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H30\15都市整備部河川下水道課\15都市整備部河川下水道課\002管理事業共通\03 調査・照会・回答\県市町村課　照会・回答\H30経営比較分析表\【経営比較分析表】2017_112437_47_1718\"/>
    </mc:Choice>
  </mc:AlternateContent>
  <workbookProtection workbookAlgorithmName="SHA-512" workbookHashValue="8aQLUZK+MI5gusrS0ihcUtRxJ5Y6R6KeTzNbZSeDB/41C07N3MiFWVG5eThYeH/S/qkmy/LvSggj4hvtZElnTQ==" workbookSaltValue="uKmmuYdk+JA/9hxBLKlHCw=="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<sst xmlns="http://schemas.openxmlformats.org/spreadsheetml/2006/main" count="250" uniqueCount="127">
  <si>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</si>
  <si>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</si>
  <si>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</si>
  <si>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</si>
  <si>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</si>
  <si>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</si>
  <si>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</si>
  <si>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</si>
  <si>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</si>
  <si>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</si>
  <si>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</si>
  <si>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</si>
  <si>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</si>
  <si>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</si>
  <si>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</si>
  <si>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</si>
  <si>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</si>
  <si>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</si>
  <si>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</si>
  <si>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</si>
  <si>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</si>
  <si>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</si>
  <si>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</si>
  <si>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</si>
  <si>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</si>
  <si>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</si>
  <si>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</si>
  <si>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</si>
  <si>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</si>
  <si>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</si>
  <si>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</si>
  <si>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</si>
  <si>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</si>
  <si>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</si>
  <si>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</si>
  <si>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</si>
  <si>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</si>
  <si>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</si>
  <si>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</si>
  <si>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</si>
  <si>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</si>
  <si>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</si>
  <si>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</si>
  <si>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</si>
  <si>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</si>
  <si>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</si>
  <si>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</si>
  <si>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</si>
  <si>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</si>
  <si>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</si>
  <si>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</si>
  <si>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</si>
  <si>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</si>
  <si>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</si>
  <si>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</si>
  <si>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</si>
  <si>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</si>
  <si>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</si>
  <si>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</si>
  <si>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</si>
  <si>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</si>
  <si>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</si>
  <si>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</si>
  <si>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</si>
  <si>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</si>
  <si>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</si>
  <si>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</si>
  <si>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</si>
  <si>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</si>
  <si>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</si>
  <si>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</si>
  <si>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</si>
  <si>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</si>
  <si>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</si>
  <si>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</si>
  <si>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</si>
  <si>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</si>
  <si>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</si>
  <si>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</si>
  <si>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</si>
  <si>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</si>
  <si>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</si>
  <si>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</si>
  <si>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</si>
  <si>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</si>
  <si>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</si>
  <si>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</si>
  <si>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</si>
  <si>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</si>
  <si>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</si>
  <si>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</si>
  <si>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</si>
  <si>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</si>
  <si>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</si>
  <si>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</si>
  <si>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</si>
  <si>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</si>
  <si>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</si>
  <si>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</si>
  <si>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</si>
  <si>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</si>
  <si>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</si>
  <si>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</si>
  <si>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</si>
  <si>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</si>
  <si>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</si>
  <si>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</si>
  <si>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</si>
  <si>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</si>
  <si>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</si>
  <si>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</si>
  <si>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</si>
  <si>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</si>
  <si>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</si>
  <si>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</si>
  <si>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</si>
  <si>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</si>
  <si>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</si>
  <si>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</si>
  <si>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</si>
  <si>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</si>
  <si>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</si>
  <si>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</si>
  <si>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</si>
  <si>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・今後の汚水処理費の増加や管渠の耐震化等の工事に対応するため、以下のとおり経営の改善を図る。
・地方公営企業法を適用することで経営状況の分析及び経営管理の向上を図る。
・経営戦略計画を策定し、収益と支出のバランスを長期的に管理し、工事計画の見直しや下水道使用料金改定を検討する。</t>
    <phoneticPr fontId="4"/>
  </si>
  <si>
    <t>・管渠改善率については、耐用年数を経過した管渠がないため、管渠の更新は実施していない。今後は、ストックマネジメント計画を策定し、計画的に管渠の維持管理及び更新を図る。</t>
    <rPh sb="64" eb="67">
      <t>ケイカクテキ</t>
    </rPh>
    <rPh sb="68" eb="70">
      <t>カンキョ</t>
    </rPh>
    <rPh sb="80" eb="81">
      <t>ハカ</t>
    </rPh>
    <phoneticPr fontId="4"/>
  </si>
  <si>
    <t>・収益的収支比率については、平成25年度から比率が伸び続けている状況である。すでに実施されている区画整理事業のほか、新たに実施する区画整理事業においても来年度から本格的な下水道工事が始まるため、今後も上昇が予測される。また、平成31年4月から地方公営企業法の適用を予定しており、順調に準備作業が進んでいる。
・企業債残高対事業規模比率については、利率の高い債務の償還が終了したものもあり、類似団体平均値や全国平均値以下の比率となっているため、適切な数値と考えている。
なお、今後も下がる傾向となるが、既設管渠の更新時期になると上昇に転じることが予測される。
・経費回収率は、平成27年度以降、上昇傾向にあり汚水処理費にかかる経費が抑えられていると考える。
しかしながら、流域下水道維持管理負担金単価の上昇が今後も見込まれるため、今後は、下水道使用料金の適正化や更なる汚水処理費の削減を図る必要がある。
・汚水処理原価については、類似団体平均値や全国平均値以下の原価となっているので、適切な数値と考えている。また、新規の区画整理事業も始まりしばらくは有収水量の増加は見込まれるが、継続的に水洗化率の向上を図る。
・水洗化率については、類似団体平均値や全国平均値以上の数値となっている。微増ではあるが、比率が伸びていることから未接続世帯への個別訪問などは継続的に実施していく。</t>
    <rPh sb="76" eb="79">
      <t>ライネンド</t>
    </rPh>
    <rPh sb="81" eb="84">
      <t>ホンカクテキ</t>
    </rPh>
    <rPh sb="85" eb="88">
      <t>ゲスイドウ</t>
    </rPh>
    <rPh sb="88" eb="90">
      <t>コウジ</t>
    </rPh>
    <rPh sb="91" eb="92">
      <t>ハジ</t>
    </rPh>
    <rPh sb="118" eb="119">
      <t>ガツ</t>
    </rPh>
    <rPh sb="132" eb="134">
      <t>ヨテイ</t>
    </rPh>
    <rPh sb="139" eb="141">
      <t>ジュンチョウ</t>
    </rPh>
    <rPh sb="147" eb="148">
      <t>スス</t>
    </rPh>
    <rPh sb="173" eb="175">
      <t>リリツ</t>
    </rPh>
    <rPh sb="176" eb="177">
      <t>タカ</t>
    </rPh>
    <rPh sb="178" eb="180">
      <t>サイム</t>
    </rPh>
    <rPh sb="181" eb="183">
      <t>ショウカン</t>
    </rPh>
    <rPh sb="184" eb="186">
      <t>シュウリョウ</t>
    </rPh>
    <rPh sb="287" eb="289">
      <t>ヘイセイ</t>
    </rPh>
    <rPh sb="291" eb="292">
      <t>ネン</t>
    </rPh>
    <rPh sb="292" eb="293">
      <t>ド</t>
    </rPh>
    <rPh sb="293" eb="295">
      <t>イコウ</t>
    </rPh>
    <rPh sb="296" eb="298">
      <t>ジョウショウ</t>
    </rPh>
    <rPh sb="298" eb="300">
      <t>ケイコウ</t>
    </rPh>
    <rPh sb="303" eb="305">
      <t>オスイ</t>
    </rPh>
    <rPh sb="305" eb="307">
      <t>ショリ</t>
    </rPh>
    <rPh sb="307" eb="308">
      <t>ヒ</t>
    </rPh>
    <rPh sb="312" eb="314">
      <t>ケイヒ</t>
    </rPh>
    <rPh sb="315" eb="316">
      <t>オサ</t>
    </rPh>
    <rPh sb="323" eb="324">
      <t>カンガ</t>
    </rPh>
    <rPh sb="364" eb="366">
      <t>コンゴ</t>
    </rPh>
    <rPh sb="380" eb="381">
      <t>サラ</t>
    </rPh>
    <rPh sb="456" eb="458">
      <t>シンキ</t>
    </rPh>
    <rPh sb="459" eb="461">
      <t>クカク</t>
    </rPh>
    <rPh sb="461" eb="463">
      <t>セイリ</t>
    </rPh>
    <rPh sb="463" eb="465">
      <t>ジギョウ</t>
    </rPh>
    <rPh sb="466" eb="467">
      <t>ハジ</t>
    </rPh>
    <rPh sb="541" eb="543">
      <t>ビゾウ</t>
    </rPh>
    <rPh sb="549" eb="551">
      <t>ヒリツ</t>
    </rPh>
    <rPh sb="552" eb="553">
      <t>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</si>
</sst>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E-4ED0-9BBE-C7332757CB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0.01</c:v>
                </c:pt>
                <c:pt idx="4" formatCode="#,##0.00;&quot;△&quot;#,##0.00;&quot;-&quot;">
                  <c:v>0.08</c:v>
                </c:pt>
              </c:numCache>
            </c:numRef>
          </c:val>
          <c:smooth val="0"/>
          <c:extLst>
            <c:ext xmlns:c16="http://schemas.microsoft.com/office/drawing/2014/chart" uri="{C3380CC4-5D6E-409C-BE32-E72D297353CC}">
              <c16:uniqueId val="{00000001-0A7E-4ED0-9BBE-C7332757CB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99-4137-9390-10865FA5DB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99-4137-9390-10865FA5DB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94.72</c:v>
                </c:pt>
                <c:pt idx="1">
                  <c:v>95.2</c:v>
                </c:pt>
                <c:pt idx="2">
                  <c:v>95.28</c:v>
                </c:pt>
                <c:pt idx="3">
                  <c:v>95.53</c:v>
                </c:pt>
                <c:pt idx="4">
                  <c:v>95.78</c:v>
                </c:pt>
              </c:numCache>
            </c:numRef>
          </c:val>
          <c:extLst>
            <c:ext xmlns:c16="http://schemas.microsoft.com/office/drawing/2014/chart" uri="{C3380CC4-5D6E-409C-BE32-E72D297353CC}">
              <c16:uniqueId val="{00000000-62DF-4990-AB0F-1D1B653DAA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89.15</c:v>
                </c:pt>
                <c:pt idx="4">
                  <c:v>89.5</c:v>
                </c:pt>
              </c:numCache>
            </c:numRef>
          </c:val>
          <c:smooth val="0"/>
          <c:extLst>
            <c:ext xmlns:c16="http://schemas.microsoft.com/office/drawing/2014/chart" uri="{C3380CC4-5D6E-409C-BE32-E72D297353CC}">
              <c16:uniqueId val="{00000001-62DF-4990-AB0F-1D1B653DAA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89.32</c:v>
                </c:pt>
                <c:pt idx="1">
                  <c:v>89.52</c:v>
                </c:pt>
                <c:pt idx="2">
                  <c:v>89.75</c:v>
                </c:pt>
                <c:pt idx="3">
                  <c:v>91.37</c:v>
                </c:pt>
                <c:pt idx="4">
                  <c:v>97.98</c:v>
                </c:pt>
              </c:numCache>
            </c:numRef>
          </c:val>
          <c:extLst>
            <c:ext xmlns:c16="http://schemas.microsoft.com/office/drawing/2014/chart" uri="{C3380CC4-5D6E-409C-BE32-E72D297353CC}">
              <c16:uniqueId val="{00000000-CD53-4273-8011-5315FE54E9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3-4273-8011-5315FE54E9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DC-4DA2-AA95-0DDA03F2E5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DC-4DA2-AA95-0DDA03F2E5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2-4C02-A834-689A9C468C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2-4C02-A834-689A9C468C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8B-4C7B-946D-F9C5923967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8B-4C7B-946D-F9C5923967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0-4624-BFFF-D41AE61223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0-4624-BFFF-D41AE61223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1002.42</c:v>
                </c:pt>
                <c:pt idx="1">
                  <c:v>722.95</c:v>
                </c:pt>
                <c:pt idx="2">
                  <c:v>669.08</c:v>
                </c:pt>
                <c:pt idx="3">
                  <c:v>613.30999999999995</c:v>
                </c:pt>
                <c:pt idx="4">
                  <c:v>375.92</c:v>
                </c:pt>
              </c:numCache>
            </c:numRef>
          </c:val>
          <c:extLst>
            <c:ext xmlns:c16="http://schemas.microsoft.com/office/drawing/2014/chart" uri="{C3380CC4-5D6E-409C-BE32-E72D297353CC}">
              <c16:uniqueId val="{00000000-2389-4EB0-ADBB-1199CF0260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1461.84</c:v>
                </c:pt>
                <c:pt idx="4">
                  <c:v>1367.44</c:v>
                </c:pt>
              </c:numCache>
            </c:numRef>
          </c:val>
          <c:smooth val="0"/>
          <c:extLst>
            <c:ext xmlns:c16="http://schemas.microsoft.com/office/drawing/2014/chart" uri="{C3380CC4-5D6E-409C-BE32-E72D297353CC}">
              <c16:uniqueId val="{00000001-2389-4EB0-ADBB-1199CF0260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93.95</c:v>
                </c:pt>
                <c:pt idx="1">
                  <c:v>94.82</c:v>
                </c:pt>
                <c:pt idx="2">
                  <c:v>91.39</c:v>
                </c:pt>
                <c:pt idx="3">
                  <c:v>91.73</c:v>
                </c:pt>
                <c:pt idx="4">
                  <c:v>95.23</c:v>
                </c:pt>
              </c:numCache>
            </c:numRef>
          </c:val>
          <c:extLst>
            <c:ext xmlns:c16="http://schemas.microsoft.com/office/drawing/2014/chart" uri="{C3380CC4-5D6E-409C-BE32-E72D297353CC}">
              <c16:uniqueId val="{00000000-1934-441A-BB0E-7631E15934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91.59</c:v>
                </c:pt>
                <c:pt idx="4">
                  <c:v>86.04</c:v>
                </c:pt>
              </c:numCache>
            </c:numRef>
          </c:val>
          <c:smooth val="0"/>
          <c:extLst>
            <c:ext xmlns:c16="http://schemas.microsoft.com/office/drawing/2014/chart" uri="{C3380CC4-5D6E-409C-BE32-E72D297353CC}">
              <c16:uniqueId val="{00000001-1934-441A-BB0E-7631E15934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116.12</c:v>
                </c:pt>
                <c:pt idx="1">
                  <c:v>118.42</c:v>
                </c:pt>
                <c:pt idx="2">
                  <c:v>123.22</c:v>
                </c:pt>
                <c:pt idx="3">
                  <c:v>123.18</c:v>
                </c:pt>
                <c:pt idx="4">
                  <c:v>118.36</c:v>
                </c:pt>
              </c:numCache>
            </c:numRef>
          </c:val>
          <c:extLst>
            <c:ext xmlns:c16="http://schemas.microsoft.com/office/drawing/2014/chart" uri="{C3380CC4-5D6E-409C-BE32-E72D297353CC}">
              <c16:uniqueId val="{00000000-2EB0-4C09-8B3E-66B03F8BA2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148.1</c:v>
                </c:pt>
                <c:pt idx="4">
                  <c:v>150.41999999999999</c:v>
                </c:pt>
              </c:numCache>
            </c:numRef>
          </c:val>
          <c:smooth val="0"/>
          <c:extLst>
            <c:ext xmlns:c16="http://schemas.microsoft.com/office/drawing/2014/chart" uri="{C3380CC4-5D6E-409C-BE32-E72D297353CC}">
              <c16:uniqueId val="{00000001-2EB0-4C09-8B3E-66B03F8BA2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7"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Bb2</v>
      </c>
      <c r="X8" s="71"/>
      <c r="Y8" s="71"/>
      <c r="Z8" s="71"/>
      <c r="AA8" s="71"/>
      <c r="AB8" s="71"/>
      <c r="AC8" s="71"/>
      <c r="AD8" s="72" t="str">
        <f>データ!$M$6</f>
        <v>非設置</v>
      </c>
      <c r="AE8" s="72"/>
      <c r="AF8" s="72"/>
      <c r="AG8" s="72"/>
      <c r="AH8" s="72"/>
      <c r="AI8" s="72"/>
      <c r="AJ8" s="72"/>
      <c r="AK8" s="3"/>
      <c r="AL8" s="66">
        <f>データ!S6</f>
        <v>72382</v>
      </c>
      <c r="AM8" s="66"/>
      <c r="AN8" s="66"/>
      <c r="AO8" s="66"/>
      <c r="AP8" s="66"/>
      <c r="AQ8" s="66"/>
      <c r="AR8" s="66"/>
      <c r="AS8" s="66"/>
      <c r="AT8" s="65">
        <f>データ!T6</f>
        <v>31.66</v>
      </c>
      <c r="AU8" s="65"/>
      <c r="AV8" s="65"/>
      <c r="AW8" s="65"/>
      <c r="AX8" s="65"/>
      <c r="AY8" s="65"/>
      <c r="AZ8" s="65"/>
      <c r="BA8" s="65"/>
      <c r="BB8" s="65">
        <f>データ!U6</f>
        <v>2286.23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82.38</v>
      </c>
      <c r="Q10" s="65"/>
      <c r="R10" s="65"/>
      <c r="S10" s="65"/>
      <c r="T10" s="65"/>
      <c r="U10" s="65"/>
      <c r="V10" s="65"/>
      <c r="W10" s="65">
        <f>データ!Q6</f>
        <v>92.06</v>
      </c>
      <c r="X10" s="65"/>
      <c r="Y10" s="65"/>
      <c r="Z10" s="65"/>
      <c r="AA10" s="65"/>
      <c r="AB10" s="65"/>
      <c r="AC10" s="65"/>
      <c r="AD10" s="66">
        <f>データ!R6</f>
        <v>1836</v>
      </c>
      <c r="AE10" s="66"/>
      <c r="AF10" s="66"/>
      <c r="AG10" s="66"/>
      <c r="AH10" s="66"/>
      <c r="AI10" s="66"/>
      <c r="AJ10" s="66"/>
      <c r="AK10" s="2"/>
      <c r="AL10" s="66">
        <f>データ!V6</f>
        <v>59687</v>
      </c>
      <c r="AM10" s="66"/>
      <c r="AN10" s="66"/>
      <c r="AO10" s="66"/>
      <c r="AP10" s="66"/>
      <c r="AQ10" s="66"/>
      <c r="AR10" s="66"/>
      <c r="AS10" s="66"/>
      <c r="AT10" s="65">
        <f>データ!W6</f>
        <v>6.59</v>
      </c>
      <c r="AU10" s="65"/>
      <c r="AV10" s="65"/>
      <c r="AW10" s="65"/>
      <c r="AX10" s="65"/>
      <c r="AY10" s="65"/>
      <c r="AZ10" s="65"/>
      <c r="BA10" s="65"/>
      <c r="BB10" s="65">
        <f>データ!X6</f>
        <v>9057.2099999999991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4kCzU6A2dkeI+aOknMuq6jY5RQ6HarauWZjRp2nqOZG1UbJr4eUpgohLHIIGbMSzNQ22LRRnsfrcg0A0n2W8Kg==" saltValue="U1GovkSkmReeXAPIff8l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112437</v>
      </c>
      <c r="D6" s="32">
        <f t="shared" si="3"/>
        <v>47</v>
      </c>
      <c r="E6" s="32">
        <f t="shared" si="3"/>
        <v>17</v>
      </c>
      <c r="F6" s="32">
        <f t="shared" si="3"/>
        <v>1</v>
      </c>
      <c r="G6" s="32">
        <f t="shared" si="3"/>
        <v>0</v>
      </c>
      <c r="H6" s="32" t="str">
        <f t="shared" si="3"/>
        <v>埼玉県　吉川市</v>
      </c>
      <c r="I6" s="32" t="str">
        <f t="shared" si="3"/>
        <v>法非適用</v>
      </c>
      <c r="J6" s="32" t="str">
        <f t="shared" si="3"/>
        <v>下水道事業</v>
      </c>
      <c r="K6" s="32" t="str">
        <f t="shared" si="3"/>
        <v>公共下水道</v>
      </c>
      <c r="L6" s="32" t="str">
        <f t="shared" si="3"/>
        <v>Bb2</v>
      </c>
      <c r="M6" s="32" t="str">
        <f t="shared" si="3"/>
        <v>非設置</v>
      </c>
      <c r="N6" s="33" t="str">
        <f t="shared" si="3"/>
        <v>-</v>
      </c>
      <c r="O6" s="33" t="str">
        <f t="shared" si="3"/>
        <v>該当数値なし</v>
      </c>
      <c r="P6" s="33">
        <f t="shared" si="3"/>
        <v>82.38</v>
      </c>
      <c r="Q6" s="33">
        <f t="shared" si="3"/>
        <v>92.06</v>
      </c>
      <c r="R6" s="33">
        <f t="shared" si="3"/>
        <v>1836</v>
      </c>
      <c r="S6" s="33">
        <f t="shared" si="3"/>
        <v>72382</v>
      </c>
      <c r="T6" s="33">
        <f t="shared" si="3"/>
        <v>31.66</v>
      </c>
      <c r="U6" s="33">
        <f t="shared" si="3"/>
        <v>2286.23</v>
      </c>
      <c r="V6" s="33">
        <f t="shared" si="3"/>
        <v>59687</v>
      </c>
      <c r="W6" s="33">
        <f t="shared" si="3"/>
        <v>6.59</v>
      </c>
      <c r="X6" s="33">
        <f t="shared" si="3"/>
        <v>9057.2099999999991</v>
      </c>
      <c r="Y6" s="34">
        <f>IF(Y7="",NA(),Y7)</f>
        <v>89.32</v>
      </c>
      <c r="Z6" s="34">
        <f t="shared" ref="Z6:AH6" si="4">IF(Z7="",NA(),Z7)</f>
        <v>89.52</v>
      </c>
      <c r="AA6" s="34">
        <f t="shared" si="4"/>
        <v>89.75</v>
      </c>
      <c r="AB6" s="34">
        <f t="shared" si="4"/>
        <v>91.37</v>
      </c>
      <c r="AC6" s="34">
        <f t="shared" si="4"/>
        <v>97.98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1002.42</v>
      </c>
      <c r="BG6" s="34">
        <f t="shared" ref="BG6:BO6" si="7">IF(BG7="",NA(),BG7)</f>
        <v>722.95</v>
      </c>
      <c r="BH6" s="34">
        <f t="shared" si="7"/>
        <v>669.08</v>
      </c>
      <c r="BI6" s="34">
        <f t="shared" si="7"/>
        <v>613.30999999999995</v>
      </c>
      <c r="BJ6" s="34">
        <f t="shared" si="7"/>
        <v>375.92</v>
      </c>
      <c r="BK6" s="34">
        <f t="shared" si="7"/>
        <v>1252.27</v>
      </c>
      <c r="BL6" s="34">
        <f t="shared" si="7"/>
        <v>1186.53</v>
      </c>
      <c r="BM6" s="34">
        <f t="shared" si="7"/>
        <v>1378.57</v>
      </c>
      <c r="BN6" s="34">
        <f t="shared" si="7"/>
        <v>1461.84</v>
      </c>
      <c r="BO6" s="34">
        <f t="shared" si="7"/>
        <v>1367.44</v>
      </c>
      <c r="BP6" s="33" t="str">
        <f>IF(BP7="","",IF(BP7="-","【-】","【"&amp;SUBSTITUTE(TEXT(BP7,"#,##0.00"),"-","△")&amp;"】"))</f>
        <v>【707.33】</v>
      </c>
      <c r="BQ6" s="34">
        <f>IF(BQ7="",NA(),BQ7)</f>
        <v>93.95</v>
      </c>
      <c r="BR6" s="34">
        <f t="shared" ref="BR6:BZ6" si="8">IF(BR7="",NA(),BR7)</f>
        <v>94.82</v>
      </c>
      <c r="BS6" s="34">
        <f t="shared" si="8"/>
        <v>91.39</v>
      </c>
      <c r="BT6" s="34">
        <f t="shared" si="8"/>
        <v>91.73</v>
      </c>
      <c r="BU6" s="34">
        <f t="shared" si="8"/>
        <v>95.23</v>
      </c>
      <c r="BV6" s="34">
        <f t="shared" si="8"/>
        <v>79.45</v>
      </c>
      <c r="BW6" s="34">
        <f t="shared" si="8"/>
        <v>86.66</v>
      </c>
      <c r="BX6" s="34">
        <f t="shared" si="8"/>
        <v>89.95</v>
      </c>
      <c r="BY6" s="34">
        <f t="shared" si="8"/>
        <v>91.59</v>
      </c>
      <c r="BZ6" s="34">
        <f t="shared" si="8"/>
        <v>86.04</v>
      </c>
      <c r="CA6" s="33" t="str">
        <f>IF(CA7="","",IF(CA7="-","【-】","【"&amp;SUBSTITUTE(TEXT(CA7,"#,##0.00"),"-","△")&amp;"】"))</f>
        <v>【101.26】</v>
      </c>
      <c r="CB6" s="34">
        <f>IF(CB7="",NA(),CB7)</f>
        <v>116.12</v>
      </c>
      <c r="CC6" s="34">
        <f t="shared" ref="CC6:CK6" si="9">IF(CC7="",NA(),CC7)</f>
        <v>118.42</v>
      </c>
      <c r="CD6" s="34">
        <f t="shared" si="9"/>
        <v>123.22</v>
      </c>
      <c r="CE6" s="34">
        <f t="shared" si="9"/>
        <v>123.18</v>
      </c>
      <c r="CF6" s="34">
        <f t="shared" si="9"/>
        <v>118.36</v>
      </c>
      <c r="CG6" s="34">
        <f t="shared" si="9"/>
        <v>162.63</v>
      </c>
      <c r="CH6" s="34">
        <f t="shared" si="9"/>
        <v>151.65</v>
      </c>
      <c r="CI6" s="34">
        <f t="shared" si="9"/>
        <v>150.88</v>
      </c>
      <c r="CJ6" s="34">
        <f t="shared" si="9"/>
        <v>148.1</v>
      </c>
      <c r="CK6" s="34">
        <f t="shared" si="9"/>
        <v>150.41999999999999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94.72</v>
      </c>
      <c r="CY6" s="34">
        <f t="shared" ref="CY6:DG6" si="11">IF(CY7="",NA(),CY7)</f>
        <v>95.2</v>
      </c>
      <c r="CZ6" s="34">
        <f t="shared" si="11"/>
        <v>95.28</v>
      </c>
      <c r="DA6" s="34">
        <f t="shared" si="11"/>
        <v>95.53</v>
      </c>
      <c r="DB6" s="34">
        <f t="shared" si="11"/>
        <v>95.78</v>
      </c>
      <c r="DC6" s="34">
        <f t="shared" si="11"/>
        <v>90.76</v>
      </c>
      <c r="DD6" s="34">
        <f t="shared" si="11"/>
        <v>91.47</v>
      </c>
      <c r="DE6" s="34">
        <f t="shared" si="11"/>
        <v>89.96</v>
      </c>
      <c r="DF6" s="34">
        <f t="shared" si="11"/>
        <v>89.15</v>
      </c>
      <c r="DG6" s="34">
        <f t="shared" si="11"/>
        <v>89.5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0.04</v>
      </c>
      <c r="EM6" s="34">
        <f t="shared" si="14"/>
        <v>0.01</v>
      </c>
      <c r="EN6" s="34">
        <f t="shared" si="14"/>
        <v>0.08</v>
      </c>
      <c r="EO6" s="33" t="str">
        <f>IF(EO7="","",IF(EO7="-","【-】","【"&amp;SUBSTITUTE(TEXT(EO7,"#,##0.00"),"-","△")&amp;"】"))</f>
        <v>【0.23】</v>
      </c>
    </row>
    <row r="7" spans="1:145" s="35" customFormat="1" x14ac:dyDescent="0.15">
      <c r="A7" s="27"/>
      <c r="B7" s="36">
        <v>2017</v>
      </c>
      <c r="C7" s="36">
        <v>112437</v>
      </c>
      <c r="D7" s="36">
        <v>47</v>
      </c>
      <c r="E7" s="36">
        <v>17</v>
      </c>
      <c r="F7" s="36">
        <v>1</v>
      </c>
      <c r="G7" s="36">
        <v>0</v>
      </c>
      <c r="H7" s="36" t="s">
        <v>111</v>
      </c>
      <c r="I7" s="36" t="s">
        <v>112</v>
      </c>
      <c r="J7" s="36" t="s">
        <v>113</v>
      </c>
      <c r="K7" s="36" t="s">
        <v>114</v>
      </c>
      <c r="L7" s="36" t="s">
        <v>115</v>
      </c>
      <c r="M7" s="36" t="s">
        <v>116</v>
      </c>
      <c r="N7" s="37" t="s">
        <v>117</v>
      </c>
      <c r="O7" s="37" t="s">
        <v>118</v>
      </c>
      <c r="P7" s="37">
        <v>82.38</v>
      </c>
      <c r="Q7" s="37">
        <v>92.06</v>
      </c>
      <c r="R7" s="37">
        <v>1836</v>
      </c>
      <c r="S7" s="37">
        <v>72382</v>
      </c>
      <c r="T7" s="37">
        <v>31.66</v>
      </c>
      <c r="U7" s="37">
        <v>2286.23</v>
      </c>
      <c r="V7" s="37">
        <v>59687</v>
      </c>
      <c r="W7" s="37">
        <v>6.59</v>
      </c>
      <c r="X7" s="37">
        <v>9057.2099999999991</v>
      </c>
      <c r="Y7" s="37">
        <v>89.32</v>
      </c>
      <c r="Z7" s="37">
        <v>89.52</v>
      </c>
      <c r="AA7" s="37">
        <v>89.75</v>
      </c>
      <c r="AB7" s="37">
        <v>91.37</v>
      </c>
      <c r="AC7" s="37">
        <v>97.98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1002.42</v>
      </c>
      <c r="BG7" s="37">
        <v>722.95</v>
      </c>
      <c r="BH7" s="37">
        <v>669.08</v>
      </c>
      <c r="BI7" s="37">
        <v>613.30999999999995</v>
      </c>
      <c r="BJ7" s="37">
        <v>375.92</v>
      </c>
      <c r="BK7" s="37">
        <v>1252.27</v>
      </c>
      <c r="BL7" s="37">
        <v>1186.53</v>
      </c>
      <c r="BM7" s="37">
        <v>1378.57</v>
      </c>
      <c r="BN7" s="37">
        <v>1461.84</v>
      </c>
      <c r="BO7" s="37">
        <v>1367.44</v>
      </c>
      <c r="BP7" s="37">
        <v>707.33</v>
      </c>
      <c r="BQ7" s="37">
        <v>93.95</v>
      </c>
      <c r="BR7" s="37">
        <v>94.82</v>
      </c>
      <c r="BS7" s="37">
        <v>91.39</v>
      </c>
      <c r="BT7" s="37">
        <v>91.73</v>
      </c>
      <c r="BU7" s="37">
        <v>95.23</v>
      </c>
      <c r="BV7" s="37">
        <v>79.45</v>
      </c>
      <c r="BW7" s="37">
        <v>86.66</v>
      </c>
      <c r="BX7" s="37">
        <v>89.95</v>
      </c>
      <c r="BY7" s="37">
        <v>91.59</v>
      </c>
      <c r="BZ7" s="37">
        <v>86.04</v>
      </c>
      <c r="CA7" s="37">
        <v>101.26</v>
      </c>
      <c r="CB7" s="37">
        <v>116.12</v>
      </c>
      <c r="CC7" s="37">
        <v>118.42</v>
      </c>
      <c r="CD7" s="37">
        <v>123.22</v>
      </c>
      <c r="CE7" s="37">
        <v>123.18</v>
      </c>
      <c r="CF7" s="37">
        <v>118.36</v>
      </c>
      <c r="CG7" s="37">
        <v>162.63</v>
      </c>
      <c r="CH7" s="37">
        <v>151.65</v>
      </c>
      <c r="CI7" s="37">
        <v>150.88</v>
      </c>
      <c r="CJ7" s="37">
        <v>148.1</v>
      </c>
      <c r="CK7" s="37">
        <v>150.41999999999999</v>
      </c>
      <c r="CL7" s="37">
        <v>136.38999999999999</v>
      </c>
      <c r="CM7" s="37" t="s">
        <v>117</v>
      </c>
      <c r="CN7" s="37" t="s">
        <v>117</v>
      </c>
      <c r="CO7" s="37" t="s">
        <v>117</v>
      </c>
      <c r="CP7" s="37" t="s">
        <v>117</v>
      </c>
      <c r="CQ7" s="37" t="s">
        <v>117</v>
      </c>
      <c r="CR7" s="37" t="s">
        <v>117</v>
      </c>
      <c r="CS7" s="37" t="s">
        <v>117</v>
      </c>
      <c r="CT7" s="37" t="s">
        <v>117</v>
      </c>
      <c r="CU7" s="37" t="s">
        <v>117</v>
      </c>
      <c r="CV7" s="37" t="s">
        <v>117</v>
      </c>
      <c r="CW7" s="37">
        <v>60.13</v>
      </c>
      <c r="CX7" s="37">
        <v>94.72</v>
      </c>
      <c r="CY7" s="37">
        <v>95.2</v>
      </c>
      <c r="CZ7" s="37">
        <v>95.28</v>
      </c>
      <c r="DA7" s="37">
        <v>95.53</v>
      </c>
      <c r="DB7" s="37">
        <v>95.78</v>
      </c>
      <c r="DC7" s="37">
        <v>90.76</v>
      </c>
      <c r="DD7" s="37">
        <v>91.47</v>
      </c>
      <c r="DE7" s="37">
        <v>89.96</v>
      </c>
      <c r="DF7" s="37">
        <v>89.15</v>
      </c>
      <c r="DG7" s="37">
        <v>89.5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0.04</v>
      </c>
      <c r="EM7" s="37">
        <v>0.01</v>
      </c>
      <c r="EN7" s="37">
        <v>0.08</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戸張 利幸</cp:lastModifiedBy>
  <cp:lastPrinted>2019-01-22T07:28:29Z</cp:lastPrinted>
  <dcterms:created xsi:type="dcterms:W3CDTF">2018-12-03T09:01:47Z</dcterms:created>
  <dcterms:modified xsi:type="dcterms:W3CDTF">2019-01-22T07:29:33Z</dcterms:modified>
  <cp:category/>
</cp:coreProperties>
</file>