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15_上下水道部\上下水道経営課1\03経理担当\20経営分析比較表\H30年度（H29年度事業）\回答・公表用\案2\"/>
    </mc:Choice>
  </mc:AlternateContent>
  <workbookProtection workbookAlgorithmName="SHA-512" workbookHashValue="sFgzJ/EBt2MxQpUtJqhkyF+WfvRWjChdiMfgoZoHC/A2VwSaHWYIVypCU8DIzydiXEyWM+JCtLxeVGKc33e9kQ==" workbookSaltValue="fFHZcv7LEoemaKBVdcK3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<sst xmlns="http://schemas.openxmlformats.org/spreadsheetml/2006/main" count="232" uniqueCount="120">
  <si>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</si>
  <si>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</si>
  <si>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</si>
  <si>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</si>
  <si>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</si>
  <si>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</si>
  <si>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</si>
  <si>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</si>
  <si>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</si>
  <si>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</si>
  <si>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</si>
  <si>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</si>
  <si>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</si>
  <si>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</si>
  <si>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</si>
  <si>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</si>
  <si>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</si>
  <si>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</si>
  <si>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</si>
  <si>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</si>
  <si>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</si>
  <si>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</si>
  <si>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</si>
  <si>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</si>
  <si>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</si>
  <si>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</si>
  <si>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</si>
  <si>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</si>
  <si>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</si>
  <si>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</si>
  <si>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</si>
  <si>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</si>
  <si>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</si>
  <si>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</si>
  <si>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</si>
  <si>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</si>
  <si>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</si>
  <si>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</si>
  <si>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</si>
  <si>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</si>
  <si>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</si>
  <si>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</si>
  <si>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</si>
  <si>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</si>
  <si>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</si>
  <si>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</si>
  <si>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</si>
  <si>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</si>
  <si>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</si>
  <si>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</si>
  <si>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</si>
  <si>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</si>
  <si>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</si>
  <si>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</si>
  <si>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</si>
  <si>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</si>
  <si>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</si>
  <si>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</si>
  <si>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</si>
  <si>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</si>
  <si>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</si>
  <si>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</si>
  <si>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</si>
  <si>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</si>
  <si>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</si>
  <si>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</si>
  <si>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</si>
  <si>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</si>
  <si>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</si>
  <si>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</si>
  <si>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</si>
  <si>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</si>
  <si>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</si>
  <si>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</si>
  <si>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</si>
  <si>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</si>
  <si>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</si>
  <si>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</si>
  <si>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</si>
  <si>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</si>
  <si>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</si>
  <si>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</si>
  <si>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</si>
  <si>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</si>
  <si>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</si>
  <si>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</si>
  <si>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</si>
  <si>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</si>
  <si>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</si>
  <si>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</si>
  <si>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</si>
  <si>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</si>
  <si>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</si>
  <si>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</si>
  <si>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</si>
  <si>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</si>
  <si>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</si>
  <si>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</si>
  <si>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</si>
  <si>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</si>
  <si>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</si>
  <si>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</si>
  <si>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</si>
  <si>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</si>
  <si>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</si>
  <si>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戸田市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</si>
  <si>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</si>
  <si>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</si>
  <si>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</si>
  <si>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</si>
  <si>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</si>
  <si>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</si>
  <si>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</si>
  <si>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</si>
  <si>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</si>
  <si>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</si>
  <si>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</si>
  <si>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有形固定資産減価償却率
　有形固定資産の減価償却の進捗度や資産の老朽化を示す指標です。年度経過ごとに比率が上昇しているのは、資産の老朽化が進んでいるためです。
　類似団体平均も同様に上昇傾向にあり、水道事業体の多くで資産の老朽化が進んでいることがわかります。
② 管路経年化率
　管路経年化率は、法定耐用年数を超えた管路（水道管）の割合を示す指標です。前年度と比較して、法定耐用年数を超えた管路が少なく、かつ、新たに配水管を布設したことで管路延長が伸びているため、結果として類似団体平均よりも低い比率となりました。
　なお、緊急時には適宜、管路修繕を実施しているため、法定耐用年数を超えたことで直ちに設備が使用不可能になることはありません。
③管路更新率
　管路更新率は、全ての管路延長に対しこの1年間に更新された管路の割合を示す指標です。
　平成29年度では戸田市水道事業中期経営計画に基づき、基幹管路を重点的に更新しました。
　また、上記指標には反映されませんが市役所等の防災拠点や総合病院、福祉施設、避難場所等の重要施設まで確実に水を供給するための重要幹線ルートの優先的な耐震化にも計画的に取り組んでいます。
</t>
    <phoneticPr fontId="4"/>
  </si>
  <si>
    <t xml:space="preserve">① 経常収支比率
　収益的収支の均衡を示す指標です。事業の効率的な運営に努めてきた結果、100％を超えて推移しており収支は黒字を維持しています。
② 累積欠損金比率
　累積欠損金とは、収支の赤字が複数年度にわたり累積したものです。本市の収支は黒字を維持しているため、累積欠損金はありません。
③ 流動比率
　１年以内に支払う債務に対する支払能力を示す指標です。
　本市では、継続して100％以上を維持しており、支払能力に問題はありません。
　なお、類似団体平均と比較して値が低いのは手持資金を長期で資金運用しているためです。
④ 企業債残高対給水収益比率
　水道施設を建設する際の借入金残高の規模と水道料金収入との均衡を示す指標です。平成28年度までの10年間にわたる企業債の借入抑制の結果、類似団体より低い値となっています。
⑤ 料金回収率
　料金と費用の均衡を示す指標です。比率が100％を下回っているのは、給水にかかる費用が料金収入で賄えていないことを示しています。類似団体平均と比較しても低く、課題となっています。
⑥ 給水原価
　１㎥の水を製造するのにいくらかかるかを示す値で水道の製造原価です。
　本市は市域が狭く平坦な地形で、建物も密集しているため、設備をコンパクトかつ効率的に利用できることから、他団体と比較して給水原価が低い傾向です。
　さらに、事業の効率的な運営に努め、類似団体平均と比較しても低い値を維持しています。
⑦ 施設利用率
　水道施設の利用状況を示す指標です。指標が低すぎる場合は過剰施設、遊休状態の可能性があります。類似団体平均値よりも高い値であり、施設規模は適切であると考えられます。
⑧ 有収率
　配水量に対する収益に繋がった水量の割合を示す指標で、比率が高いほど、効率的に水を届けていることになります。類似団体平均値よりも高い数値を維持しています。
</t>
    <rPh sb="317" eb="319">
      <t>ヘイセイ</t>
    </rPh>
    <rPh sb="321" eb="323">
      <t>ネンド</t>
    </rPh>
    <rPh sb="520" eb="522">
      <t>タテモノ</t>
    </rPh>
    <phoneticPr fontId="4"/>
  </si>
  <si>
    <t xml:space="preserve">　現時点で経営の効率性、財務の健全性は概ね確保されているといえます。
　平成29年度は有収水量及び給水収益が増加したものの、今後は工場等の大口需要者の使用水量の減少や節水機器の普及等により、水道料金収入の伸びは見込めない状況の中、施設の更新・耐震化に伴う多額の費用を確保しなければなりません。
　厳しい財政状況を踏まえ、今後も平成26年度に策定した戸田市水道ビジョン2014（改訂版）と戸田市水道事業中期経営計画に基づいて、施設更新や事業経営を計画的かつ効率的に実施していきます。
</t>
    <rPh sb="217" eb="221">
      <t>ジギョウケイエイ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</si>
</sst>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0.39</c:v>
                </c:pt>
                <c:pt idx="2">
                  <c:v>0.56000000000000005</c:v>
                </c:pt>
                <c:pt idx="3">
                  <c:v>0.61</c:v>
                </c:pt>
                <c:pt idx="4">
                  <c:v>0.33</c:v>
                </c:pt>
              </c:numCache>
            </c:numRef>
          </c:val>
          <c:extLst>
            <c:ext xmlns:c16="http://schemas.microsoft.com/office/drawing/2014/chart" uri="{C3380CC4-5D6E-409C-BE32-E72D297353CC}">
              <c16:uniqueId val="{00000000-BCDB-45B4-8992-A119DF993D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BCDB-45B4-8992-A119DF993D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68.09</c:v>
                </c:pt>
                <c:pt idx="1">
                  <c:v>69.14</c:v>
                </c:pt>
                <c:pt idx="2">
                  <c:v>68.83</c:v>
                </c:pt>
                <c:pt idx="3">
                  <c:v>69.91</c:v>
                </c:pt>
                <c:pt idx="4">
                  <c:v>69.94</c:v>
                </c:pt>
              </c:numCache>
            </c:numRef>
          </c:val>
          <c:extLst>
            <c:ext xmlns:c16="http://schemas.microsoft.com/office/drawing/2014/chart" uri="{C3380CC4-5D6E-409C-BE32-E72D297353CC}">
              <c16:uniqueId val="{00000000-CDD1-4339-A3B5-9E63D5345A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CDD1-4339-A3B5-9E63D5345A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93.95</c:v>
                </c:pt>
                <c:pt idx="1">
                  <c:v>92.29</c:v>
                </c:pt>
                <c:pt idx="2">
                  <c:v>92.9</c:v>
                </c:pt>
                <c:pt idx="3">
                  <c:v>92.08</c:v>
                </c:pt>
                <c:pt idx="4">
                  <c:v>93.55</c:v>
                </c:pt>
              </c:numCache>
            </c:numRef>
          </c:val>
          <c:extLst>
            <c:ext xmlns:c16="http://schemas.microsoft.com/office/drawing/2014/chart" uri="{C3380CC4-5D6E-409C-BE32-E72D297353CC}">
              <c16:uniqueId val="{00000000-A563-4838-98ED-7D33C957E2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A563-4838-98ED-7D33C957E2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113.62</c:v>
                </c:pt>
                <c:pt idx="1">
                  <c:v>113.23</c:v>
                </c:pt>
                <c:pt idx="2">
                  <c:v>111.73</c:v>
                </c:pt>
                <c:pt idx="3">
                  <c:v>108.08</c:v>
                </c:pt>
                <c:pt idx="4">
                  <c:v>109.13</c:v>
                </c:pt>
              </c:numCache>
            </c:numRef>
          </c:val>
          <c:extLst>
            <c:ext xmlns:c16="http://schemas.microsoft.com/office/drawing/2014/chart" uri="{C3380CC4-5D6E-409C-BE32-E72D297353CC}">
              <c16:uniqueId val="{00000000-1E9C-4256-B18C-58B944B35C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1E9C-4256-B18C-58B944B35C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40.049999999999997</c:v>
                </c:pt>
                <c:pt idx="1">
                  <c:v>42.04</c:v>
                </c:pt>
                <c:pt idx="2">
                  <c:v>43.24</c:v>
                </c:pt>
                <c:pt idx="3">
                  <c:v>44.62</c:v>
                </c:pt>
                <c:pt idx="4">
                  <c:v>46.15</c:v>
                </c:pt>
              </c:numCache>
            </c:numRef>
          </c:val>
          <c:extLst>
            <c:ext xmlns:c16="http://schemas.microsoft.com/office/drawing/2014/chart" uri="{C3380CC4-5D6E-409C-BE32-E72D297353CC}">
              <c16:uniqueId val="{00000000-A328-4AF4-B7A0-1D689BE341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A328-4AF4-B7A0-1D689BE341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10.26</c:v>
                </c:pt>
                <c:pt idx="1">
                  <c:v>10.25</c:v>
                </c:pt>
                <c:pt idx="2">
                  <c:v>14.36</c:v>
                </c:pt>
                <c:pt idx="3">
                  <c:v>13.83</c:v>
                </c:pt>
                <c:pt idx="4">
                  <c:v>13.39</c:v>
                </c:pt>
              </c:numCache>
            </c:numRef>
          </c:val>
          <c:extLst>
            <c:ext xmlns:c16="http://schemas.microsoft.com/office/drawing/2014/chart" uri="{C3380CC4-5D6E-409C-BE32-E72D297353CC}">
              <c16:uniqueId val="{00000000-B7C8-43CD-A5C3-957BE5B7CA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B7C8-43CD-A5C3-957BE5B7CA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6-47C0-9CC0-D656C168E1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81F6-47C0-9CC0-D656C168E1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662.85</c:v>
                </c:pt>
                <c:pt idx="1">
                  <c:v>220.54</c:v>
                </c:pt>
                <c:pt idx="2">
                  <c:v>151.6</c:v>
                </c:pt>
                <c:pt idx="3">
                  <c:v>206.31</c:v>
                </c:pt>
                <c:pt idx="4">
                  <c:v>154.72999999999999</c:v>
                </c:pt>
              </c:numCache>
            </c:numRef>
          </c:val>
          <c:extLst>
            <c:ext xmlns:c16="http://schemas.microsoft.com/office/drawing/2014/chart" uri="{C3380CC4-5D6E-409C-BE32-E72D297353CC}">
              <c16:uniqueId val="{00000000-55B6-4324-B52B-65485C5D22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55B6-4324-B52B-65485C5D22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275.33999999999997</c:v>
                </c:pt>
                <c:pt idx="1">
                  <c:v>257.58999999999997</c:v>
                </c:pt>
                <c:pt idx="2">
                  <c:v>239.01</c:v>
                </c:pt>
                <c:pt idx="3">
                  <c:v>219.12</c:v>
                </c:pt>
                <c:pt idx="4">
                  <c:v>200.9</c:v>
                </c:pt>
              </c:numCache>
            </c:numRef>
          </c:val>
          <c:extLst>
            <c:ext xmlns:c16="http://schemas.microsoft.com/office/drawing/2014/chart" uri="{C3380CC4-5D6E-409C-BE32-E72D297353CC}">
              <c16:uniqueId val="{00000000-DEB3-4B5E-A4F1-8201CB3942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DEB3-4B5E-A4F1-8201CB3942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93.33</c:v>
                </c:pt>
                <c:pt idx="1">
                  <c:v>97.06</c:v>
                </c:pt>
                <c:pt idx="2">
                  <c:v>94.52</c:v>
                </c:pt>
                <c:pt idx="3">
                  <c:v>94.54</c:v>
                </c:pt>
                <c:pt idx="4">
                  <c:v>95.95</c:v>
                </c:pt>
              </c:numCache>
            </c:numRef>
          </c:val>
          <c:extLst>
            <c:ext xmlns:c16="http://schemas.microsoft.com/office/drawing/2014/chart" uri="{C3380CC4-5D6E-409C-BE32-E72D297353CC}">
              <c16:uniqueId val="{00000000-7A28-431D-843C-132C046906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7A28-431D-843C-132C046906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146.05000000000001</c:v>
                </c:pt>
                <c:pt idx="1">
                  <c:v>140.37</c:v>
                </c:pt>
                <c:pt idx="2">
                  <c:v>143.09</c:v>
                </c:pt>
                <c:pt idx="3">
                  <c:v>142.33000000000001</c:v>
                </c:pt>
                <c:pt idx="4">
                  <c:v>140.54</c:v>
                </c:pt>
              </c:numCache>
            </c:numRef>
          </c:val>
          <c:extLst>
            <c:ext xmlns:c16="http://schemas.microsoft.com/office/drawing/2014/chart" uri="{C3380CC4-5D6E-409C-BE32-E72D297353CC}">
              <c16:uniqueId val="{00000000-38DD-42EA-82F0-33598180AC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38DD-42EA-82F0-33598180AC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4" zoomScale="110" zoomScaleNormal="110" workbookViewId="0">
      <selection activeCell="CF73" sqref="CF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戸田市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138738</v>
      </c>
      <c r="AM8" s="73"/>
      <c r="AN8" s="73"/>
      <c r="AO8" s="73"/>
      <c r="AP8" s="73"/>
      <c r="AQ8" s="73"/>
      <c r="AR8" s="73"/>
      <c r="AS8" s="73"/>
      <c r="AT8" s="69">
        <f>データ!$S$6</f>
        <v>18.190000000000001</v>
      </c>
      <c r="AU8" s="70"/>
      <c r="AV8" s="70"/>
      <c r="AW8" s="70"/>
      <c r="AX8" s="70"/>
      <c r="AY8" s="70"/>
      <c r="AZ8" s="70"/>
      <c r="BA8" s="70"/>
      <c r="BB8" s="72">
        <f>データ!$T$6</f>
        <v>7627.16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75.83</v>
      </c>
      <c r="J10" s="70"/>
      <c r="K10" s="70"/>
      <c r="L10" s="70"/>
      <c r="M10" s="70"/>
      <c r="N10" s="70"/>
      <c r="O10" s="71"/>
      <c r="P10" s="72">
        <f>データ!$P$6</f>
        <v>100</v>
      </c>
      <c r="Q10" s="72"/>
      <c r="R10" s="72"/>
      <c r="S10" s="72"/>
      <c r="T10" s="72"/>
      <c r="U10" s="72"/>
      <c r="V10" s="72"/>
      <c r="W10" s="73">
        <f>データ!$Q$6</f>
        <v>1717</v>
      </c>
      <c r="X10" s="73"/>
      <c r="Y10" s="73"/>
      <c r="Z10" s="73"/>
      <c r="AA10" s="73"/>
      <c r="AB10" s="73"/>
      <c r="AC10" s="73"/>
      <c r="AD10" s="2"/>
      <c r="AE10" s="2"/>
      <c r="AF10" s="2"/>
      <c r="AG10" s="2"/>
      <c r="AH10" s="4"/>
      <c r="AI10" s="4"/>
      <c r="AJ10" s="4"/>
      <c r="AK10" s="4"/>
      <c r="AL10" s="73">
        <f>データ!$U$6</f>
        <v>138960</v>
      </c>
      <c r="AM10" s="73"/>
      <c r="AN10" s="73"/>
      <c r="AO10" s="73"/>
      <c r="AP10" s="73"/>
      <c r="AQ10" s="73"/>
      <c r="AR10" s="73"/>
      <c r="AS10" s="73"/>
      <c r="AT10" s="69">
        <f>データ!$V$6</f>
        <v>18.190000000000001</v>
      </c>
      <c r="AU10" s="70"/>
      <c r="AV10" s="70"/>
      <c r="AW10" s="70"/>
      <c r="AX10" s="70"/>
      <c r="AY10" s="70"/>
      <c r="AZ10" s="70"/>
      <c r="BA10" s="70"/>
      <c r="BB10" s="72">
        <f>データ!$W$6</f>
        <v>7639.36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RABYEJZrm0N3nBEBg7XsOMlLiBZKK080rAeoPZgKTbYbKSXnGXL++xecwNg//N8jdNvfirklGUJLRl3rzg5JA==" saltValue="Jb5zimOdQQufTBPlBKgVy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112241</v>
      </c>
      <c r="D6" s="33">
        <f t="shared" si="3"/>
        <v>46</v>
      </c>
      <c r="E6" s="33">
        <f t="shared" si="3"/>
        <v>1</v>
      </c>
      <c r="F6" s="33">
        <f t="shared" si="3"/>
        <v>0</v>
      </c>
      <c r="G6" s="33">
        <f t="shared" si="3"/>
        <v>1</v>
      </c>
      <c r="H6" s="33" t="str">
        <f t="shared" si="3"/>
        <v>埼玉県　戸田市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75.83</v>
      </c>
      <c r="P6" s="34">
        <f t="shared" si="3"/>
        <v>100</v>
      </c>
      <c r="Q6" s="34">
        <f t="shared" si="3"/>
        <v>1717</v>
      </c>
      <c r="R6" s="34">
        <f t="shared" si="3"/>
        <v>138738</v>
      </c>
      <c r="S6" s="34">
        <f t="shared" si="3"/>
        <v>18.190000000000001</v>
      </c>
      <c r="T6" s="34">
        <f t="shared" si="3"/>
        <v>7627.16</v>
      </c>
      <c r="U6" s="34">
        <f t="shared" si="3"/>
        <v>138960</v>
      </c>
      <c r="V6" s="34">
        <f t="shared" si="3"/>
        <v>18.190000000000001</v>
      </c>
      <c r="W6" s="34">
        <f t="shared" si="3"/>
        <v>7639.36</v>
      </c>
      <c r="X6" s="35">
        <f>IF(X7="",NA(),X7)</f>
        <v>113.62</v>
      </c>
      <c r="Y6" s="35">
        <f t="shared" ref="Y6:AG6" si="4">IF(Y7="",NA(),Y7)</f>
        <v>113.23</v>
      </c>
      <c r="Z6" s="35">
        <f t="shared" si="4"/>
        <v>111.73</v>
      </c>
      <c r="AA6" s="35">
        <f t="shared" si="4"/>
        <v>108.08</v>
      </c>
      <c r="AB6" s="35">
        <f t="shared" si="4"/>
        <v>109.13</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662.85</v>
      </c>
      <c r="AU6" s="35">
        <f t="shared" ref="AU6:BC6" si="6">IF(AU7="",NA(),AU7)</f>
        <v>220.54</v>
      </c>
      <c r="AV6" s="35">
        <f t="shared" si="6"/>
        <v>151.6</v>
      </c>
      <c r="AW6" s="35">
        <f t="shared" si="6"/>
        <v>206.31</v>
      </c>
      <c r="AX6" s="35">
        <f t="shared" si="6"/>
        <v>154.72999999999999</v>
      </c>
      <c r="AY6" s="35">
        <f t="shared" si="6"/>
        <v>648.09</v>
      </c>
      <c r="AZ6" s="35">
        <f t="shared" si="6"/>
        <v>344.19</v>
      </c>
      <c r="BA6" s="35">
        <f t="shared" si="6"/>
        <v>352.05</v>
      </c>
      <c r="BB6" s="35">
        <f t="shared" si="6"/>
        <v>349.04</v>
      </c>
      <c r="BC6" s="35">
        <f t="shared" si="6"/>
        <v>337.49</v>
      </c>
      <c r="BD6" s="34" t="str">
        <f>IF(BD7="","",IF(BD7="-","【-】","【"&amp;SUBSTITUTE(TEXT(BD7,"#,##0.00"),"-","△")&amp;"】"))</f>
        <v>【264.34】</v>
      </c>
      <c r="BE6" s="35">
        <f>IF(BE7="",NA(),BE7)</f>
        <v>275.33999999999997</v>
      </c>
      <c r="BF6" s="35">
        <f t="shared" ref="BF6:BN6" si="7">IF(BF7="",NA(),BF7)</f>
        <v>257.58999999999997</v>
      </c>
      <c r="BG6" s="35">
        <f t="shared" si="7"/>
        <v>239.01</v>
      </c>
      <c r="BH6" s="35">
        <f t="shared" si="7"/>
        <v>219.12</v>
      </c>
      <c r="BI6" s="35">
        <f t="shared" si="7"/>
        <v>200.9</v>
      </c>
      <c r="BJ6" s="35">
        <f t="shared" si="7"/>
        <v>253.86</v>
      </c>
      <c r="BK6" s="35">
        <f t="shared" si="7"/>
        <v>252.09</v>
      </c>
      <c r="BL6" s="35">
        <f t="shared" si="7"/>
        <v>250.76</v>
      </c>
      <c r="BM6" s="35">
        <f t="shared" si="7"/>
        <v>254.54</v>
      </c>
      <c r="BN6" s="35">
        <f t="shared" si="7"/>
        <v>265.92</v>
      </c>
      <c r="BO6" s="34" t="str">
        <f>IF(BO7="","",IF(BO7="-","【-】","【"&amp;SUBSTITUTE(TEXT(BO7,"#,##0.00"),"-","△")&amp;"】"))</f>
        <v>【274.27】</v>
      </c>
      <c r="BP6" s="35">
        <f>IF(BP7="",NA(),BP7)</f>
        <v>93.33</v>
      </c>
      <c r="BQ6" s="35">
        <f t="shared" ref="BQ6:BY6" si="8">IF(BQ7="",NA(),BQ7)</f>
        <v>97.06</v>
      </c>
      <c r="BR6" s="35">
        <f t="shared" si="8"/>
        <v>94.52</v>
      </c>
      <c r="BS6" s="35">
        <f t="shared" si="8"/>
        <v>94.54</v>
      </c>
      <c r="BT6" s="35">
        <f t="shared" si="8"/>
        <v>95.95</v>
      </c>
      <c r="BU6" s="35">
        <f t="shared" si="8"/>
        <v>100.07</v>
      </c>
      <c r="BV6" s="35">
        <f t="shared" si="8"/>
        <v>106.22</v>
      </c>
      <c r="BW6" s="35">
        <f t="shared" si="8"/>
        <v>106.69</v>
      </c>
      <c r="BX6" s="35">
        <f t="shared" si="8"/>
        <v>106.52</v>
      </c>
      <c r="BY6" s="35">
        <f t="shared" si="8"/>
        <v>105.86</v>
      </c>
      <c r="BZ6" s="34" t="str">
        <f>IF(BZ7="","",IF(BZ7="-","【-】","【"&amp;SUBSTITUTE(TEXT(BZ7,"#,##0.00"),"-","△")&amp;"】"))</f>
        <v>【104.36】</v>
      </c>
      <c r="CA6" s="35">
        <f>IF(CA7="",NA(),CA7)</f>
        <v>146.05000000000001</v>
      </c>
      <c r="CB6" s="35">
        <f t="shared" ref="CB6:CJ6" si="9">IF(CB7="",NA(),CB7)</f>
        <v>140.37</v>
      </c>
      <c r="CC6" s="35">
        <f t="shared" si="9"/>
        <v>143.09</v>
      </c>
      <c r="CD6" s="35">
        <f t="shared" si="9"/>
        <v>142.33000000000001</v>
      </c>
      <c r="CE6" s="35">
        <f t="shared" si="9"/>
        <v>140.54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68.09</v>
      </c>
      <c r="CM6" s="35">
        <f t="shared" ref="CM6:CU6" si="10">IF(CM7="",NA(),CM7)</f>
        <v>69.14</v>
      </c>
      <c r="CN6" s="35">
        <f t="shared" si="10"/>
        <v>68.83</v>
      </c>
      <c r="CO6" s="35">
        <f t="shared" si="10"/>
        <v>69.91</v>
      </c>
      <c r="CP6" s="35">
        <f t="shared" si="10"/>
        <v>69.94</v>
      </c>
      <c r="CQ6" s="35">
        <f t="shared" si="10"/>
        <v>62.45</v>
      </c>
      <c r="CR6" s="35">
        <f t="shared" si="10"/>
        <v>62.12</v>
      </c>
      <c r="CS6" s="35">
        <f t="shared" si="10"/>
        <v>62.26</v>
      </c>
      <c r="CT6" s="35">
        <f t="shared" si="10"/>
        <v>62.1</v>
      </c>
      <c r="CU6" s="35">
        <f t="shared" si="10"/>
        <v>62.38</v>
      </c>
      <c r="CV6" s="34" t="str">
        <f>IF(CV7="","",IF(CV7="-","【-】","【"&amp;SUBSTITUTE(TEXT(CV7,"#,##0.00"),"-","△")&amp;"】"))</f>
        <v>【60.41】</v>
      </c>
      <c r="CW6" s="35">
        <f>IF(CW7="",NA(),CW7)</f>
        <v>93.95</v>
      </c>
      <c r="CX6" s="35">
        <f t="shared" ref="CX6:DF6" si="11">IF(CX7="",NA(),CX7)</f>
        <v>92.29</v>
      </c>
      <c r="CY6" s="35">
        <f t="shared" si="11"/>
        <v>92.9</v>
      </c>
      <c r="CZ6" s="35">
        <f t="shared" si="11"/>
        <v>92.08</v>
      </c>
      <c r="DA6" s="35">
        <f t="shared" si="11"/>
        <v>93.55</v>
      </c>
      <c r="DB6" s="35">
        <f t="shared" si="11"/>
        <v>89.76</v>
      </c>
      <c r="DC6" s="35">
        <f t="shared" si="11"/>
        <v>89.45</v>
      </c>
      <c r="DD6" s="35">
        <f t="shared" si="11"/>
        <v>89.5</v>
      </c>
      <c r="DE6" s="35">
        <f t="shared" si="11"/>
        <v>89.52</v>
      </c>
      <c r="DF6" s="35">
        <f t="shared" si="11"/>
        <v>89.17</v>
      </c>
      <c r="DG6" s="34" t="str">
        <f>IF(DG7="","",IF(DG7="-","【-】","【"&amp;SUBSTITUTE(TEXT(DG7,"#,##0.00"),"-","△")&amp;"】"))</f>
        <v>【89.93】</v>
      </c>
      <c r="DH6" s="35">
        <f>IF(DH7="",NA(),DH7)</f>
        <v>40.049999999999997</v>
      </c>
      <c r="DI6" s="35">
        <f t="shared" ref="DI6:DQ6" si="12">IF(DI7="",NA(),DI7)</f>
        <v>42.04</v>
      </c>
      <c r="DJ6" s="35">
        <f t="shared" si="12"/>
        <v>43.24</v>
      </c>
      <c r="DK6" s="35">
        <f t="shared" si="12"/>
        <v>44.62</v>
      </c>
      <c r="DL6" s="35">
        <f t="shared" si="12"/>
        <v>46.15</v>
      </c>
      <c r="DM6" s="35">
        <f t="shared" si="12"/>
        <v>41.12</v>
      </c>
      <c r="DN6" s="35">
        <f t="shared" si="12"/>
        <v>44.91</v>
      </c>
      <c r="DO6" s="35">
        <f t="shared" si="12"/>
        <v>45.89</v>
      </c>
      <c r="DP6" s="35">
        <f t="shared" si="12"/>
        <v>46.58</v>
      </c>
      <c r="DQ6" s="35">
        <f t="shared" si="12"/>
        <v>46.99</v>
      </c>
      <c r="DR6" s="34" t="str">
        <f>IF(DR7="","",IF(DR7="-","【-】","【"&amp;SUBSTITUTE(TEXT(DR7,"#,##0.00"),"-","△")&amp;"】"))</f>
        <v>【48.12】</v>
      </c>
      <c r="DS6" s="35">
        <f>IF(DS7="",NA(),DS7)</f>
        <v>10.26</v>
      </c>
      <c r="DT6" s="35">
        <f t="shared" ref="DT6:EB6" si="13">IF(DT7="",NA(),DT7)</f>
        <v>10.25</v>
      </c>
      <c r="DU6" s="35">
        <f t="shared" si="13"/>
        <v>14.36</v>
      </c>
      <c r="DV6" s="35">
        <f t="shared" si="13"/>
        <v>13.83</v>
      </c>
      <c r="DW6" s="35">
        <f t="shared" si="13"/>
        <v>13.39</v>
      </c>
      <c r="DX6" s="35">
        <f t="shared" si="13"/>
        <v>10.9</v>
      </c>
      <c r="DY6" s="35">
        <f t="shared" si="13"/>
        <v>12.03</v>
      </c>
      <c r="DZ6" s="35">
        <f t="shared" si="13"/>
        <v>13.14</v>
      </c>
      <c r="EA6" s="35">
        <f t="shared" si="13"/>
        <v>14.45</v>
      </c>
      <c r="EB6" s="35">
        <f t="shared" si="13"/>
        <v>15.83</v>
      </c>
      <c r="EC6" s="34" t="str">
        <f>IF(EC7="","",IF(EC7="-","【-】","【"&amp;SUBSTITUTE(TEXT(EC7,"#,##0.00"),"-","△")&amp;"】"))</f>
        <v>【15.89】</v>
      </c>
      <c r="ED6" s="35">
        <f>IF(ED7="",NA(),ED7)</f>
        <v>0.53</v>
      </c>
      <c r="EE6" s="35">
        <f t="shared" ref="EE6:EM6" si="14">IF(EE7="",NA(),EE7)</f>
        <v>0.39</v>
      </c>
      <c r="EF6" s="35">
        <f t="shared" si="14"/>
        <v>0.56000000000000005</v>
      </c>
      <c r="EG6" s="35">
        <f t="shared" si="14"/>
        <v>0.61</v>
      </c>
      <c r="EH6" s="35">
        <f t="shared" si="14"/>
        <v>0.33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112241</v>
      </c>
      <c r="D7" s="37">
        <v>46</v>
      </c>
      <c r="E7" s="37">
        <v>1</v>
      </c>
      <c r="F7" s="37">
        <v>0</v>
      </c>
      <c r="G7" s="37">
        <v>1</v>
      </c>
      <c r="H7" s="37" t="s">
        <v>105</v>
      </c>
      <c r="I7" s="37" t="s">
        <v>106</v>
      </c>
      <c r="J7" s="37" t="s">
        <v>107</v>
      </c>
      <c r="K7" s="37" t="s">
        <v>108</v>
      </c>
      <c r="L7" s="37" t="s">
        <v>109</v>
      </c>
      <c r="M7" s="37" t="s">
        <v>110</v>
      </c>
      <c r="N7" s="38" t="s">
        <v>111</v>
      </c>
      <c r="O7" s="38">
        <v>75.83</v>
      </c>
      <c r="P7" s="38">
        <v>100</v>
      </c>
      <c r="Q7" s="38">
        <v>1717</v>
      </c>
      <c r="R7" s="38">
        <v>138738</v>
      </c>
      <c r="S7" s="38">
        <v>18.190000000000001</v>
      </c>
      <c r="T7" s="38">
        <v>7627.16</v>
      </c>
      <c r="U7" s="38">
        <v>138960</v>
      </c>
      <c r="V7" s="38">
        <v>18.190000000000001</v>
      </c>
      <c r="W7" s="38">
        <v>7639.36</v>
      </c>
      <c r="X7" s="38">
        <v>113.62</v>
      </c>
      <c r="Y7" s="38">
        <v>113.23</v>
      </c>
      <c r="Z7" s="38">
        <v>111.73</v>
      </c>
      <c r="AA7" s="38">
        <v>108.08</v>
      </c>
      <c r="AB7" s="38">
        <v>109.13</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662.85</v>
      </c>
      <c r="AU7" s="38">
        <v>220.54</v>
      </c>
      <c r="AV7" s="38">
        <v>151.6</v>
      </c>
      <c r="AW7" s="38">
        <v>206.31</v>
      </c>
      <c r="AX7" s="38">
        <v>154.72999999999999</v>
      </c>
      <c r="AY7" s="38">
        <v>648.09</v>
      </c>
      <c r="AZ7" s="38">
        <v>344.19</v>
      </c>
      <c r="BA7" s="38">
        <v>352.05</v>
      </c>
      <c r="BB7" s="38">
        <v>349.04</v>
      </c>
      <c r="BC7" s="38">
        <v>337.49</v>
      </c>
      <c r="BD7" s="38">
        <v>264.33999999999997</v>
      </c>
      <c r="BE7" s="38">
        <v>275.33999999999997</v>
      </c>
      <c r="BF7" s="38">
        <v>257.58999999999997</v>
      </c>
      <c r="BG7" s="38">
        <v>239.01</v>
      </c>
      <c r="BH7" s="38">
        <v>219.12</v>
      </c>
      <c r="BI7" s="38">
        <v>200.9</v>
      </c>
      <c r="BJ7" s="38">
        <v>253.86</v>
      </c>
      <c r="BK7" s="38">
        <v>252.09</v>
      </c>
      <c r="BL7" s="38">
        <v>250.76</v>
      </c>
      <c r="BM7" s="38">
        <v>254.54</v>
      </c>
      <c r="BN7" s="38">
        <v>265.92</v>
      </c>
      <c r="BO7" s="38">
        <v>274.27</v>
      </c>
      <c r="BP7" s="38">
        <v>93.33</v>
      </c>
      <c r="BQ7" s="38">
        <v>97.06</v>
      </c>
      <c r="BR7" s="38">
        <v>94.52</v>
      </c>
      <c r="BS7" s="38">
        <v>94.54</v>
      </c>
      <c r="BT7" s="38">
        <v>95.95</v>
      </c>
      <c r="BU7" s="38">
        <v>100.07</v>
      </c>
      <c r="BV7" s="38">
        <v>106.22</v>
      </c>
      <c r="BW7" s="38">
        <v>106.69</v>
      </c>
      <c r="BX7" s="38">
        <v>106.52</v>
      </c>
      <c r="BY7" s="38">
        <v>105.86</v>
      </c>
      <c r="BZ7" s="38">
        <v>104.36</v>
      </c>
      <c r="CA7" s="38">
        <v>146.05000000000001</v>
      </c>
      <c r="CB7" s="38">
        <v>140.37</v>
      </c>
      <c r="CC7" s="38">
        <v>143.09</v>
      </c>
      <c r="CD7" s="38">
        <v>142.33000000000001</v>
      </c>
      <c r="CE7" s="38">
        <v>140.54</v>
      </c>
      <c r="CF7" s="38">
        <v>164.93</v>
      </c>
      <c r="CG7" s="38">
        <v>155.22999999999999</v>
      </c>
      <c r="CH7" s="38">
        <v>154.91999999999999</v>
      </c>
      <c r="CI7" s="38">
        <v>155.80000000000001</v>
      </c>
      <c r="CJ7" s="38">
        <v>158.58000000000001</v>
      </c>
      <c r="CK7" s="38">
        <v>165.71</v>
      </c>
      <c r="CL7" s="38">
        <v>68.09</v>
      </c>
      <c r="CM7" s="38">
        <v>69.14</v>
      </c>
      <c r="CN7" s="38">
        <v>68.83</v>
      </c>
      <c r="CO7" s="38">
        <v>69.91</v>
      </c>
      <c r="CP7" s="38">
        <v>69.94</v>
      </c>
      <c r="CQ7" s="38">
        <v>62.45</v>
      </c>
      <c r="CR7" s="38">
        <v>62.12</v>
      </c>
      <c r="CS7" s="38">
        <v>62.26</v>
      </c>
      <c r="CT7" s="38">
        <v>62.1</v>
      </c>
      <c r="CU7" s="38">
        <v>62.38</v>
      </c>
      <c r="CV7" s="38">
        <v>60.41</v>
      </c>
      <c r="CW7" s="38">
        <v>93.95</v>
      </c>
      <c r="CX7" s="38">
        <v>92.29</v>
      </c>
      <c r="CY7" s="38">
        <v>92.9</v>
      </c>
      <c r="CZ7" s="38">
        <v>92.08</v>
      </c>
      <c r="DA7" s="38">
        <v>93.55</v>
      </c>
      <c r="DB7" s="38">
        <v>89.76</v>
      </c>
      <c r="DC7" s="38">
        <v>89.45</v>
      </c>
      <c r="DD7" s="38">
        <v>89.5</v>
      </c>
      <c r="DE7" s="38">
        <v>89.52</v>
      </c>
      <c r="DF7" s="38">
        <v>89.17</v>
      </c>
      <c r="DG7" s="38">
        <v>89.93</v>
      </c>
      <c r="DH7" s="38">
        <v>40.049999999999997</v>
      </c>
      <c r="DI7" s="38">
        <v>42.04</v>
      </c>
      <c r="DJ7" s="38">
        <v>43.24</v>
      </c>
      <c r="DK7" s="38">
        <v>44.62</v>
      </c>
      <c r="DL7" s="38">
        <v>46.15</v>
      </c>
      <c r="DM7" s="38">
        <v>41.12</v>
      </c>
      <c r="DN7" s="38">
        <v>44.91</v>
      </c>
      <c r="DO7" s="38">
        <v>45.89</v>
      </c>
      <c r="DP7" s="38">
        <v>46.58</v>
      </c>
      <c r="DQ7" s="38">
        <v>46.99</v>
      </c>
      <c r="DR7" s="38">
        <v>48.12</v>
      </c>
      <c r="DS7" s="38">
        <v>10.26</v>
      </c>
      <c r="DT7" s="38">
        <v>10.25</v>
      </c>
      <c r="DU7" s="38">
        <v>14.36</v>
      </c>
      <c r="DV7" s="38">
        <v>13.83</v>
      </c>
      <c r="DW7" s="38">
        <v>13.39</v>
      </c>
      <c r="DX7" s="38">
        <v>10.9</v>
      </c>
      <c r="DY7" s="38">
        <v>12.03</v>
      </c>
      <c r="DZ7" s="38">
        <v>13.14</v>
      </c>
      <c r="EA7" s="38">
        <v>14.45</v>
      </c>
      <c r="EB7" s="38">
        <v>15.83</v>
      </c>
      <c r="EC7" s="38">
        <v>15.89</v>
      </c>
      <c r="ED7" s="38">
        <v>0.53</v>
      </c>
      <c r="EE7" s="38">
        <v>0.39</v>
      </c>
      <c r="EF7" s="38">
        <v>0.56000000000000005</v>
      </c>
      <c r="EG7" s="38">
        <v>0.61</v>
      </c>
      <c r="EH7" s="38">
        <v>0.33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戸田市</cp:lastModifiedBy>
  <cp:lastPrinted>2019-01-22T08:13:39Z</cp:lastPrinted>
  <dcterms:created xsi:type="dcterms:W3CDTF">2018-12-03T08:28:49Z</dcterms:created>
  <dcterms:modified xsi:type="dcterms:W3CDTF">2019-01-23T00:45:02Z</dcterms:modified>
  <cp:category/>
</cp:coreProperties>
</file>