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HvpsCB0GyOpEb6k10GEienRxar7NqJfLY5Gk0impN8trmtnoKj1nzs2WYRHdtTKIQAwr39Fz9GcWM6fwU7R1w==" workbookSaltValue="kSM5OmCOJXtR2P2MzT8iC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BG30" i="4"/>
  <c r="AV76" i="4"/>
  <c r="KO51" i="4"/>
  <c r="LE76" i="4"/>
  <c r="FX51" i="4"/>
  <c r="KO30" i="4"/>
  <c r="HP76" i="4"/>
  <c r="FX30" i="4"/>
  <c r="BG51" i="4"/>
  <c r="FE51" i="4"/>
  <c r="JV30" i="4"/>
  <c r="HA76" i="4"/>
  <c r="AN51" i="4"/>
  <c r="FE30" i="4"/>
  <c r="AN30" i="4"/>
  <c r="AG76" i="4"/>
  <c r="JV51" i="4"/>
  <c r="KP76" i="4"/>
  <c r="R76" i="4"/>
  <c r="KA76" i="4"/>
  <c r="EL51" i="4"/>
  <c r="JC30" i="4"/>
  <c r="GL76" i="4"/>
  <c r="U51" i="4"/>
  <c r="EL30" i="4"/>
  <c r="JC51" i="4"/>
  <c r="U30" i="4"/>
</calcChain>
</file>

<file path=xl/sharedStrings.xml><?xml version="1.0" encoding="utf-8"?>
<sst xmlns="http://schemas.openxmlformats.org/spreadsheetml/2006/main" count="288" uniqueCount="147">
  <si>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</si>
  <si>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</si>
  <si>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</si>
  <si>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</si>
  <si>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</si>
  <si>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</si>
  <si>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</si>
  <si>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</si>
  <si>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</si>
  <si>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</si>
  <si>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</si>
  <si>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</si>
  <si>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</si>
  <si>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</si>
  <si>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</si>
  <si>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</si>
  <si>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</si>
  <si>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</si>
  <si>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</si>
  <si>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</si>
  <si>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</si>
  <si>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</si>
  <si>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</si>
  <si>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</si>
  <si>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</si>
  <si>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</si>
  <si>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</si>
  <si>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</si>
  <si>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</si>
  <si>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</si>
  <si>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</si>
  <si>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</si>
  <si>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</si>
  <si>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</si>
  <si>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</si>
  <si>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</si>
  <si>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</si>
  <si>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</si>
  <si>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</si>
  <si>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</si>
  <si>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</si>
  <si>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</si>
  <si>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</si>
  <si>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</si>
  <si>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</si>
  <si>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</si>
  <si>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</si>
  <si>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</si>
  <si>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</si>
  <si>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</si>
  <si>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</si>
  <si>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</si>
  <si>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</si>
  <si>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</si>
  <si>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</si>
  <si>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</si>
  <si>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</si>
  <si>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</si>
  <si>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</si>
  <si>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</si>
  <si>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</si>
  <si>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</si>
  <si>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</si>
  <si>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</si>
  <si>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</si>
  <si>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</si>
  <si>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</si>
  <si>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</si>
  <si>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</si>
  <si>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</si>
  <si>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</si>
  <si>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</si>
  <si>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</si>
  <si>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</si>
  <si>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</si>
  <si>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</si>
  <si>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</si>
  <si>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</si>
  <si>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</si>
  <si>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</si>
  <si>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</si>
  <si>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</si>
  <si>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</si>
  <si>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</si>
  <si>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</si>
  <si>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</si>
  <si>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</si>
  <si>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</si>
  <si>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</si>
  <si>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</si>
  <si>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</si>
  <si>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</si>
  <si>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</si>
  <si>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</si>
  <si>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</si>
  <si>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</si>
  <si>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</si>
  <si>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</si>
  <si>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</si>
  <si>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</si>
  <si>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</si>
  <si>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</si>
  <si>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</si>
  <si>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</si>
  <si>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</si>
  <si>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</si>
  <si>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</si>
  <si>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</si>
  <si>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</si>
  <si>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</si>
  <si>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</si>
  <si>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</si>
  <si>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当該値(N-3)</t>
    <phoneticPr fontId="5"/>
  </si>
  <si>
    <t>当該値(N)</t>
    <phoneticPr fontId="5"/>
  </si>
  <si>
    <t>当該値(N-4)</t>
    <phoneticPr fontId="5"/>
  </si>
  <si>
    <t>当該値(N-4)</t>
    <phoneticPr fontId="5"/>
  </si>
  <si>
    <t>当該値(N-2)</t>
    <phoneticPr fontId="5"/>
  </si>
  <si>
    <t>当該値(N-1)</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</si>
  <si>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</si>
  <si>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</si>
  <si>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</si>
  <si>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</si>
  <si>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</si>
  <si>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</si>
  <si>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</si>
  <si>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埼玉県　草加市</t>
  </si>
  <si>
    <t>シティパーキングアコス</t>
  </si>
  <si>
    <t>法非適用</t>
  </si>
  <si>
    <t>駐車場整備事業</t>
  </si>
  <si>
    <t>-</t>
  </si>
  <si>
    <t>Ａ２Ｂ１</t>
  </si>
  <si>
    <t>非設置</t>
  </si>
  <si>
    <t>該当数値なし</t>
  </si>
  <si>
    <t>都市計画駐車場 附置義務駐車施設</t>
  </si>
  <si>
    <t>地下式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</si>
  <si>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</si>
  <si>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</si>
  <si>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</si>
  <si>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</si>
  <si>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</si>
  <si>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</si>
  <si>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</si>
  <si>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</si>
  <si>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⑪稼働率について、当施設については類似施設平均を大きく上回っていることから、駐車場施設としての需要は大きいと判断される。
　また、平成29年は平成28年と比較し5.5％増加しており、隣接する商業施設の施設改修等が要因ではないかと考えている。今後においても、更なる稼働率の向上のため、駐車場施設の改善や効果的な取り組みが必要であると考えられる。</t>
    <rPh sb="71" eb="73">
      <t>ヘイセイ</t>
    </rPh>
    <rPh sb="75" eb="76">
      <t>ネン</t>
    </rPh>
    <rPh sb="77" eb="79">
      <t>ヒカク</t>
    </rPh>
    <rPh sb="84" eb="86">
      <t>ゾウカ</t>
    </rPh>
    <rPh sb="91" eb="93">
      <t>リンセツ</t>
    </rPh>
    <rPh sb="95" eb="97">
      <t>ショウギョウ</t>
    </rPh>
    <rPh sb="97" eb="99">
      <t>シセツ</t>
    </rPh>
    <rPh sb="100" eb="102">
      <t>シセツ</t>
    </rPh>
    <rPh sb="102" eb="104">
      <t>カイシュウ</t>
    </rPh>
    <rPh sb="104" eb="105">
      <t>ナド</t>
    </rPh>
    <rPh sb="106" eb="108">
      <t>ヨウイン</t>
    </rPh>
    <rPh sb="114" eb="115">
      <t>カンガ</t>
    </rPh>
    <rPh sb="120" eb="122">
      <t>コンゴ</t>
    </rPh>
    <rPh sb="141" eb="144">
      <t>チュウシャジョウ</t>
    </rPh>
    <rPh sb="144" eb="146">
      <t>シセツ</t>
    </rPh>
    <phoneticPr fontId="5"/>
  </si>
  <si>
    <t>当施設は、草加駅東口第一種市街地再開発事業と併せ「草加駅東口地下自動車駐車場」の建設事業が実施され、駐車場整備が行われたものである。
収益等の状況については、これまで経常収支比率は100％を超えており、安定していると見受けられるが、類似施設平均と比較すると下回っており、また、今後発生する経年劣化による施設設備の更新や修繕に係る費用が必要になることから、設備投資に向けた財源の確保に向け、更なる経費削減や経営改善が求められる。
平成30年度からは指定管理者制度、利用料金制度を導入しており、指定管理者の経営努力の促進を図ると共に、指定管理者から市への納付金を活用し、更新費用等に充てることで財源を確保していく。</t>
    <phoneticPr fontId="5"/>
  </si>
  <si>
    <t>①経常収支比率については、100％を超えているものの、類似施設平均と比較すると下回っており、今後も健全経営を続けていくために、更なる費用削減や経営改善に向けた取り組みが必要であると考えられる。
②③については、他会計からの繰入金等がないため該当しない。
④⑤売上ＧＯＰ比率及びＥＢＩＴＤＡについては、平成27年までは増加傾向にあったが、平成28年から減少している。しかしながら、④売上ＧＯＰ比率を見ると、平成29年は平成28年と比較し0.3％増加しており、営業収益（駐車場収入）が増加したことが要因であると考えられる。</t>
    <rPh sb="190" eb="192">
      <t>ウリアゲ</t>
    </rPh>
    <rPh sb="195" eb="197">
      <t>ヒリツ</t>
    </rPh>
    <rPh sb="198" eb="199">
      <t>ミ</t>
    </rPh>
    <rPh sb="202" eb="204">
      <t>ヘイセイ</t>
    </rPh>
    <rPh sb="206" eb="207">
      <t>ネン</t>
    </rPh>
    <rPh sb="208" eb="210">
      <t>ヘイセイ</t>
    </rPh>
    <rPh sb="212" eb="213">
      <t>ネン</t>
    </rPh>
    <rPh sb="214" eb="216">
      <t>ヒカク</t>
    </rPh>
    <rPh sb="221" eb="223">
      <t>ゾウカ</t>
    </rPh>
    <rPh sb="230" eb="232">
      <t>シュウエキ</t>
    </rPh>
    <rPh sb="233" eb="236">
      <t>チュウシャジョウ</t>
    </rPh>
    <rPh sb="236" eb="238">
      <t>シュウニュウ</t>
    </rPh>
    <phoneticPr fontId="5"/>
  </si>
  <si>
    <t>⑥有形固定資産減価償却率について、当施設については地方公営企業法非適用事業であるため指標は算出されません。
⑦草加駅東口駅前広場は周辺と比較し、地価が最も高く設定されている。
⑨累積欠損金比率について、当施設については地方公営企業法非適用事業であるため指標は算出されません。
⑩企業債残高対料金収入比率について、当施設は企業債残高が無いため指標は算出されません。</t>
    <rPh sb="55" eb="58">
      <t>ソウカエキ</t>
    </rPh>
    <rPh sb="58" eb="60">
      <t>ヒガシグチ</t>
    </rPh>
    <rPh sb="60" eb="62">
      <t>エキマエ</t>
    </rPh>
    <rPh sb="62" eb="64">
      <t>ヒロバ</t>
    </rPh>
    <rPh sb="65" eb="67">
      <t>シュウヘン</t>
    </rPh>
    <rPh sb="68" eb="70">
      <t>ヒカク</t>
    </rPh>
    <rPh sb="72" eb="74">
      <t>チカ</t>
    </rPh>
    <rPh sb="75" eb="76">
      <t>モット</t>
    </rPh>
    <rPh sb="77" eb="78">
      <t>タカ</t>
    </rPh>
    <rPh sb="79" eb="81">
      <t>セッテイ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</si>
</sst>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105.1</c:v>
                </c:pt>
                <c:pt idx="1">
                  <c:v>107.9</c:v>
                </c:pt>
                <c:pt idx="2">
                  <c:v>111.2</c:v>
                </c:pt>
                <c:pt idx="3">
                  <c:v>104.5</c:v>
                </c:pt>
                <c:pt idx="4">
                  <c:v>104.8</c:v>
                </c:pt>
              </c:numCache>
            </c:numRef>
          </c:val>
          <c:extLst xmlns:c16r2="http://schemas.microsoft.com/office/drawing/2015/06/chart">
            <c:ext xmlns:c16="http://schemas.microsoft.com/office/drawing/2014/chart" uri="{C3380CC4-5D6E-409C-BE32-E72D297353CC}">
              <c16:uniqueId val="{00000000-8B9B-42DF-AA10-1CF33C289C80}"/>
            </c:ext>
          </c:extLst>
        </c:ser>
        <c:dLbls>
          <c:showLegendKey val="0"/>
          <c:showVal val="0"/>
          <c:showCatName val="0"/>
          <c:showSerName val="0"/>
          <c:showPercent val="0"/>
          <c:showBubbleSize val="0"/>
        </c:dLbls>
        <c:gapWidth val="150"/>
        <c:axId val="87557632"/>
        <c:axId val="875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8B9B-42DF-AA10-1CF33C289C80}"/>
            </c:ext>
          </c:extLst>
        </c:ser>
        <c:dLbls>
          <c:showLegendKey val="0"/>
          <c:showVal val="0"/>
          <c:showCatName val="0"/>
          <c:showSerName val="0"/>
          <c:showPercent val="0"/>
          <c:showBubbleSize val="0"/>
        </c:dLbls>
        <c:marker val="1"/>
        <c:smooth val="0"/>
        <c:axId val="87557632"/>
        <c:axId val="87559552"/>
      </c:lineChart>
      <c:dateAx>
        <c:axId val="87557632"/>
        <c:scaling>
          <c:orientation val="minMax"/>
        </c:scaling>
        <c:delete val="1"/>
        <c:axPos val="b"/>
        <c:numFmt formatCode="ge" sourceLinked="1"/>
        <c:majorTickMark val="none"/>
        <c:minorTickMark val="none"/>
        <c:tickLblPos val="none"/>
        <c:crossAx val="87559552"/>
        <c:crosses val="autoZero"/>
        <c:auto val="1"/>
        <c:lblOffset val="100"/>
        <c:baseTimeUnit val="years"/>
      </c:dateAx>
      <c:valAx>
        <c:axId val="8755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55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91-4629-B8C0-24A952AAC7A4}"/>
            </c:ext>
          </c:extLst>
        </c:ser>
        <c:dLbls>
          <c:showLegendKey val="0"/>
          <c:showVal val="0"/>
          <c:showCatName val="0"/>
          <c:showSerName val="0"/>
          <c:showPercent val="0"/>
          <c:showBubbleSize val="0"/>
        </c:dLbls>
        <c:gapWidth val="150"/>
        <c:axId val="90908160"/>
        <c:axId val="9091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7C91-4629-B8C0-24A952AAC7A4}"/>
            </c:ext>
          </c:extLst>
        </c:ser>
        <c:dLbls>
          <c:showLegendKey val="0"/>
          <c:showVal val="0"/>
          <c:showCatName val="0"/>
          <c:showSerName val="0"/>
          <c:showPercent val="0"/>
          <c:showBubbleSize val="0"/>
        </c:dLbls>
        <c:marker val="1"/>
        <c:smooth val="0"/>
        <c:axId val="90908160"/>
        <c:axId val="90910080"/>
      </c:lineChart>
      <c:dateAx>
        <c:axId val="90908160"/>
        <c:scaling>
          <c:orientation val="minMax"/>
        </c:scaling>
        <c:delete val="1"/>
        <c:axPos val="b"/>
        <c:numFmt formatCode="ge" sourceLinked="1"/>
        <c:majorTickMark val="none"/>
        <c:minorTickMark val="none"/>
        <c:tickLblPos val="none"/>
        <c:crossAx val="90910080"/>
        <c:crosses val="autoZero"/>
        <c:auto val="1"/>
        <c:lblOffset val="100"/>
        <c:baseTimeUnit val="years"/>
      </c:dateAx>
      <c:valAx>
        <c:axId val="9091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90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D03-4D02-ABE0-43CD2E1D38F1}"/>
            </c:ext>
          </c:extLst>
        </c:ser>
        <c:dLbls>
          <c:showLegendKey val="0"/>
          <c:showVal val="0"/>
          <c:showCatName val="0"/>
          <c:showSerName val="0"/>
          <c:showPercent val="0"/>
          <c:showBubbleSize val="0"/>
        </c:dLbls>
        <c:gapWidth val="150"/>
        <c:axId val="90649728"/>
        <c:axId val="906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D03-4D02-ABE0-43CD2E1D38F1}"/>
            </c:ext>
          </c:extLst>
        </c:ser>
        <c:dLbls>
          <c:showLegendKey val="0"/>
          <c:showVal val="0"/>
          <c:showCatName val="0"/>
          <c:showSerName val="0"/>
          <c:showPercent val="0"/>
          <c:showBubbleSize val="0"/>
        </c:dLbls>
        <c:marker val="1"/>
        <c:smooth val="0"/>
        <c:axId val="90649728"/>
        <c:axId val="90651648"/>
      </c:lineChart>
      <c:dateAx>
        <c:axId val="90649728"/>
        <c:scaling>
          <c:orientation val="minMax"/>
        </c:scaling>
        <c:delete val="1"/>
        <c:axPos val="b"/>
        <c:numFmt formatCode="ge" sourceLinked="1"/>
        <c:majorTickMark val="none"/>
        <c:minorTickMark val="none"/>
        <c:tickLblPos val="none"/>
        <c:crossAx val="90651648"/>
        <c:crosses val="autoZero"/>
        <c:auto val="1"/>
        <c:lblOffset val="100"/>
        <c:baseTimeUnit val="years"/>
      </c:dateAx>
      <c:valAx>
        <c:axId val="9065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64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28D-4CD7-9FEA-240E3DA564B2}"/>
            </c:ext>
          </c:extLst>
        </c:ser>
        <c:dLbls>
          <c:showLegendKey val="0"/>
          <c:showVal val="0"/>
          <c:showCatName val="0"/>
          <c:showSerName val="0"/>
          <c:showPercent val="0"/>
          <c:showBubbleSize val="0"/>
        </c:dLbls>
        <c:gapWidth val="150"/>
        <c:axId val="90686208"/>
        <c:axId val="906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28D-4CD7-9FEA-240E3DA564B2}"/>
            </c:ext>
          </c:extLst>
        </c:ser>
        <c:dLbls>
          <c:showLegendKey val="0"/>
          <c:showVal val="0"/>
          <c:showCatName val="0"/>
          <c:showSerName val="0"/>
          <c:showPercent val="0"/>
          <c:showBubbleSize val="0"/>
        </c:dLbls>
        <c:marker val="1"/>
        <c:smooth val="0"/>
        <c:axId val="90686208"/>
        <c:axId val="90688128"/>
      </c:lineChart>
      <c:dateAx>
        <c:axId val="90686208"/>
        <c:scaling>
          <c:orientation val="minMax"/>
        </c:scaling>
        <c:delete val="1"/>
        <c:axPos val="b"/>
        <c:numFmt formatCode="ge" sourceLinked="1"/>
        <c:majorTickMark val="none"/>
        <c:minorTickMark val="none"/>
        <c:tickLblPos val="none"/>
        <c:crossAx val="90688128"/>
        <c:crosses val="autoZero"/>
        <c:auto val="1"/>
        <c:lblOffset val="100"/>
        <c:baseTimeUnit val="years"/>
      </c:dateAx>
      <c:valAx>
        <c:axId val="9068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68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E31-4AB2-A8EF-3F97162842E2}"/>
            </c:ext>
          </c:extLst>
        </c:ser>
        <c:dLbls>
          <c:showLegendKey val="0"/>
          <c:showVal val="0"/>
          <c:showCatName val="0"/>
          <c:showSerName val="0"/>
          <c:showPercent val="0"/>
          <c:showBubbleSize val="0"/>
        </c:dLbls>
        <c:gapWidth val="150"/>
        <c:axId val="90793856"/>
        <c:axId val="908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4E31-4AB2-A8EF-3F97162842E2}"/>
            </c:ext>
          </c:extLst>
        </c:ser>
        <c:dLbls>
          <c:showLegendKey val="0"/>
          <c:showVal val="0"/>
          <c:showCatName val="0"/>
          <c:showSerName val="0"/>
          <c:showPercent val="0"/>
          <c:showBubbleSize val="0"/>
        </c:dLbls>
        <c:marker val="1"/>
        <c:smooth val="0"/>
        <c:axId val="90793856"/>
        <c:axId val="90800128"/>
      </c:lineChart>
      <c:dateAx>
        <c:axId val="90793856"/>
        <c:scaling>
          <c:orientation val="minMax"/>
        </c:scaling>
        <c:delete val="1"/>
        <c:axPos val="b"/>
        <c:numFmt formatCode="ge" sourceLinked="1"/>
        <c:majorTickMark val="none"/>
        <c:minorTickMark val="none"/>
        <c:tickLblPos val="none"/>
        <c:crossAx val="90800128"/>
        <c:crosses val="autoZero"/>
        <c:auto val="1"/>
        <c:lblOffset val="100"/>
        <c:baseTimeUnit val="years"/>
      </c:dateAx>
      <c:valAx>
        <c:axId val="9080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79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50-42D1-AB09-30388B27D0B0}"/>
            </c:ext>
          </c:extLst>
        </c:ser>
        <c:dLbls>
          <c:showLegendKey val="0"/>
          <c:showVal val="0"/>
          <c:showCatName val="0"/>
          <c:showSerName val="0"/>
          <c:showPercent val="0"/>
          <c:showBubbleSize val="0"/>
        </c:dLbls>
        <c:gapWidth val="150"/>
        <c:axId val="90834816"/>
        <c:axId val="9084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8350-42D1-AB09-30388B27D0B0}"/>
            </c:ext>
          </c:extLst>
        </c:ser>
        <c:dLbls>
          <c:showLegendKey val="0"/>
          <c:showVal val="0"/>
          <c:showCatName val="0"/>
          <c:showSerName val="0"/>
          <c:showPercent val="0"/>
          <c:showBubbleSize val="0"/>
        </c:dLbls>
        <c:marker val="1"/>
        <c:smooth val="0"/>
        <c:axId val="90834816"/>
        <c:axId val="90845184"/>
      </c:lineChart>
      <c:dateAx>
        <c:axId val="90834816"/>
        <c:scaling>
          <c:orientation val="minMax"/>
        </c:scaling>
        <c:delete val="1"/>
        <c:axPos val="b"/>
        <c:numFmt formatCode="ge" sourceLinked="1"/>
        <c:majorTickMark val="none"/>
        <c:minorTickMark val="none"/>
        <c:tickLblPos val="none"/>
        <c:crossAx val="90845184"/>
        <c:crosses val="autoZero"/>
        <c:auto val="1"/>
        <c:lblOffset val="100"/>
        <c:baseTimeUnit val="years"/>
      </c:dateAx>
      <c:valAx>
        <c:axId val="90845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83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272.60000000000002</c:v>
                </c:pt>
                <c:pt idx="1">
                  <c:v>275.10000000000002</c:v>
                </c:pt>
                <c:pt idx="2">
                  <c:v>276.8</c:v>
                </c:pt>
                <c:pt idx="3">
                  <c:v>269.60000000000002</c:v>
                </c:pt>
                <c:pt idx="4">
                  <c:v>275.10000000000002</c:v>
                </c:pt>
              </c:numCache>
            </c:numRef>
          </c:val>
          <c:extLst xmlns:c16r2="http://schemas.microsoft.com/office/drawing/2015/06/chart">
            <c:ext xmlns:c16="http://schemas.microsoft.com/office/drawing/2014/chart" uri="{C3380CC4-5D6E-409C-BE32-E72D297353CC}">
              <c16:uniqueId val="{00000000-777F-4DE6-B7C3-2F46CA03DB7C}"/>
            </c:ext>
          </c:extLst>
        </c:ser>
        <c:dLbls>
          <c:showLegendKey val="0"/>
          <c:showVal val="0"/>
          <c:showCatName val="0"/>
          <c:showSerName val="0"/>
          <c:showPercent val="0"/>
          <c:showBubbleSize val="0"/>
        </c:dLbls>
        <c:gapWidth val="150"/>
        <c:axId val="90887680"/>
        <c:axId val="9088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777F-4DE6-B7C3-2F46CA03DB7C}"/>
            </c:ext>
          </c:extLst>
        </c:ser>
        <c:dLbls>
          <c:showLegendKey val="0"/>
          <c:showVal val="0"/>
          <c:showCatName val="0"/>
          <c:showSerName val="0"/>
          <c:showPercent val="0"/>
          <c:showBubbleSize val="0"/>
        </c:dLbls>
        <c:marker val="1"/>
        <c:smooth val="0"/>
        <c:axId val="90887680"/>
        <c:axId val="90889600"/>
      </c:lineChart>
      <c:dateAx>
        <c:axId val="90887680"/>
        <c:scaling>
          <c:orientation val="minMax"/>
        </c:scaling>
        <c:delete val="1"/>
        <c:axPos val="b"/>
        <c:numFmt formatCode="ge" sourceLinked="1"/>
        <c:majorTickMark val="none"/>
        <c:minorTickMark val="none"/>
        <c:tickLblPos val="none"/>
        <c:crossAx val="90889600"/>
        <c:crosses val="autoZero"/>
        <c:auto val="1"/>
        <c:lblOffset val="100"/>
        <c:baseTimeUnit val="years"/>
      </c:dateAx>
      <c:valAx>
        <c:axId val="90889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88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4.8</c:v>
                </c:pt>
                <c:pt idx="1">
                  <c:v>7.3</c:v>
                </c:pt>
                <c:pt idx="2">
                  <c:v>10.1</c:v>
                </c:pt>
                <c:pt idx="3">
                  <c:v>4.3</c:v>
                </c:pt>
                <c:pt idx="4">
                  <c:v>4.5999999999999996</c:v>
                </c:pt>
              </c:numCache>
            </c:numRef>
          </c:val>
          <c:extLst xmlns:c16r2="http://schemas.microsoft.com/office/drawing/2015/06/chart">
            <c:ext xmlns:c16="http://schemas.microsoft.com/office/drawing/2014/chart" uri="{C3380CC4-5D6E-409C-BE32-E72D297353CC}">
              <c16:uniqueId val="{00000000-4772-4E7E-BC6F-3D798E8CD688}"/>
            </c:ext>
          </c:extLst>
        </c:ser>
        <c:dLbls>
          <c:showLegendKey val="0"/>
          <c:showVal val="0"/>
          <c:showCatName val="0"/>
          <c:showSerName val="0"/>
          <c:showPercent val="0"/>
          <c:showBubbleSize val="0"/>
        </c:dLbls>
        <c:gapWidth val="150"/>
        <c:axId val="91001984"/>
        <c:axId val="910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4772-4E7E-BC6F-3D798E8CD688}"/>
            </c:ext>
          </c:extLst>
        </c:ser>
        <c:dLbls>
          <c:showLegendKey val="0"/>
          <c:showVal val="0"/>
          <c:showCatName val="0"/>
          <c:showSerName val="0"/>
          <c:showPercent val="0"/>
          <c:showBubbleSize val="0"/>
        </c:dLbls>
        <c:marker val="1"/>
        <c:smooth val="0"/>
        <c:axId val="91001984"/>
        <c:axId val="91003904"/>
      </c:lineChart>
      <c:dateAx>
        <c:axId val="91001984"/>
        <c:scaling>
          <c:orientation val="minMax"/>
        </c:scaling>
        <c:delete val="1"/>
        <c:axPos val="b"/>
        <c:numFmt formatCode="ge" sourceLinked="1"/>
        <c:majorTickMark val="none"/>
        <c:minorTickMark val="none"/>
        <c:tickLblPos val="none"/>
        <c:crossAx val="91003904"/>
        <c:crosses val="autoZero"/>
        <c:auto val="1"/>
        <c:lblOffset val="100"/>
        <c:baseTimeUnit val="years"/>
      </c:dateAx>
      <c:valAx>
        <c:axId val="9100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0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11210</c:v>
                </c:pt>
                <c:pt idx="1">
                  <c:v>16388</c:v>
                </c:pt>
                <c:pt idx="2">
                  <c:v>23715</c:v>
                </c:pt>
                <c:pt idx="3">
                  <c:v>10293</c:v>
                </c:pt>
                <c:pt idx="4">
                  <c:v>10184</c:v>
                </c:pt>
              </c:numCache>
            </c:numRef>
          </c:val>
          <c:extLst xmlns:c16r2="http://schemas.microsoft.com/office/drawing/2015/06/chart">
            <c:ext xmlns:c16="http://schemas.microsoft.com/office/drawing/2014/chart" uri="{C3380CC4-5D6E-409C-BE32-E72D297353CC}">
              <c16:uniqueId val="{00000000-B743-46E7-B213-EFE224872FE8}"/>
            </c:ext>
          </c:extLst>
        </c:ser>
        <c:dLbls>
          <c:showLegendKey val="0"/>
          <c:showVal val="0"/>
          <c:showCatName val="0"/>
          <c:showSerName val="0"/>
          <c:showPercent val="0"/>
          <c:showBubbleSize val="0"/>
        </c:dLbls>
        <c:gapWidth val="150"/>
        <c:axId val="92418816"/>
        <c:axId val="9242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B743-46E7-B213-EFE224872FE8}"/>
            </c:ext>
          </c:extLst>
        </c:ser>
        <c:dLbls>
          <c:showLegendKey val="0"/>
          <c:showVal val="0"/>
          <c:showCatName val="0"/>
          <c:showSerName val="0"/>
          <c:showPercent val="0"/>
          <c:showBubbleSize val="0"/>
        </c:dLbls>
        <c:marker val="1"/>
        <c:smooth val="0"/>
        <c:axId val="92418816"/>
        <c:axId val="92420736"/>
      </c:lineChart>
      <c:dateAx>
        <c:axId val="92418816"/>
        <c:scaling>
          <c:orientation val="minMax"/>
        </c:scaling>
        <c:delete val="1"/>
        <c:axPos val="b"/>
        <c:numFmt formatCode="ge" sourceLinked="1"/>
        <c:majorTickMark val="none"/>
        <c:minorTickMark val="none"/>
        <c:tickLblPos val="none"/>
        <c:crossAx val="92420736"/>
        <c:crosses val="autoZero"/>
        <c:auto val="1"/>
        <c:lblOffset val="100"/>
        <c:baseTimeUnit val="years"/>
      </c:dateAx>
      <c:valAx>
        <c:axId val="92420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41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D30" zoomScale="115" zoomScaleNormal="115"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埼玉県草加市　シティパーキングアコス</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23112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474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105.1</v>
      </c>
      <c r="V31" s="118"/>
      <c r="W31" s="118"/>
      <c r="X31" s="118"/>
      <c r="Y31" s="118"/>
      <c r="Z31" s="118"/>
      <c r="AA31" s="118"/>
      <c r="AB31" s="118"/>
      <c r="AC31" s="118"/>
      <c r="AD31" s="118"/>
      <c r="AE31" s="118"/>
      <c r="AF31" s="118"/>
      <c r="AG31" s="118"/>
      <c r="AH31" s="118"/>
      <c r="AI31" s="118"/>
      <c r="AJ31" s="118"/>
      <c r="AK31" s="118"/>
      <c r="AL31" s="118"/>
      <c r="AM31" s="118"/>
      <c r="AN31" s="118">
        <f>データ!Z7</f>
        <v>107.9</v>
      </c>
      <c r="AO31" s="118"/>
      <c r="AP31" s="118"/>
      <c r="AQ31" s="118"/>
      <c r="AR31" s="118"/>
      <c r="AS31" s="118"/>
      <c r="AT31" s="118"/>
      <c r="AU31" s="118"/>
      <c r="AV31" s="118"/>
      <c r="AW31" s="118"/>
      <c r="AX31" s="118"/>
      <c r="AY31" s="118"/>
      <c r="AZ31" s="118"/>
      <c r="BA31" s="118"/>
      <c r="BB31" s="118"/>
      <c r="BC31" s="118"/>
      <c r="BD31" s="118"/>
      <c r="BE31" s="118"/>
      <c r="BF31" s="118"/>
      <c r="BG31" s="118">
        <f>データ!AA7</f>
        <v>111.2</v>
      </c>
      <c r="BH31" s="118"/>
      <c r="BI31" s="118"/>
      <c r="BJ31" s="118"/>
      <c r="BK31" s="118"/>
      <c r="BL31" s="118"/>
      <c r="BM31" s="118"/>
      <c r="BN31" s="118"/>
      <c r="BO31" s="118"/>
      <c r="BP31" s="118"/>
      <c r="BQ31" s="118"/>
      <c r="BR31" s="118"/>
      <c r="BS31" s="118"/>
      <c r="BT31" s="118"/>
      <c r="BU31" s="118"/>
      <c r="BV31" s="118"/>
      <c r="BW31" s="118"/>
      <c r="BX31" s="118"/>
      <c r="BY31" s="118"/>
      <c r="BZ31" s="118">
        <f>データ!AB7</f>
        <v>104.5</v>
      </c>
      <c r="CA31" s="118"/>
      <c r="CB31" s="118"/>
      <c r="CC31" s="118"/>
      <c r="CD31" s="118"/>
      <c r="CE31" s="118"/>
      <c r="CF31" s="118"/>
      <c r="CG31" s="118"/>
      <c r="CH31" s="118"/>
      <c r="CI31" s="118"/>
      <c r="CJ31" s="118"/>
      <c r="CK31" s="118"/>
      <c r="CL31" s="118"/>
      <c r="CM31" s="118"/>
      <c r="CN31" s="118"/>
      <c r="CO31" s="118"/>
      <c r="CP31" s="118"/>
      <c r="CQ31" s="118"/>
      <c r="CR31" s="118"/>
      <c r="CS31" s="118">
        <f>データ!AC7</f>
        <v>104.8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272.60000000000002</v>
      </c>
      <c r="JD31" s="120"/>
      <c r="JE31" s="120"/>
      <c r="JF31" s="120"/>
      <c r="JG31" s="120"/>
      <c r="JH31" s="120"/>
      <c r="JI31" s="120"/>
      <c r="JJ31" s="120"/>
      <c r="JK31" s="120"/>
      <c r="JL31" s="120"/>
      <c r="JM31" s="120"/>
      <c r="JN31" s="120"/>
      <c r="JO31" s="120"/>
      <c r="JP31" s="120"/>
      <c r="JQ31" s="120"/>
      <c r="JR31" s="120"/>
      <c r="JS31" s="120"/>
      <c r="JT31" s="120"/>
      <c r="JU31" s="121"/>
      <c r="JV31" s="119">
        <f>データ!DL7</f>
        <v>275.10000000000002</v>
      </c>
      <c r="JW31" s="120"/>
      <c r="JX31" s="120"/>
      <c r="JY31" s="120"/>
      <c r="JZ31" s="120"/>
      <c r="KA31" s="120"/>
      <c r="KB31" s="120"/>
      <c r="KC31" s="120"/>
      <c r="KD31" s="120"/>
      <c r="KE31" s="120"/>
      <c r="KF31" s="120"/>
      <c r="KG31" s="120"/>
      <c r="KH31" s="120"/>
      <c r="KI31" s="120"/>
      <c r="KJ31" s="120"/>
      <c r="KK31" s="120"/>
      <c r="KL31" s="120"/>
      <c r="KM31" s="120"/>
      <c r="KN31" s="121"/>
      <c r="KO31" s="119">
        <f>データ!DM7</f>
        <v>276.8</v>
      </c>
      <c r="KP31" s="120"/>
      <c r="KQ31" s="120"/>
      <c r="KR31" s="120"/>
      <c r="KS31" s="120"/>
      <c r="KT31" s="120"/>
      <c r="KU31" s="120"/>
      <c r="KV31" s="120"/>
      <c r="KW31" s="120"/>
      <c r="KX31" s="120"/>
      <c r="KY31" s="120"/>
      <c r="KZ31" s="120"/>
      <c r="LA31" s="120"/>
      <c r="LB31" s="120"/>
      <c r="LC31" s="120"/>
      <c r="LD31" s="120"/>
      <c r="LE31" s="120"/>
      <c r="LF31" s="120"/>
      <c r="LG31" s="121"/>
      <c r="LH31" s="119">
        <f>データ!DN7</f>
        <v>269.60000000000002</v>
      </c>
      <c r="LI31" s="120"/>
      <c r="LJ31" s="120"/>
      <c r="LK31" s="120"/>
      <c r="LL31" s="120"/>
      <c r="LM31" s="120"/>
      <c r="LN31" s="120"/>
      <c r="LO31" s="120"/>
      <c r="LP31" s="120"/>
      <c r="LQ31" s="120"/>
      <c r="LR31" s="120"/>
      <c r="LS31" s="120"/>
      <c r="LT31" s="120"/>
      <c r="LU31" s="120"/>
      <c r="LV31" s="120"/>
      <c r="LW31" s="120"/>
      <c r="LX31" s="120"/>
      <c r="LY31" s="120"/>
      <c r="LZ31" s="121"/>
      <c r="MA31" s="119">
        <f>データ!DO7</f>
        <v>275.10000000000002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4.8</v>
      </c>
      <c r="EM52" s="118"/>
      <c r="EN52" s="118"/>
      <c r="EO52" s="118"/>
      <c r="EP52" s="118"/>
      <c r="EQ52" s="118"/>
      <c r="ER52" s="118"/>
      <c r="ES52" s="118"/>
      <c r="ET52" s="118"/>
      <c r="EU52" s="118"/>
      <c r="EV52" s="118"/>
      <c r="EW52" s="118"/>
      <c r="EX52" s="118"/>
      <c r="EY52" s="118"/>
      <c r="EZ52" s="118"/>
      <c r="FA52" s="118"/>
      <c r="FB52" s="118"/>
      <c r="FC52" s="118"/>
      <c r="FD52" s="118"/>
      <c r="FE52" s="118">
        <f>データ!BG7</f>
        <v>7.3</v>
      </c>
      <c r="FF52" s="118"/>
      <c r="FG52" s="118"/>
      <c r="FH52" s="118"/>
      <c r="FI52" s="118"/>
      <c r="FJ52" s="118"/>
      <c r="FK52" s="118"/>
      <c r="FL52" s="118"/>
      <c r="FM52" s="118"/>
      <c r="FN52" s="118"/>
      <c r="FO52" s="118"/>
      <c r="FP52" s="118"/>
      <c r="FQ52" s="118"/>
      <c r="FR52" s="118"/>
      <c r="FS52" s="118"/>
      <c r="FT52" s="118"/>
      <c r="FU52" s="118"/>
      <c r="FV52" s="118"/>
      <c r="FW52" s="118"/>
      <c r="FX52" s="118">
        <f>データ!BH7</f>
        <v>10.1</v>
      </c>
      <c r="FY52" s="118"/>
      <c r="FZ52" s="118"/>
      <c r="GA52" s="118"/>
      <c r="GB52" s="118"/>
      <c r="GC52" s="118"/>
      <c r="GD52" s="118"/>
      <c r="GE52" s="118"/>
      <c r="GF52" s="118"/>
      <c r="GG52" s="118"/>
      <c r="GH52" s="118"/>
      <c r="GI52" s="118"/>
      <c r="GJ52" s="118"/>
      <c r="GK52" s="118"/>
      <c r="GL52" s="118"/>
      <c r="GM52" s="118"/>
      <c r="GN52" s="118"/>
      <c r="GO52" s="118"/>
      <c r="GP52" s="118"/>
      <c r="GQ52" s="118">
        <f>データ!BI7</f>
        <v>4.3</v>
      </c>
      <c r="GR52" s="118"/>
      <c r="GS52" s="118"/>
      <c r="GT52" s="118"/>
      <c r="GU52" s="118"/>
      <c r="GV52" s="118"/>
      <c r="GW52" s="118"/>
      <c r="GX52" s="118"/>
      <c r="GY52" s="118"/>
      <c r="GZ52" s="118"/>
      <c r="HA52" s="118"/>
      <c r="HB52" s="118"/>
      <c r="HC52" s="118"/>
      <c r="HD52" s="118"/>
      <c r="HE52" s="118"/>
      <c r="HF52" s="118"/>
      <c r="HG52" s="118"/>
      <c r="HH52" s="118"/>
      <c r="HI52" s="118"/>
      <c r="HJ52" s="118">
        <f>データ!BJ7</f>
        <v>4.5999999999999996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11210</v>
      </c>
      <c r="JD52" s="126"/>
      <c r="JE52" s="126"/>
      <c r="JF52" s="126"/>
      <c r="JG52" s="126"/>
      <c r="JH52" s="126"/>
      <c r="JI52" s="126"/>
      <c r="JJ52" s="126"/>
      <c r="JK52" s="126"/>
      <c r="JL52" s="126"/>
      <c r="JM52" s="126"/>
      <c r="JN52" s="126"/>
      <c r="JO52" s="126"/>
      <c r="JP52" s="126"/>
      <c r="JQ52" s="126"/>
      <c r="JR52" s="126"/>
      <c r="JS52" s="126"/>
      <c r="JT52" s="126"/>
      <c r="JU52" s="126"/>
      <c r="JV52" s="126">
        <f>データ!BR7</f>
        <v>16388</v>
      </c>
      <c r="JW52" s="126"/>
      <c r="JX52" s="126"/>
      <c r="JY52" s="126"/>
      <c r="JZ52" s="126"/>
      <c r="KA52" s="126"/>
      <c r="KB52" s="126"/>
      <c r="KC52" s="126"/>
      <c r="KD52" s="126"/>
      <c r="KE52" s="126"/>
      <c r="KF52" s="126"/>
      <c r="KG52" s="126"/>
      <c r="KH52" s="126"/>
      <c r="KI52" s="126"/>
      <c r="KJ52" s="126"/>
      <c r="KK52" s="126"/>
      <c r="KL52" s="126"/>
      <c r="KM52" s="126"/>
      <c r="KN52" s="126"/>
      <c r="KO52" s="126">
        <f>データ!BS7</f>
        <v>23715</v>
      </c>
      <c r="KP52" s="126"/>
      <c r="KQ52" s="126"/>
      <c r="KR52" s="126"/>
      <c r="KS52" s="126"/>
      <c r="KT52" s="126"/>
      <c r="KU52" s="126"/>
      <c r="KV52" s="126"/>
      <c r="KW52" s="126"/>
      <c r="KX52" s="126"/>
      <c r="KY52" s="126"/>
      <c r="KZ52" s="126"/>
      <c r="LA52" s="126"/>
      <c r="LB52" s="126"/>
      <c r="LC52" s="126"/>
      <c r="LD52" s="126"/>
      <c r="LE52" s="126"/>
      <c r="LF52" s="126"/>
      <c r="LG52" s="126"/>
      <c r="LH52" s="126">
        <f>データ!BT7</f>
        <v>10293</v>
      </c>
      <c r="LI52" s="126"/>
      <c r="LJ52" s="126"/>
      <c r="LK52" s="126"/>
      <c r="LL52" s="126"/>
      <c r="LM52" s="126"/>
      <c r="LN52" s="126"/>
      <c r="LO52" s="126"/>
      <c r="LP52" s="126"/>
      <c r="LQ52" s="126"/>
      <c r="LR52" s="126"/>
      <c r="LS52" s="126"/>
      <c r="LT52" s="126"/>
      <c r="LU52" s="126"/>
      <c r="LV52" s="126"/>
      <c r="LW52" s="126"/>
      <c r="LX52" s="126"/>
      <c r="LY52" s="126"/>
      <c r="LZ52" s="126"/>
      <c r="MA52" s="126">
        <f>データ!BU7</f>
        <v>10184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394</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t="str">
        <f>データ!CN7</f>
        <v>-</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uxrYDjHPCWAsHz931S1sKzg8Znb0wWag828IC3fCjgdWnwaVqx0nYn6pFws+r6UvCWx/KGsWK5f+3Oe4dgTKZw==" saltValue="Ypx2Nha5aKW68SEpDrQWl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99</v>
      </c>
      <c r="AL5" s="59" t="s">
        <v>109</v>
      </c>
      <c r="AM5" s="59" t="s">
        <v>110</v>
      </c>
      <c r="AN5" s="59" t="s">
        <v>102</v>
      </c>
      <c r="AO5" s="59" t="s">
        <v>103</v>
      </c>
      <c r="AP5" s="59" t="s">
        <v>104</v>
      </c>
      <c r="AQ5" s="59" t="s">
        <v>105</v>
      </c>
      <c r="AR5" s="59" t="s">
        <v>106</v>
      </c>
      <c r="AS5" s="59" t="s">
        <v>107</v>
      </c>
      <c r="AT5" s="59" t="s">
        <v>108</v>
      </c>
      <c r="AU5" s="59" t="s">
        <v>111</v>
      </c>
      <c r="AV5" s="59" t="s">
        <v>112</v>
      </c>
      <c r="AW5" s="59" t="s">
        <v>100</v>
      </c>
      <c r="AX5" s="59" t="s">
        <v>101</v>
      </c>
      <c r="AY5" s="59" t="s">
        <v>113</v>
      </c>
      <c r="AZ5" s="59" t="s">
        <v>103</v>
      </c>
      <c r="BA5" s="59" t="s">
        <v>104</v>
      </c>
      <c r="BB5" s="59" t="s">
        <v>105</v>
      </c>
      <c r="BC5" s="59" t="s">
        <v>106</v>
      </c>
      <c r="BD5" s="59" t="s">
        <v>107</v>
      </c>
      <c r="BE5" s="59" t="s">
        <v>108</v>
      </c>
      <c r="BF5" s="59" t="s">
        <v>114</v>
      </c>
      <c r="BG5" s="59" t="s">
        <v>99</v>
      </c>
      <c r="BH5" s="59" t="s">
        <v>109</v>
      </c>
      <c r="BI5" s="59" t="s">
        <v>101</v>
      </c>
      <c r="BJ5" s="59" t="s">
        <v>113</v>
      </c>
      <c r="BK5" s="59" t="s">
        <v>103</v>
      </c>
      <c r="BL5" s="59" t="s">
        <v>104</v>
      </c>
      <c r="BM5" s="59" t="s">
        <v>105</v>
      </c>
      <c r="BN5" s="59" t="s">
        <v>106</v>
      </c>
      <c r="BO5" s="59" t="s">
        <v>107</v>
      </c>
      <c r="BP5" s="59" t="s">
        <v>108</v>
      </c>
      <c r="BQ5" s="59" t="s">
        <v>115</v>
      </c>
      <c r="BR5" s="59" t="s">
        <v>99</v>
      </c>
      <c r="BS5" s="59" t="s">
        <v>100</v>
      </c>
      <c r="BT5" s="59" t="s">
        <v>110</v>
      </c>
      <c r="BU5" s="59" t="s">
        <v>113</v>
      </c>
      <c r="BV5" s="59" t="s">
        <v>103</v>
      </c>
      <c r="BW5" s="59" t="s">
        <v>104</v>
      </c>
      <c r="BX5" s="59" t="s">
        <v>105</v>
      </c>
      <c r="BY5" s="59" t="s">
        <v>106</v>
      </c>
      <c r="BZ5" s="59" t="s">
        <v>107</v>
      </c>
      <c r="CA5" s="59" t="s">
        <v>108</v>
      </c>
      <c r="CB5" s="59" t="s">
        <v>98</v>
      </c>
      <c r="CC5" s="59" t="s">
        <v>99</v>
      </c>
      <c r="CD5" s="59" t="s">
        <v>116</v>
      </c>
      <c r="CE5" s="59" t="s">
        <v>117</v>
      </c>
      <c r="CF5" s="59" t="s">
        <v>102</v>
      </c>
      <c r="CG5" s="59" t="s">
        <v>103</v>
      </c>
      <c r="CH5" s="59" t="s">
        <v>104</v>
      </c>
      <c r="CI5" s="59" t="s">
        <v>105</v>
      </c>
      <c r="CJ5" s="59" t="s">
        <v>106</v>
      </c>
      <c r="CK5" s="59" t="s">
        <v>107</v>
      </c>
      <c r="CL5" s="59" t="s">
        <v>108</v>
      </c>
      <c r="CM5" s="151"/>
      <c r="CN5" s="151"/>
      <c r="CO5" s="59" t="s">
        <v>114</v>
      </c>
      <c r="CP5" s="59" t="s">
        <v>99</v>
      </c>
      <c r="CQ5" s="59" t="s">
        <v>118</v>
      </c>
      <c r="CR5" s="59" t="s">
        <v>101</v>
      </c>
      <c r="CS5" s="59" t="s">
        <v>102</v>
      </c>
      <c r="CT5" s="59" t="s">
        <v>103</v>
      </c>
      <c r="CU5" s="59" t="s">
        <v>104</v>
      </c>
      <c r="CV5" s="59" t="s">
        <v>105</v>
      </c>
      <c r="CW5" s="59" t="s">
        <v>106</v>
      </c>
      <c r="CX5" s="59" t="s">
        <v>107</v>
      </c>
      <c r="CY5" s="59" t="s">
        <v>108</v>
      </c>
      <c r="CZ5" s="59" t="s">
        <v>98</v>
      </c>
      <c r="DA5" s="59" t="s">
        <v>99</v>
      </c>
      <c r="DB5" s="59" t="s">
        <v>116</v>
      </c>
      <c r="DC5" s="59" t="s">
        <v>119</v>
      </c>
      <c r="DD5" s="59" t="s">
        <v>102</v>
      </c>
      <c r="DE5" s="59" t="s">
        <v>103</v>
      </c>
      <c r="DF5" s="59" t="s">
        <v>104</v>
      </c>
      <c r="DG5" s="59" t="s">
        <v>105</v>
      </c>
      <c r="DH5" s="59" t="s">
        <v>106</v>
      </c>
      <c r="DI5" s="59" t="s">
        <v>107</v>
      </c>
      <c r="DJ5" s="59" t="s">
        <v>44</v>
      </c>
      <c r="DK5" s="59" t="s">
        <v>111</v>
      </c>
      <c r="DL5" s="59" t="s">
        <v>99</v>
      </c>
      <c r="DM5" s="59" t="s">
        <v>116</v>
      </c>
      <c r="DN5" s="59" t="s">
        <v>101</v>
      </c>
      <c r="DO5" s="59" t="s">
        <v>102</v>
      </c>
      <c r="DP5" s="59" t="s">
        <v>103</v>
      </c>
      <c r="DQ5" s="59" t="s">
        <v>104</v>
      </c>
      <c r="DR5" s="59" t="s">
        <v>105</v>
      </c>
      <c r="DS5" s="59" t="s">
        <v>106</v>
      </c>
      <c r="DT5" s="59" t="s">
        <v>107</v>
      </c>
      <c r="DU5" s="59" t="s">
        <v>108</v>
      </c>
    </row>
    <row r="6" spans="1:125" s="66" customFormat="1" x14ac:dyDescent="0.15">
      <c r="A6" s="49" t="s">
        <v>120</v>
      </c>
      <c r="B6" s="60">
        <f>B8</f>
        <v>2017</v>
      </c>
      <c r="C6" s="60">
        <f t="shared" ref="C6:X6" si="1">C8</f>
        <v>112216</v>
      </c>
      <c r="D6" s="60">
        <f t="shared" si="1"/>
        <v>47</v>
      </c>
      <c r="E6" s="60">
        <f t="shared" si="1"/>
        <v>14</v>
      </c>
      <c r="F6" s="60">
        <f t="shared" si="1"/>
        <v>0</v>
      </c>
      <c r="G6" s="60">
        <f t="shared" si="1"/>
        <v>1</v>
      </c>
      <c r="H6" s="60" t="str">
        <f>SUBSTITUTE(H8,"　","")</f>
        <v>埼玉県草加市</v>
      </c>
      <c r="I6" s="60" t="str">
        <f t="shared" si="1"/>
        <v>シティパーキングアコス</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附置義務駐車施設</v>
      </c>
      <c r="Q6" s="62" t="str">
        <f t="shared" si="1"/>
        <v>地下式</v>
      </c>
      <c r="R6" s="63">
        <f t="shared" si="1"/>
        <v>26</v>
      </c>
      <c r="S6" s="62" t="str">
        <f t="shared" si="1"/>
        <v>駅</v>
      </c>
      <c r="T6" s="62" t="str">
        <f t="shared" si="1"/>
        <v>無</v>
      </c>
      <c r="U6" s="63">
        <f t="shared" si="1"/>
        <v>23112</v>
      </c>
      <c r="V6" s="63">
        <f t="shared" si="1"/>
        <v>474</v>
      </c>
      <c r="W6" s="63">
        <f t="shared" si="1"/>
        <v>300</v>
      </c>
      <c r="X6" s="62" t="str">
        <f t="shared" si="1"/>
        <v>代行制</v>
      </c>
      <c r="Y6" s="64">
        <f>IF(Y8="-",NA(),Y8)</f>
        <v>105.1</v>
      </c>
      <c r="Z6" s="64">
        <f t="shared" ref="Z6:AH6" si="2">IF(Z8="-",NA(),Z8)</f>
        <v>107.9</v>
      </c>
      <c r="AA6" s="64">
        <f t="shared" si="2"/>
        <v>111.2</v>
      </c>
      <c r="AB6" s="64">
        <f t="shared" si="2"/>
        <v>104.5</v>
      </c>
      <c r="AC6" s="64">
        <f t="shared" si="2"/>
        <v>104.8</v>
      </c>
      <c r="AD6" s="64">
        <f t="shared" si="2"/>
        <v>104.2</v>
      </c>
      <c r="AE6" s="64">
        <f t="shared" si="2"/>
        <v>110.9</v>
      </c>
      <c r="AF6" s="64">
        <f t="shared" si="2"/>
        <v>113.4</v>
      </c>
      <c r="AG6" s="64">
        <f t="shared" si="2"/>
        <v>191.4</v>
      </c>
      <c r="AH6" s="64">
        <f t="shared" si="2"/>
        <v>141.30000000000001</v>
      </c>
      <c r="AI6" s="61" t="str">
        <f>IF(AI8="-","",IF(AI8="-","【-】","【"&amp;SUBSTITUTE(TEXT(AI8,"#,##0.0"),"-","△")&amp;"】"))</f>
        <v>【319.1】</v>
      </c>
      <c r="AJ6" s="64">
        <f>IF(AJ8="-",NA(),AJ8)</f>
        <v>0</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0</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4.8</v>
      </c>
      <c r="BG6" s="64">
        <f t="shared" ref="BG6:BO6" si="5">IF(BG8="-",NA(),BG8)</f>
        <v>7.3</v>
      </c>
      <c r="BH6" s="64">
        <f t="shared" si="5"/>
        <v>10.1</v>
      </c>
      <c r="BI6" s="64">
        <f t="shared" si="5"/>
        <v>4.3</v>
      </c>
      <c r="BJ6" s="64">
        <f t="shared" si="5"/>
        <v>4.5999999999999996</v>
      </c>
      <c r="BK6" s="64">
        <f t="shared" si="5"/>
        <v>18.3</v>
      </c>
      <c r="BL6" s="64">
        <f t="shared" si="5"/>
        <v>18.2</v>
      </c>
      <c r="BM6" s="64">
        <f t="shared" si="5"/>
        <v>17.5</v>
      </c>
      <c r="BN6" s="64">
        <f t="shared" si="5"/>
        <v>14.3</v>
      </c>
      <c r="BO6" s="64">
        <f t="shared" si="5"/>
        <v>11.8</v>
      </c>
      <c r="BP6" s="61" t="str">
        <f>IF(BP8="-","",IF(BP8="-","【-】","【"&amp;SUBSTITUTE(TEXT(BP8,"#,##0.0"),"-","△")&amp;"】"))</f>
        <v>【26.4】</v>
      </c>
      <c r="BQ6" s="65">
        <f>IF(BQ8="-",NA(),BQ8)</f>
        <v>11210</v>
      </c>
      <c r="BR6" s="65">
        <f t="shared" ref="BR6:BZ6" si="6">IF(BR8="-",NA(),BR8)</f>
        <v>16388</v>
      </c>
      <c r="BS6" s="65">
        <f t="shared" si="6"/>
        <v>23715</v>
      </c>
      <c r="BT6" s="65">
        <f t="shared" si="6"/>
        <v>10293</v>
      </c>
      <c r="BU6" s="65">
        <f t="shared" si="6"/>
        <v>10184</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121</v>
      </c>
      <c r="CM6" s="63">
        <f t="shared" ref="CM6:CN6" si="7">CM8</f>
        <v>394</v>
      </c>
      <c r="CN6" s="63" t="str">
        <f t="shared" si="7"/>
        <v>-</v>
      </c>
      <c r="CO6" s="64"/>
      <c r="CP6" s="64"/>
      <c r="CQ6" s="64"/>
      <c r="CR6" s="64"/>
      <c r="CS6" s="64"/>
      <c r="CT6" s="64"/>
      <c r="CU6" s="64"/>
      <c r="CV6" s="64"/>
      <c r="CW6" s="64"/>
      <c r="CX6" s="64"/>
      <c r="CY6" s="61" t="s">
        <v>122</v>
      </c>
      <c r="CZ6" s="64">
        <f>IF(CZ8="-",NA(),CZ8)</f>
        <v>0</v>
      </c>
      <c r="DA6" s="64">
        <f t="shared" ref="DA6:DI6" si="8">IF(DA8="-",NA(),DA8)</f>
        <v>0</v>
      </c>
      <c r="DB6" s="64">
        <f t="shared" si="8"/>
        <v>0</v>
      </c>
      <c r="DC6" s="64">
        <f t="shared" si="8"/>
        <v>0</v>
      </c>
      <c r="DD6" s="64">
        <f t="shared" si="8"/>
        <v>0</v>
      </c>
      <c r="DE6" s="64">
        <f t="shared" si="8"/>
        <v>438</v>
      </c>
      <c r="DF6" s="64">
        <f t="shared" si="8"/>
        <v>351.1</v>
      </c>
      <c r="DG6" s="64">
        <f t="shared" si="8"/>
        <v>278.89999999999998</v>
      </c>
      <c r="DH6" s="64">
        <f t="shared" si="8"/>
        <v>205.5</v>
      </c>
      <c r="DI6" s="64">
        <f t="shared" si="8"/>
        <v>187.9</v>
      </c>
      <c r="DJ6" s="61" t="str">
        <f>IF(DJ8="-","",IF(DJ8="-","【-】","【"&amp;SUBSTITUTE(TEXT(DJ8,"#,##0.0"),"-","△")&amp;"】"))</f>
        <v>【120.3】</v>
      </c>
      <c r="DK6" s="64">
        <f>IF(DK8="-",NA(),DK8)</f>
        <v>272.60000000000002</v>
      </c>
      <c r="DL6" s="64">
        <f t="shared" ref="DL6:DT6" si="9">IF(DL8="-",NA(),DL8)</f>
        <v>275.10000000000002</v>
      </c>
      <c r="DM6" s="64">
        <f t="shared" si="9"/>
        <v>276.8</v>
      </c>
      <c r="DN6" s="64">
        <f t="shared" si="9"/>
        <v>269.60000000000002</v>
      </c>
      <c r="DO6" s="64">
        <f t="shared" si="9"/>
        <v>275.10000000000002</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123</v>
      </c>
      <c r="B7" s="60">
        <f t="shared" ref="B7:X7" si="10">B8</f>
        <v>2017</v>
      </c>
      <c r="C7" s="60">
        <f t="shared" si="10"/>
        <v>112216</v>
      </c>
      <c r="D7" s="60">
        <f t="shared" si="10"/>
        <v>47</v>
      </c>
      <c r="E7" s="60">
        <f t="shared" si="10"/>
        <v>14</v>
      </c>
      <c r="F7" s="60">
        <f t="shared" si="10"/>
        <v>0</v>
      </c>
      <c r="G7" s="60">
        <f t="shared" si="10"/>
        <v>1</v>
      </c>
      <c r="H7" s="60" t="str">
        <f t="shared" si="10"/>
        <v>埼玉県　草加市</v>
      </c>
      <c r="I7" s="60" t="str">
        <f t="shared" si="10"/>
        <v>シティパーキングアコス</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附置義務駐車施設</v>
      </c>
      <c r="Q7" s="62" t="str">
        <f t="shared" si="10"/>
        <v>地下式</v>
      </c>
      <c r="R7" s="63">
        <f t="shared" si="10"/>
        <v>26</v>
      </c>
      <c r="S7" s="62" t="str">
        <f t="shared" si="10"/>
        <v>駅</v>
      </c>
      <c r="T7" s="62" t="str">
        <f t="shared" si="10"/>
        <v>無</v>
      </c>
      <c r="U7" s="63">
        <f t="shared" si="10"/>
        <v>23112</v>
      </c>
      <c r="V7" s="63">
        <f t="shared" si="10"/>
        <v>474</v>
      </c>
      <c r="W7" s="63">
        <f t="shared" si="10"/>
        <v>300</v>
      </c>
      <c r="X7" s="62" t="str">
        <f t="shared" si="10"/>
        <v>代行制</v>
      </c>
      <c r="Y7" s="64">
        <f>Y8</f>
        <v>105.1</v>
      </c>
      <c r="Z7" s="64">
        <f t="shared" ref="Z7:AH7" si="11">Z8</f>
        <v>107.9</v>
      </c>
      <c r="AA7" s="64">
        <f t="shared" si="11"/>
        <v>111.2</v>
      </c>
      <c r="AB7" s="64">
        <f t="shared" si="11"/>
        <v>104.5</v>
      </c>
      <c r="AC7" s="64">
        <f t="shared" si="11"/>
        <v>104.8</v>
      </c>
      <c r="AD7" s="64">
        <f t="shared" si="11"/>
        <v>104.2</v>
      </c>
      <c r="AE7" s="64">
        <f t="shared" si="11"/>
        <v>110.9</v>
      </c>
      <c r="AF7" s="64">
        <f t="shared" si="11"/>
        <v>113.4</v>
      </c>
      <c r="AG7" s="64">
        <f t="shared" si="11"/>
        <v>191.4</v>
      </c>
      <c r="AH7" s="64">
        <f t="shared" si="11"/>
        <v>141.30000000000001</v>
      </c>
      <c r="AI7" s="61"/>
      <c r="AJ7" s="64">
        <f>AJ8</f>
        <v>0</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f>AU8</f>
        <v>0</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f>BF8</f>
        <v>4.8</v>
      </c>
      <c r="BG7" s="64">
        <f t="shared" ref="BG7:BO7" si="14">BG8</f>
        <v>7.3</v>
      </c>
      <c r="BH7" s="64">
        <f t="shared" si="14"/>
        <v>10.1</v>
      </c>
      <c r="BI7" s="64">
        <f t="shared" si="14"/>
        <v>4.3</v>
      </c>
      <c r="BJ7" s="64">
        <f t="shared" si="14"/>
        <v>4.5999999999999996</v>
      </c>
      <c r="BK7" s="64">
        <f t="shared" si="14"/>
        <v>18.3</v>
      </c>
      <c r="BL7" s="64">
        <f t="shared" si="14"/>
        <v>18.2</v>
      </c>
      <c r="BM7" s="64">
        <f t="shared" si="14"/>
        <v>17.5</v>
      </c>
      <c r="BN7" s="64">
        <f t="shared" si="14"/>
        <v>14.3</v>
      </c>
      <c r="BO7" s="64">
        <f t="shared" si="14"/>
        <v>11.8</v>
      </c>
      <c r="BP7" s="61"/>
      <c r="BQ7" s="65">
        <f>BQ8</f>
        <v>11210</v>
      </c>
      <c r="BR7" s="65">
        <f t="shared" ref="BR7:BZ7" si="15">BR8</f>
        <v>16388</v>
      </c>
      <c r="BS7" s="65">
        <f t="shared" si="15"/>
        <v>23715</v>
      </c>
      <c r="BT7" s="65">
        <f t="shared" si="15"/>
        <v>10293</v>
      </c>
      <c r="BU7" s="65">
        <f t="shared" si="15"/>
        <v>10184</v>
      </c>
      <c r="BV7" s="65">
        <f t="shared" si="15"/>
        <v>31473</v>
      </c>
      <c r="BW7" s="65">
        <f t="shared" si="15"/>
        <v>37843</v>
      </c>
      <c r="BX7" s="65">
        <f t="shared" si="15"/>
        <v>36318</v>
      </c>
      <c r="BY7" s="65">
        <f t="shared" si="15"/>
        <v>37745</v>
      </c>
      <c r="BZ7" s="65">
        <f t="shared" si="15"/>
        <v>35151</v>
      </c>
      <c r="CA7" s="63"/>
      <c r="CB7" s="64" t="s">
        <v>124</v>
      </c>
      <c r="CC7" s="64" t="s">
        <v>124</v>
      </c>
      <c r="CD7" s="64" t="s">
        <v>124</v>
      </c>
      <c r="CE7" s="64" t="s">
        <v>124</v>
      </c>
      <c r="CF7" s="64" t="s">
        <v>124</v>
      </c>
      <c r="CG7" s="64" t="s">
        <v>124</v>
      </c>
      <c r="CH7" s="64" t="s">
        <v>124</v>
      </c>
      <c r="CI7" s="64" t="s">
        <v>124</v>
      </c>
      <c r="CJ7" s="64" t="s">
        <v>124</v>
      </c>
      <c r="CK7" s="64" t="s">
        <v>122</v>
      </c>
      <c r="CL7" s="61"/>
      <c r="CM7" s="63">
        <f>CM8</f>
        <v>394</v>
      </c>
      <c r="CN7" s="63" t="str">
        <f>CN8</f>
        <v>-</v>
      </c>
      <c r="CO7" s="64" t="s">
        <v>124</v>
      </c>
      <c r="CP7" s="64" t="s">
        <v>124</v>
      </c>
      <c r="CQ7" s="64" t="s">
        <v>124</v>
      </c>
      <c r="CR7" s="64" t="s">
        <v>124</v>
      </c>
      <c r="CS7" s="64" t="s">
        <v>124</v>
      </c>
      <c r="CT7" s="64" t="s">
        <v>124</v>
      </c>
      <c r="CU7" s="64" t="s">
        <v>124</v>
      </c>
      <c r="CV7" s="64" t="s">
        <v>124</v>
      </c>
      <c r="CW7" s="64" t="s">
        <v>124</v>
      </c>
      <c r="CX7" s="64" t="s">
        <v>122</v>
      </c>
      <c r="CY7" s="61"/>
      <c r="CZ7" s="64">
        <f>CZ8</f>
        <v>0</v>
      </c>
      <c r="DA7" s="64">
        <f t="shared" ref="DA7:DI7" si="16">DA8</f>
        <v>0</v>
      </c>
      <c r="DB7" s="64">
        <f t="shared" si="16"/>
        <v>0</v>
      </c>
      <c r="DC7" s="64">
        <f t="shared" si="16"/>
        <v>0</v>
      </c>
      <c r="DD7" s="64">
        <f t="shared" si="16"/>
        <v>0</v>
      </c>
      <c r="DE7" s="64">
        <f t="shared" si="16"/>
        <v>438</v>
      </c>
      <c r="DF7" s="64">
        <f t="shared" si="16"/>
        <v>351.1</v>
      </c>
      <c r="DG7" s="64">
        <f t="shared" si="16"/>
        <v>278.89999999999998</v>
      </c>
      <c r="DH7" s="64">
        <f t="shared" si="16"/>
        <v>205.5</v>
      </c>
      <c r="DI7" s="64">
        <f t="shared" si="16"/>
        <v>187.9</v>
      </c>
      <c r="DJ7" s="61"/>
      <c r="DK7" s="64">
        <f>DK8</f>
        <v>272.60000000000002</v>
      </c>
      <c r="DL7" s="64">
        <f t="shared" ref="DL7:DT7" si="17">DL8</f>
        <v>275.10000000000002</v>
      </c>
      <c r="DM7" s="64">
        <f t="shared" si="17"/>
        <v>276.8</v>
      </c>
      <c r="DN7" s="64">
        <f t="shared" si="17"/>
        <v>269.60000000000002</v>
      </c>
      <c r="DO7" s="64">
        <f t="shared" si="17"/>
        <v>275.10000000000002</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112216</v>
      </c>
      <c r="D8" s="67">
        <v>47</v>
      </c>
      <c r="E8" s="67">
        <v>14</v>
      </c>
      <c r="F8" s="67">
        <v>0</v>
      </c>
      <c r="G8" s="67">
        <v>1</v>
      </c>
      <c r="H8" s="67" t="s">
        <v>125</v>
      </c>
      <c r="I8" s="67" t="s">
        <v>126</v>
      </c>
      <c r="J8" s="67" t="s">
        <v>127</v>
      </c>
      <c r="K8" s="67" t="s">
        <v>128</v>
      </c>
      <c r="L8" s="67" t="s">
        <v>129</v>
      </c>
      <c r="M8" s="67" t="s">
        <v>130</v>
      </c>
      <c r="N8" s="67" t="s">
        <v>131</v>
      </c>
      <c r="O8" s="68" t="s">
        <v>132</v>
      </c>
      <c r="P8" s="69" t="s">
        <v>133</v>
      </c>
      <c r="Q8" s="69" t="s">
        <v>134</v>
      </c>
      <c r="R8" s="70">
        <v>26</v>
      </c>
      <c r="S8" s="69" t="s">
        <v>135</v>
      </c>
      <c r="T8" s="69" t="s">
        <v>136</v>
      </c>
      <c r="U8" s="70">
        <v>23112</v>
      </c>
      <c r="V8" s="70">
        <v>474</v>
      </c>
      <c r="W8" s="70">
        <v>300</v>
      </c>
      <c r="X8" s="69" t="s">
        <v>137</v>
      </c>
      <c r="Y8" s="71">
        <v>105.1</v>
      </c>
      <c r="Z8" s="71">
        <v>107.9</v>
      </c>
      <c r="AA8" s="71">
        <v>111.2</v>
      </c>
      <c r="AB8" s="71">
        <v>104.5</v>
      </c>
      <c r="AC8" s="71">
        <v>104.8</v>
      </c>
      <c r="AD8" s="71">
        <v>104.2</v>
      </c>
      <c r="AE8" s="71">
        <v>110.9</v>
      </c>
      <c r="AF8" s="71">
        <v>113.4</v>
      </c>
      <c r="AG8" s="71">
        <v>191.4</v>
      </c>
      <c r="AH8" s="71">
        <v>141.30000000000001</v>
      </c>
      <c r="AI8" s="68">
        <v>319.10000000000002</v>
      </c>
      <c r="AJ8" s="71">
        <v>0</v>
      </c>
      <c r="AK8" s="71">
        <v>0</v>
      </c>
      <c r="AL8" s="71">
        <v>0</v>
      </c>
      <c r="AM8" s="71">
        <v>0</v>
      </c>
      <c r="AN8" s="71">
        <v>0</v>
      </c>
      <c r="AO8" s="71">
        <v>11.6</v>
      </c>
      <c r="AP8" s="71">
        <v>10</v>
      </c>
      <c r="AQ8" s="71">
        <v>9.5</v>
      </c>
      <c r="AR8" s="71">
        <v>15.1</v>
      </c>
      <c r="AS8" s="71">
        <v>15</v>
      </c>
      <c r="AT8" s="68">
        <v>5.6</v>
      </c>
      <c r="AU8" s="72">
        <v>0</v>
      </c>
      <c r="AV8" s="72">
        <v>0</v>
      </c>
      <c r="AW8" s="72">
        <v>0</v>
      </c>
      <c r="AX8" s="72">
        <v>0</v>
      </c>
      <c r="AY8" s="72">
        <v>0</v>
      </c>
      <c r="AZ8" s="72">
        <v>247</v>
      </c>
      <c r="BA8" s="72">
        <v>202</v>
      </c>
      <c r="BB8" s="72">
        <v>177</v>
      </c>
      <c r="BC8" s="72">
        <v>145</v>
      </c>
      <c r="BD8" s="72">
        <v>108</v>
      </c>
      <c r="BE8" s="72">
        <v>37</v>
      </c>
      <c r="BF8" s="71">
        <v>4.8</v>
      </c>
      <c r="BG8" s="71">
        <v>7.3</v>
      </c>
      <c r="BH8" s="71">
        <v>10.1</v>
      </c>
      <c r="BI8" s="71">
        <v>4.3</v>
      </c>
      <c r="BJ8" s="71">
        <v>4.5999999999999996</v>
      </c>
      <c r="BK8" s="71">
        <v>18.3</v>
      </c>
      <c r="BL8" s="71">
        <v>18.2</v>
      </c>
      <c r="BM8" s="71">
        <v>17.5</v>
      </c>
      <c r="BN8" s="71">
        <v>14.3</v>
      </c>
      <c r="BO8" s="71">
        <v>11.8</v>
      </c>
      <c r="BP8" s="68">
        <v>26.4</v>
      </c>
      <c r="BQ8" s="72">
        <v>11210</v>
      </c>
      <c r="BR8" s="72">
        <v>16388</v>
      </c>
      <c r="BS8" s="72">
        <v>23715</v>
      </c>
      <c r="BT8" s="73">
        <v>10293</v>
      </c>
      <c r="BU8" s="73">
        <v>10184</v>
      </c>
      <c r="BV8" s="72">
        <v>31473</v>
      </c>
      <c r="BW8" s="72">
        <v>37843</v>
      </c>
      <c r="BX8" s="72">
        <v>36318</v>
      </c>
      <c r="BY8" s="72">
        <v>37745</v>
      </c>
      <c r="BZ8" s="72">
        <v>35151</v>
      </c>
      <c r="CA8" s="70">
        <v>15069</v>
      </c>
      <c r="CB8" s="71" t="s">
        <v>129</v>
      </c>
      <c r="CC8" s="71" t="s">
        <v>129</v>
      </c>
      <c r="CD8" s="71" t="s">
        <v>129</v>
      </c>
      <c r="CE8" s="71" t="s">
        <v>129</v>
      </c>
      <c r="CF8" s="71" t="s">
        <v>129</v>
      </c>
      <c r="CG8" s="71" t="s">
        <v>129</v>
      </c>
      <c r="CH8" s="71" t="s">
        <v>129</v>
      </c>
      <c r="CI8" s="71" t="s">
        <v>129</v>
      </c>
      <c r="CJ8" s="71" t="s">
        <v>129</v>
      </c>
      <c r="CK8" s="71" t="s">
        <v>129</v>
      </c>
      <c r="CL8" s="68" t="s">
        <v>129</v>
      </c>
      <c r="CM8" s="70">
        <v>394</v>
      </c>
      <c r="CN8" s="70" t="s">
        <v>129</v>
      </c>
      <c r="CO8" s="71" t="s">
        <v>129</v>
      </c>
      <c r="CP8" s="71" t="s">
        <v>129</v>
      </c>
      <c r="CQ8" s="71" t="s">
        <v>129</v>
      </c>
      <c r="CR8" s="71" t="s">
        <v>129</v>
      </c>
      <c r="CS8" s="71" t="s">
        <v>129</v>
      </c>
      <c r="CT8" s="71" t="s">
        <v>129</v>
      </c>
      <c r="CU8" s="71" t="s">
        <v>129</v>
      </c>
      <c r="CV8" s="71" t="s">
        <v>129</v>
      </c>
      <c r="CW8" s="71" t="s">
        <v>129</v>
      </c>
      <c r="CX8" s="71" t="s">
        <v>129</v>
      </c>
      <c r="CY8" s="68" t="s">
        <v>129</v>
      </c>
      <c r="CZ8" s="71">
        <v>0</v>
      </c>
      <c r="DA8" s="71">
        <v>0</v>
      </c>
      <c r="DB8" s="71">
        <v>0</v>
      </c>
      <c r="DC8" s="71">
        <v>0</v>
      </c>
      <c r="DD8" s="71">
        <v>0</v>
      </c>
      <c r="DE8" s="71">
        <v>438</v>
      </c>
      <c r="DF8" s="71">
        <v>351.1</v>
      </c>
      <c r="DG8" s="71">
        <v>278.89999999999998</v>
      </c>
      <c r="DH8" s="71">
        <v>205.5</v>
      </c>
      <c r="DI8" s="71">
        <v>187.9</v>
      </c>
      <c r="DJ8" s="68">
        <v>120.3</v>
      </c>
      <c r="DK8" s="71">
        <v>272.60000000000002</v>
      </c>
      <c r="DL8" s="71">
        <v>275.10000000000002</v>
      </c>
      <c r="DM8" s="71">
        <v>276.8</v>
      </c>
      <c r="DN8" s="71">
        <v>269.60000000000002</v>
      </c>
      <c r="DO8" s="71">
        <v>275.10000000000002</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2019-02-07T08:50:35Z</cp:lastPrinted>
  <dcterms:created xsi:type="dcterms:W3CDTF">2018-12-07T10:28:03Z</dcterms:created>
  <dcterms:modified xsi:type="dcterms:W3CDTF">2019-02-07T08:57:49Z</dcterms:modified>
  <cp:category/>
</cp:coreProperties>
</file>