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12045" windowHeight="8760" activeTab="0"/>
  </bookViews>
  <sheets>
    <sheet name="第３９表" sheetId="1" r:id="rId1"/>
  </sheets>
  <definedNames>
    <definedName name="_xlnm.Print_Area" localSheetId="0">'第３９表'!$A$1:$Z$163</definedName>
  </definedNames>
  <calcPr fullCalcOnLoad="1"/>
</workbook>
</file>

<file path=xl/sharedStrings.xml><?xml version="1.0" encoding="utf-8"?>
<sst xmlns="http://schemas.openxmlformats.org/spreadsheetml/2006/main" count="255" uniqueCount="154">
  <si>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</si>
  <si>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</si>
  <si>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</si>
  <si>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</si>
  <si>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</si>
  <si>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</si>
  <si>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</si>
  <si>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</si>
  <si>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</si>
  <si>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</si>
  <si>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</si>
  <si>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</si>
  <si>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</si>
  <si>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</si>
  <si>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</si>
  <si>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</si>
  <si>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</si>
  <si>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</si>
  <si>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</si>
  <si>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</si>
  <si>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</si>
  <si>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</si>
  <si>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</si>
  <si>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</si>
  <si>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</si>
  <si>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</si>
  <si>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</si>
  <si>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</si>
  <si>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</si>
  <si>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</si>
  <si>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</si>
  <si>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</si>
  <si>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</si>
  <si>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</si>
  <si>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</si>
  <si>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</si>
  <si>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</si>
  <si>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</si>
  <si>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</si>
  <si>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</si>
  <si>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</si>
  <si>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</si>
  <si>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</si>
  <si>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</si>
  <si>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</si>
  <si>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</si>
  <si>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</si>
  <si>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</si>
  <si>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</si>
  <si>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</si>
  <si>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</si>
  <si>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</si>
  <si>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</si>
  <si>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</si>
  <si>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</si>
  <si>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</si>
  <si>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</si>
  <si>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</si>
  <si>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</si>
  <si>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</si>
  <si>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</si>
  <si>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</si>
  <si>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</si>
  <si>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</si>
  <si>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</si>
  <si>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</si>
  <si>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</si>
  <si>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</si>
  <si>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</si>
  <si>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</si>
  <si>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</si>
  <si>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</si>
  <si>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</si>
  <si>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</si>
  <si>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</si>
  <si>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</si>
  <si>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</si>
  <si>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</si>
  <si>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</si>
  <si>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</si>
  <si>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</si>
  <si>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</si>
  <si>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</si>
  <si>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</si>
  <si>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</si>
  <si>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</si>
  <si>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</si>
  <si>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</si>
  <si>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</si>
  <si>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</si>
  <si>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</si>
  <si>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</si>
  <si>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</si>
  <si>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</si>
  <si>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</si>
  <si>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</si>
  <si>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</si>
  <si>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</si>
  <si>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</si>
  <si>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</si>
  <si>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</si>
  <si>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</si>
  <si>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</si>
  <si>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</si>
  <si>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</si>
  <si>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</si>
  <si>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</si>
  <si>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</si>
  <si>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</si>
  <si>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</si>
  <si>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</si>
  <si>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</si>
  <si>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</si>
  <si>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</si>
  <si>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</si>
  <si>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</si>
  <si>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</si>
  <si>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</si>
  <si>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</si>
  <si>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</si>
  <si>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</si>
  <si>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</si>
  <si>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</si>
  <si>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</si>
  <si>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</si>
  <si>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</si>
  <si>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</si>
  <si>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</si>
  <si>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</si>
  <si>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</si>
  <si>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</si>
  <si>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</si>
  <si>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</si>
  <si>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</si>
  <si>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</si>
  <si>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</si>
  <si>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</si>
  <si>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</si>
  <si>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</si>
  <si>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</si>
  <si>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</si>
  <si>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</si>
  <si>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</si>
  <si>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</si>
  <si>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</si>
  <si>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</si>
  <si>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</si>
  <si>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</si>
  <si>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八潮市</t>
  </si>
  <si>
    <t xml:space="preserve">第３９表　　市　町　村　別　学　校  </t>
  </si>
  <si>
    <t xml:space="preserve">第３９表　　市町村別学校数・生徒数・教員数（つづき） </t>
  </si>
  <si>
    <t>平成22年度</t>
  </si>
  <si>
    <t>平成23年度</t>
  </si>
  <si>
    <t>定  時  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</si>
</sst>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185" fontId="0" fillId="0" borderId="0" xfId="60" applyNumberFormat="1" applyFont="1" applyFill="1" applyBorder="1" applyAlignment="1">
      <alignment horizontal="distributed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85" fontId="48" fillId="0" borderId="0" xfId="0" applyNumberFormat="1" applyFont="1" applyFill="1" applyBorder="1" applyAlignment="1">
      <alignment/>
    </xf>
    <xf numFmtId="185" fontId="48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28" width="6.19921875" style="2" customWidth="1"/>
    <col min="29" max="29" width="5.59765625" style="2" customWidth="1"/>
    <col min="30" max="32" width="1.69921875" style="2" customWidth="1"/>
    <col min="33" max="16384" width="9" style="2" customWidth="1"/>
  </cols>
  <sheetData>
    <row r="1" spans="1:26" ht="17.25">
      <c r="A1" s="78" t="s">
        <v>0</v>
      </c>
      <c r="B1" s="1"/>
      <c r="J1" s="3"/>
      <c r="Z1" s="79" t="s">
        <v>0</v>
      </c>
    </row>
    <row r="2" spans="1:26" s="73" customFormat="1" ht="30" customHeight="1">
      <c r="A2" s="33"/>
      <c r="B2" s="3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4" t="s">
        <v>149</v>
      </c>
      <c r="O2" s="75" t="s">
        <v>63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97" t="s">
        <v>45</v>
      </c>
      <c r="B4" s="98"/>
      <c r="C4" s="105" t="s">
        <v>1</v>
      </c>
      <c r="D4" s="97"/>
      <c r="E4" s="97"/>
      <c r="F4" s="98"/>
      <c r="G4" s="94" t="s">
        <v>49</v>
      </c>
      <c r="H4" s="92"/>
      <c r="I4" s="95"/>
      <c r="J4" s="92"/>
      <c r="K4" s="92"/>
      <c r="L4" s="92"/>
      <c r="M4" s="92"/>
      <c r="N4" s="92"/>
      <c r="O4" s="92" t="s">
        <v>3</v>
      </c>
      <c r="P4" s="92"/>
      <c r="Q4" s="92"/>
      <c r="R4" s="92"/>
      <c r="S4" s="93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99"/>
      <c r="B5" s="100"/>
      <c r="C5" s="106"/>
      <c r="D5" s="101"/>
      <c r="E5" s="101"/>
      <c r="F5" s="102"/>
      <c r="G5" s="94" t="s">
        <v>51</v>
      </c>
      <c r="H5" s="92"/>
      <c r="I5" s="93"/>
      <c r="J5" s="94" t="s">
        <v>52</v>
      </c>
      <c r="K5" s="92"/>
      <c r="L5" s="92"/>
      <c r="M5" s="92"/>
      <c r="N5" s="93"/>
      <c r="O5" s="92" t="s">
        <v>53</v>
      </c>
      <c r="P5" s="92"/>
      <c r="Q5" s="92"/>
      <c r="R5" s="92"/>
      <c r="S5" s="93"/>
      <c r="T5" s="94" t="s">
        <v>51</v>
      </c>
      <c r="U5" s="109"/>
      <c r="V5" s="110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101"/>
      <c r="B6" s="102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69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2" t="s">
        <v>151</v>
      </c>
      <c r="B7" s="16"/>
      <c r="C7" s="17">
        <v>200</v>
      </c>
      <c r="D7" s="18">
        <v>167</v>
      </c>
      <c r="E7" s="18">
        <v>5</v>
      </c>
      <c r="F7" s="19">
        <v>28</v>
      </c>
      <c r="G7" s="20">
        <f>SUM(H7:I7)</f>
        <v>175332</v>
      </c>
      <c r="H7" s="21">
        <v>91092</v>
      </c>
      <c r="I7" s="21">
        <v>84240</v>
      </c>
      <c r="J7" s="17">
        <f>SUM(K7:N7)</f>
        <v>169239</v>
      </c>
      <c r="K7" s="21">
        <v>59975</v>
      </c>
      <c r="L7" s="21">
        <v>55545</v>
      </c>
      <c r="M7" s="21">
        <v>53469</v>
      </c>
      <c r="N7" s="21">
        <v>250</v>
      </c>
      <c r="O7" s="22">
        <f>SUM(P7:S7)</f>
        <v>6093</v>
      </c>
      <c r="P7" s="23">
        <v>2316</v>
      </c>
      <c r="Q7" s="23">
        <v>1720</v>
      </c>
      <c r="R7" s="23">
        <v>1378</v>
      </c>
      <c r="S7" s="21">
        <v>679</v>
      </c>
      <c r="T7" s="17">
        <f>SUM(U7:V7)</f>
        <v>11178</v>
      </c>
      <c r="U7" s="17">
        <v>8102</v>
      </c>
      <c r="V7" s="17">
        <v>3076</v>
      </c>
      <c r="W7" s="21">
        <v>7635</v>
      </c>
      <c r="X7" s="21">
        <v>2957</v>
      </c>
      <c r="Y7" s="21">
        <v>467</v>
      </c>
      <c r="Z7" s="21">
        <v>119</v>
      </c>
    </row>
    <row r="8" spans="1:26" s="27" customFormat="1" ht="24" customHeight="1">
      <c r="A8" s="24" t="s">
        <v>152</v>
      </c>
      <c r="B8" s="25"/>
      <c r="C8" s="26">
        <f>SUM(D8:F8)</f>
        <v>201</v>
      </c>
      <c r="D8" s="85">
        <f>SUM(D9:D11)</f>
        <v>170</v>
      </c>
      <c r="E8" s="85">
        <f>SUM(E12,E23:E50,E59:E101)</f>
        <v>5</v>
      </c>
      <c r="F8" s="85">
        <f>SUM(F9:F11)</f>
        <v>26</v>
      </c>
      <c r="G8" s="26">
        <f>H8+I8</f>
        <v>175838</v>
      </c>
      <c r="H8" s="85">
        <f aca="true" t="shared" si="0" ref="H8:Z8">SUM(H12,H23:H50,H59:H101)</f>
        <v>91046</v>
      </c>
      <c r="I8" s="85">
        <f t="shared" si="0"/>
        <v>84792</v>
      </c>
      <c r="J8" s="85">
        <f t="shared" si="0"/>
        <v>169409</v>
      </c>
      <c r="K8" s="85">
        <f t="shared" si="0"/>
        <v>56983</v>
      </c>
      <c r="L8" s="85">
        <f t="shared" si="0"/>
        <v>57892</v>
      </c>
      <c r="M8" s="85">
        <f t="shared" si="0"/>
        <v>54283</v>
      </c>
      <c r="N8" s="85">
        <f t="shared" si="0"/>
        <v>251</v>
      </c>
      <c r="O8" s="85">
        <f t="shared" si="0"/>
        <v>6429</v>
      </c>
      <c r="P8" s="85">
        <f t="shared" si="0"/>
        <v>2247</v>
      </c>
      <c r="Q8" s="85">
        <f t="shared" si="0"/>
        <v>1979</v>
      </c>
      <c r="R8" s="85">
        <f t="shared" si="0"/>
        <v>1483</v>
      </c>
      <c r="S8" s="85">
        <f t="shared" si="0"/>
        <v>720</v>
      </c>
      <c r="T8" s="85">
        <f t="shared" si="0"/>
        <v>11197</v>
      </c>
      <c r="U8" s="85">
        <f t="shared" si="0"/>
        <v>8044</v>
      </c>
      <c r="V8" s="85">
        <f t="shared" si="0"/>
        <v>3153</v>
      </c>
      <c r="W8" s="85">
        <f t="shared" si="0"/>
        <v>7570</v>
      </c>
      <c r="X8" s="85">
        <f t="shared" si="0"/>
        <v>3035</v>
      </c>
      <c r="Y8" s="85">
        <f t="shared" si="0"/>
        <v>474</v>
      </c>
      <c r="Z8" s="85">
        <f t="shared" si="0"/>
        <v>118</v>
      </c>
    </row>
    <row r="9" spans="1:26" s="31" customFormat="1" ht="17.25" customHeight="1">
      <c r="A9" s="28" t="s">
        <v>47</v>
      </c>
      <c r="B9" s="29"/>
      <c r="C9" s="30">
        <f>C110</f>
        <v>1</v>
      </c>
      <c r="D9" s="30">
        <f aca="true" t="shared" si="1" ref="D9:N9">D110</f>
        <v>1</v>
      </c>
      <c r="E9" s="30">
        <f t="shared" si="1"/>
        <v>0</v>
      </c>
      <c r="F9" s="30">
        <f t="shared" si="1"/>
        <v>0</v>
      </c>
      <c r="G9" s="30">
        <f t="shared" si="1"/>
        <v>479</v>
      </c>
      <c r="H9" s="30">
        <f t="shared" si="1"/>
        <v>203</v>
      </c>
      <c r="I9" s="30">
        <f t="shared" si="1"/>
        <v>276</v>
      </c>
      <c r="J9" s="30">
        <f t="shared" si="1"/>
        <v>479</v>
      </c>
      <c r="K9" s="30">
        <f t="shared" si="1"/>
        <v>161</v>
      </c>
      <c r="L9" s="30">
        <f t="shared" si="1"/>
        <v>158</v>
      </c>
      <c r="M9" s="30">
        <f t="shared" si="1"/>
        <v>160</v>
      </c>
      <c r="N9" s="30">
        <f t="shared" si="1"/>
        <v>0</v>
      </c>
      <c r="O9" s="30">
        <f>C139</f>
        <v>0</v>
      </c>
      <c r="P9" s="30">
        <f aca="true" t="shared" si="2" ref="P9:Z9">D139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38</v>
      </c>
      <c r="U9" s="30">
        <f t="shared" si="2"/>
        <v>26</v>
      </c>
      <c r="V9" s="30">
        <f t="shared" si="2"/>
        <v>12</v>
      </c>
      <c r="W9" s="30">
        <f t="shared" si="2"/>
        <v>26</v>
      </c>
      <c r="X9" s="30">
        <f t="shared" si="2"/>
        <v>12</v>
      </c>
      <c r="Y9" s="30">
        <f t="shared" si="2"/>
        <v>0</v>
      </c>
      <c r="Z9" s="30">
        <f t="shared" si="2"/>
        <v>0</v>
      </c>
    </row>
    <row r="10" spans="1:26" s="31" customFormat="1" ht="17.25" customHeight="1">
      <c r="A10" s="61" t="s">
        <v>58</v>
      </c>
      <c r="B10" s="29"/>
      <c r="C10" s="30">
        <f>SUM(D10:F10)</f>
        <v>152</v>
      </c>
      <c r="D10" s="30">
        <v>121</v>
      </c>
      <c r="E10" s="30">
        <f aca="true" t="shared" si="3" ref="E10:Z10">E8-E9-E11</f>
        <v>5</v>
      </c>
      <c r="F10" s="30">
        <v>26</v>
      </c>
      <c r="G10" s="30">
        <f t="shared" si="3"/>
        <v>123365</v>
      </c>
      <c r="H10" s="30">
        <f t="shared" si="3"/>
        <v>60524</v>
      </c>
      <c r="I10" s="30">
        <f t="shared" si="3"/>
        <v>62841</v>
      </c>
      <c r="J10" s="30">
        <f t="shared" si="3"/>
        <v>116936</v>
      </c>
      <c r="K10" s="30">
        <f t="shared" si="3"/>
        <v>39422</v>
      </c>
      <c r="L10" s="30">
        <f t="shared" si="3"/>
        <v>39888</v>
      </c>
      <c r="M10" s="30">
        <f t="shared" si="3"/>
        <v>37375</v>
      </c>
      <c r="N10" s="30">
        <f t="shared" si="3"/>
        <v>251</v>
      </c>
      <c r="O10" s="30">
        <f t="shared" si="3"/>
        <v>6429</v>
      </c>
      <c r="P10" s="30">
        <f t="shared" si="3"/>
        <v>2247</v>
      </c>
      <c r="Q10" s="30">
        <f t="shared" si="3"/>
        <v>1979</v>
      </c>
      <c r="R10" s="30">
        <f t="shared" si="3"/>
        <v>1483</v>
      </c>
      <c r="S10" s="30">
        <f t="shared" si="3"/>
        <v>720</v>
      </c>
      <c r="T10" s="30">
        <f t="shared" si="3"/>
        <v>8361</v>
      </c>
      <c r="U10" s="30">
        <f t="shared" si="3"/>
        <v>5911</v>
      </c>
      <c r="V10" s="30">
        <f t="shared" si="3"/>
        <v>2450</v>
      </c>
      <c r="W10" s="30">
        <f t="shared" si="3"/>
        <v>5437</v>
      </c>
      <c r="X10" s="30">
        <f t="shared" si="3"/>
        <v>2332</v>
      </c>
      <c r="Y10" s="30">
        <f t="shared" si="3"/>
        <v>474</v>
      </c>
      <c r="Z10" s="30">
        <f t="shared" si="3"/>
        <v>118</v>
      </c>
    </row>
    <row r="11" spans="1:26" s="31" customFormat="1" ht="17.25" customHeight="1">
      <c r="A11" s="61" t="s">
        <v>59</v>
      </c>
      <c r="B11" s="29"/>
      <c r="C11" s="30">
        <f>D11</f>
        <v>48</v>
      </c>
      <c r="D11" s="30">
        <v>48</v>
      </c>
      <c r="E11" s="30">
        <f aca="true" t="shared" si="4" ref="E11:N11">E113</f>
        <v>0</v>
      </c>
      <c r="F11" s="30">
        <f t="shared" si="4"/>
        <v>0</v>
      </c>
      <c r="G11" s="30">
        <f t="shared" si="4"/>
        <v>51994</v>
      </c>
      <c r="H11" s="30">
        <f t="shared" si="4"/>
        <v>30319</v>
      </c>
      <c r="I11" s="30">
        <f t="shared" si="4"/>
        <v>21675</v>
      </c>
      <c r="J11" s="30">
        <f t="shared" si="4"/>
        <v>51994</v>
      </c>
      <c r="K11" s="30">
        <f t="shared" si="4"/>
        <v>17400</v>
      </c>
      <c r="L11" s="30">
        <f t="shared" si="4"/>
        <v>17846</v>
      </c>
      <c r="M11" s="30">
        <f t="shared" si="4"/>
        <v>16748</v>
      </c>
      <c r="N11" s="30">
        <f t="shared" si="4"/>
        <v>0</v>
      </c>
      <c r="O11" s="30">
        <f>C142</f>
        <v>0</v>
      </c>
      <c r="P11" s="30">
        <f aca="true" t="shared" si="5" ref="P11:Z11">D142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2798</v>
      </c>
      <c r="U11" s="30">
        <f t="shared" si="5"/>
        <v>2107</v>
      </c>
      <c r="V11" s="30">
        <f t="shared" si="5"/>
        <v>691</v>
      </c>
      <c r="W11" s="30">
        <f t="shared" si="5"/>
        <v>2107</v>
      </c>
      <c r="X11" s="30">
        <f t="shared" si="5"/>
        <v>691</v>
      </c>
      <c r="Y11" s="30">
        <f t="shared" si="5"/>
        <v>0</v>
      </c>
      <c r="Z11" s="30">
        <f t="shared" si="5"/>
        <v>0</v>
      </c>
    </row>
    <row r="12" spans="1:26" ht="26.25" customHeight="1">
      <c r="A12" s="86" t="s">
        <v>67</v>
      </c>
      <c r="B12" s="34"/>
      <c r="C12" s="35">
        <v>36</v>
      </c>
      <c r="D12" s="35">
        <v>31</v>
      </c>
      <c r="E12" s="35">
        <v>1</v>
      </c>
      <c r="F12" s="35">
        <v>4</v>
      </c>
      <c r="G12" s="35">
        <f>H12+I12</f>
        <v>37529</v>
      </c>
      <c r="H12" s="36">
        <f>SUM(H13:H22)</f>
        <v>18872</v>
      </c>
      <c r="I12" s="36">
        <f>SUM(I13:I22)</f>
        <v>18657</v>
      </c>
      <c r="J12" s="35">
        <f aca="true" t="shared" si="6" ref="J12:J18">SUM(K12:N12)</f>
        <v>35909</v>
      </c>
      <c r="K12" s="36">
        <v>12070</v>
      </c>
      <c r="L12" s="36">
        <v>12304</v>
      </c>
      <c r="M12" s="36">
        <v>11370</v>
      </c>
      <c r="N12" s="36">
        <f>SUM(N13:N22)</f>
        <v>165</v>
      </c>
      <c r="O12" s="37">
        <v>1620</v>
      </c>
      <c r="P12" s="36">
        <v>502</v>
      </c>
      <c r="Q12" s="36">
        <v>554</v>
      </c>
      <c r="R12" s="36">
        <v>443</v>
      </c>
      <c r="S12" s="36">
        <v>121</v>
      </c>
      <c r="T12" s="35">
        <f>U12+V12</f>
        <v>2338</v>
      </c>
      <c r="U12" s="35">
        <f aca="true" t="shared" si="7" ref="U12:V15">W12+Y12</f>
        <v>1670</v>
      </c>
      <c r="V12" s="35">
        <f t="shared" si="7"/>
        <v>668</v>
      </c>
      <c r="W12" s="36">
        <f>SUM(W13:W22)</f>
        <v>1542</v>
      </c>
      <c r="X12" s="36">
        <f>SUM(X13:X22)</f>
        <v>635</v>
      </c>
      <c r="Y12" s="36">
        <f>SUM(Y13:Y22)</f>
        <v>128</v>
      </c>
      <c r="Z12" s="36">
        <f>SUM(Z13:Z22)</f>
        <v>33</v>
      </c>
    </row>
    <row r="13" spans="1:26" ht="18.75" customHeight="1">
      <c r="A13" s="87" t="s">
        <v>68</v>
      </c>
      <c r="B13" s="34"/>
      <c r="C13" s="35">
        <v>4</v>
      </c>
      <c r="D13" s="35">
        <v>4</v>
      </c>
      <c r="E13" s="35">
        <v>0</v>
      </c>
      <c r="F13" s="35">
        <v>0</v>
      </c>
      <c r="G13" s="35">
        <f>H13+I13</f>
        <v>4815</v>
      </c>
      <c r="H13" s="36">
        <v>2238</v>
      </c>
      <c r="I13" s="36">
        <v>2577</v>
      </c>
      <c r="J13" s="35">
        <f t="shared" si="6"/>
        <v>4815</v>
      </c>
      <c r="K13" s="36">
        <v>1580</v>
      </c>
      <c r="L13" s="36">
        <v>1685</v>
      </c>
      <c r="M13" s="36">
        <v>1550</v>
      </c>
      <c r="N13" s="38">
        <v>0</v>
      </c>
      <c r="O13" s="37"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302</v>
      </c>
      <c r="U13" s="35">
        <f t="shared" si="7"/>
        <v>210</v>
      </c>
      <c r="V13" s="35">
        <f t="shared" si="7"/>
        <v>92</v>
      </c>
      <c r="W13" s="35">
        <v>210</v>
      </c>
      <c r="X13" s="35">
        <v>92</v>
      </c>
      <c r="Y13" s="35">
        <v>0</v>
      </c>
      <c r="Z13" s="35">
        <v>0</v>
      </c>
    </row>
    <row r="14" spans="1:26" ht="18.75" customHeight="1">
      <c r="A14" s="87" t="s">
        <v>69</v>
      </c>
      <c r="B14" s="34"/>
      <c r="C14" s="35">
        <v>3</v>
      </c>
      <c r="D14" s="35">
        <v>1</v>
      </c>
      <c r="E14" s="35">
        <v>1</v>
      </c>
      <c r="F14" s="35">
        <v>1</v>
      </c>
      <c r="G14" s="35">
        <f>H14+I14</f>
        <v>2872</v>
      </c>
      <c r="H14" s="36">
        <v>1951</v>
      </c>
      <c r="I14" s="36">
        <v>921</v>
      </c>
      <c r="J14" s="35">
        <f t="shared" si="6"/>
        <v>1693</v>
      </c>
      <c r="K14" s="36">
        <v>598</v>
      </c>
      <c r="L14" s="36">
        <v>544</v>
      </c>
      <c r="M14" s="36">
        <v>551</v>
      </c>
      <c r="N14" s="38">
        <v>0</v>
      </c>
      <c r="O14" s="37">
        <v>1179</v>
      </c>
      <c r="P14" s="36">
        <v>341</v>
      </c>
      <c r="Q14" s="36">
        <v>433</v>
      </c>
      <c r="R14" s="36">
        <v>354</v>
      </c>
      <c r="S14" s="36">
        <v>51</v>
      </c>
      <c r="T14" s="35">
        <f>U14+V14</f>
        <v>178</v>
      </c>
      <c r="U14" s="35">
        <f t="shared" si="7"/>
        <v>129</v>
      </c>
      <c r="V14" s="35">
        <f t="shared" si="7"/>
        <v>49</v>
      </c>
      <c r="W14" s="35">
        <v>84</v>
      </c>
      <c r="X14" s="35">
        <v>31</v>
      </c>
      <c r="Y14" s="35">
        <v>45</v>
      </c>
      <c r="Z14" s="35">
        <v>18</v>
      </c>
    </row>
    <row r="15" spans="1:26" ht="18.75" customHeight="1">
      <c r="A15" s="87" t="s">
        <v>70</v>
      </c>
      <c r="B15" s="34"/>
      <c r="C15" s="35">
        <v>3</v>
      </c>
      <c r="D15" s="35">
        <v>3</v>
      </c>
      <c r="E15" s="35">
        <v>0</v>
      </c>
      <c r="F15" s="35">
        <v>0</v>
      </c>
      <c r="G15" s="35">
        <f>H15+I15</f>
        <v>3647</v>
      </c>
      <c r="H15" s="36">
        <v>1919</v>
      </c>
      <c r="I15" s="36">
        <v>1728</v>
      </c>
      <c r="J15" s="35">
        <f t="shared" si="6"/>
        <v>3647</v>
      </c>
      <c r="K15" s="36">
        <v>1329</v>
      </c>
      <c r="L15" s="36">
        <v>1181</v>
      </c>
      <c r="M15" s="36">
        <v>1137</v>
      </c>
      <c r="N15" s="38">
        <v>0</v>
      </c>
      <c r="O15" s="37"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199</v>
      </c>
      <c r="U15" s="35">
        <f t="shared" si="7"/>
        <v>145</v>
      </c>
      <c r="V15" s="35">
        <f t="shared" si="7"/>
        <v>54</v>
      </c>
      <c r="W15" s="35">
        <v>145</v>
      </c>
      <c r="X15" s="35">
        <v>54</v>
      </c>
      <c r="Y15" s="35">
        <v>0</v>
      </c>
      <c r="Z15" s="35">
        <v>0</v>
      </c>
    </row>
    <row r="16" spans="1:26" ht="18.75" customHeight="1">
      <c r="A16" s="87" t="s">
        <v>71</v>
      </c>
      <c r="B16" s="34"/>
      <c r="C16" s="35">
        <v>3</v>
      </c>
      <c r="D16" s="35">
        <v>2</v>
      </c>
      <c r="E16" s="35">
        <v>0</v>
      </c>
      <c r="F16" s="35">
        <v>1</v>
      </c>
      <c r="G16" s="35">
        <f aca="true" t="shared" si="8" ref="G16:G50">H16+I16</f>
        <v>2864</v>
      </c>
      <c r="H16" s="36">
        <v>1374</v>
      </c>
      <c r="I16" s="36">
        <v>1490</v>
      </c>
      <c r="J16" s="35">
        <f t="shared" si="6"/>
        <v>2642</v>
      </c>
      <c r="K16" s="36">
        <v>877</v>
      </c>
      <c r="L16" s="36">
        <v>939</v>
      </c>
      <c r="M16" s="36">
        <v>826</v>
      </c>
      <c r="N16" s="36">
        <v>0</v>
      </c>
      <c r="O16" s="37">
        <v>222</v>
      </c>
      <c r="P16" s="36">
        <v>79</v>
      </c>
      <c r="Q16" s="36">
        <v>62</v>
      </c>
      <c r="R16" s="36">
        <v>41</v>
      </c>
      <c r="S16" s="36">
        <v>40</v>
      </c>
      <c r="T16" s="35">
        <f aca="true" t="shared" si="9" ref="T16:T47">U16+V16</f>
        <v>200</v>
      </c>
      <c r="U16" s="35">
        <f aca="true" t="shared" si="10" ref="U16:U47">W16+Y16</f>
        <v>150</v>
      </c>
      <c r="V16" s="35">
        <f aca="true" t="shared" si="11" ref="V16:V47">X16+Z16</f>
        <v>50</v>
      </c>
      <c r="W16" s="35">
        <v>136</v>
      </c>
      <c r="X16" s="35">
        <v>48</v>
      </c>
      <c r="Y16" s="35">
        <v>14</v>
      </c>
      <c r="Z16" s="35">
        <v>2</v>
      </c>
    </row>
    <row r="17" spans="1:26" ht="18.75" customHeight="1">
      <c r="A17" s="87" t="s">
        <v>72</v>
      </c>
      <c r="B17" s="34"/>
      <c r="C17" s="35">
        <v>3</v>
      </c>
      <c r="D17" s="35">
        <v>3</v>
      </c>
      <c r="E17" s="35">
        <v>0</v>
      </c>
      <c r="F17" s="35">
        <v>0</v>
      </c>
      <c r="G17" s="35">
        <f t="shared" si="8"/>
        <v>2909</v>
      </c>
      <c r="H17" s="36">
        <v>885</v>
      </c>
      <c r="I17" s="36">
        <v>2024</v>
      </c>
      <c r="J17" s="35">
        <f t="shared" si="6"/>
        <v>2909</v>
      </c>
      <c r="K17" s="36">
        <v>918</v>
      </c>
      <c r="L17" s="36">
        <v>1012</v>
      </c>
      <c r="M17" s="36">
        <v>979</v>
      </c>
      <c r="N17" s="36">
        <v>0</v>
      </c>
      <c r="O17" s="37"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9"/>
        <v>164</v>
      </c>
      <c r="U17" s="35">
        <f t="shared" si="10"/>
        <v>105</v>
      </c>
      <c r="V17" s="35">
        <f t="shared" si="11"/>
        <v>59</v>
      </c>
      <c r="W17" s="35">
        <v>105</v>
      </c>
      <c r="X17" s="35">
        <v>59</v>
      </c>
      <c r="Y17" s="35">
        <v>0</v>
      </c>
      <c r="Z17" s="35">
        <v>0</v>
      </c>
    </row>
    <row r="18" spans="1:26" ht="26.25" customHeight="1">
      <c r="A18" s="87" t="s">
        <v>73</v>
      </c>
      <c r="B18" s="34"/>
      <c r="C18" s="35">
        <v>3</v>
      </c>
      <c r="D18" s="35">
        <v>3</v>
      </c>
      <c r="E18" s="35">
        <v>0</v>
      </c>
      <c r="F18" s="35">
        <v>0</v>
      </c>
      <c r="G18" s="35">
        <f t="shared" si="8"/>
        <v>2023</v>
      </c>
      <c r="H18" s="36">
        <v>1096</v>
      </c>
      <c r="I18" s="36">
        <v>927</v>
      </c>
      <c r="J18" s="35">
        <f t="shared" si="6"/>
        <v>2023</v>
      </c>
      <c r="K18" s="36">
        <v>646</v>
      </c>
      <c r="L18" s="36">
        <v>627</v>
      </c>
      <c r="M18" s="36">
        <v>585</v>
      </c>
      <c r="N18" s="38">
        <v>165</v>
      </c>
      <c r="O18" s="37"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9"/>
        <v>165</v>
      </c>
      <c r="U18" s="35">
        <f t="shared" si="10"/>
        <v>102</v>
      </c>
      <c r="V18" s="35">
        <f t="shared" si="11"/>
        <v>63</v>
      </c>
      <c r="W18" s="35">
        <v>102</v>
      </c>
      <c r="X18" s="35">
        <v>63</v>
      </c>
      <c r="Y18" s="35">
        <v>0</v>
      </c>
      <c r="Z18" s="35">
        <v>0</v>
      </c>
    </row>
    <row r="19" spans="1:26" ht="18.75" customHeight="1">
      <c r="A19" s="87" t="s">
        <v>74</v>
      </c>
      <c r="B19" s="34"/>
      <c r="C19" s="35">
        <v>6</v>
      </c>
      <c r="D19" s="35">
        <v>4</v>
      </c>
      <c r="E19" s="35">
        <v>0</v>
      </c>
      <c r="F19" s="35">
        <v>2</v>
      </c>
      <c r="G19" s="35">
        <f t="shared" si="8"/>
        <v>5605</v>
      </c>
      <c r="H19" s="36">
        <v>2190</v>
      </c>
      <c r="I19" s="36">
        <v>3415</v>
      </c>
      <c r="J19" s="35">
        <f aca="true" t="shared" si="12" ref="J19:J50">SUM(K19:N19)</f>
        <v>5386</v>
      </c>
      <c r="K19" s="36">
        <v>1811</v>
      </c>
      <c r="L19" s="36">
        <v>1842</v>
      </c>
      <c r="M19" s="36">
        <v>1733</v>
      </c>
      <c r="N19" s="38">
        <v>0</v>
      </c>
      <c r="O19" s="37">
        <v>219</v>
      </c>
      <c r="P19" s="36">
        <v>82</v>
      </c>
      <c r="Q19" s="36">
        <v>59</v>
      </c>
      <c r="R19" s="36">
        <v>48</v>
      </c>
      <c r="S19" s="36">
        <v>30</v>
      </c>
      <c r="T19" s="35">
        <f t="shared" si="9"/>
        <v>403</v>
      </c>
      <c r="U19" s="35">
        <f t="shared" si="10"/>
        <v>294</v>
      </c>
      <c r="V19" s="35">
        <f t="shared" si="11"/>
        <v>109</v>
      </c>
      <c r="W19" s="35">
        <v>225</v>
      </c>
      <c r="X19" s="35">
        <v>96</v>
      </c>
      <c r="Y19" s="35">
        <v>69</v>
      </c>
      <c r="Z19" s="35">
        <v>13</v>
      </c>
    </row>
    <row r="20" spans="1:26" ht="18.75" customHeight="1">
      <c r="A20" s="87" t="s">
        <v>75</v>
      </c>
      <c r="B20" s="34"/>
      <c r="C20" s="35">
        <v>4</v>
      </c>
      <c r="D20" s="35">
        <v>4</v>
      </c>
      <c r="E20" s="35">
        <v>0</v>
      </c>
      <c r="F20" s="35">
        <v>0</v>
      </c>
      <c r="G20" s="35">
        <f t="shared" si="8"/>
        <v>5440</v>
      </c>
      <c r="H20" s="36">
        <v>3477</v>
      </c>
      <c r="I20" s="36">
        <v>1963</v>
      </c>
      <c r="J20" s="35">
        <f t="shared" si="12"/>
        <v>5440</v>
      </c>
      <c r="K20" s="36">
        <v>1814</v>
      </c>
      <c r="L20" s="36">
        <v>1862</v>
      </c>
      <c r="M20" s="36">
        <v>1764</v>
      </c>
      <c r="N20" s="38">
        <v>0</v>
      </c>
      <c r="O20" s="37"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9"/>
        <v>297</v>
      </c>
      <c r="U20" s="35">
        <f t="shared" si="10"/>
        <v>234</v>
      </c>
      <c r="V20" s="35">
        <f t="shared" si="11"/>
        <v>63</v>
      </c>
      <c r="W20" s="35">
        <v>234</v>
      </c>
      <c r="X20" s="35">
        <v>63</v>
      </c>
      <c r="Y20" s="35">
        <v>0</v>
      </c>
      <c r="Z20" s="35">
        <v>0</v>
      </c>
    </row>
    <row r="21" spans="1:26" ht="18.75" customHeight="1">
      <c r="A21" s="87" t="s">
        <v>76</v>
      </c>
      <c r="B21" s="34"/>
      <c r="C21" s="35">
        <v>3</v>
      </c>
      <c r="D21" s="35">
        <v>3</v>
      </c>
      <c r="E21" s="35">
        <v>0</v>
      </c>
      <c r="F21" s="35">
        <v>0</v>
      </c>
      <c r="G21" s="35">
        <f t="shared" si="8"/>
        <v>3736</v>
      </c>
      <c r="H21" s="36">
        <v>1827</v>
      </c>
      <c r="I21" s="36">
        <v>1909</v>
      </c>
      <c r="J21" s="35">
        <f t="shared" si="12"/>
        <v>3736</v>
      </c>
      <c r="K21" s="36">
        <v>1308</v>
      </c>
      <c r="L21" s="36">
        <v>1330</v>
      </c>
      <c r="M21" s="36">
        <v>1098</v>
      </c>
      <c r="N21" s="38">
        <v>0</v>
      </c>
      <c r="O21" s="37"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9"/>
        <v>199</v>
      </c>
      <c r="U21" s="35">
        <f t="shared" si="10"/>
        <v>127</v>
      </c>
      <c r="V21" s="35">
        <f t="shared" si="11"/>
        <v>72</v>
      </c>
      <c r="W21" s="35">
        <v>127</v>
      </c>
      <c r="X21" s="35">
        <v>72</v>
      </c>
      <c r="Y21" s="35">
        <v>0</v>
      </c>
      <c r="Z21" s="35">
        <v>0</v>
      </c>
    </row>
    <row r="22" spans="1:26" ht="18.75" customHeight="1">
      <c r="A22" s="87" t="s">
        <v>77</v>
      </c>
      <c r="B22" s="34"/>
      <c r="C22" s="35">
        <v>4</v>
      </c>
      <c r="D22" s="35">
        <v>4</v>
      </c>
      <c r="E22" s="35">
        <v>0</v>
      </c>
      <c r="F22" s="35">
        <v>0</v>
      </c>
      <c r="G22" s="35">
        <f t="shared" si="8"/>
        <v>3618</v>
      </c>
      <c r="H22" s="36">
        <v>1915</v>
      </c>
      <c r="I22" s="36">
        <v>1703</v>
      </c>
      <c r="J22" s="35">
        <f t="shared" si="12"/>
        <v>3618</v>
      </c>
      <c r="K22" s="36">
        <v>1189</v>
      </c>
      <c r="L22" s="36">
        <v>1282</v>
      </c>
      <c r="M22" s="36">
        <v>1147</v>
      </c>
      <c r="N22" s="38">
        <v>0</v>
      </c>
      <c r="O22" s="37"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9"/>
        <v>231</v>
      </c>
      <c r="U22" s="35">
        <f t="shared" si="10"/>
        <v>174</v>
      </c>
      <c r="V22" s="35">
        <f t="shared" si="11"/>
        <v>57</v>
      </c>
      <c r="W22" s="35">
        <v>174</v>
      </c>
      <c r="X22" s="35">
        <v>57</v>
      </c>
      <c r="Y22" s="35">
        <v>0</v>
      </c>
      <c r="Z22" s="35">
        <v>0</v>
      </c>
    </row>
    <row r="23" spans="1:26" ht="26.25" customHeight="1">
      <c r="A23" s="86" t="s">
        <v>78</v>
      </c>
      <c r="B23" s="34"/>
      <c r="C23" s="35">
        <v>15</v>
      </c>
      <c r="D23" s="35">
        <v>14</v>
      </c>
      <c r="E23" s="35">
        <v>0</v>
      </c>
      <c r="F23" s="35">
        <v>1</v>
      </c>
      <c r="G23" s="35">
        <f t="shared" si="8"/>
        <v>13967</v>
      </c>
      <c r="H23" s="36">
        <v>7355</v>
      </c>
      <c r="I23" s="36">
        <v>6612</v>
      </c>
      <c r="J23" s="35">
        <f t="shared" si="12"/>
        <v>13670</v>
      </c>
      <c r="K23" s="36">
        <v>4517</v>
      </c>
      <c r="L23" s="36">
        <v>4659</v>
      </c>
      <c r="M23" s="36">
        <v>4494</v>
      </c>
      <c r="N23" s="38">
        <v>0</v>
      </c>
      <c r="O23" s="37">
        <v>297</v>
      </c>
      <c r="P23" s="36">
        <v>145</v>
      </c>
      <c r="Q23" s="36">
        <v>79</v>
      </c>
      <c r="R23" s="36">
        <v>36</v>
      </c>
      <c r="S23" s="36">
        <v>37</v>
      </c>
      <c r="T23" s="35">
        <f t="shared" si="9"/>
        <v>842</v>
      </c>
      <c r="U23" s="35">
        <f t="shared" si="10"/>
        <v>631</v>
      </c>
      <c r="V23" s="35">
        <f t="shared" si="11"/>
        <v>211</v>
      </c>
      <c r="W23" s="35">
        <v>608</v>
      </c>
      <c r="X23" s="35">
        <v>208</v>
      </c>
      <c r="Y23" s="35">
        <v>23</v>
      </c>
      <c r="Z23" s="35">
        <v>3</v>
      </c>
    </row>
    <row r="24" spans="1:26" ht="18.75" customHeight="1">
      <c r="A24" s="86" t="s">
        <v>79</v>
      </c>
      <c r="B24" s="34"/>
      <c r="C24" s="35">
        <v>7</v>
      </c>
      <c r="D24" s="35">
        <v>5</v>
      </c>
      <c r="E24" s="35">
        <v>0</v>
      </c>
      <c r="F24" s="35">
        <v>2</v>
      </c>
      <c r="G24" s="35">
        <f t="shared" si="8"/>
        <v>5949</v>
      </c>
      <c r="H24" s="36">
        <v>3268</v>
      </c>
      <c r="I24" s="36">
        <v>2681</v>
      </c>
      <c r="J24" s="35">
        <f t="shared" si="12"/>
        <v>5853</v>
      </c>
      <c r="K24" s="36">
        <v>2017</v>
      </c>
      <c r="L24" s="36">
        <v>1940</v>
      </c>
      <c r="M24" s="36">
        <v>1896</v>
      </c>
      <c r="N24" s="38">
        <v>0</v>
      </c>
      <c r="O24" s="37">
        <v>96</v>
      </c>
      <c r="P24" s="36">
        <v>29</v>
      </c>
      <c r="Q24" s="36">
        <v>12</v>
      </c>
      <c r="R24" s="36">
        <v>24</v>
      </c>
      <c r="S24" s="36">
        <v>31</v>
      </c>
      <c r="T24" s="35">
        <f t="shared" si="9"/>
        <v>401</v>
      </c>
      <c r="U24" s="35">
        <f t="shared" si="10"/>
        <v>310</v>
      </c>
      <c r="V24" s="35">
        <f t="shared" si="11"/>
        <v>91</v>
      </c>
      <c r="W24" s="35">
        <v>296</v>
      </c>
      <c r="X24" s="35">
        <v>89</v>
      </c>
      <c r="Y24" s="35">
        <v>14</v>
      </c>
      <c r="Z24" s="35">
        <v>2</v>
      </c>
    </row>
    <row r="25" spans="1:26" ht="18.75" customHeight="1">
      <c r="A25" s="86" t="s">
        <v>80</v>
      </c>
      <c r="B25" s="34"/>
      <c r="C25" s="35">
        <v>8</v>
      </c>
      <c r="D25" s="35">
        <v>6</v>
      </c>
      <c r="E25" s="35">
        <v>0</v>
      </c>
      <c r="F25" s="35">
        <v>2</v>
      </c>
      <c r="G25" s="35">
        <f t="shared" si="8"/>
        <v>6949</v>
      </c>
      <c r="H25" s="36">
        <v>3631</v>
      </c>
      <c r="I25" s="36">
        <v>3318</v>
      </c>
      <c r="J25" s="35">
        <f t="shared" si="12"/>
        <v>6454</v>
      </c>
      <c r="K25" s="36">
        <v>2224</v>
      </c>
      <c r="L25" s="36">
        <v>2231</v>
      </c>
      <c r="M25" s="36">
        <v>1999</v>
      </c>
      <c r="N25" s="38">
        <v>0</v>
      </c>
      <c r="O25" s="37">
        <v>495</v>
      </c>
      <c r="P25" s="36">
        <v>198</v>
      </c>
      <c r="Q25" s="36">
        <v>130</v>
      </c>
      <c r="R25" s="36">
        <v>99</v>
      </c>
      <c r="S25" s="36">
        <v>68</v>
      </c>
      <c r="T25" s="35">
        <f t="shared" si="9"/>
        <v>472</v>
      </c>
      <c r="U25" s="35">
        <f t="shared" si="10"/>
        <v>339</v>
      </c>
      <c r="V25" s="35">
        <f t="shared" si="11"/>
        <v>133</v>
      </c>
      <c r="W25" s="35">
        <v>306</v>
      </c>
      <c r="X25" s="35">
        <v>128</v>
      </c>
      <c r="Y25" s="35">
        <v>33</v>
      </c>
      <c r="Z25" s="35">
        <v>5</v>
      </c>
    </row>
    <row r="26" spans="1:26" ht="18.75" customHeight="1">
      <c r="A26" s="86" t="s">
        <v>81</v>
      </c>
      <c r="B26" s="34"/>
      <c r="C26" s="35">
        <v>1</v>
      </c>
      <c r="D26" s="35">
        <v>1</v>
      </c>
      <c r="E26" s="35">
        <v>0</v>
      </c>
      <c r="F26" s="35">
        <v>0</v>
      </c>
      <c r="G26" s="35">
        <f t="shared" si="8"/>
        <v>1113</v>
      </c>
      <c r="H26" s="36">
        <v>615</v>
      </c>
      <c r="I26" s="36">
        <v>498</v>
      </c>
      <c r="J26" s="35">
        <f t="shared" si="12"/>
        <v>1113</v>
      </c>
      <c r="K26" s="36">
        <v>357</v>
      </c>
      <c r="L26" s="36">
        <v>390</v>
      </c>
      <c r="M26" s="36">
        <v>366</v>
      </c>
      <c r="N26" s="38">
        <v>0</v>
      </c>
      <c r="O26" s="37"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9"/>
        <v>82</v>
      </c>
      <c r="U26" s="35">
        <f t="shared" si="10"/>
        <v>67</v>
      </c>
      <c r="V26" s="35">
        <f t="shared" si="11"/>
        <v>15</v>
      </c>
      <c r="W26" s="35">
        <v>67</v>
      </c>
      <c r="X26" s="35">
        <v>15</v>
      </c>
      <c r="Y26" s="35">
        <v>0</v>
      </c>
      <c r="Z26" s="35">
        <v>0</v>
      </c>
    </row>
    <row r="27" spans="1:26" ht="18.75" customHeight="1">
      <c r="A27" s="86" t="s">
        <v>82</v>
      </c>
      <c r="B27" s="34"/>
      <c r="C27" s="35">
        <v>2</v>
      </c>
      <c r="D27" s="35">
        <v>1</v>
      </c>
      <c r="E27" s="35">
        <v>0</v>
      </c>
      <c r="F27" s="35">
        <v>1</v>
      </c>
      <c r="G27" s="35">
        <f t="shared" si="8"/>
        <v>1750</v>
      </c>
      <c r="H27" s="36">
        <v>961</v>
      </c>
      <c r="I27" s="36">
        <v>789</v>
      </c>
      <c r="J27" s="35">
        <f t="shared" si="12"/>
        <v>1702</v>
      </c>
      <c r="K27" s="36">
        <v>562</v>
      </c>
      <c r="L27" s="36">
        <v>546</v>
      </c>
      <c r="M27" s="36">
        <v>557</v>
      </c>
      <c r="N27" s="36">
        <v>37</v>
      </c>
      <c r="O27" s="37">
        <v>48</v>
      </c>
      <c r="P27" s="36">
        <v>15</v>
      </c>
      <c r="Q27" s="36">
        <v>10</v>
      </c>
      <c r="R27" s="36">
        <v>13</v>
      </c>
      <c r="S27" s="36">
        <v>10</v>
      </c>
      <c r="T27" s="35">
        <f t="shared" si="9"/>
        <v>128</v>
      </c>
      <c r="U27" s="35">
        <f t="shared" si="10"/>
        <v>97</v>
      </c>
      <c r="V27" s="35">
        <f t="shared" si="11"/>
        <v>31</v>
      </c>
      <c r="W27" s="35">
        <v>90</v>
      </c>
      <c r="X27" s="35">
        <v>29</v>
      </c>
      <c r="Y27" s="35">
        <v>7</v>
      </c>
      <c r="Z27" s="35">
        <v>2</v>
      </c>
    </row>
    <row r="28" spans="1:26" ht="26.25" customHeight="1">
      <c r="A28" s="86" t="s">
        <v>83</v>
      </c>
      <c r="B28" s="34"/>
      <c r="C28" s="35">
        <v>6</v>
      </c>
      <c r="D28" s="35">
        <v>5</v>
      </c>
      <c r="E28" s="35">
        <v>0</v>
      </c>
      <c r="F28" s="35">
        <v>1</v>
      </c>
      <c r="G28" s="35">
        <f t="shared" si="8"/>
        <v>5325</v>
      </c>
      <c r="H28" s="36">
        <v>2504</v>
      </c>
      <c r="I28" s="36">
        <v>2821</v>
      </c>
      <c r="J28" s="35">
        <f t="shared" si="12"/>
        <v>5200</v>
      </c>
      <c r="K28" s="36">
        <v>1738</v>
      </c>
      <c r="L28" s="36">
        <v>1784</v>
      </c>
      <c r="M28" s="36">
        <v>1678</v>
      </c>
      <c r="N28" s="38">
        <v>0</v>
      </c>
      <c r="O28" s="37">
        <v>125</v>
      </c>
      <c r="P28" s="36">
        <v>40</v>
      </c>
      <c r="Q28" s="36">
        <v>35</v>
      </c>
      <c r="R28" s="36">
        <v>29</v>
      </c>
      <c r="S28" s="36">
        <v>21</v>
      </c>
      <c r="T28" s="35">
        <f t="shared" si="9"/>
        <v>335</v>
      </c>
      <c r="U28" s="35">
        <f t="shared" si="10"/>
        <v>228</v>
      </c>
      <c r="V28" s="35">
        <f t="shared" si="11"/>
        <v>107</v>
      </c>
      <c r="W28" s="35">
        <v>220</v>
      </c>
      <c r="X28" s="35">
        <v>106</v>
      </c>
      <c r="Y28" s="35">
        <v>8</v>
      </c>
      <c r="Z28" s="35">
        <v>1</v>
      </c>
    </row>
    <row r="29" spans="1:26" ht="18.75" customHeight="1">
      <c r="A29" s="86" t="s">
        <v>84</v>
      </c>
      <c r="B29" s="34"/>
      <c r="C29" s="35">
        <v>4</v>
      </c>
      <c r="D29" s="35">
        <v>3</v>
      </c>
      <c r="E29" s="35">
        <v>0</v>
      </c>
      <c r="F29" s="35">
        <v>1</v>
      </c>
      <c r="G29" s="35">
        <f t="shared" si="8"/>
        <v>3069</v>
      </c>
      <c r="H29" s="36">
        <v>1697</v>
      </c>
      <c r="I29" s="36">
        <v>1372</v>
      </c>
      <c r="J29" s="35">
        <f t="shared" si="12"/>
        <v>2964</v>
      </c>
      <c r="K29" s="36">
        <v>1056</v>
      </c>
      <c r="L29" s="36">
        <v>1002</v>
      </c>
      <c r="M29" s="36">
        <v>906</v>
      </c>
      <c r="N29" s="38">
        <v>0</v>
      </c>
      <c r="O29" s="37">
        <v>105</v>
      </c>
      <c r="P29" s="36">
        <v>37</v>
      </c>
      <c r="Q29" s="36">
        <v>28</v>
      </c>
      <c r="R29" s="36">
        <v>21</v>
      </c>
      <c r="S29" s="36">
        <v>19</v>
      </c>
      <c r="T29" s="35">
        <f t="shared" si="9"/>
        <v>172</v>
      </c>
      <c r="U29" s="35">
        <f t="shared" si="10"/>
        <v>125</v>
      </c>
      <c r="V29" s="35">
        <f t="shared" si="11"/>
        <v>47</v>
      </c>
      <c r="W29" s="35">
        <v>118</v>
      </c>
      <c r="X29" s="35">
        <v>45</v>
      </c>
      <c r="Y29" s="35">
        <v>7</v>
      </c>
      <c r="Z29" s="35">
        <v>2</v>
      </c>
    </row>
    <row r="30" spans="1:26" ht="18.75" customHeight="1">
      <c r="A30" s="86" t="s">
        <v>85</v>
      </c>
      <c r="B30" s="34"/>
      <c r="C30" s="35">
        <v>3</v>
      </c>
      <c r="D30" s="35">
        <v>3</v>
      </c>
      <c r="E30" s="35">
        <v>0</v>
      </c>
      <c r="F30" s="35">
        <v>0</v>
      </c>
      <c r="G30" s="35">
        <f t="shared" si="8"/>
        <v>3179</v>
      </c>
      <c r="H30" s="36">
        <v>1671</v>
      </c>
      <c r="I30" s="36">
        <v>1508</v>
      </c>
      <c r="J30" s="35">
        <f t="shared" si="12"/>
        <v>3179</v>
      </c>
      <c r="K30" s="36">
        <v>1127</v>
      </c>
      <c r="L30" s="36">
        <v>1041</v>
      </c>
      <c r="M30" s="36">
        <v>1011</v>
      </c>
      <c r="N30" s="38">
        <v>0</v>
      </c>
      <c r="O30" s="37"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9"/>
        <v>199</v>
      </c>
      <c r="U30" s="35">
        <f t="shared" si="10"/>
        <v>150</v>
      </c>
      <c r="V30" s="35">
        <f t="shared" si="11"/>
        <v>49</v>
      </c>
      <c r="W30" s="35">
        <v>150</v>
      </c>
      <c r="X30" s="35">
        <v>49</v>
      </c>
      <c r="Y30" s="35">
        <v>0</v>
      </c>
      <c r="Z30" s="35">
        <v>0</v>
      </c>
    </row>
    <row r="31" spans="1:26" ht="18.75" customHeight="1">
      <c r="A31" s="86" t="s">
        <v>86</v>
      </c>
      <c r="B31" s="34"/>
      <c r="C31" s="35">
        <v>7</v>
      </c>
      <c r="D31" s="35">
        <v>5</v>
      </c>
      <c r="E31" s="35">
        <v>0</v>
      </c>
      <c r="F31" s="35">
        <v>2</v>
      </c>
      <c r="G31" s="35">
        <f t="shared" si="8"/>
        <v>6025</v>
      </c>
      <c r="H31" s="36">
        <v>3356</v>
      </c>
      <c r="I31" s="36">
        <v>2669</v>
      </c>
      <c r="J31" s="35">
        <f t="shared" si="12"/>
        <v>5885</v>
      </c>
      <c r="K31" s="36">
        <v>1995</v>
      </c>
      <c r="L31" s="36">
        <v>2032</v>
      </c>
      <c r="M31" s="36">
        <v>1858</v>
      </c>
      <c r="N31" s="38">
        <v>0</v>
      </c>
      <c r="O31" s="37">
        <v>140</v>
      </c>
      <c r="P31" s="36">
        <v>29</v>
      </c>
      <c r="Q31" s="36">
        <v>44</v>
      </c>
      <c r="R31" s="36">
        <v>40</v>
      </c>
      <c r="S31" s="36">
        <v>27</v>
      </c>
      <c r="T31" s="35">
        <f t="shared" si="9"/>
        <v>368</v>
      </c>
      <c r="U31" s="35">
        <f t="shared" si="10"/>
        <v>281</v>
      </c>
      <c r="V31" s="35">
        <f t="shared" si="11"/>
        <v>87</v>
      </c>
      <c r="W31" s="35">
        <v>266</v>
      </c>
      <c r="X31" s="35">
        <v>85</v>
      </c>
      <c r="Y31" s="35">
        <v>15</v>
      </c>
      <c r="Z31" s="35">
        <v>2</v>
      </c>
    </row>
    <row r="32" spans="1:26" ht="18.75" customHeight="1">
      <c r="A32" s="86" t="s">
        <v>87</v>
      </c>
      <c r="B32" s="34"/>
      <c r="C32" s="35">
        <v>3</v>
      </c>
      <c r="D32" s="35">
        <v>2</v>
      </c>
      <c r="E32" s="35">
        <v>0</v>
      </c>
      <c r="F32" s="35">
        <v>1</v>
      </c>
      <c r="G32" s="35">
        <f t="shared" si="8"/>
        <v>3350</v>
      </c>
      <c r="H32" s="36">
        <v>1941</v>
      </c>
      <c r="I32" s="36">
        <v>1409</v>
      </c>
      <c r="J32" s="35">
        <f t="shared" si="12"/>
        <v>3306</v>
      </c>
      <c r="K32" s="36">
        <v>1094</v>
      </c>
      <c r="L32" s="36">
        <v>1096</v>
      </c>
      <c r="M32" s="36">
        <v>1116</v>
      </c>
      <c r="N32" s="38">
        <v>0</v>
      </c>
      <c r="O32" s="37">
        <v>44</v>
      </c>
      <c r="P32" s="36">
        <v>0</v>
      </c>
      <c r="Q32" s="36">
        <v>16</v>
      </c>
      <c r="R32" s="36">
        <v>12</v>
      </c>
      <c r="S32" s="36">
        <v>16</v>
      </c>
      <c r="T32" s="35">
        <f t="shared" si="9"/>
        <v>181</v>
      </c>
      <c r="U32" s="35">
        <f t="shared" si="10"/>
        <v>132</v>
      </c>
      <c r="V32" s="35">
        <f t="shared" si="11"/>
        <v>49</v>
      </c>
      <c r="W32" s="35">
        <v>126</v>
      </c>
      <c r="X32" s="35">
        <v>47</v>
      </c>
      <c r="Y32" s="35">
        <v>6</v>
      </c>
      <c r="Z32" s="35">
        <v>2</v>
      </c>
    </row>
    <row r="33" spans="1:26" ht="26.25" customHeight="1">
      <c r="A33" s="86" t="s">
        <v>88</v>
      </c>
      <c r="B33" s="34"/>
      <c r="C33" s="35">
        <v>6</v>
      </c>
      <c r="D33" s="35">
        <v>5</v>
      </c>
      <c r="E33" s="35">
        <v>0</v>
      </c>
      <c r="F33" s="35">
        <v>1</v>
      </c>
      <c r="G33" s="35">
        <f t="shared" si="8"/>
        <v>6327</v>
      </c>
      <c r="H33" s="36">
        <v>3839</v>
      </c>
      <c r="I33" s="36">
        <v>2488</v>
      </c>
      <c r="J33" s="35">
        <f t="shared" si="12"/>
        <v>6111</v>
      </c>
      <c r="K33" s="36">
        <v>2003</v>
      </c>
      <c r="L33" s="36">
        <v>2127</v>
      </c>
      <c r="M33" s="36">
        <v>1981</v>
      </c>
      <c r="N33" s="38">
        <v>0</v>
      </c>
      <c r="O33" s="37">
        <v>216</v>
      </c>
      <c r="P33" s="36">
        <v>80</v>
      </c>
      <c r="Q33" s="36">
        <v>59</v>
      </c>
      <c r="R33" s="36">
        <v>45</v>
      </c>
      <c r="S33" s="36">
        <v>32</v>
      </c>
      <c r="T33" s="35">
        <f t="shared" si="9"/>
        <v>402</v>
      </c>
      <c r="U33" s="35">
        <f t="shared" si="10"/>
        <v>295</v>
      </c>
      <c r="V33" s="35">
        <f t="shared" si="11"/>
        <v>107</v>
      </c>
      <c r="W33" s="35">
        <v>280</v>
      </c>
      <c r="X33" s="35">
        <v>103</v>
      </c>
      <c r="Y33" s="35">
        <v>15</v>
      </c>
      <c r="Z33" s="35">
        <v>4</v>
      </c>
    </row>
    <row r="34" spans="1:26" ht="18.75" customHeight="1">
      <c r="A34" s="86" t="s">
        <v>89</v>
      </c>
      <c r="B34" s="34"/>
      <c r="C34" s="35">
        <v>6</v>
      </c>
      <c r="D34" s="35">
        <v>5</v>
      </c>
      <c r="E34" s="35">
        <v>1</v>
      </c>
      <c r="F34" s="35">
        <v>0</v>
      </c>
      <c r="G34" s="35">
        <f t="shared" si="8"/>
        <v>4874</v>
      </c>
      <c r="H34" s="36">
        <v>2382</v>
      </c>
      <c r="I34" s="36">
        <v>2492</v>
      </c>
      <c r="J34" s="35">
        <f t="shared" si="12"/>
        <v>4258</v>
      </c>
      <c r="K34" s="36">
        <v>1431</v>
      </c>
      <c r="L34" s="36">
        <v>1486</v>
      </c>
      <c r="M34" s="36">
        <v>1341</v>
      </c>
      <c r="N34" s="38">
        <v>0</v>
      </c>
      <c r="O34" s="37">
        <v>616</v>
      </c>
      <c r="P34" s="36">
        <v>245</v>
      </c>
      <c r="Q34" s="36">
        <v>197</v>
      </c>
      <c r="R34" s="36">
        <v>142</v>
      </c>
      <c r="S34" s="36">
        <v>32</v>
      </c>
      <c r="T34" s="35">
        <f t="shared" si="9"/>
        <v>319</v>
      </c>
      <c r="U34" s="35">
        <f t="shared" si="10"/>
        <v>229</v>
      </c>
      <c r="V34" s="35">
        <f t="shared" si="11"/>
        <v>90</v>
      </c>
      <c r="W34" s="35">
        <v>191</v>
      </c>
      <c r="X34" s="35">
        <v>77</v>
      </c>
      <c r="Y34" s="35">
        <v>38</v>
      </c>
      <c r="Z34" s="35">
        <v>13</v>
      </c>
    </row>
    <row r="35" spans="1:26" ht="18.75" customHeight="1">
      <c r="A35" s="86" t="s">
        <v>90</v>
      </c>
      <c r="B35" s="34"/>
      <c r="C35" s="35">
        <v>4</v>
      </c>
      <c r="D35" s="35">
        <v>3</v>
      </c>
      <c r="E35" s="35">
        <v>1</v>
      </c>
      <c r="F35" s="35">
        <v>0</v>
      </c>
      <c r="G35" s="35">
        <f t="shared" si="8"/>
        <v>2395</v>
      </c>
      <c r="H35" s="36">
        <v>1056</v>
      </c>
      <c r="I35" s="36">
        <v>1339</v>
      </c>
      <c r="J35" s="35">
        <f t="shared" si="12"/>
        <v>2012</v>
      </c>
      <c r="K35" s="36">
        <v>675</v>
      </c>
      <c r="L35" s="36">
        <v>693</v>
      </c>
      <c r="M35" s="36">
        <v>644</v>
      </c>
      <c r="N35" s="38">
        <v>0</v>
      </c>
      <c r="O35" s="37">
        <v>383</v>
      </c>
      <c r="P35" s="36">
        <v>119</v>
      </c>
      <c r="Q35" s="36">
        <v>106</v>
      </c>
      <c r="R35" s="36">
        <v>109</v>
      </c>
      <c r="S35" s="36">
        <v>49</v>
      </c>
      <c r="T35" s="35">
        <f t="shared" si="9"/>
        <v>185</v>
      </c>
      <c r="U35" s="35">
        <f t="shared" si="10"/>
        <v>125</v>
      </c>
      <c r="V35" s="35">
        <f t="shared" si="11"/>
        <v>60</v>
      </c>
      <c r="W35" s="35">
        <v>96</v>
      </c>
      <c r="X35" s="35">
        <v>51</v>
      </c>
      <c r="Y35" s="35">
        <v>29</v>
      </c>
      <c r="Z35" s="35">
        <v>9</v>
      </c>
    </row>
    <row r="36" spans="1:26" ht="18.75" customHeight="1">
      <c r="A36" s="86" t="s">
        <v>91</v>
      </c>
      <c r="B36" s="34"/>
      <c r="C36" s="35">
        <v>3</v>
      </c>
      <c r="D36" s="35">
        <v>1</v>
      </c>
      <c r="E36" s="35">
        <v>1</v>
      </c>
      <c r="F36" s="35">
        <v>1</v>
      </c>
      <c r="G36" s="35">
        <f t="shared" si="8"/>
        <v>1886</v>
      </c>
      <c r="H36" s="36">
        <v>629</v>
      </c>
      <c r="I36" s="36">
        <v>1257</v>
      </c>
      <c r="J36" s="35">
        <f t="shared" si="12"/>
        <v>1414</v>
      </c>
      <c r="K36" s="36">
        <v>486</v>
      </c>
      <c r="L36" s="36">
        <v>478</v>
      </c>
      <c r="M36" s="36">
        <v>450</v>
      </c>
      <c r="N36" s="38">
        <v>0</v>
      </c>
      <c r="O36" s="37">
        <v>472</v>
      </c>
      <c r="P36" s="36">
        <v>215</v>
      </c>
      <c r="Q36" s="36">
        <v>219</v>
      </c>
      <c r="R36" s="36">
        <v>17</v>
      </c>
      <c r="S36" s="36">
        <v>21</v>
      </c>
      <c r="T36" s="35">
        <f t="shared" si="9"/>
        <v>130</v>
      </c>
      <c r="U36" s="35">
        <f t="shared" si="10"/>
        <v>91</v>
      </c>
      <c r="V36" s="35">
        <f t="shared" si="11"/>
        <v>39</v>
      </c>
      <c r="W36" s="35">
        <v>57</v>
      </c>
      <c r="X36" s="35">
        <v>30</v>
      </c>
      <c r="Y36" s="35">
        <v>34</v>
      </c>
      <c r="Z36" s="35">
        <v>9</v>
      </c>
    </row>
    <row r="37" spans="1:26" ht="18.75" customHeight="1">
      <c r="A37" s="86" t="s">
        <v>92</v>
      </c>
      <c r="B37" s="34"/>
      <c r="C37" s="35">
        <v>5</v>
      </c>
      <c r="D37" s="35">
        <v>4</v>
      </c>
      <c r="E37" s="35">
        <v>0</v>
      </c>
      <c r="F37" s="35">
        <v>1</v>
      </c>
      <c r="G37" s="35">
        <f t="shared" si="8"/>
        <v>4603</v>
      </c>
      <c r="H37" s="36">
        <v>2358</v>
      </c>
      <c r="I37" s="36">
        <v>2245</v>
      </c>
      <c r="J37" s="35">
        <f t="shared" si="12"/>
        <v>4568</v>
      </c>
      <c r="K37" s="36">
        <v>1523</v>
      </c>
      <c r="L37" s="36">
        <v>1527</v>
      </c>
      <c r="M37" s="36">
        <v>1497</v>
      </c>
      <c r="N37" s="38">
        <v>21</v>
      </c>
      <c r="O37" s="37">
        <v>35</v>
      </c>
      <c r="P37" s="36">
        <v>0</v>
      </c>
      <c r="Q37" s="36">
        <v>0</v>
      </c>
      <c r="R37" s="36">
        <v>20</v>
      </c>
      <c r="S37" s="36">
        <v>15</v>
      </c>
      <c r="T37" s="35">
        <f t="shared" si="9"/>
        <v>267</v>
      </c>
      <c r="U37" s="35">
        <f t="shared" si="10"/>
        <v>213</v>
      </c>
      <c r="V37" s="35">
        <f t="shared" si="11"/>
        <v>54</v>
      </c>
      <c r="W37" s="35">
        <v>208</v>
      </c>
      <c r="X37" s="35">
        <v>53</v>
      </c>
      <c r="Y37" s="35">
        <v>5</v>
      </c>
      <c r="Z37" s="35">
        <v>1</v>
      </c>
    </row>
    <row r="38" spans="1:26" ht="26.25" customHeight="1">
      <c r="A38" s="86" t="s">
        <v>93</v>
      </c>
      <c r="B38" s="34"/>
      <c r="C38" s="35">
        <v>5</v>
      </c>
      <c r="D38" s="35">
        <v>4</v>
      </c>
      <c r="E38" s="35">
        <v>0</v>
      </c>
      <c r="F38" s="35">
        <v>1</v>
      </c>
      <c r="G38" s="35">
        <f t="shared" si="8"/>
        <v>4723</v>
      </c>
      <c r="H38" s="36">
        <v>2531</v>
      </c>
      <c r="I38" s="36">
        <v>2192</v>
      </c>
      <c r="J38" s="35">
        <f t="shared" si="12"/>
        <v>4596</v>
      </c>
      <c r="K38" s="36">
        <v>1599</v>
      </c>
      <c r="L38" s="36">
        <v>1620</v>
      </c>
      <c r="M38" s="36">
        <v>1377</v>
      </c>
      <c r="N38" s="36">
        <v>0</v>
      </c>
      <c r="O38" s="37">
        <v>127</v>
      </c>
      <c r="P38" s="36">
        <v>40</v>
      </c>
      <c r="Q38" s="36">
        <v>32</v>
      </c>
      <c r="R38" s="36">
        <v>29</v>
      </c>
      <c r="S38" s="36">
        <v>26</v>
      </c>
      <c r="T38" s="35">
        <f t="shared" si="9"/>
        <v>271</v>
      </c>
      <c r="U38" s="35">
        <f t="shared" si="10"/>
        <v>188</v>
      </c>
      <c r="V38" s="35">
        <f t="shared" si="11"/>
        <v>83</v>
      </c>
      <c r="W38" s="35">
        <v>180</v>
      </c>
      <c r="X38" s="35">
        <v>82</v>
      </c>
      <c r="Y38" s="35">
        <v>8</v>
      </c>
      <c r="Z38" s="35">
        <v>1</v>
      </c>
    </row>
    <row r="39" spans="1:26" ht="18.75" customHeight="1">
      <c r="A39" s="86" t="s">
        <v>94</v>
      </c>
      <c r="B39" s="34"/>
      <c r="C39" s="35">
        <v>4</v>
      </c>
      <c r="D39" s="35">
        <v>3</v>
      </c>
      <c r="E39" s="35">
        <v>0</v>
      </c>
      <c r="F39" s="35">
        <v>1</v>
      </c>
      <c r="G39" s="35">
        <f t="shared" si="8"/>
        <v>3408</v>
      </c>
      <c r="H39" s="36">
        <v>1569</v>
      </c>
      <c r="I39" s="36">
        <v>1839</v>
      </c>
      <c r="J39" s="35">
        <f t="shared" si="12"/>
        <v>3282</v>
      </c>
      <c r="K39" s="36">
        <v>1080</v>
      </c>
      <c r="L39" s="36">
        <v>1156</v>
      </c>
      <c r="M39" s="36">
        <v>1046</v>
      </c>
      <c r="N39" s="38">
        <v>0</v>
      </c>
      <c r="O39" s="37">
        <v>126</v>
      </c>
      <c r="P39" s="36">
        <v>38</v>
      </c>
      <c r="Q39" s="36">
        <v>34</v>
      </c>
      <c r="R39" s="36">
        <v>27</v>
      </c>
      <c r="S39" s="36">
        <v>27</v>
      </c>
      <c r="T39" s="35">
        <f t="shared" si="9"/>
        <v>208</v>
      </c>
      <c r="U39" s="35">
        <f t="shared" si="10"/>
        <v>140</v>
      </c>
      <c r="V39" s="35">
        <f t="shared" si="11"/>
        <v>68</v>
      </c>
      <c r="W39" s="35">
        <v>131</v>
      </c>
      <c r="X39" s="35">
        <v>67</v>
      </c>
      <c r="Y39" s="35">
        <v>9</v>
      </c>
      <c r="Z39" s="35">
        <v>1</v>
      </c>
    </row>
    <row r="40" spans="1:26" ht="18.75" customHeight="1">
      <c r="A40" s="86" t="s">
        <v>95</v>
      </c>
      <c r="B40" s="34"/>
      <c r="C40" s="35">
        <v>7</v>
      </c>
      <c r="D40" s="35">
        <v>6</v>
      </c>
      <c r="E40" s="35">
        <v>0</v>
      </c>
      <c r="F40" s="35">
        <v>1</v>
      </c>
      <c r="G40" s="35">
        <f t="shared" si="8"/>
        <v>6988</v>
      </c>
      <c r="H40" s="36">
        <v>3646</v>
      </c>
      <c r="I40" s="36">
        <v>3342</v>
      </c>
      <c r="J40" s="35">
        <f t="shared" si="12"/>
        <v>6759</v>
      </c>
      <c r="K40" s="36">
        <v>2270</v>
      </c>
      <c r="L40" s="36">
        <v>2266</v>
      </c>
      <c r="M40" s="36">
        <v>2223</v>
      </c>
      <c r="N40" s="38">
        <v>0</v>
      </c>
      <c r="O40" s="37">
        <v>229</v>
      </c>
      <c r="P40" s="36">
        <v>80</v>
      </c>
      <c r="Q40" s="36">
        <v>56</v>
      </c>
      <c r="R40" s="36">
        <v>55</v>
      </c>
      <c r="S40" s="36">
        <v>38</v>
      </c>
      <c r="T40" s="35">
        <f t="shared" si="9"/>
        <v>426</v>
      </c>
      <c r="U40" s="35">
        <f t="shared" si="10"/>
        <v>297</v>
      </c>
      <c r="V40" s="35">
        <f t="shared" si="11"/>
        <v>129</v>
      </c>
      <c r="W40" s="35">
        <v>283</v>
      </c>
      <c r="X40" s="35">
        <v>127</v>
      </c>
      <c r="Y40" s="35">
        <v>14</v>
      </c>
      <c r="Z40" s="35">
        <v>2</v>
      </c>
    </row>
    <row r="41" spans="1:26" ht="18.75" customHeight="1">
      <c r="A41" s="86" t="s">
        <v>96</v>
      </c>
      <c r="B41" s="34"/>
      <c r="C41" s="35">
        <v>2</v>
      </c>
      <c r="D41" s="35">
        <v>2</v>
      </c>
      <c r="E41" s="35">
        <v>0</v>
      </c>
      <c r="F41" s="35">
        <v>0</v>
      </c>
      <c r="G41" s="35">
        <f t="shared" si="8"/>
        <v>2326</v>
      </c>
      <c r="H41" s="36">
        <v>1238</v>
      </c>
      <c r="I41" s="36">
        <v>1088</v>
      </c>
      <c r="J41" s="35">
        <f t="shared" si="12"/>
        <v>2326</v>
      </c>
      <c r="K41" s="36">
        <v>728</v>
      </c>
      <c r="L41" s="36">
        <v>764</v>
      </c>
      <c r="M41" s="36">
        <v>834</v>
      </c>
      <c r="N41" s="38">
        <v>0</v>
      </c>
      <c r="O41" s="37"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9"/>
        <v>136</v>
      </c>
      <c r="U41" s="35">
        <f t="shared" si="10"/>
        <v>91</v>
      </c>
      <c r="V41" s="35">
        <f t="shared" si="11"/>
        <v>45</v>
      </c>
      <c r="W41" s="35">
        <v>91</v>
      </c>
      <c r="X41" s="35">
        <v>45</v>
      </c>
      <c r="Y41" s="35">
        <v>0</v>
      </c>
      <c r="Z41" s="35">
        <v>0</v>
      </c>
    </row>
    <row r="42" spans="1:26" ht="18.75" customHeight="1">
      <c r="A42" s="86" t="s">
        <v>97</v>
      </c>
      <c r="B42" s="34"/>
      <c r="C42" s="35">
        <v>2</v>
      </c>
      <c r="D42" s="35">
        <v>1</v>
      </c>
      <c r="E42" s="35">
        <v>1</v>
      </c>
      <c r="F42" s="35">
        <v>0</v>
      </c>
      <c r="G42" s="35">
        <f t="shared" si="8"/>
        <v>1691</v>
      </c>
      <c r="H42" s="36">
        <v>730</v>
      </c>
      <c r="I42" s="36">
        <v>961</v>
      </c>
      <c r="J42" s="35">
        <f t="shared" si="12"/>
        <v>1000</v>
      </c>
      <c r="K42" s="36">
        <v>322</v>
      </c>
      <c r="L42" s="36">
        <v>319</v>
      </c>
      <c r="M42" s="36">
        <v>359</v>
      </c>
      <c r="N42" s="38">
        <v>0</v>
      </c>
      <c r="O42" s="37">
        <v>691</v>
      </c>
      <c r="P42" s="36">
        <v>237</v>
      </c>
      <c r="Q42" s="36">
        <v>213</v>
      </c>
      <c r="R42" s="36">
        <v>194</v>
      </c>
      <c r="S42" s="36">
        <v>47</v>
      </c>
      <c r="T42" s="35">
        <f t="shared" si="9"/>
        <v>115</v>
      </c>
      <c r="U42" s="35">
        <f t="shared" si="10"/>
        <v>73</v>
      </c>
      <c r="V42" s="35">
        <f t="shared" si="11"/>
        <v>42</v>
      </c>
      <c r="W42" s="35">
        <v>35</v>
      </c>
      <c r="X42" s="35">
        <v>24</v>
      </c>
      <c r="Y42" s="35">
        <v>38</v>
      </c>
      <c r="Z42" s="35">
        <v>18</v>
      </c>
    </row>
    <row r="43" spans="1:26" ht="26.25" customHeight="1">
      <c r="A43" s="86" t="s">
        <v>98</v>
      </c>
      <c r="B43" s="34"/>
      <c r="C43" s="35">
        <v>6</v>
      </c>
      <c r="D43" s="35">
        <v>6</v>
      </c>
      <c r="E43" s="35">
        <v>0</v>
      </c>
      <c r="F43" s="35">
        <v>0</v>
      </c>
      <c r="G43" s="35">
        <f t="shared" si="8"/>
        <v>4221</v>
      </c>
      <c r="H43" s="36">
        <v>2307</v>
      </c>
      <c r="I43" s="36">
        <v>1914</v>
      </c>
      <c r="J43" s="35">
        <f t="shared" si="12"/>
        <v>4221</v>
      </c>
      <c r="K43" s="36">
        <v>1311</v>
      </c>
      <c r="L43" s="36">
        <v>1470</v>
      </c>
      <c r="M43" s="36">
        <v>1440</v>
      </c>
      <c r="N43" s="38">
        <v>0</v>
      </c>
      <c r="O43" s="37">
        <v>0</v>
      </c>
      <c r="P43" s="36">
        <v>0</v>
      </c>
      <c r="Q43" s="36">
        <v>0</v>
      </c>
      <c r="R43" s="36">
        <v>0</v>
      </c>
      <c r="S43" s="36">
        <v>0</v>
      </c>
      <c r="T43" s="35">
        <f t="shared" si="9"/>
        <v>256</v>
      </c>
      <c r="U43" s="35">
        <f t="shared" si="10"/>
        <v>179</v>
      </c>
      <c r="V43" s="35">
        <f t="shared" si="11"/>
        <v>77</v>
      </c>
      <c r="W43" s="35">
        <v>179</v>
      </c>
      <c r="X43" s="35">
        <v>77</v>
      </c>
      <c r="Y43" s="35">
        <v>0</v>
      </c>
      <c r="Z43" s="35">
        <v>0</v>
      </c>
    </row>
    <row r="44" spans="1:26" ht="18.75" customHeight="1">
      <c r="A44" s="86" t="s">
        <v>99</v>
      </c>
      <c r="B44" s="34"/>
      <c r="C44" s="35">
        <v>1</v>
      </c>
      <c r="D44" s="35">
        <v>1</v>
      </c>
      <c r="E44" s="35">
        <v>0</v>
      </c>
      <c r="F44" s="35">
        <v>0</v>
      </c>
      <c r="G44" s="35">
        <f t="shared" si="8"/>
        <v>748</v>
      </c>
      <c r="H44" s="36">
        <v>237</v>
      </c>
      <c r="I44" s="36">
        <v>511</v>
      </c>
      <c r="J44" s="35">
        <f t="shared" si="12"/>
        <v>748</v>
      </c>
      <c r="K44" s="36">
        <v>241</v>
      </c>
      <c r="L44" s="36">
        <v>280</v>
      </c>
      <c r="M44" s="36">
        <v>227</v>
      </c>
      <c r="N44" s="38">
        <v>0</v>
      </c>
      <c r="O44" s="37"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9"/>
        <v>51</v>
      </c>
      <c r="U44" s="35">
        <f t="shared" si="10"/>
        <v>34</v>
      </c>
      <c r="V44" s="35">
        <f t="shared" si="11"/>
        <v>17</v>
      </c>
      <c r="W44" s="35">
        <v>34</v>
      </c>
      <c r="X44" s="35">
        <v>17</v>
      </c>
      <c r="Y44" s="35">
        <v>0</v>
      </c>
      <c r="Z44" s="35">
        <v>0</v>
      </c>
    </row>
    <row r="45" spans="1:26" ht="18.75" customHeight="1">
      <c r="A45" s="86" t="s">
        <v>100</v>
      </c>
      <c r="B45" s="34"/>
      <c r="C45" s="35">
        <v>2</v>
      </c>
      <c r="D45" s="35">
        <v>1</v>
      </c>
      <c r="E45" s="35">
        <v>0</v>
      </c>
      <c r="F45" s="35">
        <v>1</v>
      </c>
      <c r="G45" s="35">
        <f t="shared" si="8"/>
        <v>2216</v>
      </c>
      <c r="H45" s="36">
        <v>1159</v>
      </c>
      <c r="I45" s="36">
        <v>1057</v>
      </c>
      <c r="J45" s="35">
        <f t="shared" si="12"/>
        <v>1996</v>
      </c>
      <c r="K45" s="36">
        <v>640</v>
      </c>
      <c r="L45" s="36">
        <v>725</v>
      </c>
      <c r="M45" s="36">
        <v>631</v>
      </c>
      <c r="N45" s="38">
        <v>0</v>
      </c>
      <c r="O45" s="37">
        <v>220</v>
      </c>
      <c r="P45" s="36">
        <v>79</v>
      </c>
      <c r="Q45" s="36">
        <v>66</v>
      </c>
      <c r="R45" s="36">
        <v>42</v>
      </c>
      <c r="S45" s="36">
        <v>33</v>
      </c>
      <c r="T45" s="35">
        <f t="shared" si="9"/>
        <v>145</v>
      </c>
      <c r="U45" s="35">
        <f t="shared" si="10"/>
        <v>101</v>
      </c>
      <c r="V45" s="35">
        <f t="shared" si="11"/>
        <v>44</v>
      </c>
      <c r="W45" s="35">
        <v>86</v>
      </c>
      <c r="X45" s="35">
        <v>43</v>
      </c>
      <c r="Y45" s="35">
        <v>15</v>
      </c>
      <c r="Z45" s="35">
        <v>1</v>
      </c>
    </row>
    <row r="46" spans="1:26" ht="18.75" customHeight="1">
      <c r="A46" s="86" t="s">
        <v>101</v>
      </c>
      <c r="B46" s="34"/>
      <c r="C46" s="35">
        <v>3</v>
      </c>
      <c r="D46" s="35">
        <v>3</v>
      </c>
      <c r="E46" s="35">
        <v>0</v>
      </c>
      <c r="F46" s="35">
        <v>0</v>
      </c>
      <c r="G46" s="35">
        <f t="shared" si="8"/>
        <v>2369</v>
      </c>
      <c r="H46" s="36">
        <v>1467</v>
      </c>
      <c r="I46" s="36">
        <v>902</v>
      </c>
      <c r="J46" s="35">
        <f t="shared" si="12"/>
        <v>2369</v>
      </c>
      <c r="K46" s="36">
        <v>810</v>
      </c>
      <c r="L46" s="36">
        <v>804</v>
      </c>
      <c r="M46" s="36">
        <v>755</v>
      </c>
      <c r="N46" s="38">
        <v>0</v>
      </c>
      <c r="O46" s="37"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9"/>
        <v>135</v>
      </c>
      <c r="U46" s="35">
        <f t="shared" si="10"/>
        <v>107</v>
      </c>
      <c r="V46" s="35">
        <f t="shared" si="11"/>
        <v>28</v>
      </c>
      <c r="W46" s="35">
        <v>107</v>
      </c>
      <c r="X46" s="35">
        <v>28</v>
      </c>
      <c r="Y46" s="35">
        <v>0</v>
      </c>
      <c r="Z46" s="35">
        <v>0</v>
      </c>
    </row>
    <row r="47" spans="1:26" ht="18.75" customHeight="1">
      <c r="A47" s="86" t="s">
        <v>102</v>
      </c>
      <c r="B47" s="34"/>
      <c r="C47" s="35">
        <v>2</v>
      </c>
      <c r="D47" s="35">
        <v>2</v>
      </c>
      <c r="E47" s="35">
        <v>0</v>
      </c>
      <c r="F47" s="35">
        <v>0</v>
      </c>
      <c r="G47" s="35">
        <f t="shared" si="8"/>
        <v>1485</v>
      </c>
      <c r="H47" s="36">
        <v>558</v>
      </c>
      <c r="I47" s="36">
        <v>927</v>
      </c>
      <c r="J47" s="35">
        <f t="shared" si="12"/>
        <v>1485</v>
      </c>
      <c r="K47" s="36">
        <v>522</v>
      </c>
      <c r="L47" s="36">
        <v>494</v>
      </c>
      <c r="M47" s="36">
        <v>469</v>
      </c>
      <c r="N47" s="38">
        <v>0</v>
      </c>
      <c r="O47" s="37"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9"/>
        <v>102</v>
      </c>
      <c r="U47" s="35">
        <f t="shared" si="10"/>
        <v>69</v>
      </c>
      <c r="V47" s="35">
        <f t="shared" si="11"/>
        <v>33</v>
      </c>
      <c r="W47" s="35">
        <v>69</v>
      </c>
      <c r="X47" s="35">
        <v>33</v>
      </c>
      <c r="Y47" s="35">
        <v>0</v>
      </c>
      <c r="Z47" s="35">
        <v>0</v>
      </c>
    </row>
    <row r="48" spans="1:26" ht="26.25" customHeight="1">
      <c r="A48" s="86" t="s">
        <v>103</v>
      </c>
      <c r="B48" s="34"/>
      <c r="C48" s="35">
        <f>SUM(D48:F48)</f>
        <v>5</v>
      </c>
      <c r="D48" s="35">
        <v>5</v>
      </c>
      <c r="E48" s="35">
        <v>0</v>
      </c>
      <c r="F48" s="35">
        <v>0</v>
      </c>
      <c r="G48" s="35">
        <f t="shared" si="8"/>
        <v>4577</v>
      </c>
      <c r="H48" s="36">
        <v>2839</v>
      </c>
      <c r="I48" s="36">
        <v>1738</v>
      </c>
      <c r="J48" s="35">
        <f t="shared" si="12"/>
        <v>4577</v>
      </c>
      <c r="K48" s="36">
        <v>1509</v>
      </c>
      <c r="L48" s="36">
        <v>1504</v>
      </c>
      <c r="M48" s="36">
        <v>1536</v>
      </c>
      <c r="N48" s="38">
        <v>28</v>
      </c>
      <c r="O48" s="37">
        <f>SUM(P48:S48)</f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281</v>
      </c>
      <c r="U48" s="35">
        <f aca="true" t="shared" si="13" ref="U48:V50">W48+Y48</f>
        <v>205</v>
      </c>
      <c r="V48" s="35">
        <f t="shared" si="13"/>
        <v>76</v>
      </c>
      <c r="W48" s="35">
        <v>205</v>
      </c>
      <c r="X48" s="35">
        <v>76</v>
      </c>
      <c r="Y48" s="35">
        <v>0</v>
      </c>
      <c r="Z48" s="35">
        <v>0</v>
      </c>
    </row>
    <row r="49" spans="1:26" ht="19.5" customHeight="1">
      <c r="A49" s="86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8"/>
        <v>1490</v>
      </c>
      <c r="H49" s="36">
        <v>771</v>
      </c>
      <c r="I49" s="36">
        <v>719</v>
      </c>
      <c r="J49" s="35">
        <f t="shared" si="12"/>
        <v>1490</v>
      </c>
      <c r="K49" s="36">
        <v>521</v>
      </c>
      <c r="L49" s="36">
        <v>502</v>
      </c>
      <c r="M49" s="36">
        <v>467</v>
      </c>
      <c r="N49" s="38">
        <v>0</v>
      </c>
      <c r="O49" s="37">
        <f>SUM(P49:S49)</f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94</v>
      </c>
      <c r="U49" s="35">
        <f t="shared" si="13"/>
        <v>66</v>
      </c>
      <c r="V49" s="35">
        <f t="shared" si="13"/>
        <v>28</v>
      </c>
      <c r="W49" s="35">
        <v>66</v>
      </c>
      <c r="X49" s="35">
        <v>28</v>
      </c>
      <c r="Y49" s="35">
        <v>0</v>
      </c>
      <c r="Z49" s="35">
        <v>0</v>
      </c>
    </row>
    <row r="50" spans="1:26" ht="19.5" customHeight="1">
      <c r="A50" s="86" t="s">
        <v>105</v>
      </c>
      <c r="B50" s="34"/>
      <c r="C50" s="35">
        <f>SUM(D50:F50)</f>
        <v>5</v>
      </c>
      <c r="D50" s="35">
        <v>4</v>
      </c>
      <c r="E50" s="35">
        <v>0</v>
      </c>
      <c r="F50" s="35">
        <v>1</v>
      </c>
      <c r="G50" s="35">
        <f t="shared" si="8"/>
        <v>4066</v>
      </c>
      <c r="H50" s="36">
        <v>1885</v>
      </c>
      <c r="I50" s="36">
        <v>2181</v>
      </c>
      <c r="J50" s="35">
        <f t="shared" si="12"/>
        <v>3985</v>
      </c>
      <c r="K50" s="36">
        <v>1363</v>
      </c>
      <c r="L50" s="36">
        <v>1389</v>
      </c>
      <c r="M50" s="36">
        <v>1233</v>
      </c>
      <c r="N50" s="38">
        <v>0</v>
      </c>
      <c r="O50" s="37">
        <f>SUM(P50:S50)</f>
        <v>81</v>
      </c>
      <c r="P50" s="36">
        <v>32</v>
      </c>
      <c r="Q50" s="36">
        <v>16</v>
      </c>
      <c r="R50" s="36">
        <v>23</v>
      </c>
      <c r="S50" s="38">
        <v>10</v>
      </c>
      <c r="T50" s="35">
        <f>U50+V50</f>
        <v>277</v>
      </c>
      <c r="U50" s="35">
        <f t="shared" si="13"/>
        <v>193</v>
      </c>
      <c r="V50" s="35">
        <f t="shared" si="13"/>
        <v>84</v>
      </c>
      <c r="W50" s="35">
        <v>185</v>
      </c>
      <c r="X50" s="35">
        <v>83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0" t="s">
        <v>0</v>
      </c>
      <c r="B53" s="1"/>
      <c r="Y53" s="51"/>
      <c r="Z53" s="79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6" t="s">
        <v>149</v>
      </c>
      <c r="O54" s="77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105" t="s">
        <v>1</v>
      </c>
      <c r="D55" s="97"/>
      <c r="E55" s="97"/>
      <c r="F55" s="98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106"/>
      <c r="D56" s="101"/>
      <c r="E56" s="101"/>
      <c r="F56" s="102"/>
      <c r="G56" s="10" t="s">
        <v>6</v>
      </c>
      <c r="H56" s="10"/>
      <c r="I56" s="12"/>
      <c r="J56" s="10" t="s">
        <v>7</v>
      </c>
      <c r="K56" s="10"/>
      <c r="L56" s="13"/>
      <c r="M56" s="13"/>
      <c r="N56" s="70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6" t="s">
        <v>106</v>
      </c>
      <c r="B59" s="34"/>
      <c r="C59" s="35">
        <f aca="true" t="shared" si="14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5" ref="G59:G66">H59+I59</f>
        <v>677</v>
      </c>
      <c r="H59" s="36">
        <v>356</v>
      </c>
      <c r="I59" s="36">
        <v>321</v>
      </c>
      <c r="J59" s="35">
        <f>SUM(K59:N59)</f>
        <v>677</v>
      </c>
      <c r="K59" s="36">
        <v>240</v>
      </c>
      <c r="L59" s="36">
        <v>233</v>
      </c>
      <c r="M59" s="36">
        <v>204</v>
      </c>
      <c r="N59" s="38">
        <v>0</v>
      </c>
      <c r="O59" s="37">
        <f aca="true" t="shared" si="16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17" ref="T59:T66">U59+V59</f>
        <v>42</v>
      </c>
      <c r="U59" s="35">
        <f aca="true" t="shared" si="18" ref="U59:V61">W59+Y59</f>
        <v>29</v>
      </c>
      <c r="V59" s="35">
        <f t="shared" si="18"/>
        <v>13</v>
      </c>
      <c r="W59" s="35">
        <v>29</v>
      </c>
      <c r="X59" s="35">
        <v>13</v>
      </c>
      <c r="Y59" s="35">
        <v>0</v>
      </c>
      <c r="Z59" s="35">
        <v>0</v>
      </c>
    </row>
    <row r="60" spans="1:26" s="43" customFormat="1" ht="18" customHeight="1">
      <c r="A60" s="86" t="s">
        <v>148</v>
      </c>
      <c r="B60" s="40"/>
      <c r="C60" s="35">
        <f t="shared" si="14"/>
        <v>2</v>
      </c>
      <c r="D60" s="35">
        <v>2</v>
      </c>
      <c r="E60" s="35">
        <v>0</v>
      </c>
      <c r="F60" s="35">
        <v>0</v>
      </c>
      <c r="G60" s="35">
        <f t="shared" si="15"/>
        <v>1108</v>
      </c>
      <c r="H60" s="38">
        <v>542</v>
      </c>
      <c r="I60" s="38">
        <v>566</v>
      </c>
      <c r="J60" s="35">
        <f aca="true" t="shared" si="19" ref="J60:J69">SUM(K60:N60)</f>
        <v>1108</v>
      </c>
      <c r="K60" s="38">
        <v>399</v>
      </c>
      <c r="L60" s="38">
        <v>378</v>
      </c>
      <c r="M60" s="38">
        <v>331</v>
      </c>
      <c r="N60" s="38">
        <v>0</v>
      </c>
      <c r="O60" s="35">
        <f t="shared" si="16"/>
        <v>0</v>
      </c>
      <c r="P60" s="38">
        <v>0</v>
      </c>
      <c r="Q60" s="38">
        <v>0</v>
      </c>
      <c r="R60" s="38">
        <v>0</v>
      </c>
      <c r="S60" s="38">
        <v>0</v>
      </c>
      <c r="T60" s="35">
        <f t="shared" si="17"/>
        <v>80</v>
      </c>
      <c r="U60" s="35">
        <f t="shared" si="18"/>
        <v>55</v>
      </c>
      <c r="V60" s="35">
        <f t="shared" si="18"/>
        <v>25</v>
      </c>
      <c r="W60" s="35">
        <v>55</v>
      </c>
      <c r="X60" s="35">
        <v>25</v>
      </c>
      <c r="Y60" s="35">
        <v>0</v>
      </c>
      <c r="Z60" s="35">
        <v>0</v>
      </c>
    </row>
    <row r="61" spans="1:26" s="8" customFormat="1" ht="18" customHeight="1">
      <c r="A61" s="86" t="s">
        <v>108</v>
      </c>
      <c r="B61" s="44"/>
      <c r="C61" s="35">
        <f t="shared" si="14"/>
        <v>1</v>
      </c>
      <c r="D61" s="35">
        <v>1</v>
      </c>
      <c r="E61" s="35">
        <v>0</v>
      </c>
      <c r="F61" s="35">
        <v>0</v>
      </c>
      <c r="G61" s="35">
        <f t="shared" si="15"/>
        <v>524</v>
      </c>
      <c r="H61" s="36">
        <v>318</v>
      </c>
      <c r="I61" s="36">
        <v>206</v>
      </c>
      <c r="J61" s="35">
        <f t="shared" si="19"/>
        <v>524</v>
      </c>
      <c r="K61" s="36">
        <v>200</v>
      </c>
      <c r="L61" s="36">
        <v>182</v>
      </c>
      <c r="M61" s="36">
        <v>142</v>
      </c>
      <c r="N61" s="38">
        <v>0</v>
      </c>
      <c r="O61" s="37">
        <f t="shared" si="16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17"/>
        <v>37</v>
      </c>
      <c r="U61" s="35">
        <f t="shared" si="18"/>
        <v>30</v>
      </c>
      <c r="V61" s="35">
        <f t="shared" si="18"/>
        <v>7</v>
      </c>
      <c r="W61" s="35">
        <v>30</v>
      </c>
      <c r="X61" s="35">
        <v>7</v>
      </c>
      <c r="Y61" s="35">
        <v>0</v>
      </c>
      <c r="Z61" s="35">
        <v>0</v>
      </c>
    </row>
    <row r="62" spans="1:27" ht="18" customHeight="1">
      <c r="A62" s="86" t="s">
        <v>109</v>
      </c>
      <c r="B62" s="34"/>
      <c r="C62" s="35">
        <f t="shared" si="14"/>
        <v>3</v>
      </c>
      <c r="D62" s="35">
        <v>3</v>
      </c>
      <c r="E62" s="35">
        <v>0</v>
      </c>
      <c r="F62" s="35">
        <v>0</v>
      </c>
      <c r="G62" s="35">
        <f t="shared" si="15"/>
        <v>1967</v>
      </c>
      <c r="H62" s="36">
        <v>1140</v>
      </c>
      <c r="I62" s="36">
        <v>827</v>
      </c>
      <c r="J62" s="35">
        <f t="shared" si="19"/>
        <v>1967</v>
      </c>
      <c r="K62" s="36">
        <v>738</v>
      </c>
      <c r="L62" s="36">
        <v>642</v>
      </c>
      <c r="M62" s="36">
        <v>587</v>
      </c>
      <c r="N62" s="38">
        <v>0</v>
      </c>
      <c r="O62" s="37">
        <f t="shared" si="16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17"/>
        <v>143</v>
      </c>
      <c r="U62" s="35">
        <f aca="true" t="shared" si="20" ref="U62:V65">W62+Y62</f>
        <v>100</v>
      </c>
      <c r="V62" s="35">
        <f t="shared" si="20"/>
        <v>43</v>
      </c>
      <c r="W62" s="35">
        <v>100</v>
      </c>
      <c r="X62" s="35">
        <v>43</v>
      </c>
      <c r="Y62" s="35">
        <v>0</v>
      </c>
      <c r="Z62" s="35">
        <v>0</v>
      </c>
      <c r="AA62" s="3"/>
    </row>
    <row r="63" spans="1:27" ht="18" customHeight="1">
      <c r="A63" s="81" t="s">
        <v>110</v>
      </c>
      <c r="B63" s="34"/>
      <c r="C63" s="35">
        <f t="shared" si="14"/>
        <v>1</v>
      </c>
      <c r="D63" s="35">
        <v>1</v>
      </c>
      <c r="E63" s="35">
        <v>0</v>
      </c>
      <c r="F63" s="35">
        <v>0</v>
      </c>
      <c r="G63" s="35">
        <f t="shared" si="15"/>
        <v>587</v>
      </c>
      <c r="H63" s="36">
        <v>330</v>
      </c>
      <c r="I63" s="36">
        <v>257</v>
      </c>
      <c r="J63" s="35">
        <f t="shared" si="19"/>
        <v>587</v>
      </c>
      <c r="K63" s="36">
        <v>238</v>
      </c>
      <c r="L63" s="36">
        <v>225</v>
      </c>
      <c r="M63" s="36">
        <v>124</v>
      </c>
      <c r="N63" s="38">
        <v>0</v>
      </c>
      <c r="O63" s="35">
        <f t="shared" si="16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17"/>
        <v>47</v>
      </c>
      <c r="U63" s="35">
        <f t="shared" si="20"/>
        <v>29</v>
      </c>
      <c r="V63" s="35">
        <f t="shared" si="20"/>
        <v>18</v>
      </c>
      <c r="W63" s="35">
        <v>29</v>
      </c>
      <c r="X63" s="35">
        <v>18</v>
      </c>
      <c r="Y63" s="35">
        <v>0</v>
      </c>
      <c r="Z63" s="35">
        <v>0</v>
      </c>
      <c r="AA63" s="3"/>
    </row>
    <row r="64" spans="1:27" ht="24" customHeight="1">
      <c r="A64" s="88" t="s">
        <v>111</v>
      </c>
      <c r="B64" s="34"/>
      <c r="C64" s="35">
        <f t="shared" si="14"/>
        <v>4</v>
      </c>
      <c r="D64" s="35">
        <v>4</v>
      </c>
      <c r="E64" s="35">
        <v>0</v>
      </c>
      <c r="F64" s="35">
        <v>0</v>
      </c>
      <c r="G64" s="35">
        <f t="shared" si="15"/>
        <v>3274</v>
      </c>
      <c r="H64" s="36">
        <v>1567</v>
      </c>
      <c r="I64" s="36">
        <v>1707</v>
      </c>
      <c r="J64" s="35">
        <f t="shared" si="19"/>
        <v>3274</v>
      </c>
      <c r="K64" s="36">
        <v>1076</v>
      </c>
      <c r="L64" s="36">
        <v>1165</v>
      </c>
      <c r="M64" s="36">
        <v>1033</v>
      </c>
      <c r="N64" s="38">
        <v>0</v>
      </c>
      <c r="O64" s="37">
        <f t="shared" si="16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17"/>
        <v>212</v>
      </c>
      <c r="U64" s="35">
        <f t="shared" si="20"/>
        <v>146</v>
      </c>
      <c r="V64" s="35">
        <f t="shared" si="20"/>
        <v>66</v>
      </c>
      <c r="W64" s="35">
        <v>146</v>
      </c>
      <c r="X64" s="35">
        <v>66</v>
      </c>
      <c r="Y64" s="35">
        <v>0</v>
      </c>
      <c r="Z64" s="35">
        <v>0</v>
      </c>
      <c r="AA64" s="3"/>
    </row>
    <row r="65" spans="1:27" ht="18" customHeight="1">
      <c r="A65" s="88" t="s">
        <v>112</v>
      </c>
      <c r="B65" s="34"/>
      <c r="C65" s="35">
        <f t="shared" si="14"/>
        <v>2</v>
      </c>
      <c r="D65" s="35">
        <v>1</v>
      </c>
      <c r="E65" s="35">
        <v>0</v>
      </c>
      <c r="F65" s="35">
        <v>1</v>
      </c>
      <c r="G65" s="35">
        <f t="shared" si="15"/>
        <v>775</v>
      </c>
      <c r="H65" s="36">
        <v>279</v>
      </c>
      <c r="I65" s="36">
        <v>496</v>
      </c>
      <c r="J65" s="35">
        <f t="shared" si="19"/>
        <v>717</v>
      </c>
      <c r="K65" s="36">
        <v>160</v>
      </c>
      <c r="L65" s="36">
        <v>293</v>
      </c>
      <c r="M65" s="36">
        <v>264</v>
      </c>
      <c r="N65" s="38">
        <v>0</v>
      </c>
      <c r="O65" s="37">
        <f t="shared" si="16"/>
        <v>58</v>
      </c>
      <c r="P65" s="36">
        <v>0</v>
      </c>
      <c r="Q65" s="36">
        <v>25</v>
      </c>
      <c r="R65" s="36">
        <v>20</v>
      </c>
      <c r="S65" s="38">
        <v>13</v>
      </c>
      <c r="T65" s="35">
        <f t="shared" si="17"/>
        <v>63</v>
      </c>
      <c r="U65" s="35">
        <f t="shared" si="20"/>
        <v>47</v>
      </c>
      <c r="V65" s="35">
        <f t="shared" si="20"/>
        <v>16</v>
      </c>
      <c r="W65" s="35">
        <v>41</v>
      </c>
      <c r="X65" s="35">
        <v>14</v>
      </c>
      <c r="Y65" s="35">
        <v>6</v>
      </c>
      <c r="Z65" s="35">
        <v>2</v>
      </c>
      <c r="AA65" s="3"/>
    </row>
    <row r="66" spans="1:27" ht="18" customHeight="1">
      <c r="A66" s="86" t="s">
        <v>113</v>
      </c>
      <c r="B66" s="34"/>
      <c r="C66" s="35">
        <f t="shared" si="14"/>
        <v>1</v>
      </c>
      <c r="D66" s="35">
        <v>1</v>
      </c>
      <c r="E66" s="35">
        <v>0</v>
      </c>
      <c r="F66" s="35">
        <v>0</v>
      </c>
      <c r="G66" s="35">
        <f t="shared" si="15"/>
        <v>673</v>
      </c>
      <c r="H66" s="36">
        <v>311</v>
      </c>
      <c r="I66" s="36">
        <v>362</v>
      </c>
      <c r="J66" s="35">
        <f t="shared" si="19"/>
        <v>673</v>
      </c>
      <c r="K66" s="36">
        <v>239</v>
      </c>
      <c r="L66" s="36">
        <v>220</v>
      </c>
      <c r="M66" s="36">
        <v>214</v>
      </c>
      <c r="N66" s="38">
        <v>0</v>
      </c>
      <c r="O66" s="37">
        <f t="shared" si="16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17"/>
        <v>53</v>
      </c>
      <c r="U66" s="35">
        <f>W66+Y66</f>
        <v>39</v>
      </c>
      <c r="V66" s="35">
        <f>X66+Z66</f>
        <v>14</v>
      </c>
      <c r="W66" s="35">
        <v>39</v>
      </c>
      <c r="X66" s="35">
        <v>14</v>
      </c>
      <c r="Y66" s="35">
        <v>0</v>
      </c>
      <c r="Z66" s="35">
        <v>0</v>
      </c>
      <c r="AA66" s="3"/>
    </row>
    <row r="67" spans="1:27" ht="18" customHeight="1">
      <c r="A67" s="86" t="s">
        <v>114</v>
      </c>
      <c r="B67" s="34"/>
      <c r="C67" s="35">
        <f aca="true" t="shared" si="21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2" ref="G67:G74">H67+I67</f>
        <v>408</v>
      </c>
      <c r="H67" s="36">
        <v>235</v>
      </c>
      <c r="I67" s="36">
        <v>173</v>
      </c>
      <c r="J67" s="35">
        <f t="shared" si="19"/>
        <v>408</v>
      </c>
      <c r="K67" s="36">
        <v>162</v>
      </c>
      <c r="L67" s="36">
        <v>138</v>
      </c>
      <c r="M67" s="36">
        <v>108</v>
      </c>
      <c r="N67" s="38">
        <v>0</v>
      </c>
      <c r="O67" s="37">
        <f aca="true" t="shared" si="23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4" ref="T67:T74">U67+V67</f>
        <v>32</v>
      </c>
      <c r="U67" s="35">
        <f aca="true" t="shared" si="25" ref="U67:V75">W67+Y67</f>
        <v>20</v>
      </c>
      <c r="V67" s="35">
        <f t="shared" si="25"/>
        <v>12</v>
      </c>
      <c r="W67" s="35">
        <v>20</v>
      </c>
      <c r="X67" s="35">
        <v>12</v>
      </c>
      <c r="Y67" s="35">
        <v>0</v>
      </c>
      <c r="Z67" s="35">
        <v>0</v>
      </c>
      <c r="AA67" s="3"/>
    </row>
    <row r="68" spans="1:27" ht="18" customHeight="1">
      <c r="A68" s="86" t="s">
        <v>107</v>
      </c>
      <c r="B68" s="34"/>
      <c r="C68" s="35">
        <f t="shared" si="21"/>
        <v>1</v>
      </c>
      <c r="D68" s="35">
        <v>0</v>
      </c>
      <c r="E68" s="35">
        <v>0</v>
      </c>
      <c r="F68" s="35">
        <v>1</v>
      </c>
      <c r="G68" s="35">
        <f t="shared" si="22"/>
        <v>661</v>
      </c>
      <c r="H68" s="36">
        <v>328</v>
      </c>
      <c r="I68" s="36">
        <v>333</v>
      </c>
      <c r="J68" s="35">
        <f t="shared" si="19"/>
        <v>549</v>
      </c>
      <c r="K68" s="36">
        <v>201</v>
      </c>
      <c r="L68" s="36">
        <v>188</v>
      </c>
      <c r="M68" s="36">
        <v>160</v>
      </c>
      <c r="N68" s="38">
        <v>0</v>
      </c>
      <c r="O68" s="37">
        <f t="shared" si="23"/>
        <v>112</v>
      </c>
      <c r="P68" s="36">
        <v>47</v>
      </c>
      <c r="Q68" s="36">
        <v>25</v>
      </c>
      <c r="R68" s="36">
        <v>24</v>
      </c>
      <c r="S68" s="38">
        <v>16</v>
      </c>
      <c r="T68" s="35">
        <f t="shared" si="24"/>
        <v>51</v>
      </c>
      <c r="U68" s="35">
        <f t="shared" si="25"/>
        <v>36</v>
      </c>
      <c r="V68" s="35">
        <f t="shared" si="25"/>
        <v>15</v>
      </c>
      <c r="W68" s="35">
        <v>29</v>
      </c>
      <c r="X68" s="35">
        <v>13</v>
      </c>
      <c r="Y68" s="35">
        <v>7</v>
      </c>
      <c r="Z68" s="35">
        <v>2</v>
      </c>
      <c r="AA68" s="3"/>
    </row>
    <row r="69" spans="1:27" ht="18" customHeight="1">
      <c r="A69" s="86" t="s">
        <v>115</v>
      </c>
      <c r="B69" s="34"/>
      <c r="C69" s="35">
        <f t="shared" si="21"/>
        <v>2</v>
      </c>
      <c r="D69" s="35">
        <v>2</v>
      </c>
      <c r="E69" s="35">
        <v>0</v>
      </c>
      <c r="F69" s="35">
        <v>0</v>
      </c>
      <c r="G69" s="35">
        <f t="shared" si="22"/>
        <v>912</v>
      </c>
      <c r="H69" s="36">
        <v>517</v>
      </c>
      <c r="I69" s="36">
        <v>395</v>
      </c>
      <c r="J69" s="35">
        <f t="shared" si="19"/>
        <v>912</v>
      </c>
      <c r="K69" s="36">
        <v>238</v>
      </c>
      <c r="L69" s="36">
        <v>357</v>
      </c>
      <c r="M69" s="36">
        <v>317</v>
      </c>
      <c r="N69" s="38">
        <v>0</v>
      </c>
      <c r="O69" s="37">
        <f t="shared" si="23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4"/>
        <v>73</v>
      </c>
      <c r="U69" s="35">
        <f t="shared" si="25"/>
        <v>46</v>
      </c>
      <c r="V69" s="35">
        <f t="shared" si="25"/>
        <v>27</v>
      </c>
      <c r="W69" s="35">
        <v>46</v>
      </c>
      <c r="X69" s="35">
        <v>27</v>
      </c>
      <c r="Y69" s="35">
        <v>0</v>
      </c>
      <c r="Z69" s="35">
        <v>0</v>
      </c>
      <c r="AA69" s="3"/>
    </row>
    <row r="70" spans="1:27" ht="24" customHeight="1">
      <c r="A70" s="89" t="s">
        <v>116</v>
      </c>
      <c r="B70" s="34"/>
      <c r="AA70" s="3"/>
    </row>
    <row r="71" spans="1:27" ht="18" customHeight="1">
      <c r="A71" s="86" t="s">
        <v>117</v>
      </c>
      <c r="B71" s="34"/>
      <c r="C71" s="35">
        <f t="shared" si="21"/>
        <v>3</v>
      </c>
      <c r="D71" s="35">
        <v>3</v>
      </c>
      <c r="E71" s="35">
        <v>0</v>
      </c>
      <c r="F71" s="35">
        <v>0</v>
      </c>
      <c r="G71" s="35">
        <f t="shared" si="22"/>
        <v>4111</v>
      </c>
      <c r="H71" s="36">
        <v>2088</v>
      </c>
      <c r="I71" s="36">
        <v>2023</v>
      </c>
      <c r="J71" s="35">
        <f>SUM(K71:N71)</f>
        <v>4111</v>
      </c>
      <c r="K71" s="36">
        <v>1307</v>
      </c>
      <c r="L71" s="36">
        <v>1404</v>
      </c>
      <c r="M71" s="36">
        <v>1400</v>
      </c>
      <c r="N71" s="38">
        <v>0</v>
      </c>
      <c r="O71" s="37">
        <f t="shared" si="23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4"/>
        <v>266</v>
      </c>
      <c r="U71" s="35">
        <f t="shared" si="25"/>
        <v>180</v>
      </c>
      <c r="V71" s="35">
        <f t="shared" si="25"/>
        <v>86</v>
      </c>
      <c r="W71" s="35">
        <v>180</v>
      </c>
      <c r="X71" s="35">
        <v>86</v>
      </c>
      <c r="Y71" s="35">
        <v>0</v>
      </c>
      <c r="Z71" s="35">
        <v>0</v>
      </c>
      <c r="AA71" s="3"/>
    </row>
    <row r="72" spans="1:27" ht="24" customHeight="1">
      <c r="A72" s="89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6" t="s">
        <v>119</v>
      </c>
      <c r="B73" s="34"/>
      <c r="C73" s="35">
        <f t="shared" si="21"/>
        <v>0</v>
      </c>
      <c r="D73" s="35">
        <v>0</v>
      </c>
      <c r="E73" s="35">
        <v>0</v>
      </c>
      <c r="F73" s="35">
        <v>0</v>
      </c>
      <c r="G73" s="35">
        <f t="shared" si="22"/>
        <v>0</v>
      </c>
      <c r="H73" s="36">
        <v>0</v>
      </c>
      <c r="I73" s="36">
        <v>0</v>
      </c>
      <c r="J73" s="35">
        <f>SUM(K73:N73)</f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3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4"/>
        <v>0</v>
      </c>
      <c r="U73" s="35">
        <f t="shared" si="25"/>
        <v>0</v>
      </c>
      <c r="V73" s="35">
        <f t="shared" si="25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6" t="s">
        <v>120</v>
      </c>
      <c r="B74" s="40"/>
      <c r="C74" s="41">
        <f t="shared" si="21"/>
        <v>1</v>
      </c>
      <c r="D74" s="41">
        <v>1</v>
      </c>
      <c r="E74" s="41">
        <v>0</v>
      </c>
      <c r="F74" s="41">
        <v>0</v>
      </c>
      <c r="G74" s="41">
        <f t="shared" si="22"/>
        <v>900</v>
      </c>
      <c r="H74" s="42">
        <v>570</v>
      </c>
      <c r="I74" s="42">
        <v>330</v>
      </c>
      <c r="J74" s="41">
        <f>SUM(K74:N74)</f>
        <v>900</v>
      </c>
      <c r="K74" s="42">
        <v>298</v>
      </c>
      <c r="L74" s="42">
        <v>316</v>
      </c>
      <c r="M74" s="42">
        <v>286</v>
      </c>
      <c r="N74" s="42">
        <v>0</v>
      </c>
      <c r="O74" s="41">
        <f t="shared" si="23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4"/>
        <v>54</v>
      </c>
      <c r="U74" s="41">
        <f t="shared" si="25"/>
        <v>46</v>
      </c>
      <c r="V74" s="41">
        <f t="shared" si="25"/>
        <v>8</v>
      </c>
      <c r="W74" s="41">
        <v>46</v>
      </c>
      <c r="X74" s="41">
        <v>8</v>
      </c>
      <c r="Y74" s="41">
        <v>0</v>
      </c>
      <c r="Z74" s="41">
        <v>0</v>
      </c>
    </row>
    <row r="75" spans="1:27" ht="18" customHeight="1">
      <c r="A75" s="86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1499</v>
      </c>
      <c r="H75" s="36">
        <v>898</v>
      </c>
      <c r="I75" s="36">
        <v>601</v>
      </c>
      <c r="J75" s="35">
        <f>SUM(K75:N75)</f>
        <v>1499</v>
      </c>
      <c r="K75" s="36">
        <v>530</v>
      </c>
      <c r="L75" s="36">
        <v>506</v>
      </c>
      <c r="M75" s="36">
        <v>463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87</v>
      </c>
      <c r="U75" s="35">
        <f t="shared" si="25"/>
        <v>70</v>
      </c>
      <c r="V75" s="35">
        <f t="shared" si="25"/>
        <v>17</v>
      </c>
      <c r="W75" s="35">
        <v>70</v>
      </c>
      <c r="X75" s="35">
        <v>17</v>
      </c>
      <c r="Y75" s="35">
        <v>0</v>
      </c>
      <c r="Z75" s="35">
        <v>0</v>
      </c>
      <c r="AA75" s="3"/>
    </row>
    <row r="76" spans="1:27" s="58" customFormat="1" ht="24" customHeight="1">
      <c r="A76" s="89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6" t="s">
        <v>123</v>
      </c>
      <c r="B77" s="34"/>
      <c r="C77" s="35">
        <f aca="true" t="shared" si="26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27" ref="G77:G83">H77+I77</f>
        <v>827</v>
      </c>
      <c r="H77" s="36">
        <v>340</v>
      </c>
      <c r="I77" s="36">
        <v>487</v>
      </c>
      <c r="J77" s="35">
        <f aca="true" t="shared" si="28" ref="J77:J83">SUM(K77:N77)</f>
        <v>827</v>
      </c>
      <c r="K77" s="36">
        <v>283</v>
      </c>
      <c r="L77" s="36">
        <v>274</v>
      </c>
      <c r="M77" s="36">
        <v>270</v>
      </c>
      <c r="N77" s="38">
        <v>0</v>
      </c>
      <c r="O77" s="37">
        <f aca="true" t="shared" si="29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0" ref="T77:T83">U77+V77</f>
        <v>63</v>
      </c>
      <c r="U77" s="35">
        <f aca="true" t="shared" si="31" ref="U77:V82">W77+Y77</f>
        <v>41</v>
      </c>
      <c r="V77" s="35">
        <f t="shared" si="31"/>
        <v>22</v>
      </c>
      <c r="W77" s="35">
        <v>41</v>
      </c>
      <c r="X77" s="35">
        <v>22</v>
      </c>
      <c r="Y77" s="35">
        <v>0</v>
      </c>
      <c r="Z77" s="35">
        <v>0</v>
      </c>
      <c r="AA77" s="3"/>
    </row>
    <row r="78" spans="1:27" ht="18" customHeight="1">
      <c r="A78" s="86" t="s">
        <v>124</v>
      </c>
      <c r="B78" s="34"/>
      <c r="C78" s="35">
        <f t="shared" si="26"/>
        <v>1</v>
      </c>
      <c r="D78" s="35">
        <v>1</v>
      </c>
      <c r="E78" s="35">
        <v>0</v>
      </c>
      <c r="F78" s="35">
        <v>0</v>
      </c>
      <c r="G78" s="35">
        <f t="shared" si="27"/>
        <v>585</v>
      </c>
      <c r="H78" s="36">
        <v>0</v>
      </c>
      <c r="I78" s="36">
        <v>585</v>
      </c>
      <c r="J78" s="35">
        <f t="shared" si="28"/>
        <v>585</v>
      </c>
      <c r="K78" s="36">
        <v>189</v>
      </c>
      <c r="L78" s="36">
        <v>201</v>
      </c>
      <c r="M78" s="36">
        <v>195</v>
      </c>
      <c r="N78" s="38">
        <v>0</v>
      </c>
      <c r="O78" s="37">
        <f t="shared" si="29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0"/>
        <v>27</v>
      </c>
      <c r="U78" s="35">
        <f t="shared" si="31"/>
        <v>15</v>
      </c>
      <c r="V78" s="35">
        <f t="shared" si="31"/>
        <v>12</v>
      </c>
      <c r="W78" s="35">
        <v>15</v>
      </c>
      <c r="X78" s="35">
        <v>12</v>
      </c>
      <c r="Y78" s="35">
        <v>0</v>
      </c>
      <c r="Z78" s="35">
        <v>0</v>
      </c>
      <c r="AA78" s="3"/>
    </row>
    <row r="79" spans="1:27" ht="18" customHeight="1">
      <c r="A79" s="86" t="s">
        <v>125</v>
      </c>
      <c r="B79" s="34"/>
      <c r="C79" s="35">
        <f t="shared" si="26"/>
        <v>1</v>
      </c>
      <c r="D79" s="35">
        <v>0</v>
      </c>
      <c r="E79" s="35">
        <v>0</v>
      </c>
      <c r="F79" s="35">
        <v>1</v>
      </c>
      <c r="G79" s="35">
        <f t="shared" si="27"/>
        <v>795</v>
      </c>
      <c r="H79" s="36">
        <v>440</v>
      </c>
      <c r="I79" s="36">
        <v>355</v>
      </c>
      <c r="J79" s="35">
        <f t="shared" si="28"/>
        <v>702</v>
      </c>
      <c r="K79" s="36">
        <v>239</v>
      </c>
      <c r="L79" s="36">
        <v>235</v>
      </c>
      <c r="M79" s="36">
        <v>228</v>
      </c>
      <c r="N79" s="38">
        <v>0</v>
      </c>
      <c r="O79" s="37">
        <f t="shared" si="29"/>
        <v>93</v>
      </c>
      <c r="P79" s="36">
        <v>40</v>
      </c>
      <c r="Q79" s="36">
        <v>23</v>
      </c>
      <c r="R79" s="36">
        <v>19</v>
      </c>
      <c r="S79" s="38">
        <v>11</v>
      </c>
      <c r="T79" s="35">
        <f t="shared" si="30"/>
        <v>52</v>
      </c>
      <c r="U79" s="35">
        <f t="shared" si="31"/>
        <v>39</v>
      </c>
      <c r="V79" s="35">
        <f t="shared" si="31"/>
        <v>13</v>
      </c>
      <c r="W79" s="35">
        <v>32</v>
      </c>
      <c r="X79" s="35">
        <v>11</v>
      </c>
      <c r="Y79" s="35">
        <v>7</v>
      </c>
      <c r="Z79" s="35">
        <v>2</v>
      </c>
      <c r="AA79" s="3"/>
    </row>
    <row r="80" spans="1:27" ht="18" customHeight="1">
      <c r="A80" s="86" t="s">
        <v>126</v>
      </c>
      <c r="B80" s="34"/>
      <c r="C80" s="35">
        <f t="shared" si="26"/>
        <v>0</v>
      </c>
      <c r="D80" s="35">
        <v>0</v>
      </c>
      <c r="E80" s="35">
        <v>0</v>
      </c>
      <c r="F80" s="35">
        <v>0</v>
      </c>
      <c r="G80" s="35">
        <f t="shared" si="27"/>
        <v>0</v>
      </c>
      <c r="H80" s="36">
        <v>0</v>
      </c>
      <c r="I80" s="36">
        <v>0</v>
      </c>
      <c r="J80" s="35">
        <f t="shared" si="28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29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0"/>
        <v>0</v>
      </c>
      <c r="U80" s="35">
        <f t="shared" si="31"/>
        <v>0</v>
      </c>
      <c r="V80" s="35">
        <f t="shared" si="31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6" t="s">
        <v>127</v>
      </c>
      <c r="B81" s="34"/>
      <c r="C81" s="35">
        <f t="shared" si="26"/>
        <v>0</v>
      </c>
      <c r="D81" s="35">
        <v>0</v>
      </c>
      <c r="E81" s="35">
        <v>0</v>
      </c>
      <c r="F81" s="35">
        <v>0</v>
      </c>
      <c r="G81" s="35">
        <f t="shared" si="27"/>
        <v>0</v>
      </c>
      <c r="H81" s="36">
        <v>0</v>
      </c>
      <c r="I81" s="36">
        <v>0</v>
      </c>
      <c r="J81" s="35">
        <f t="shared" si="28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29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0"/>
        <v>0</v>
      </c>
      <c r="U81" s="35">
        <f t="shared" si="31"/>
        <v>0</v>
      </c>
      <c r="V81" s="35">
        <f t="shared" si="31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6" t="s">
        <v>128</v>
      </c>
      <c r="B82" s="34"/>
      <c r="C82" s="35">
        <f t="shared" si="26"/>
        <v>1</v>
      </c>
      <c r="D82" s="35">
        <v>1</v>
      </c>
      <c r="E82" s="35">
        <v>0</v>
      </c>
      <c r="F82" s="35">
        <v>0</v>
      </c>
      <c r="G82" s="35">
        <f t="shared" si="27"/>
        <v>516</v>
      </c>
      <c r="H82" s="36">
        <v>316</v>
      </c>
      <c r="I82" s="36">
        <v>200</v>
      </c>
      <c r="J82" s="35">
        <f t="shared" si="28"/>
        <v>516</v>
      </c>
      <c r="K82" s="36">
        <v>203</v>
      </c>
      <c r="L82" s="36">
        <v>168</v>
      </c>
      <c r="M82" s="36">
        <v>145</v>
      </c>
      <c r="N82" s="38">
        <v>0</v>
      </c>
      <c r="O82" s="37">
        <f t="shared" si="29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0"/>
        <v>39</v>
      </c>
      <c r="U82" s="35">
        <f t="shared" si="31"/>
        <v>29</v>
      </c>
      <c r="V82" s="35">
        <f t="shared" si="31"/>
        <v>10</v>
      </c>
      <c r="W82" s="35">
        <v>29</v>
      </c>
      <c r="X82" s="35">
        <v>10</v>
      </c>
      <c r="Y82" s="35">
        <v>0</v>
      </c>
      <c r="Z82" s="35">
        <v>0</v>
      </c>
      <c r="AA82" s="3"/>
    </row>
    <row r="83" spans="1:27" ht="18" customHeight="1">
      <c r="A83" s="86" t="s">
        <v>129</v>
      </c>
      <c r="B83" s="34"/>
      <c r="C83" s="35">
        <f t="shared" si="26"/>
        <v>1</v>
      </c>
      <c r="D83" s="35">
        <v>1</v>
      </c>
      <c r="E83" s="35">
        <v>0</v>
      </c>
      <c r="F83" s="35">
        <v>0</v>
      </c>
      <c r="G83" s="35">
        <f t="shared" si="27"/>
        <v>171</v>
      </c>
      <c r="H83" s="36">
        <v>164</v>
      </c>
      <c r="I83" s="36">
        <v>7</v>
      </c>
      <c r="J83" s="35">
        <f t="shared" si="28"/>
        <v>171</v>
      </c>
      <c r="K83" s="36">
        <v>0</v>
      </c>
      <c r="L83" s="36">
        <v>87</v>
      </c>
      <c r="M83" s="36">
        <v>84</v>
      </c>
      <c r="N83" s="38">
        <v>0</v>
      </c>
      <c r="O83" s="37">
        <f t="shared" si="29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0"/>
        <v>29</v>
      </c>
      <c r="U83" s="35">
        <f>W83+Y83</f>
        <v>27</v>
      </c>
      <c r="V83" s="35">
        <f>X83+Z83</f>
        <v>2</v>
      </c>
      <c r="W83" s="35">
        <v>27</v>
      </c>
      <c r="X83" s="35">
        <v>2</v>
      </c>
      <c r="Y83" s="35">
        <v>0</v>
      </c>
      <c r="Z83" s="35">
        <v>0</v>
      </c>
      <c r="AA83" s="3"/>
    </row>
    <row r="84" spans="1:27" ht="24" customHeight="1">
      <c r="A84" s="89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6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2" ref="U85:V88">W85+Y85</f>
        <v>0</v>
      </c>
      <c r="V85" s="35">
        <f t="shared" si="32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6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367</v>
      </c>
      <c r="H86" s="36">
        <v>190</v>
      </c>
      <c r="I86" s="36">
        <v>177</v>
      </c>
      <c r="J86" s="35">
        <f>SUM(K86:N86)</f>
        <v>367</v>
      </c>
      <c r="K86" s="36">
        <v>132</v>
      </c>
      <c r="L86" s="36">
        <v>118</v>
      </c>
      <c r="M86" s="36">
        <v>117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33</v>
      </c>
      <c r="U86" s="35">
        <f t="shared" si="32"/>
        <v>23</v>
      </c>
      <c r="V86" s="35">
        <f t="shared" si="32"/>
        <v>10</v>
      </c>
      <c r="W86" s="35">
        <v>23</v>
      </c>
      <c r="X86" s="35">
        <v>10</v>
      </c>
      <c r="Y86" s="35">
        <v>0</v>
      </c>
      <c r="Z86" s="35">
        <v>0</v>
      </c>
      <c r="AA86" s="3"/>
    </row>
    <row r="87" spans="1:27" ht="18" customHeight="1">
      <c r="A87" s="86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2"/>
        <v>0</v>
      </c>
      <c r="V87" s="35">
        <f t="shared" si="32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6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253</v>
      </c>
      <c r="H88" s="36">
        <v>118</v>
      </c>
      <c r="I88" s="36">
        <v>135</v>
      </c>
      <c r="J88" s="35">
        <f>SUM(K88:N88)</f>
        <v>253</v>
      </c>
      <c r="K88" s="36">
        <v>70</v>
      </c>
      <c r="L88" s="36">
        <v>94</v>
      </c>
      <c r="M88" s="36">
        <v>89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29</v>
      </c>
      <c r="U88" s="35">
        <f t="shared" si="32"/>
        <v>22</v>
      </c>
      <c r="V88" s="35">
        <f t="shared" si="32"/>
        <v>7</v>
      </c>
      <c r="W88" s="35">
        <v>22</v>
      </c>
      <c r="X88" s="35">
        <v>7</v>
      </c>
      <c r="Y88" s="35">
        <v>0</v>
      </c>
      <c r="Z88" s="35">
        <v>0</v>
      </c>
      <c r="AA88" s="3"/>
    </row>
    <row r="89" spans="1:27" ht="18" customHeight="1">
      <c r="A89" s="86" t="s">
        <v>135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3" ref="U89:V95">W89+Y89</f>
        <v>0</v>
      </c>
      <c r="V89" s="35">
        <f t="shared" si="33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9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6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3"/>
        <v>0</v>
      </c>
      <c r="V91" s="35">
        <f t="shared" si="33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6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3"/>
        <v>0</v>
      </c>
      <c r="V92" s="35">
        <f t="shared" si="33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6" t="s">
        <v>139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>SUM(P93:S93)</f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3"/>
        <v>0</v>
      </c>
      <c r="V93" s="35">
        <f t="shared" si="33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9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6" t="s">
        <v>141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695</v>
      </c>
      <c r="H95" s="36">
        <v>274</v>
      </c>
      <c r="I95" s="36">
        <v>421</v>
      </c>
      <c r="J95" s="35">
        <f>SUM(K95:N95)</f>
        <v>695</v>
      </c>
      <c r="K95" s="36">
        <v>241</v>
      </c>
      <c r="L95" s="36">
        <v>233</v>
      </c>
      <c r="M95" s="36">
        <v>221</v>
      </c>
      <c r="N95" s="38">
        <v>0</v>
      </c>
      <c r="O95" s="37">
        <f>SUM(P95:S95)</f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52</v>
      </c>
      <c r="U95" s="35">
        <f t="shared" si="33"/>
        <v>34</v>
      </c>
      <c r="V95" s="35">
        <f t="shared" si="33"/>
        <v>18</v>
      </c>
      <c r="W95" s="35">
        <v>34</v>
      </c>
      <c r="X95" s="35">
        <v>18</v>
      </c>
      <c r="Y95" s="35">
        <v>0</v>
      </c>
      <c r="Z95" s="35">
        <v>0</v>
      </c>
      <c r="AA95" s="3"/>
    </row>
    <row r="96" spans="1:27" ht="24" customHeight="1">
      <c r="A96" s="89" t="s">
        <v>142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" customHeight="1">
      <c r="A97" s="86" t="s">
        <v>143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610</v>
      </c>
      <c r="H97" s="36">
        <v>286</v>
      </c>
      <c r="I97" s="36">
        <v>324</v>
      </c>
      <c r="J97" s="35">
        <f>SUM(K97:N97)</f>
        <v>610</v>
      </c>
      <c r="K97" s="36">
        <v>238</v>
      </c>
      <c r="L97" s="36">
        <v>195</v>
      </c>
      <c r="M97" s="36">
        <v>177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44</v>
      </c>
      <c r="U97" s="35">
        <f>W97+Y97</f>
        <v>31</v>
      </c>
      <c r="V97" s="35">
        <f>X97+Z97</f>
        <v>13</v>
      </c>
      <c r="W97" s="35">
        <v>31</v>
      </c>
      <c r="X97" s="35">
        <v>13</v>
      </c>
      <c r="Y97" s="35">
        <v>0</v>
      </c>
      <c r="Z97" s="35">
        <v>0</v>
      </c>
      <c r="AA97" s="3"/>
    </row>
    <row r="98" spans="1:27" ht="18" customHeight="1">
      <c r="A98" s="86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738</v>
      </c>
      <c r="H98" s="36">
        <v>365</v>
      </c>
      <c r="I98" s="36">
        <v>373</v>
      </c>
      <c r="J98" s="35">
        <f>SUM(K98:N98)</f>
        <v>738</v>
      </c>
      <c r="K98" s="36">
        <v>238</v>
      </c>
      <c r="L98" s="36">
        <v>273</v>
      </c>
      <c r="M98" s="36">
        <v>227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48</v>
      </c>
      <c r="U98" s="35">
        <f>W98+Y98</f>
        <v>30</v>
      </c>
      <c r="V98" s="35">
        <f>X98+Z98</f>
        <v>18</v>
      </c>
      <c r="W98" s="35">
        <v>30</v>
      </c>
      <c r="X98" s="35">
        <v>18</v>
      </c>
      <c r="Y98" s="35">
        <v>0</v>
      </c>
      <c r="Z98" s="35">
        <v>0</v>
      </c>
      <c r="AA98" s="3"/>
    </row>
    <row r="99" spans="1:27" ht="24" customHeight="1">
      <c r="A99" s="89" t="s">
        <v>145</v>
      </c>
      <c r="B99" s="34"/>
      <c r="C99" s="35"/>
      <c r="D99" s="35"/>
      <c r="E99" s="35"/>
      <c r="F99" s="35"/>
      <c r="G99" s="35"/>
      <c r="H99" s="36"/>
      <c r="I99" s="36"/>
      <c r="J99" s="35"/>
      <c r="K99" s="36"/>
      <c r="L99" s="36"/>
      <c r="M99" s="36"/>
      <c r="N99" s="38"/>
      <c r="O99" s="37"/>
      <c r="P99" s="36"/>
      <c r="Q99" s="36"/>
      <c r="R99" s="36"/>
      <c r="S99" s="38"/>
      <c r="T99" s="35"/>
      <c r="U99" s="35"/>
      <c r="V99" s="35"/>
      <c r="W99" s="35"/>
      <c r="X99" s="35"/>
      <c r="Y99" s="35"/>
      <c r="Z99" s="35"/>
      <c r="AA99" s="3"/>
    </row>
    <row r="100" spans="1:27" ht="18" customHeight="1">
      <c r="A100" s="86" t="s">
        <v>146</v>
      </c>
      <c r="B100" s="34"/>
      <c r="C100" s="35">
        <f>SUM(D100:F100)</f>
        <v>3</v>
      </c>
      <c r="D100" s="35">
        <v>3</v>
      </c>
      <c r="E100" s="35">
        <v>0</v>
      </c>
      <c r="F100" s="35">
        <v>0</v>
      </c>
      <c r="G100" s="35">
        <f>H100+I100</f>
        <v>2899</v>
      </c>
      <c r="H100" s="36">
        <v>1767</v>
      </c>
      <c r="I100" s="36">
        <v>1132</v>
      </c>
      <c r="J100" s="35">
        <f>SUM(K100:N100)</f>
        <v>2899</v>
      </c>
      <c r="K100" s="36">
        <v>1093</v>
      </c>
      <c r="L100" s="36">
        <v>904</v>
      </c>
      <c r="M100" s="36">
        <v>902</v>
      </c>
      <c r="N100" s="38">
        <v>0</v>
      </c>
      <c r="O100" s="37">
        <f>SUM(P100:S100)</f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178</v>
      </c>
      <c r="U100" s="35">
        <f>W100+Y100</f>
        <v>128</v>
      </c>
      <c r="V100" s="35">
        <f>X100+Z100</f>
        <v>50</v>
      </c>
      <c r="W100" s="35">
        <v>128</v>
      </c>
      <c r="X100" s="35">
        <v>50</v>
      </c>
      <c r="Y100" s="35">
        <v>0</v>
      </c>
      <c r="Z100" s="35">
        <v>0</v>
      </c>
      <c r="AA100" s="3"/>
    </row>
    <row r="101" spans="1:27" ht="18" customHeight="1">
      <c r="A101" s="86" t="s">
        <v>147</v>
      </c>
      <c r="B101" s="34"/>
      <c r="C101" s="35">
        <f>SUM(D101:F101)</f>
        <v>1</v>
      </c>
      <c r="D101" s="35">
        <v>1</v>
      </c>
      <c r="E101" s="35">
        <v>0</v>
      </c>
      <c r="F101" s="35">
        <v>0</v>
      </c>
      <c r="G101" s="35">
        <f>H101+I101</f>
        <v>708</v>
      </c>
      <c r="H101" s="36">
        <v>235</v>
      </c>
      <c r="I101" s="36">
        <v>473</v>
      </c>
      <c r="J101" s="35">
        <f>SUM(K101:N101)</f>
        <v>708</v>
      </c>
      <c r="K101" s="36">
        <v>240</v>
      </c>
      <c r="L101" s="36">
        <v>234</v>
      </c>
      <c r="M101" s="36">
        <v>234</v>
      </c>
      <c r="N101" s="38">
        <v>0</v>
      </c>
      <c r="O101" s="37">
        <f>SUM(P101:S101)</f>
        <v>0</v>
      </c>
      <c r="P101" s="36">
        <v>0</v>
      </c>
      <c r="Q101" s="36">
        <v>0</v>
      </c>
      <c r="R101" s="36">
        <v>0</v>
      </c>
      <c r="S101" s="38">
        <v>0</v>
      </c>
      <c r="T101" s="35">
        <f>U101+V101</f>
        <v>45</v>
      </c>
      <c r="U101" s="35">
        <f>W101+Y101</f>
        <v>26</v>
      </c>
      <c r="V101" s="35">
        <f>X101+Z101</f>
        <v>19</v>
      </c>
      <c r="W101" s="35">
        <v>26</v>
      </c>
      <c r="X101" s="35">
        <v>19</v>
      </c>
      <c r="Y101" s="35">
        <v>0</v>
      </c>
      <c r="Z101" s="35">
        <v>0</v>
      </c>
      <c r="AA101" s="3"/>
    </row>
    <row r="102" spans="1:27" ht="5.25" customHeight="1">
      <c r="A102" s="33"/>
      <c r="B102" s="34"/>
      <c r="C102" s="35"/>
      <c r="D102" s="35"/>
      <c r="E102" s="35"/>
      <c r="F102" s="35"/>
      <c r="G102" s="35"/>
      <c r="H102" s="36"/>
      <c r="I102" s="36"/>
      <c r="J102" s="35"/>
      <c r="K102" s="36"/>
      <c r="L102" s="36"/>
      <c r="M102" s="36"/>
      <c r="N102" s="38"/>
      <c r="O102" s="37"/>
      <c r="P102" s="36"/>
      <c r="Q102" s="36"/>
      <c r="R102" s="36"/>
      <c r="S102" s="38"/>
      <c r="T102" s="35"/>
      <c r="U102" s="35"/>
      <c r="V102" s="35"/>
      <c r="W102" s="35"/>
      <c r="X102" s="35"/>
      <c r="Y102" s="35"/>
      <c r="Z102" s="35"/>
      <c r="AA102" s="3"/>
    </row>
    <row r="103" spans="1:27" s="59" customFormat="1" ht="5.25" customHeight="1">
      <c r="A103" s="45"/>
      <c r="B103" s="46"/>
      <c r="C103" s="47"/>
      <c r="D103" s="47"/>
      <c r="E103" s="47"/>
      <c r="F103" s="47"/>
      <c r="G103" s="47"/>
      <c r="H103" s="48"/>
      <c r="I103" s="48"/>
      <c r="J103" s="47"/>
      <c r="K103" s="48"/>
      <c r="L103" s="48"/>
      <c r="M103" s="48"/>
      <c r="N103" s="48"/>
      <c r="O103" s="47"/>
      <c r="P103" s="48"/>
      <c r="Q103" s="48"/>
      <c r="R103" s="48"/>
      <c r="S103" s="48"/>
      <c r="T103" s="47"/>
      <c r="U103" s="47"/>
      <c r="V103" s="47"/>
      <c r="W103" s="47"/>
      <c r="X103" s="47"/>
      <c r="Y103" s="47"/>
      <c r="Z103" s="47"/>
      <c r="AA103" s="49"/>
    </row>
    <row r="104" spans="1:26" ht="17.25">
      <c r="A104" s="78" t="s">
        <v>0</v>
      </c>
      <c r="B104" s="1"/>
      <c r="J104" s="3"/>
      <c r="Z104" s="79" t="s">
        <v>0</v>
      </c>
    </row>
    <row r="105" spans="1:26" s="8" customFormat="1" ht="30" customHeight="1">
      <c r="A105" s="52"/>
      <c r="B105" s="52"/>
      <c r="C105" s="103" t="s">
        <v>150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6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s="65" customFormat="1" ht="18.75" customHeight="1">
      <c r="A106" s="107" t="s">
        <v>66</v>
      </c>
      <c r="B106" s="108"/>
      <c r="C106" s="108"/>
      <c r="D106" s="108"/>
      <c r="E106" s="108"/>
      <c r="F106" s="90"/>
      <c r="G106" s="91"/>
      <c r="H106" s="91"/>
      <c r="I106" s="91"/>
      <c r="J106" s="91"/>
      <c r="K106" s="91"/>
      <c r="L106" s="91"/>
      <c r="M106" s="91"/>
      <c r="N106" s="91"/>
      <c r="O106" s="64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14" s="65" customFormat="1" ht="15.75" customHeight="1">
      <c r="A107" s="97" t="s">
        <v>45</v>
      </c>
      <c r="B107" s="98"/>
      <c r="C107" s="105" t="s">
        <v>1</v>
      </c>
      <c r="D107" s="97"/>
      <c r="E107" s="97"/>
      <c r="F107" s="98"/>
      <c r="G107" s="94" t="s">
        <v>60</v>
      </c>
      <c r="H107" s="92"/>
      <c r="I107" s="95"/>
      <c r="J107" s="92"/>
      <c r="K107" s="92"/>
      <c r="L107" s="92"/>
      <c r="M107" s="92"/>
      <c r="N107" s="92"/>
    </row>
    <row r="108" spans="1:14" s="8" customFormat="1" ht="15.75" customHeight="1">
      <c r="A108" s="99"/>
      <c r="B108" s="100"/>
      <c r="C108" s="106"/>
      <c r="D108" s="101"/>
      <c r="E108" s="101"/>
      <c r="F108" s="102"/>
      <c r="G108" s="94" t="s">
        <v>51</v>
      </c>
      <c r="H108" s="92"/>
      <c r="I108" s="93"/>
      <c r="J108" s="94" t="s">
        <v>52</v>
      </c>
      <c r="K108" s="92"/>
      <c r="L108" s="92"/>
      <c r="M108" s="92"/>
      <c r="N108" s="93"/>
    </row>
    <row r="109" spans="1:14" s="8" customFormat="1" ht="15.75" customHeight="1">
      <c r="A109" s="101"/>
      <c r="B109" s="102"/>
      <c r="C109" s="14" t="s">
        <v>12</v>
      </c>
      <c r="D109" s="14" t="s">
        <v>13</v>
      </c>
      <c r="E109" s="14" t="s">
        <v>14</v>
      </c>
      <c r="F109" s="14" t="s">
        <v>15</v>
      </c>
      <c r="G109" s="14" t="s">
        <v>16</v>
      </c>
      <c r="H109" s="14" t="s">
        <v>17</v>
      </c>
      <c r="I109" s="14" t="s">
        <v>18</v>
      </c>
      <c r="J109" s="69" t="s">
        <v>16</v>
      </c>
      <c r="K109" s="15" t="s">
        <v>19</v>
      </c>
      <c r="L109" s="15" t="s">
        <v>20</v>
      </c>
      <c r="M109" s="15" t="s">
        <v>21</v>
      </c>
      <c r="N109" s="57" t="s">
        <v>22</v>
      </c>
    </row>
    <row r="110" spans="1:14" s="31" customFormat="1" ht="26.25" customHeight="1">
      <c r="A110" s="28" t="s">
        <v>64</v>
      </c>
      <c r="B110" s="29"/>
      <c r="C110" s="30">
        <v>1</v>
      </c>
      <c r="D110" s="30">
        <v>1</v>
      </c>
      <c r="E110" s="30">
        <v>0</v>
      </c>
      <c r="F110" s="30">
        <v>0</v>
      </c>
      <c r="G110" s="30">
        <f>SUM(H110:I110)</f>
        <v>479</v>
      </c>
      <c r="H110" s="30">
        <f>H111</f>
        <v>203</v>
      </c>
      <c r="I110" s="30">
        <f>I111</f>
        <v>276</v>
      </c>
      <c r="J110" s="30">
        <f>SUM(K110:M110)</f>
        <v>479</v>
      </c>
      <c r="K110" s="30">
        <f>K111</f>
        <v>161</v>
      </c>
      <c r="L110" s="30">
        <f>L111</f>
        <v>158</v>
      </c>
      <c r="M110" s="30">
        <f>M111</f>
        <v>160</v>
      </c>
      <c r="N110" s="30">
        <v>0</v>
      </c>
    </row>
    <row r="111" spans="1:14" ht="18" customHeight="1">
      <c r="A111" s="33" t="s">
        <v>46</v>
      </c>
      <c r="B111" s="34"/>
      <c r="C111" s="35">
        <f>SUM(D111:F111)</f>
        <v>1</v>
      </c>
      <c r="D111" s="35">
        <v>1</v>
      </c>
      <c r="E111" s="35">
        <v>0</v>
      </c>
      <c r="F111" s="35">
        <v>0</v>
      </c>
      <c r="G111" s="35">
        <f>H111+I111</f>
        <v>479</v>
      </c>
      <c r="H111" s="36">
        <v>203</v>
      </c>
      <c r="I111" s="36">
        <v>276</v>
      </c>
      <c r="J111" s="35">
        <f>SUM(K111:N111)</f>
        <v>479</v>
      </c>
      <c r="K111" s="36">
        <v>161</v>
      </c>
      <c r="L111" s="36">
        <v>158</v>
      </c>
      <c r="M111" s="36">
        <v>160</v>
      </c>
      <c r="N111" s="36">
        <v>0</v>
      </c>
    </row>
    <row r="112" spans="1:14" ht="11.25" customHeight="1">
      <c r="A112" s="60"/>
      <c r="B112" s="34"/>
      <c r="C112" s="35"/>
      <c r="D112" s="35"/>
      <c r="E112" s="35"/>
      <c r="F112" s="35"/>
      <c r="G112" s="35"/>
      <c r="H112" s="36"/>
      <c r="I112" s="36"/>
      <c r="J112" s="35"/>
      <c r="K112" s="36"/>
      <c r="L112" s="36"/>
      <c r="M112" s="36"/>
      <c r="N112" s="36"/>
    </row>
    <row r="113" spans="1:14" s="31" customFormat="1" ht="26.25" customHeight="1">
      <c r="A113" s="28" t="s">
        <v>65</v>
      </c>
      <c r="B113" s="29"/>
      <c r="C113" s="30">
        <f aca="true" t="shared" si="34" ref="C113:M113">SUM(C114:C134)</f>
        <v>48</v>
      </c>
      <c r="D113" s="30">
        <f t="shared" si="34"/>
        <v>48</v>
      </c>
      <c r="E113" s="30">
        <f t="shared" si="34"/>
        <v>0</v>
      </c>
      <c r="F113" s="30">
        <f t="shared" si="34"/>
        <v>0</v>
      </c>
      <c r="G113" s="30">
        <f t="shared" si="34"/>
        <v>51994</v>
      </c>
      <c r="H113" s="30">
        <f t="shared" si="34"/>
        <v>30319</v>
      </c>
      <c r="I113" s="30">
        <f t="shared" si="34"/>
        <v>21675</v>
      </c>
      <c r="J113" s="30">
        <f t="shared" si="34"/>
        <v>51994</v>
      </c>
      <c r="K113" s="30">
        <f t="shared" si="34"/>
        <v>17400</v>
      </c>
      <c r="L113" s="30">
        <f t="shared" si="34"/>
        <v>17846</v>
      </c>
      <c r="M113" s="30">
        <f t="shared" si="34"/>
        <v>16748</v>
      </c>
      <c r="N113" s="30">
        <v>0</v>
      </c>
    </row>
    <row r="114" spans="1:14" ht="18" customHeight="1">
      <c r="A114" s="33" t="s">
        <v>56</v>
      </c>
      <c r="B114" s="34"/>
      <c r="C114" s="35">
        <f aca="true" t="shared" si="35" ref="C114:C120">SUM(D114:F114)</f>
        <v>11</v>
      </c>
      <c r="D114" s="35">
        <v>11</v>
      </c>
      <c r="E114" s="35">
        <v>0</v>
      </c>
      <c r="F114" s="35">
        <v>0</v>
      </c>
      <c r="G114" s="35">
        <f>H114+I114</f>
        <v>14970</v>
      </c>
      <c r="H114" s="36">
        <v>8098</v>
      </c>
      <c r="I114" s="36">
        <v>6872</v>
      </c>
      <c r="J114" s="35">
        <f>SUM(K114:N114)</f>
        <v>14970</v>
      </c>
      <c r="K114" s="36">
        <v>5091</v>
      </c>
      <c r="L114" s="36">
        <v>5229</v>
      </c>
      <c r="M114" s="36">
        <v>4650</v>
      </c>
      <c r="N114" s="36">
        <v>0</v>
      </c>
    </row>
    <row r="115" spans="1:14" ht="18" customHeight="1">
      <c r="A115" s="33" t="s">
        <v>24</v>
      </c>
      <c r="B115" s="34"/>
      <c r="C115" s="35">
        <f t="shared" si="35"/>
        <v>7</v>
      </c>
      <c r="D115" s="35">
        <v>7</v>
      </c>
      <c r="E115" s="35">
        <v>0</v>
      </c>
      <c r="F115" s="35">
        <v>0</v>
      </c>
      <c r="G115" s="35">
        <f>H115+I115</f>
        <v>6428</v>
      </c>
      <c r="H115" s="36">
        <v>3671</v>
      </c>
      <c r="I115" s="36">
        <v>2757</v>
      </c>
      <c r="J115" s="35">
        <f>SUM(K115:N115)</f>
        <v>6428</v>
      </c>
      <c r="K115" s="36">
        <v>2055</v>
      </c>
      <c r="L115" s="36">
        <v>2237</v>
      </c>
      <c r="M115" s="36">
        <v>2136</v>
      </c>
      <c r="N115" s="38">
        <v>0</v>
      </c>
    </row>
    <row r="116" spans="1:14" ht="18" customHeight="1">
      <c r="A116" s="33" t="s">
        <v>25</v>
      </c>
      <c r="B116" s="34"/>
      <c r="C116" s="35">
        <f t="shared" si="35"/>
        <v>2</v>
      </c>
      <c r="D116" s="35">
        <v>2</v>
      </c>
      <c r="E116" s="35">
        <v>0</v>
      </c>
      <c r="F116" s="35">
        <v>0</v>
      </c>
      <c r="G116" s="35">
        <f aca="true" t="shared" si="36" ref="G116:G129">H116+I116</f>
        <v>1577</v>
      </c>
      <c r="H116" s="36">
        <v>928</v>
      </c>
      <c r="I116" s="36">
        <v>649</v>
      </c>
      <c r="J116" s="35">
        <f aca="true" t="shared" si="37" ref="J116:J129">SUM(K116:N116)</f>
        <v>1577</v>
      </c>
      <c r="K116" s="36">
        <v>538</v>
      </c>
      <c r="L116" s="36">
        <v>558</v>
      </c>
      <c r="M116" s="36">
        <v>481</v>
      </c>
      <c r="N116" s="38">
        <v>0</v>
      </c>
    </row>
    <row r="117" spans="1:14" ht="18" customHeight="1">
      <c r="A117" s="33" t="s">
        <v>26</v>
      </c>
      <c r="B117" s="34"/>
      <c r="C117" s="35">
        <f t="shared" si="35"/>
        <v>2</v>
      </c>
      <c r="D117" s="35">
        <v>2</v>
      </c>
      <c r="E117" s="35">
        <v>0</v>
      </c>
      <c r="F117" s="35">
        <v>0</v>
      </c>
      <c r="G117" s="35">
        <f t="shared" si="36"/>
        <v>2079</v>
      </c>
      <c r="H117" s="36">
        <v>1188</v>
      </c>
      <c r="I117" s="36">
        <v>891</v>
      </c>
      <c r="J117" s="35">
        <f t="shared" si="37"/>
        <v>2079</v>
      </c>
      <c r="K117" s="36">
        <v>762</v>
      </c>
      <c r="L117" s="36">
        <v>672</v>
      </c>
      <c r="M117" s="36">
        <v>645</v>
      </c>
      <c r="N117" s="38">
        <v>0</v>
      </c>
    </row>
    <row r="118" spans="1:14" ht="18" customHeight="1">
      <c r="A118" s="33" t="s">
        <v>27</v>
      </c>
      <c r="B118" s="34"/>
      <c r="C118" s="35">
        <f t="shared" si="35"/>
        <v>3</v>
      </c>
      <c r="D118" s="35">
        <v>3</v>
      </c>
      <c r="E118" s="35">
        <v>0</v>
      </c>
      <c r="F118" s="35">
        <v>0</v>
      </c>
      <c r="G118" s="35">
        <f t="shared" si="36"/>
        <v>3650</v>
      </c>
      <c r="H118" s="36">
        <v>2176</v>
      </c>
      <c r="I118" s="36">
        <v>1474</v>
      </c>
      <c r="J118" s="35">
        <f t="shared" si="37"/>
        <v>3650</v>
      </c>
      <c r="K118" s="36">
        <v>1275</v>
      </c>
      <c r="L118" s="36">
        <v>1254</v>
      </c>
      <c r="M118" s="36">
        <v>1121</v>
      </c>
      <c r="N118" s="38">
        <v>0</v>
      </c>
    </row>
    <row r="119" spans="1:14" ht="18" customHeight="1">
      <c r="A119" s="33" t="s">
        <v>28</v>
      </c>
      <c r="B119" s="34"/>
      <c r="C119" s="35">
        <f t="shared" si="35"/>
        <v>1</v>
      </c>
      <c r="D119" s="35">
        <v>1</v>
      </c>
      <c r="E119" s="35">
        <v>0</v>
      </c>
      <c r="F119" s="35">
        <v>0</v>
      </c>
      <c r="G119" s="35">
        <f t="shared" si="36"/>
        <v>1253</v>
      </c>
      <c r="H119" s="36">
        <v>821</v>
      </c>
      <c r="I119" s="36">
        <v>432</v>
      </c>
      <c r="J119" s="35">
        <f t="shared" si="37"/>
        <v>1253</v>
      </c>
      <c r="K119" s="36">
        <v>411</v>
      </c>
      <c r="L119" s="36">
        <v>414</v>
      </c>
      <c r="M119" s="36">
        <v>428</v>
      </c>
      <c r="N119" s="38">
        <v>0</v>
      </c>
    </row>
    <row r="120" spans="1:14" ht="18" customHeight="1">
      <c r="A120" s="33" t="s">
        <v>29</v>
      </c>
      <c r="B120" s="34"/>
      <c r="C120" s="35">
        <f t="shared" si="35"/>
        <v>1</v>
      </c>
      <c r="D120" s="35">
        <v>1</v>
      </c>
      <c r="E120" s="35">
        <v>0</v>
      </c>
      <c r="F120" s="35">
        <v>0</v>
      </c>
      <c r="G120" s="35">
        <f t="shared" si="36"/>
        <v>1634</v>
      </c>
      <c r="H120" s="36">
        <v>1015</v>
      </c>
      <c r="I120" s="36">
        <v>619</v>
      </c>
      <c r="J120" s="35">
        <f t="shared" si="37"/>
        <v>1634</v>
      </c>
      <c r="K120" s="36">
        <v>518</v>
      </c>
      <c r="L120" s="36">
        <v>590</v>
      </c>
      <c r="M120" s="36">
        <v>526</v>
      </c>
      <c r="N120" s="38">
        <v>0</v>
      </c>
    </row>
    <row r="121" spans="1:14" ht="18" customHeight="1">
      <c r="A121" s="33" t="s">
        <v>30</v>
      </c>
      <c r="B121" s="34"/>
      <c r="C121" s="35">
        <f aca="true" t="shared" si="38" ref="C121:C134">SUM(D121:F121)</f>
        <v>2</v>
      </c>
      <c r="D121" s="35">
        <v>2</v>
      </c>
      <c r="E121" s="35">
        <v>0</v>
      </c>
      <c r="F121" s="35">
        <v>0</v>
      </c>
      <c r="G121" s="35">
        <f t="shared" si="36"/>
        <v>2215</v>
      </c>
      <c r="H121" s="36">
        <v>900</v>
      </c>
      <c r="I121" s="36">
        <v>1315</v>
      </c>
      <c r="J121" s="35">
        <f t="shared" si="37"/>
        <v>2215</v>
      </c>
      <c r="K121" s="36">
        <v>708</v>
      </c>
      <c r="L121" s="36">
        <v>804</v>
      </c>
      <c r="M121" s="36">
        <v>703</v>
      </c>
      <c r="N121" s="38">
        <v>0</v>
      </c>
    </row>
    <row r="122" spans="1:14" ht="18" customHeight="1">
      <c r="A122" s="33" t="s">
        <v>31</v>
      </c>
      <c r="B122" s="34"/>
      <c r="C122" s="35">
        <f t="shared" si="38"/>
        <v>2</v>
      </c>
      <c r="D122" s="35">
        <v>2</v>
      </c>
      <c r="E122" s="35">
        <v>0</v>
      </c>
      <c r="F122" s="35">
        <v>0</v>
      </c>
      <c r="G122" s="35">
        <f t="shared" si="36"/>
        <v>2056</v>
      </c>
      <c r="H122" s="36">
        <v>1192</v>
      </c>
      <c r="I122" s="36">
        <v>864</v>
      </c>
      <c r="J122" s="35">
        <f t="shared" si="37"/>
        <v>2056</v>
      </c>
      <c r="K122" s="36">
        <v>689</v>
      </c>
      <c r="L122" s="36">
        <v>690</v>
      </c>
      <c r="M122" s="36">
        <v>677</v>
      </c>
      <c r="N122" s="36">
        <v>0</v>
      </c>
    </row>
    <row r="123" spans="1:14" ht="18" customHeight="1">
      <c r="A123" s="33" t="s">
        <v>32</v>
      </c>
      <c r="B123" s="34"/>
      <c r="C123" s="35">
        <f t="shared" si="38"/>
        <v>1</v>
      </c>
      <c r="D123" s="35">
        <v>1</v>
      </c>
      <c r="E123" s="35">
        <v>0</v>
      </c>
      <c r="F123" s="35">
        <v>0</v>
      </c>
      <c r="G123" s="35">
        <f t="shared" si="36"/>
        <v>1505</v>
      </c>
      <c r="H123" s="36">
        <v>1060</v>
      </c>
      <c r="I123" s="36">
        <v>445</v>
      </c>
      <c r="J123" s="35">
        <f t="shared" si="37"/>
        <v>1505</v>
      </c>
      <c r="K123" s="36">
        <v>522</v>
      </c>
      <c r="L123" s="36">
        <v>546</v>
      </c>
      <c r="M123" s="36">
        <v>437</v>
      </c>
      <c r="N123" s="38">
        <v>0</v>
      </c>
    </row>
    <row r="124" spans="1:14" ht="18" customHeight="1">
      <c r="A124" s="33" t="s">
        <v>33</v>
      </c>
      <c r="B124" s="34"/>
      <c r="C124" s="35">
        <f t="shared" si="38"/>
        <v>1</v>
      </c>
      <c r="D124" s="35">
        <v>1</v>
      </c>
      <c r="E124" s="35">
        <v>0</v>
      </c>
      <c r="F124" s="35">
        <v>0</v>
      </c>
      <c r="G124" s="35">
        <f t="shared" si="36"/>
        <v>987</v>
      </c>
      <c r="H124" s="36">
        <v>494</v>
      </c>
      <c r="I124" s="36">
        <v>493</v>
      </c>
      <c r="J124" s="35">
        <f t="shared" si="37"/>
        <v>987</v>
      </c>
      <c r="K124" s="36">
        <v>348</v>
      </c>
      <c r="L124" s="36">
        <v>315</v>
      </c>
      <c r="M124" s="36">
        <v>324</v>
      </c>
      <c r="N124" s="38">
        <v>0</v>
      </c>
    </row>
    <row r="125" spans="1:14" ht="18" customHeight="1">
      <c r="A125" s="33" t="s">
        <v>34</v>
      </c>
      <c r="B125" s="34"/>
      <c r="C125" s="35">
        <f t="shared" si="38"/>
        <v>1</v>
      </c>
      <c r="D125" s="35">
        <v>1</v>
      </c>
      <c r="E125" s="35">
        <v>0</v>
      </c>
      <c r="F125" s="35">
        <v>0</v>
      </c>
      <c r="G125" s="35">
        <f t="shared" si="36"/>
        <v>1227</v>
      </c>
      <c r="H125" s="36">
        <v>719</v>
      </c>
      <c r="I125" s="36">
        <v>508</v>
      </c>
      <c r="J125" s="35">
        <f t="shared" si="37"/>
        <v>1227</v>
      </c>
      <c r="K125" s="36">
        <v>360</v>
      </c>
      <c r="L125" s="36">
        <v>395</v>
      </c>
      <c r="M125" s="36">
        <v>472</v>
      </c>
      <c r="N125" s="38">
        <v>0</v>
      </c>
    </row>
    <row r="126" spans="1:14" ht="18" customHeight="1">
      <c r="A126" s="33" t="s">
        <v>35</v>
      </c>
      <c r="B126" s="34"/>
      <c r="C126" s="35">
        <f t="shared" si="38"/>
        <v>3</v>
      </c>
      <c r="D126" s="35">
        <v>3</v>
      </c>
      <c r="E126" s="35">
        <v>0</v>
      </c>
      <c r="F126" s="35">
        <v>0</v>
      </c>
      <c r="G126" s="35">
        <f t="shared" si="36"/>
        <v>2073</v>
      </c>
      <c r="H126" s="36">
        <v>1374</v>
      </c>
      <c r="I126" s="36">
        <v>699</v>
      </c>
      <c r="J126" s="35">
        <f t="shared" si="37"/>
        <v>2073</v>
      </c>
      <c r="K126" s="36">
        <v>674</v>
      </c>
      <c r="L126" s="36">
        <v>665</v>
      </c>
      <c r="M126" s="36">
        <v>734</v>
      </c>
      <c r="N126" s="38">
        <v>0</v>
      </c>
    </row>
    <row r="127" spans="1:14" ht="18" customHeight="1">
      <c r="A127" s="33" t="s">
        <v>36</v>
      </c>
      <c r="B127" s="34"/>
      <c r="C127" s="35">
        <f t="shared" si="38"/>
        <v>2</v>
      </c>
      <c r="D127" s="35">
        <v>2</v>
      </c>
      <c r="E127" s="35">
        <v>0</v>
      </c>
      <c r="F127" s="35">
        <v>0</v>
      </c>
      <c r="G127" s="35">
        <f t="shared" si="36"/>
        <v>1517</v>
      </c>
      <c r="H127" s="36">
        <v>1109</v>
      </c>
      <c r="I127" s="36">
        <v>408</v>
      </c>
      <c r="J127" s="35">
        <f t="shared" si="37"/>
        <v>1517</v>
      </c>
      <c r="K127" s="36">
        <v>530</v>
      </c>
      <c r="L127" s="36">
        <v>490</v>
      </c>
      <c r="M127" s="36">
        <v>497</v>
      </c>
      <c r="N127" s="38">
        <v>0</v>
      </c>
    </row>
    <row r="128" spans="1:14" ht="18" customHeight="1">
      <c r="A128" s="33" t="s">
        <v>37</v>
      </c>
      <c r="B128" s="34"/>
      <c r="C128" s="35">
        <f t="shared" si="38"/>
        <v>2</v>
      </c>
      <c r="D128" s="35">
        <v>2</v>
      </c>
      <c r="E128" s="35">
        <v>0</v>
      </c>
      <c r="F128" s="35">
        <v>0</v>
      </c>
      <c r="G128" s="35">
        <f t="shared" si="36"/>
        <v>2539</v>
      </c>
      <c r="H128" s="36">
        <v>1953</v>
      </c>
      <c r="I128" s="36">
        <v>586</v>
      </c>
      <c r="J128" s="35">
        <f t="shared" si="37"/>
        <v>2539</v>
      </c>
      <c r="K128" s="36">
        <v>789</v>
      </c>
      <c r="L128" s="36">
        <v>835</v>
      </c>
      <c r="M128" s="36">
        <v>915</v>
      </c>
      <c r="N128" s="36">
        <v>0</v>
      </c>
    </row>
    <row r="129" spans="1:14" ht="18" customHeight="1">
      <c r="A129" s="33" t="s">
        <v>38</v>
      </c>
      <c r="B129" s="34"/>
      <c r="C129" s="35">
        <f t="shared" si="38"/>
        <v>1</v>
      </c>
      <c r="D129" s="35">
        <v>1</v>
      </c>
      <c r="E129" s="35">
        <v>0</v>
      </c>
      <c r="F129" s="35">
        <v>0</v>
      </c>
      <c r="G129" s="35">
        <f t="shared" si="36"/>
        <v>735</v>
      </c>
      <c r="H129" s="36">
        <v>372</v>
      </c>
      <c r="I129" s="36">
        <v>363</v>
      </c>
      <c r="J129" s="35">
        <f t="shared" si="37"/>
        <v>735</v>
      </c>
      <c r="K129" s="36">
        <v>236</v>
      </c>
      <c r="L129" s="36">
        <v>296</v>
      </c>
      <c r="M129" s="36">
        <v>203</v>
      </c>
      <c r="N129" s="38">
        <v>0</v>
      </c>
    </row>
    <row r="130" spans="1:14" ht="18" customHeight="1">
      <c r="A130" s="33" t="s">
        <v>57</v>
      </c>
      <c r="B130" s="34"/>
      <c r="C130" s="35">
        <f t="shared" si="38"/>
        <v>2</v>
      </c>
      <c r="D130" s="35">
        <v>2</v>
      </c>
      <c r="E130" s="35">
        <v>0</v>
      </c>
      <c r="F130" s="35">
        <v>0</v>
      </c>
      <c r="G130" s="35">
        <f>H130+I130</f>
        <v>1696</v>
      </c>
      <c r="H130" s="36">
        <v>1092</v>
      </c>
      <c r="I130" s="36">
        <v>604</v>
      </c>
      <c r="J130" s="35">
        <f>SUM(K130:N130)</f>
        <v>1696</v>
      </c>
      <c r="K130" s="36">
        <v>500</v>
      </c>
      <c r="L130" s="36">
        <v>597</v>
      </c>
      <c r="M130" s="36">
        <v>599</v>
      </c>
      <c r="N130" s="38">
        <v>0</v>
      </c>
    </row>
    <row r="131" spans="1:27" ht="18" customHeight="1">
      <c r="A131" s="33" t="s">
        <v>41</v>
      </c>
      <c r="B131" s="34"/>
      <c r="C131" s="35">
        <f t="shared" si="38"/>
        <v>1</v>
      </c>
      <c r="D131" s="35">
        <v>1</v>
      </c>
      <c r="E131" s="35">
        <v>0</v>
      </c>
      <c r="F131" s="35">
        <v>0</v>
      </c>
      <c r="G131" s="35">
        <f>H131+I131</f>
        <v>900</v>
      </c>
      <c r="H131" s="36">
        <v>570</v>
      </c>
      <c r="I131" s="36">
        <v>330</v>
      </c>
      <c r="J131" s="35">
        <f>SUM(K131:N131)</f>
        <v>900</v>
      </c>
      <c r="K131" s="36">
        <v>298</v>
      </c>
      <c r="L131" s="36">
        <v>316</v>
      </c>
      <c r="M131" s="36">
        <v>286</v>
      </c>
      <c r="N131" s="38">
        <v>0</v>
      </c>
      <c r="AA131" s="3"/>
    </row>
    <row r="132" spans="1:27" ht="18" customHeight="1">
      <c r="A132" s="33" t="s">
        <v>42</v>
      </c>
      <c r="B132" s="34"/>
      <c r="C132" s="35">
        <f t="shared" si="38"/>
        <v>1</v>
      </c>
      <c r="D132" s="35">
        <v>1</v>
      </c>
      <c r="E132" s="35">
        <v>0</v>
      </c>
      <c r="F132" s="35">
        <v>0</v>
      </c>
      <c r="G132" s="35">
        <f>H132+I132</f>
        <v>1093</v>
      </c>
      <c r="H132" s="36">
        <v>736</v>
      </c>
      <c r="I132" s="36">
        <v>357</v>
      </c>
      <c r="J132" s="35">
        <f>SUM(K132:N132)</f>
        <v>1093</v>
      </c>
      <c r="K132" s="36">
        <v>371</v>
      </c>
      <c r="L132" s="36">
        <v>381</v>
      </c>
      <c r="M132" s="36">
        <v>341</v>
      </c>
      <c r="N132" s="38">
        <v>0</v>
      </c>
      <c r="AA132" s="3"/>
    </row>
    <row r="133" spans="1:27" ht="18" customHeight="1">
      <c r="A133" s="33" t="s">
        <v>43</v>
      </c>
      <c r="B133" s="34"/>
      <c r="C133" s="35">
        <f t="shared" si="38"/>
        <v>1</v>
      </c>
      <c r="D133" s="35">
        <v>1</v>
      </c>
      <c r="E133" s="35">
        <v>0</v>
      </c>
      <c r="F133" s="35">
        <v>0</v>
      </c>
      <c r="G133" s="35">
        <f>H133+I133</f>
        <v>585</v>
      </c>
      <c r="H133" s="36">
        <v>0</v>
      </c>
      <c r="I133" s="36">
        <v>585</v>
      </c>
      <c r="J133" s="35">
        <f>SUM(K133:N133)</f>
        <v>585</v>
      </c>
      <c r="K133" s="36">
        <v>189</v>
      </c>
      <c r="L133" s="36">
        <v>201</v>
      </c>
      <c r="M133" s="36">
        <v>195</v>
      </c>
      <c r="N133" s="38">
        <v>0</v>
      </c>
      <c r="AA133" s="3"/>
    </row>
    <row r="134" spans="1:14" s="3" customFormat="1" ht="18" customHeight="1">
      <c r="A134" s="71" t="s">
        <v>44</v>
      </c>
      <c r="B134" s="66"/>
      <c r="C134" s="67">
        <f t="shared" si="38"/>
        <v>1</v>
      </c>
      <c r="D134" s="67">
        <v>1</v>
      </c>
      <c r="E134" s="67">
        <v>0</v>
      </c>
      <c r="F134" s="67">
        <v>0</v>
      </c>
      <c r="G134" s="67">
        <f>H134+I134</f>
        <v>1275</v>
      </c>
      <c r="H134" s="68">
        <v>851</v>
      </c>
      <c r="I134" s="68">
        <v>424</v>
      </c>
      <c r="J134" s="67">
        <f>SUM(K134:N134)</f>
        <v>1275</v>
      </c>
      <c r="K134" s="68">
        <v>536</v>
      </c>
      <c r="L134" s="68">
        <v>361</v>
      </c>
      <c r="M134" s="68">
        <v>378</v>
      </c>
      <c r="N134" s="68">
        <v>0</v>
      </c>
    </row>
    <row r="135" spans="1:26" ht="19.5" customHeight="1">
      <c r="A135" s="33"/>
      <c r="B135" s="3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97" t="s">
        <v>45</v>
      </c>
      <c r="B136" s="98"/>
      <c r="C136" s="92" t="s">
        <v>61</v>
      </c>
      <c r="D136" s="92"/>
      <c r="E136" s="92"/>
      <c r="F136" s="92"/>
      <c r="G136" s="93"/>
      <c r="H136" s="62" t="s">
        <v>50</v>
      </c>
      <c r="I136" s="11"/>
      <c r="J136" s="11"/>
      <c r="K136" s="11"/>
      <c r="L136" s="11"/>
      <c r="M136" s="11"/>
      <c r="N136" s="11"/>
      <c r="O136" s="36"/>
      <c r="P136" s="36"/>
      <c r="Q136" s="36"/>
      <c r="R136" s="36"/>
      <c r="S136" s="35"/>
      <c r="T136" s="35"/>
      <c r="U136" s="35"/>
      <c r="V136" s="35"/>
      <c r="W136" s="35"/>
      <c r="X136" s="35"/>
      <c r="Y136" s="35"/>
      <c r="Z136" s="35"/>
    </row>
    <row r="137" spans="1:26" ht="19.5" customHeight="1">
      <c r="A137" s="99"/>
      <c r="B137" s="100"/>
      <c r="C137" s="92" t="s">
        <v>53</v>
      </c>
      <c r="D137" s="92"/>
      <c r="E137" s="92"/>
      <c r="F137" s="92"/>
      <c r="G137" s="93"/>
      <c r="H137" s="94" t="s">
        <v>51</v>
      </c>
      <c r="I137" s="92"/>
      <c r="J137" s="93"/>
      <c r="K137" s="94" t="s">
        <v>54</v>
      </c>
      <c r="L137" s="96"/>
      <c r="M137" s="94" t="s">
        <v>153</v>
      </c>
      <c r="N137" s="9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9.5" customHeight="1">
      <c r="A138" s="101"/>
      <c r="B138" s="102"/>
      <c r="C138" s="14" t="s">
        <v>16</v>
      </c>
      <c r="D138" s="14" t="s">
        <v>19</v>
      </c>
      <c r="E138" s="14" t="s">
        <v>20</v>
      </c>
      <c r="F138" s="14" t="s">
        <v>21</v>
      </c>
      <c r="G138" s="14" t="s">
        <v>23</v>
      </c>
      <c r="H138" s="14" t="s">
        <v>16</v>
      </c>
      <c r="I138" s="14" t="s">
        <v>17</v>
      </c>
      <c r="J138" s="14" t="s">
        <v>18</v>
      </c>
      <c r="K138" s="14" t="s">
        <v>17</v>
      </c>
      <c r="L138" s="14" t="s">
        <v>18</v>
      </c>
      <c r="M138" s="14" t="s">
        <v>17</v>
      </c>
      <c r="N138" s="9" t="s">
        <v>18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26.25" customHeight="1">
      <c r="A139" s="28" t="s">
        <v>64</v>
      </c>
      <c r="B139" s="29"/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f>H140</f>
        <v>38</v>
      </c>
      <c r="I139" s="30">
        <f>I140</f>
        <v>26</v>
      </c>
      <c r="J139" s="30">
        <f>J140</f>
        <v>12</v>
      </c>
      <c r="K139" s="30">
        <f>K140</f>
        <v>26</v>
      </c>
      <c r="L139" s="30">
        <f>L140</f>
        <v>12</v>
      </c>
      <c r="M139" s="30">
        <v>0</v>
      </c>
      <c r="N139" s="30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8" customHeight="1">
      <c r="A140" s="33" t="s">
        <v>46</v>
      </c>
      <c r="B140" s="34"/>
      <c r="C140" s="37">
        <f>SUM(D140:G140)</f>
        <v>0</v>
      </c>
      <c r="D140" s="36">
        <v>0</v>
      </c>
      <c r="E140" s="38">
        <v>0</v>
      </c>
      <c r="F140" s="36">
        <v>0</v>
      </c>
      <c r="G140" s="36">
        <v>0</v>
      </c>
      <c r="H140" s="35">
        <f>I140+J140</f>
        <v>38</v>
      </c>
      <c r="I140" s="35">
        <v>26</v>
      </c>
      <c r="J140" s="35">
        <v>12</v>
      </c>
      <c r="K140" s="35">
        <v>26</v>
      </c>
      <c r="L140" s="35">
        <v>12</v>
      </c>
      <c r="M140" s="35"/>
      <c r="N140" s="35">
        <v>0</v>
      </c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1.25" customHeight="1">
      <c r="A141" s="60"/>
      <c r="B141" s="34"/>
      <c r="C141" s="37"/>
      <c r="D141" s="36"/>
      <c r="E141" s="38"/>
      <c r="F141" s="36"/>
      <c r="G141" s="36"/>
      <c r="H141" s="35"/>
      <c r="I141" s="35"/>
      <c r="J141" s="35"/>
      <c r="K141" s="35"/>
      <c r="L141" s="35"/>
      <c r="M141" s="35">
        <v>0</v>
      </c>
      <c r="N141" s="35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26.25" customHeight="1">
      <c r="A142" s="28" t="s">
        <v>65</v>
      </c>
      <c r="B142" s="29"/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2">
        <f>SUM(H143:H163)</f>
        <v>2798</v>
      </c>
      <c r="I142" s="32">
        <f aca="true" t="shared" si="39" ref="I142:N142">SUM(I143:I163)</f>
        <v>2107</v>
      </c>
      <c r="J142" s="32">
        <f t="shared" si="39"/>
        <v>691</v>
      </c>
      <c r="K142" s="32">
        <f t="shared" si="39"/>
        <v>2107</v>
      </c>
      <c r="L142" s="32">
        <f t="shared" si="39"/>
        <v>691</v>
      </c>
      <c r="M142" s="32">
        <v>0</v>
      </c>
      <c r="N142" s="32">
        <f t="shared" si="39"/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56</v>
      </c>
      <c r="B143" s="34"/>
      <c r="C143" s="37">
        <f>SUM(D143:G143)</f>
        <v>0</v>
      </c>
      <c r="D143" s="36">
        <v>0</v>
      </c>
      <c r="E143" s="38">
        <v>0</v>
      </c>
      <c r="F143" s="36">
        <v>0</v>
      </c>
      <c r="G143" s="36">
        <v>0</v>
      </c>
      <c r="H143" s="35">
        <f>I143+J143</f>
        <v>804</v>
      </c>
      <c r="I143" s="35">
        <f>K143+M143</f>
        <v>601</v>
      </c>
      <c r="J143" s="35">
        <f>L143+N143</f>
        <v>203</v>
      </c>
      <c r="K143" s="35">
        <v>601</v>
      </c>
      <c r="L143" s="35">
        <v>203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24</v>
      </c>
      <c r="B144" s="34"/>
      <c r="C144" s="37">
        <f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>I144+J144</f>
        <v>359</v>
      </c>
      <c r="I144" s="35">
        <f aca="true" t="shared" si="40" ref="I144:I158">K144+M144</f>
        <v>277</v>
      </c>
      <c r="J144" s="35">
        <f aca="true" t="shared" si="41" ref="J144:J158">L144+N144</f>
        <v>82</v>
      </c>
      <c r="K144" s="35">
        <v>277</v>
      </c>
      <c r="L144" s="35">
        <v>82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25</v>
      </c>
      <c r="B145" s="34"/>
      <c r="C145" s="37">
        <f aca="true" t="shared" si="42" ref="C145:C158">SUM(D145:G145)</f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aca="true" t="shared" si="43" ref="H145:H158">I145+J145</f>
        <v>74</v>
      </c>
      <c r="I145" s="35">
        <f t="shared" si="40"/>
        <v>52</v>
      </c>
      <c r="J145" s="35">
        <f t="shared" si="41"/>
        <v>22</v>
      </c>
      <c r="K145" s="35">
        <v>52</v>
      </c>
      <c r="L145" s="35">
        <v>22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26</v>
      </c>
      <c r="B146" s="34"/>
      <c r="C146" s="37">
        <f t="shared" si="42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3"/>
        <v>124</v>
      </c>
      <c r="I146" s="35">
        <f t="shared" si="40"/>
        <v>91</v>
      </c>
      <c r="J146" s="35">
        <f t="shared" si="41"/>
        <v>33</v>
      </c>
      <c r="K146" s="35">
        <v>91</v>
      </c>
      <c r="L146" s="35">
        <v>33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27</v>
      </c>
      <c r="B147" s="34"/>
      <c r="C147" s="37">
        <f t="shared" si="42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3"/>
        <v>192</v>
      </c>
      <c r="I147" s="35">
        <f t="shared" si="40"/>
        <v>141</v>
      </c>
      <c r="J147" s="35">
        <f t="shared" si="41"/>
        <v>51</v>
      </c>
      <c r="K147" s="35">
        <v>141</v>
      </c>
      <c r="L147" s="35">
        <v>51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28</v>
      </c>
      <c r="B148" s="34"/>
      <c r="C148" s="37">
        <f t="shared" si="42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3"/>
        <v>54</v>
      </c>
      <c r="I148" s="35">
        <f t="shared" si="40"/>
        <v>42</v>
      </c>
      <c r="J148" s="35">
        <f t="shared" si="41"/>
        <v>12</v>
      </c>
      <c r="K148" s="35">
        <v>42</v>
      </c>
      <c r="L148" s="35">
        <v>12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29</v>
      </c>
      <c r="B149" s="34"/>
      <c r="C149" s="37">
        <f t="shared" si="42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3"/>
        <v>104</v>
      </c>
      <c r="I149" s="35">
        <f t="shared" si="40"/>
        <v>74</v>
      </c>
      <c r="J149" s="35">
        <f t="shared" si="41"/>
        <v>30</v>
      </c>
      <c r="K149" s="35">
        <v>74</v>
      </c>
      <c r="L149" s="35">
        <v>30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30</v>
      </c>
      <c r="B150" s="34"/>
      <c r="C150" s="37">
        <f t="shared" si="42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3"/>
        <v>123</v>
      </c>
      <c r="I150" s="35">
        <f t="shared" si="40"/>
        <v>86</v>
      </c>
      <c r="J150" s="35">
        <f t="shared" si="41"/>
        <v>37</v>
      </c>
      <c r="K150" s="35">
        <v>86</v>
      </c>
      <c r="L150" s="35">
        <v>37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31</v>
      </c>
      <c r="B151" s="34"/>
      <c r="C151" s="37">
        <f t="shared" si="42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3"/>
        <v>104</v>
      </c>
      <c r="I151" s="35">
        <f t="shared" si="40"/>
        <v>86</v>
      </c>
      <c r="J151" s="35">
        <f t="shared" si="41"/>
        <v>18</v>
      </c>
      <c r="K151" s="35">
        <v>86</v>
      </c>
      <c r="L151" s="35">
        <v>18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32</v>
      </c>
      <c r="B152" s="34"/>
      <c r="C152" s="37">
        <f t="shared" si="42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3"/>
        <v>59</v>
      </c>
      <c r="I152" s="35">
        <f t="shared" si="40"/>
        <v>43</v>
      </c>
      <c r="J152" s="35">
        <f t="shared" si="41"/>
        <v>16</v>
      </c>
      <c r="K152" s="35">
        <v>43</v>
      </c>
      <c r="L152" s="35">
        <v>16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33</v>
      </c>
      <c r="B153" s="34"/>
      <c r="C153" s="37">
        <f t="shared" si="42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3"/>
        <v>43</v>
      </c>
      <c r="I153" s="35">
        <f t="shared" si="40"/>
        <v>28</v>
      </c>
      <c r="J153" s="35">
        <f t="shared" si="41"/>
        <v>15</v>
      </c>
      <c r="K153" s="35">
        <v>28</v>
      </c>
      <c r="L153" s="35">
        <v>15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34</v>
      </c>
      <c r="B154" s="34"/>
      <c r="C154" s="37">
        <f t="shared" si="42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3"/>
        <v>70</v>
      </c>
      <c r="I154" s="35">
        <f t="shared" si="40"/>
        <v>51</v>
      </c>
      <c r="J154" s="35">
        <f t="shared" si="41"/>
        <v>19</v>
      </c>
      <c r="K154" s="35">
        <v>51</v>
      </c>
      <c r="L154" s="35">
        <v>19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35</v>
      </c>
      <c r="B155" s="34"/>
      <c r="C155" s="37">
        <f t="shared" si="42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3"/>
        <v>122</v>
      </c>
      <c r="I155" s="35">
        <f t="shared" si="40"/>
        <v>89</v>
      </c>
      <c r="J155" s="35">
        <f t="shared" si="41"/>
        <v>33</v>
      </c>
      <c r="K155" s="35">
        <v>89</v>
      </c>
      <c r="L155" s="35">
        <v>33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36</v>
      </c>
      <c r="B156" s="34"/>
      <c r="C156" s="37">
        <f t="shared" si="42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3"/>
        <v>81</v>
      </c>
      <c r="I156" s="35">
        <f t="shared" si="40"/>
        <v>73</v>
      </c>
      <c r="J156" s="35">
        <f t="shared" si="41"/>
        <v>8</v>
      </c>
      <c r="K156" s="35">
        <v>73</v>
      </c>
      <c r="L156" s="35">
        <v>8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37</v>
      </c>
      <c r="B157" s="34"/>
      <c r="C157" s="37">
        <f t="shared" si="42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3"/>
        <v>124</v>
      </c>
      <c r="I157" s="35">
        <f t="shared" si="40"/>
        <v>103</v>
      </c>
      <c r="J157" s="35">
        <f t="shared" si="41"/>
        <v>21</v>
      </c>
      <c r="K157" s="35">
        <v>103</v>
      </c>
      <c r="L157" s="35">
        <v>21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38</v>
      </c>
      <c r="B158" s="34"/>
      <c r="C158" s="37">
        <f t="shared" si="42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43"/>
        <v>41</v>
      </c>
      <c r="I158" s="35">
        <f t="shared" si="40"/>
        <v>29</v>
      </c>
      <c r="J158" s="35">
        <f t="shared" si="41"/>
        <v>12</v>
      </c>
      <c r="K158" s="35">
        <v>29</v>
      </c>
      <c r="L158" s="35">
        <v>12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57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122</v>
      </c>
      <c r="I159" s="35">
        <f aca="true" t="shared" si="44" ref="I159:J163">K159+M159</f>
        <v>85</v>
      </c>
      <c r="J159" s="35">
        <f t="shared" si="44"/>
        <v>37</v>
      </c>
      <c r="K159" s="35">
        <v>85</v>
      </c>
      <c r="L159" s="35">
        <v>37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41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54</v>
      </c>
      <c r="I160" s="35">
        <f t="shared" si="44"/>
        <v>46</v>
      </c>
      <c r="J160" s="35">
        <f t="shared" si="44"/>
        <v>8</v>
      </c>
      <c r="K160" s="35">
        <v>46</v>
      </c>
      <c r="L160" s="35">
        <v>8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42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50</v>
      </c>
      <c r="I161" s="35">
        <f t="shared" si="44"/>
        <v>44</v>
      </c>
      <c r="J161" s="35">
        <f t="shared" si="44"/>
        <v>6</v>
      </c>
      <c r="K161" s="35">
        <v>44</v>
      </c>
      <c r="L161" s="35">
        <v>6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43</v>
      </c>
      <c r="B162" s="34"/>
      <c r="C162" s="37">
        <f>SUM(D162:G162)</f>
        <v>0</v>
      </c>
      <c r="D162" s="36">
        <v>0</v>
      </c>
      <c r="E162" s="36">
        <v>0</v>
      </c>
      <c r="F162" s="36">
        <v>0</v>
      </c>
      <c r="G162" s="38">
        <v>0</v>
      </c>
      <c r="H162" s="35">
        <f>I162+J162</f>
        <v>27</v>
      </c>
      <c r="I162" s="35">
        <f t="shared" si="44"/>
        <v>15</v>
      </c>
      <c r="J162" s="35">
        <f t="shared" si="44"/>
        <v>12</v>
      </c>
      <c r="K162" s="35">
        <v>15</v>
      </c>
      <c r="L162" s="35">
        <v>12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s="3" customFormat="1" ht="18" customHeight="1">
      <c r="A163" s="71" t="s">
        <v>44</v>
      </c>
      <c r="B163" s="66"/>
      <c r="C163" s="67">
        <f>SUM(D163:G163)</f>
        <v>0</v>
      </c>
      <c r="D163" s="68">
        <v>0</v>
      </c>
      <c r="E163" s="68">
        <v>0</v>
      </c>
      <c r="F163" s="68">
        <v>0</v>
      </c>
      <c r="G163" s="68">
        <v>0</v>
      </c>
      <c r="H163" s="67">
        <f>I163+J163</f>
        <v>67</v>
      </c>
      <c r="I163" s="67">
        <f t="shared" si="44"/>
        <v>51</v>
      </c>
      <c r="J163" s="67">
        <f t="shared" si="44"/>
        <v>16</v>
      </c>
      <c r="K163" s="67">
        <v>51</v>
      </c>
      <c r="L163" s="67">
        <v>16</v>
      </c>
      <c r="M163" s="67">
        <v>0</v>
      </c>
      <c r="N163" s="67">
        <v>0</v>
      </c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3:26" ht="14.25">
      <c r="C164" s="35"/>
      <c r="D164" s="35"/>
      <c r="E164" s="35"/>
      <c r="F164" s="35"/>
      <c r="G164" s="35"/>
      <c r="H164" s="35"/>
      <c r="I164" s="83"/>
      <c r="J164" s="84"/>
      <c r="K164" s="84"/>
      <c r="L164" s="84"/>
      <c r="M164" s="84"/>
      <c r="N164" s="8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84"/>
      <c r="J165" s="84"/>
      <c r="K165" s="84"/>
      <c r="L165" s="84"/>
      <c r="M165" s="84"/>
      <c r="N165" s="84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84"/>
      <c r="J166" s="84"/>
      <c r="K166" s="84"/>
      <c r="L166" s="84"/>
      <c r="M166" s="84"/>
      <c r="N166" s="84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84"/>
      <c r="J167" s="84"/>
      <c r="K167" s="84"/>
      <c r="L167" s="84"/>
      <c r="M167" s="84"/>
      <c r="N167" s="84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84"/>
      <c r="J168" s="84"/>
      <c r="K168" s="84"/>
      <c r="L168" s="84"/>
      <c r="M168" s="84"/>
      <c r="N168" s="84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84"/>
      <c r="J169" s="84"/>
      <c r="K169" s="84"/>
      <c r="L169" s="84"/>
      <c r="M169" s="84"/>
      <c r="N169" s="84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84"/>
      <c r="J170" s="84"/>
      <c r="K170" s="84"/>
      <c r="L170" s="84"/>
      <c r="M170" s="84"/>
      <c r="N170" s="84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84"/>
      <c r="J171" s="84"/>
      <c r="K171" s="84"/>
      <c r="L171" s="84"/>
      <c r="M171" s="84"/>
      <c r="N171" s="84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84"/>
      <c r="J172" s="84"/>
      <c r="K172" s="84"/>
      <c r="L172" s="84"/>
      <c r="M172" s="84"/>
      <c r="N172" s="84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84"/>
      <c r="J173" s="84"/>
      <c r="K173" s="84"/>
      <c r="L173" s="84"/>
      <c r="M173" s="84"/>
      <c r="N173" s="84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84"/>
      <c r="J174" s="84"/>
      <c r="K174" s="84"/>
      <c r="L174" s="84"/>
      <c r="M174" s="84"/>
      <c r="N174" s="84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84"/>
      <c r="J175" s="84"/>
      <c r="K175" s="84"/>
      <c r="L175" s="84"/>
      <c r="M175" s="84"/>
      <c r="N175" s="84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84"/>
      <c r="J176" s="84"/>
      <c r="K176" s="84"/>
      <c r="L176" s="84"/>
      <c r="M176" s="84"/>
      <c r="N176" s="84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84"/>
      <c r="J177" s="84"/>
      <c r="K177" s="84"/>
      <c r="L177" s="84"/>
      <c r="M177" s="84"/>
      <c r="N177" s="84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84"/>
      <c r="J178" s="84"/>
      <c r="K178" s="84"/>
      <c r="L178" s="84"/>
      <c r="M178" s="84"/>
      <c r="N178" s="84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84"/>
      <c r="J179" s="84"/>
      <c r="K179" s="84"/>
      <c r="L179" s="84"/>
      <c r="M179" s="84"/>
      <c r="N179" s="84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84"/>
      <c r="J180" s="84"/>
      <c r="K180" s="84"/>
      <c r="L180" s="84"/>
      <c r="M180" s="84"/>
      <c r="N180" s="84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84"/>
      <c r="J181" s="84"/>
      <c r="K181" s="84"/>
      <c r="L181" s="84"/>
      <c r="M181" s="84"/>
      <c r="N181" s="84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84"/>
      <c r="J182" s="84"/>
      <c r="K182" s="84"/>
      <c r="L182" s="84"/>
      <c r="M182" s="84"/>
      <c r="N182" s="84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84"/>
      <c r="J183" s="84"/>
      <c r="K183" s="84"/>
      <c r="L183" s="84"/>
      <c r="M183" s="84"/>
      <c r="N183" s="84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84"/>
      <c r="J184" s="84"/>
      <c r="K184" s="84"/>
      <c r="L184" s="84"/>
      <c r="M184" s="84"/>
      <c r="N184" s="84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84"/>
      <c r="J185" s="84"/>
      <c r="K185" s="84"/>
      <c r="L185" s="84"/>
      <c r="M185" s="84"/>
      <c r="N185" s="84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</sheetData>
  <sheetProtection sheet="1"/>
  <mergeCells count="22">
    <mergeCell ref="O5:S5"/>
    <mergeCell ref="J108:N108"/>
    <mergeCell ref="C137:G137"/>
    <mergeCell ref="A106:E106"/>
    <mergeCell ref="T5:V5"/>
    <mergeCell ref="C4:F5"/>
    <mergeCell ref="C55:F56"/>
    <mergeCell ref="A4:B6"/>
    <mergeCell ref="O4:S4"/>
    <mergeCell ref="A136:B138"/>
    <mergeCell ref="C105:N105"/>
    <mergeCell ref="A107:B109"/>
    <mergeCell ref="C107:F108"/>
    <mergeCell ref="G107:N107"/>
    <mergeCell ref="J5:N5"/>
    <mergeCell ref="C136:G136"/>
    <mergeCell ref="G108:I108"/>
    <mergeCell ref="G4:N4"/>
    <mergeCell ref="G5:I5"/>
    <mergeCell ref="M137:N137"/>
    <mergeCell ref="K137:L137"/>
    <mergeCell ref="H137:J1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52" max="25" man="1"/>
    <brk id="103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2008-12-09T04:54:10Z</cp:lastPrinted>
  <dcterms:created xsi:type="dcterms:W3CDTF">1999-10-06T05:16:05Z</dcterms:created>
  <dcterms:modified xsi:type="dcterms:W3CDTF">2012-02-08T07:42:58Z</dcterms:modified>
  <cp:category/>
  <cp:version/>
  <cp:contentType/>
  <cp:contentStatus/>
</cp:coreProperties>
</file>