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AO35" i="9" l="1"/>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O39" i="9"/>
  <c r="BE39" i="9"/>
  <c r="AM39" i="9"/>
  <c r="CO38" i="9"/>
  <c r="BE38" i="9"/>
  <c r="AM38" i="9"/>
  <c r="CO37" i="9"/>
  <c r="BE37" i="9"/>
  <c r="AM37" i="9"/>
  <c r="BE36" i="9"/>
  <c r="AM36" i="9"/>
  <c r="BW35" i="9"/>
  <c r="BW36" i="9" s="1"/>
  <c r="BW37" i="9" s="1"/>
  <c r="BW38" i="9" s="1"/>
  <c r="BW39" i="9" s="1"/>
  <c r="BW40" i="9" s="1"/>
  <c r="BE35" i="9"/>
  <c r="BW34" i="9"/>
  <c r="BE34" i="9"/>
  <c r="C34" i="9"/>
  <c r="C35" i="9" s="1"/>
  <c r="C36" i="9" s="1"/>
  <c r="C37" i="9" s="1"/>
  <c r="C38" i="9" s="1"/>
  <c r="C39" i="9" s="1"/>
  <c r="C40" i="9" s="1"/>
  <c r="CO34" i="9" l="1"/>
  <c r="CO35" i="9" s="1"/>
  <c r="CO36" i="9" s="1"/>
  <c r="U34" i="9"/>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<sst xmlns="http://schemas.openxmlformats.org/spreadsheetml/2006/main" count="1080" uniqueCount="567">
  <si>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</si>
  <si>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</si>
  <si>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</si>
  <si>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</si>
  <si>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</si>
  <si>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</si>
  <si>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</si>
  <si>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</si>
  <si>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</si>
  <si>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</si>
  <si>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</si>
  <si>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</si>
  <si>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</si>
  <si>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</si>
  <si>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</si>
  <si>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</si>
  <si>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</si>
  <si>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</si>
  <si>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</si>
  <si>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</si>
  <si>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</si>
  <si>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</si>
  <si>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</si>
  <si>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</si>
  <si>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</si>
  <si>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</si>
  <si>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</si>
  <si>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</si>
  <si>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</si>
  <si>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</si>
  <si>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</si>
  <si>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</si>
  <si>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</si>
  <si>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</si>
  <si>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</si>
  <si>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</si>
  <si>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</si>
  <si>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</si>
  <si>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</si>
  <si>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</si>
  <si>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</si>
  <si>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</si>
  <si>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</si>
  <si>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</si>
  <si>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</si>
  <si>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</si>
  <si>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</si>
  <si>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</si>
  <si>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</si>
  <si>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</si>
  <si>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</si>
  <si>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</si>
  <si>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</si>
  <si>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</si>
  <si>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</si>
  <si>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</si>
  <si>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</si>
  <si>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</si>
  <si>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</si>
  <si>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</si>
  <si>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</si>
  <si>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</si>
  <si>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</si>
  <si>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</si>
  <si>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</si>
  <si>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</si>
  <si>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</si>
  <si>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</si>
  <si>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</si>
  <si>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</si>
  <si>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</si>
  <si>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</si>
  <si>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</si>
  <si>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</si>
  <si>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</si>
  <si>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</si>
  <si>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</si>
  <si>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</si>
  <si>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</si>
  <si>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</si>
  <si>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</si>
  <si>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</si>
  <si>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</si>
  <si>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戸田市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</si>
  <si>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</si>
  <si>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</si>
  <si>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</si>
  <si>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</si>
  <si>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</si>
  <si>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</si>
  <si>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</si>
  <si>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</si>
  <si>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</si>
  <si>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</si>
  <si>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</si>
  <si>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</si>
  <si>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</si>
  <si>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</si>
  <si>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</si>
  <si>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</si>
  <si>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</si>
  <si>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</si>
  <si>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</si>
  <si>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</si>
  <si>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</si>
  <si>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</si>
  <si>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</si>
  <si>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</si>
  <si>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</si>
  <si>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</si>
  <si>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</si>
  <si>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</si>
  <si>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</si>
  <si>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</si>
  <si>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</si>
  <si>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</si>
  <si>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</si>
  <si>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</si>
  <si>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</si>
  <si>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</si>
  <si>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</si>
  <si>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</si>
  <si>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</si>
  <si>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</si>
  <si>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</si>
  <si>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</si>
  <si>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</si>
  <si>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</si>
  <si>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</si>
  <si>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</si>
  <si>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</si>
  <si>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</si>
  <si>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</si>
  <si>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</si>
  <si>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</si>
  <si>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</si>
  <si>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</si>
  <si>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</si>
  <si>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</si>
  <si>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</si>
  <si>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</si>
  <si>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</si>
  <si>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</si>
  <si>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</si>
  <si>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</si>
  <si>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</si>
  <si>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</si>
  <si>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</si>
  <si>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</si>
  <si>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</si>
  <si>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</si>
  <si>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</si>
  <si>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</si>
  <si>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</si>
  <si>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</si>
  <si>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</si>
  <si>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</si>
  <si>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</si>
  <si>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</si>
  <si>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</si>
  <si>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</si>
  <si>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</si>
  <si>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</si>
  <si>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</si>
  <si>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</si>
  <si>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</si>
  <si>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</si>
  <si>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</si>
  <si>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</si>
  <si>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</si>
  <si>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</si>
  <si>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</si>
  <si>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</si>
  <si>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</si>
  <si>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</si>
  <si>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</si>
  <si>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</si>
  <si>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</si>
  <si>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</si>
  <si>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</si>
  <si>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</si>
  <si>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</si>
  <si>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</si>
  <si>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</si>
  <si>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</si>
  <si>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</si>
  <si>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</si>
  <si>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</si>
  <si>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</si>
  <si>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</si>
  <si>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</si>
  <si>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</si>
  <si>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</si>
  <si>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</si>
  <si>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</si>
  <si>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</si>
  <si>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</si>
  <si>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埼玉県戸田市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</si>
  <si>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</si>
  <si>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</si>
  <si>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</si>
  <si>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</si>
  <si>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</si>
  <si>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</si>
  <si>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</si>
  <si>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</si>
  <si>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</si>
  <si>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</si>
  <si>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</si>
  <si>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</si>
  <si>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</si>
  <si>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</si>
  <si>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</si>
  <si>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</si>
  <si>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</si>
  <si>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</si>
  <si>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</si>
  <si>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</si>
  <si>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</si>
  <si>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</si>
  <si>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</si>
  <si>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</si>
  <si>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</si>
  <si>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</si>
  <si>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</si>
  <si>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</si>
  <si>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</si>
  <si>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</si>
  <si>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</si>
  <si>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</si>
  <si>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</si>
  <si>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</si>
  <si>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</si>
  <si>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</si>
  <si>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</si>
  <si>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</si>
  <si>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</si>
  <si>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</si>
  <si>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</si>
  <si>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</si>
  <si>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</si>
  <si>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</si>
  <si>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</si>
  <si>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</si>
  <si>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</si>
  <si>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</si>
  <si>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</si>
  <si>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</si>
  <si>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</si>
  <si>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</si>
  <si>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</si>
  <si>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</si>
  <si>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</si>
  <si>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</si>
  <si>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</si>
  <si>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</si>
  <si>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</si>
  <si>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</si>
  <si>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</si>
  <si>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</si>
  <si>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</si>
  <si>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</si>
  <si>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</si>
  <si>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</si>
  <si>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</si>
  <si>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</si>
  <si>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</si>
  <si>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</si>
  <si>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</si>
  <si>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</si>
  <si>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</si>
  <si>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</si>
  <si>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</si>
  <si>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</si>
  <si>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</si>
  <si>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</si>
  <si>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</si>
  <si>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</si>
  <si>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</si>
  <si>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</si>
  <si>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</si>
  <si>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</si>
  <si>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</si>
  <si>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</si>
  <si>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</si>
  <si>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</si>
  <si>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</si>
  <si>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</si>
  <si>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</si>
  <si>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</si>
  <si>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</si>
  <si>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</si>
  <si>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</si>
  <si>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</si>
  <si>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</si>
  <si>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</si>
  <si>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</si>
  <si>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</si>
  <si>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</si>
  <si>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</si>
  <si>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</si>
  <si>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</si>
  <si>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</si>
  <si>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</si>
  <si>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</si>
  <si>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</si>
  <si>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</si>
  <si>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</si>
  <si>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</si>
  <si>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</si>
  <si>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</si>
  <si>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</si>
  <si>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</si>
  <si>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</si>
  <si>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</si>
  <si>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</si>
  <si>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</si>
  <si>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</si>
  <si>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</si>
  <si>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</si>
  <si>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</si>
  <si>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</si>
  <si>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</si>
  <si>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</si>
  <si>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</si>
  <si>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</si>
  <si>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</si>
  <si>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</si>
  <si>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</si>
  <si>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</si>
  <si>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</si>
  <si>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</si>
  <si>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</si>
  <si>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</si>
  <si>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</si>
  <si>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</si>
  <si>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</si>
  <si>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</si>
  <si>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</si>
  <si>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</si>
  <si>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</si>
  <si>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</si>
  <si>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</si>
  <si>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</si>
  <si>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</si>
  <si>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</si>
  <si>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</si>
  <si>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埼玉県戸田市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</si>
  <si>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</si>
  <si>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</si>
  <si>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</si>
  <si>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</si>
  <si>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</si>
  <si>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</si>
  <si>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</si>
  <si>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</si>
  <si>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</si>
  <si>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</si>
  <si>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</si>
  <si>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</si>
  <si>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</si>
  <si>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</si>
  <si>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</si>
  <si>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</si>
  <si>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</si>
  <si>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</si>
  <si>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</si>
  <si>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</si>
  <si>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中小企業従業員退職金等福祉共済事業</t>
    <phoneticPr fontId="5"/>
  </si>
  <si>
    <t>市民医療センター</t>
    <phoneticPr fontId="5"/>
  </si>
  <si>
    <t>海外留学奨学事業</t>
    <phoneticPr fontId="5"/>
  </si>
  <si>
    <t>火災共済事業</t>
    <phoneticPr fontId="5"/>
  </si>
  <si>
    <t>新曽第一土地区画整理事業</t>
    <phoneticPr fontId="5"/>
  </si>
  <si>
    <t>新曽第二土地区画整理事業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</si>
  <si>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</si>
  <si>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</si>
  <si>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</si>
  <si>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</si>
  <si>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</si>
  <si>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</si>
  <si>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</si>
  <si>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</si>
  <si>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</si>
  <si>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</si>
  <si>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</si>
  <si>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</si>
  <si>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</si>
  <si>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</si>
  <si>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</si>
  <si>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</si>
  <si>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介護老人保健施設事業</t>
    <phoneticPr fontId="5"/>
  </si>
  <si>
    <t>在宅介護支援事業</t>
    <phoneticPr fontId="5"/>
  </si>
  <si>
    <t>交通災害共済事業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</si>
  <si>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</si>
  <si>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</si>
  <si>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</si>
  <si>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</si>
  <si>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</si>
  <si>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</si>
  <si>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</si>
  <si>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</si>
  <si>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</si>
  <si>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</si>
  <si>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</si>
  <si>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</si>
  <si>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</si>
  <si>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</si>
  <si>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</si>
  <si>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</si>
  <si>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</si>
  <si>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</si>
  <si>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</si>
  <si>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</si>
  <si>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</si>
  <si>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</si>
  <si>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</si>
  <si>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</si>
  <si>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</si>
  <si>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</si>
  <si>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</si>
  <si>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</si>
  <si>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</si>
  <si>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</si>
  <si>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</si>
  <si>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</si>
  <si>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</si>
  <si>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</si>
  <si>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</si>
  <si>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</si>
  <si>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</si>
  <si>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</si>
  <si>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</si>
  <si>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</si>
  <si>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</si>
  <si>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</si>
  <si>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</si>
  <si>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</si>
  <si>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</si>
  <si>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</si>
  <si>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</si>
  <si>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</si>
  <si>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</si>
  <si>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</si>
  <si>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</si>
  <si>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</si>
  <si>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</si>
  <si>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</si>
  <si>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</si>
  <si>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</si>
  <si>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</si>
  <si>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</si>
  <si>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</si>
  <si>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</si>
  <si>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</si>
  <si>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</si>
  <si>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</si>
  <si>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</si>
  <si>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</si>
  <si>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</si>
  <si>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</si>
  <si>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</si>
  <si>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</si>
  <si>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</si>
  <si>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</si>
  <si>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</si>
  <si>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</si>
  <si>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</si>
  <si>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</si>
  <si>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</si>
  <si>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</si>
  <si>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</si>
  <si>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</si>
  <si>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</si>
  <si>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</si>
  <si>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</si>
  <si>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</si>
  <si>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</si>
  <si>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</si>
  <si>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</si>
  <si>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</si>
  <si>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</si>
  <si>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</si>
  <si>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</si>
  <si>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</si>
  <si>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</si>
  <si>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</si>
  <si>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</si>
  <si>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</si>
  <si>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</si>
  <si>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</si>
  <si>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</si>
  <si>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</si>
  <si>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</si>
  <si>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</si>
  <si>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</si>
  <si>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</si>
  <si>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</si>
  <si>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</si>
  <si>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</si>
  <si>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</si>
  <si>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</si>
  <si>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</si>
  <si>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</si>
  <si>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</si>
  <si>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</si>
  <si>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</si>
  <si>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</si>
  <si>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</si>
  <si>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</si>
  <si>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</si>
  <si>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</si>
  <si>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</si>
  <si>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</si>
  <si>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</si>
  <si>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</si>
  <si>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</si>
  <si>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</si>
  <si>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</si>
  <si>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</si>
  <si>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</si>
  <si>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</si>
  <si>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</si>
  <si>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</si>
  <si>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</si>
  <si>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</si>
  <si>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</si>
  <si>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</si>
  <si>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</si>
  <si>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</si>
  <si>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</si>
  <si>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</si>
  <si>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1.89</t>
  </si>
  <si>
    <t>▲ 1.10</t>
  </si>
  <si>
    <t>一般会計</t>
  </si>
  <si>
    <t>水道事業会計</t>
  </si>
  <si>
    <t>国民健康保険</t>
  </si>
  <si>
    <t>下水道事業会計</t>
  </si>
  <si>
    <t>介護保険</t>
  </si>
  <si>
    <t>新曽第一土地区画整理事業</t>
  </si>
  <si>
    <t>新曽第二土地区画整理事業</t>
  </si>
  <si>
    <t>市民医療センター</t>
  </si>
  <si>
    <t>その他会計（赤字）</t>
  </si>
  <si>
    <t>その他会計（黒字）</t>
  </si>
  <si>
    <t>戸田市文化スポーツ財団</t>
  </si>
  <si>
    <t>戸田市土地開発公社</t>
  </si>
  <si>
    <t>蕨戸田衛生センター組合</t>
    <rPh sb="0" eb="1">
      <t>ワラビ</t>
    </rPh>
    <rPh sb="1" eb="3">
      <t>トダ</t>
    </rPh>
    <rPh sb="3" eb="5">
      <t>エイセイ</t>
    </rPh>
    <rPh sb="9" eb="11">
      <t>クミアイ</t>
    </rPh>
    <phoneticPr fontId="5"/>
  </si>
  <si>
    <t>戸田競艇組合</t>
    <rPh sb="0" eb="2">
      <t>トダ</t>
    </rPh>
    <rPh sb="2" eb="4">
      <t>キョウテイ</t>
    </rPh>
    <rPh sb="4" eb="6">
      <t>クミアイ</t>
    </rPh>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</si>
  <si>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14"/>
  </si>
  <si>
    <t>埼玉県市町村総合事務組合</t>
    <rPh sb="0" eb="3">
      <t>サイタマケン</t>
    </rPh>
    <rPh sb="3" eb="6">
      <t>シチョウソン</t>
    </rPh>
    <rPh sb="6" eb="8">
      <t>ソウゴウ</t>
    </rPh>
    <rPh sb="8" eb="10">
      <t>ジム</t>
    </rPh>
    <rPh sb="10" eb="12">
      <t>クミアイ</t>
    </rPh>
    <phoneticPr fontId="14"/>
  </si>
  <si>
    <t>彩の国さいたま人づくり広域連合</t>
    <rPh sb="0" eb="1">
      <t>サイ</t>
    </rPh>
    <rPh sb="2" eb="3">
      <t>クニ</t>
    </rPh>
    <rPh sb="7" eb="8">
      <t>ヒト</t>
    </rPh>
    <rPh sb="11" eb="15">
      <t>コウイキレンゴウ</t>
    </rPh>
    <phoneticPr fontId="14"/>
  </si>
  <si>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</si>
  <si>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</si>
  <si>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</si>
  <si>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戸田市水と緑の公社</t>
    <rPh sb="3" eb="4">
      <t>ミズ</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</si>
  <si>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</si>
  <si>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</si>
  <si>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</si>
  <si>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</si>
  <si>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</si>
  <si>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</si>
  <si>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</si>
  <si>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</si>
  <si>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</si>
  <si>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</si>
  <si>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</si>
  <si>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有形固定資産減価償却率ともに、類似団体平均を上回っている。将来負担比率が高くなっている要因のひとつには、土地開発公社の保有土地に係る債務負担行為がある。平成29年度までの第3次土地開発公社経営健全化計画の中で、公社の保有土地を縮減していくため、将来負担比率は平成28年度以降下降することが見込まれる。今後とも、将来負担比率と有形固定資産減価償却率のバランスを注視しながら、公共施設等の更新及び大規模改修等を実施していく。</t>
    <phoneticPr fontId="5"/>
  </si>
  <si>
    <t>平成26年度を境に、将来負担比率は下降する一方、実質公債費比率は上昇しており、類似団体平均とは異なった推移となっている。将来負担比率は、土地開発公社の経営健全化や充当可能基金の増加等の要因によって下降している。実質公債費比率については、平成24年度から平成27年度にかけて複数の大規模改修工事が集中したことから、それに係る市債の償還によって上昇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</si>
</sst>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71057</c:v>
                </c:pt>
                <c:pt idx="1">
                  <c:v>67034</c:v>
                </c:pt>
                <c:pt idx="2">
                  <c:v>83084</c:v>
                </c:pt>
                <c:pt idx="3">
                  <c:v>52724</c:v>
                </c:pt>
                <c:pt idx="4">
                  <c:v>34770</c:v>
                </c:pt>
              </c:numCache>
            </c:numRef>
          </c:val>
          <c:smooth val="0"/>
        </c:ser>
        <c:dLbls>
          <c:showLegendKey val="0"/>
          <c:showVal val="0"/>
          <c:showCatName val="0"/>
          <c:showSerName val="0"/>
          <c:showPercent val="0"/>
          <c:showBubbleSize val="0"/>
        </c:dLbls>
        <c:marker val="1"/>
        <c:smooth val="0"/>
        <c:axId val="135833088"/>
        <c:axId val="135835008"/>
      </c:lineChart>
      <c:catAx>
        <c:axId val="135833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835008"/>
        <c:crosses val="autoZero"/>
        <c:auto val="1"/>
        <c:lblAlgn val="ctr"/>
        <c:lblOffset val="100"/>
        <c:tickLblSkip val="1"/>
        <c:tickMarkSkip val="1"/>
        <c:noMultiLvlLbl val="0"/>
      </c:catAx>
      <c:valAx>
        <c:axId val="13583500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833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10.23</c:v>
                </c:pt>
                <c:pt idx="1">
                  <c:v>7.55</c:v>
                </c:pt>
                <c:pt idx="2">
                  <c:v>6.51</c:v>
                </c:pt>
                <c:pt idx="3">
                  <c:v>8.7100000000000009</c:v>
                </c:pt>
                <c:pt idx="4">
                  <c:v>8.9499999999999993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13.5</c:v>
                </c:pt>
                <c:pt idx="1">
                  <c:v>13.68</c:v>
                </c:pt>
                <c:pt idx="2">
                  <c:v>12.98</c:v>
                </c:pt>
                <c:pt idx="3">
                  <c:v>13.89</c:v>
                </c:pt>
                <c:pt idx="4">
                  <c:v>16.29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4923776"/>
        <c:axId val="154925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2.5499999999999998</c:v>
                </c:pt>
                <c:pt idx="1">
                  <c:v>-1.89</c:v>
                </c:pt>
                <c:pt idx="2">
                  <c:v>-1.1000000000000001</c:v>
                </c:pt>
                <c:pt idx="3">
                  <c:v>3.38</c:v>
                </c:pt>
                <c:pt idx="4">
                  <c:v>3.46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4923776"/>
        <c:axId val="154925696"/>
      </c:lineChart>
      <c:catAx>
        <c:axId val="15492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4925696"/>
        <c:crosses val="autoZero"/>
        <c:auto val="1"/>
        <c:lblAlgn val="ctr"/>
        <c:lblOffset val="100"/>
        <c:tickLblSkip val="1"/>
        <c:tickMarkSkip val="1"/>
        <c:noMultiLvlLbl val="0"/>
      </c:catAx>
      <c:valAx>
        <c:axId val="154925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92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0.89</c:v>
                </c:pt>
                <c:pt idx="2">
                  <c:v>#N/A</c:v>
                </c:pt>
                <c:pt idx="3">
                  <c:v>1.62</c:v>
                </c:pt>
                <c:pt idx="4">
                  <c:v>#N/A</c:v>
                </c:pt>
                <c:pt idx="5">
                  <c:v>0.24</c:v>
                </c:pt>
                <c:pt idx="6">
                  <c:v>#N/A</c:v>
                </c:pt>
                <c:pt idx="7">
                  <c:v>0.3</c:v>
                </c:pt>
                <c:pt idx="8">
                  <c:v>#N/A</c:v>
                </c:pt>
                <c:pt idx="9">
                  <c:v>0.28999999999999998</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市民医療センター</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0.26</c:v>
                </c:pt>
                <c:pt idx="2">
                  <c:v>#N/A</c:v>
                </c:pt>
                <c:pt idx="3">
                  <c:v>0.33</c:v>
                </c:pt>
                <c:pt idx="4">
                  <c:v>#N/A</c:v>
                </c:pt>
                <c:pt idx="5">
                  <c:v>0.28999999999999998</c:v>
                </c:pt>
                <c:pt idx="6">
                  <c:v>#N/A</c:v>
                </c:pt>
                <c:pt idx="7">
                  <c:v>0.42</c:v>
                </c:pt>
                <c:pt idx="8">
                  <c:v>#N/A</c:v>
                </c:pt>
                <c:pt idx="9">
                  <c:v>0.26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新曽第二土地区画整理事業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0.21</c:v>
                </c:pt>
                <c:pt idx="2">
                  <c:v>#N/A</c:v>
                </c:pt>
                <c:pt idx="3">
                  <c:v>0.2</c:v>
                </c:pt>
                <c:pt idx="4">
                  <c:v>#N/A</c:v>
                </c:pt>
                <c:pt idx="5">
                  <c:v>0.18</c:v>
                </c:pt>
                <c:pt idx="6">
                  <c:v>#N/A</c:v>
                </c:pt>
                <c:pt idx="7">
                  <c:v>0.16</c:v>
                </c:pt>
                <c:pt idx="8">
                  <c:v>#N/A</c:v>
                </c:pt>
                <c:pt idx="9">
                  <c:v>0.27</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新曽第一土地区画整理事業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0.33</c:v>
                </c:pt>
                <c:pt idx="2">
                  <c:v>#N/A</c:v>
                </c:pt>
                <c:pt idx="3">
                  <c:v>0.49</c:v>
                </c:pt>
                <c:pt idx="4">
                  <c:v>#N/A</c:v>
                </c:pt>
                <c:pt idx="5">
                  <c:v>0.18</c:v>
                </c:pt>
                <c:pt idx="6">
                  <c:v>#N/A</c:v>
                </c:pt>
                <c:pt idx="7">
                  <c:v>0.59</c:v>
                </c:pt>
                <c:pt idx="8">
                  <c:v>#N/A</c:v>
                </c:pt>
                <c:pt idx="9">
                  <c:v>0.47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0.66</c:v>
                </c:pt>
                <c:pt idx="2">
                  <c:v>#N/A</c:v>
                </c:pt>
                <c:pt idx="3">
                  <c:v>0.46</c:v>
                </c:pt>
                <c:pt idx="4">
                  <c:v>#N/A</c:v>
                </c:pt>
                <c:pt idx="5">
                  <c:v>0.1</c:v>
                </c:pt>
                <c:pt idx="6">
                  <c:v>#N/A</c:v>
                </c:pt>
                <c:pt idx="7">
                  <c:v>0.76</c:v>
                </c:pt>
                <c:pt idx="8">
                  <c:v>#N/A</c:v>
                </c:pt>
                <c:pt idx="9">
                  <c:v>0.77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0</c:v>
                </c:pt>
                <c:pt idx="3">
                  <c:v>0</c:v>
                </c:pt>
                <c:pt idx="4">
                  <c:v>#N/A</c:v>
                </c:pt>
                <c:pt idx="5">
                  <c:v>1.49</c:v>
                </c:pt>
                <c:pt idx="6">
                  <c:v>#N/A</c:v>
                </c:pt>
                <c:pt idx="7">
                  <c:v>1.33</c:v>
                </c:pt>
                <c:pt idx="8">
                  <c:v>#N/A</c:v>
                </c:pt>
                <c:pt idx="9">
                  <c:v>1.38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2.17</c:v>
                </c:pt>
                <c:pt idx="2">
                  <c:v>#N/A</c:v>
                </c:pt>
                <c:pt idx="3">
                  <c:v>1.45</c:v>
                </c:pt>
                <c:pt idx="4">
                  <c:v>#N/A</c:v>
                </c:pt>
                <c:pt idx="5">
                  <c:v>1.55</c:v>
                </c:pt>
                <c:pt idx="6">
                  <c:v>#N/A</c:v>
                </c:pt>
                <c:pt idx="7">
                  <c:v>1.36</c:v>
                </c:pt>
                <c:pt idx="8">
                  <c:v>#N/A</c:v>
                </c:pt>
                <c:pt idx="9">
                  <c:v>2.3199999999999998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6.28</c:v>
                </c:pt>
                <c:pt idx="2">
                  <c:v>#N/A</c:v>
                </c:pt>
                <c:pt idx="3">
                  <c:v>4.1100000000000003</c:v>
                </c:pt>
                <c:pt idx="4">
                  <c:v>#N/A</c:v>
                </c:pt>
                <c:pt idx="5">
                  <c:v>4.54</c:v>
                </c:pt>
                <c:pt idx="6">
                  <c:v>#N/A</c:v>
                </c:pt>
                <c:pt idx="7">
                  <c:v>2.86</c:v>
                </c:pt>
                <c:pt idx="8">
                  <c:v>#N/A</c:v>
                </c:pt>
                <c:pt idx="9">
                  <c:v>4.17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9.3800000000000008</c:v>
                </c:pt>
                <c:pt idx="2">
                  <c:v>#N/A</c:v>
                </c:pt>
                <c:pt idx="3">
                  <c:v>6.49</c:v>
                </c:pt>
                <c:pt idx="4">
                  <c:v>#N/A</c:v>
                </c:pt>
                <c:pt idx="5">
                  <c:v>5.83</c:v>
                </c:pt>
                <c:pt idx="6">
                  <c:v>#N/A</c:v>
                </c:pt>
                <c:pt idx="7">
                  <c:v>7.5</c:v>
                </c:pt>
                <c:pt idx="8">
                  <c:v>#N/A</c:v>
                </c:pt>
                <c:pt idx="9">
                  <c:v>7.92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5245184"/>
        <c:axId val="155255168"/>
      </c:barChart>
      <c:catAx>
        <c:axId val="15524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255168"/>
        <c:crosses val="autoZero"/>
        <c:auto val="1"/>
        <c:lblAlgn val="ctr"/>
        <c:lblOffset val="100"/>
        <c:tickLblSkip val="1"/>
        <c:tickMarkSkip val="1"/>
        <c:noMultiLvlLbl val="0"/>
      </c:catAx>
      <c:valAx>
        <c:axId val="15525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245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2291</c:v>
                </c:pt>
                <c:pt idx="5">
                  <c:v>2371</c:v>
                </c:pt>
                <c:pt idx="8">
                  <c:v>2415</c:v>
                </c:pt>
                <c:pt idx="11">
                  <c:v>2196</c:v>
                </c:pt>
                <c:pt idx="14">
                  <c:v>2132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191</c:v>
                </c:pt>
                <c:pt idx="3">
                  <c:v>66</c:v>
                </c:pt>
                <c:pt idx="6">
                  <c:v>48</c:v>
                </c:pt>
                <c:pt idx="9">
                  <c:v>109</c:v>
                </c:pt>
                <c:pt idx="12">
                  <c:v>25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68</c:v>
                </c:pt>
                <c:pt idx="3">
                  <c:v>97</c:v>
                </c:pt>
                <c:pt idx="6">
                  <c:v>86</c:v>
                </c:pt>
                <c:pt idx="9">
                  <c:v>91</c:v>
                </c:pt>
                <c:pt idx="12">
                  <c:v>81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797</c:v>
                </c:pt>
                <c:pt idx="3">
                  <c:v>779</c:v>
                </c:pt>
                <c:pt idx="6">
                  <c:v>741</c:v>
                </c:pt>
                <c:pt idx="9">
                  <c:v>581</c:v>
                </c:pt>
                <c:pt idx="12">
                  <c:v>557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2088</c:v>
                </c:pt>
                <c:pt idx="3">
                  <c:v>2432</c:v>
                </c:pt>
                <c:pt idx="6">
                  <c:v>2400</c:v>
                </c:pt>
                <c:pt idx="9">
                  <c:v>2428</c:v>
                </c:pt>
                <c:pt idx="12">
                  <c:v>2614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5359104"/>
        <c:axId val="155361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853</c:v>
                </c:pt>
                <c:pt idx="2">
                  <c:v>#N/A</c:v>
                </c:pt>
                <c:pt idx="3">
                  <c:v>#N/A</c:v>
                </c:pt>
                <c:pt idx="4">
                  <c:v>1003</c:v>
                </c:pt>
                <c:pt idx="5">
                  <c:v>#N/A</c:v>
                </c:pt>
                <c:pt idx="6">
                  <c:v>#N/A</c:v>
                </c:pt>
                <c:pt idx="7">
                  <c:v>860</c:v>
                </c:pt>
                <c:pt idx="8">
                  <c:v>#N/A</c:v>
                </c:pt>
                <c:pt idx="9">
                  <c:v>#N/A</c:v>
                </c:pt>
                <c:pt idx="10">
                  <c:v>1013</c:v>
                </c:pt>
                <c:pt idx="11">
                  <c:v>#N/A</c:v>
                </c:pt>
                <c:pt idx="12">
                  <c:v>#N/A</c:v>
                </c:pt>
                <c:pt idx="13">
                  <c:v>1145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5359104"/>
        <c:axId val="155361280"/>
      </c:lineChart>
      <c:catAx>
        <c:axId val="155359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361280"/>
        <c:crosses val="autoZero"/>
        <c:auto val="1"/>
        <c:lblAlgn val="ctr"/>
        <c:lblOffset val="100"/>
        <c:tickLblSkip val="1"/>
        <c:tickMarkSkip val="1"/>
        <c:noMultiLvlLbl val="0"/>
      </c:catAx>
      <c:valAx>
        <c:axId val="155361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359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18953</c:v>
                </c:pt>
                <c:pt idx="5">
                  <c:v>18031</c:v>
                </c:pt>
                <c:pt idx="8">
                  <c:v>16845</c:v>
                </c:pt>
                <c:pt idx="11">
                  <c:v>15794</c:v>
                </c:pt>
                <c:pt idx="14">
                  <c:v>14562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8718</c:v>
                </c:pt>
                <c:pt idx="5">
                  <c:v>9987</c:v>
                </c:pt>
                <c:pt idx="8">
                  <c:v>10697</c:v>
                </c:pt>
                <c:pt idx="11">
                  <c:v>10261</c:v>
                </c:pt>
                <c:pt idx="14">
                  <c:v>10618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8602</c:v>
                </c:pt>
                <c:pt idx="5">
                  <c:v>7522</c:v>
                </c:pt>
                <c:pt idx="8">
                  <c:v>6406</c:v>
                </c:pt>
                <c:pt idx="11">
                  <c:v>7753</c:v>
                </c:pt>
                <c:pt idx="14">
                  <c:v>9734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8043</c:v>
                </c:pt>
                <c:pt idx="3">
                  <c:v>7661</c:v>
                </c:pt>
                <c:pt idx="6">
                  <c:v>7144</c:v>
                </c:pt>
                <c:pt idx="9">
                  <c:v>7021</c:v>
                </c:pt>
                <c:pt idx="12">
                  <c:v>6604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718</c:v>
                </c:pt>
                <c:pt idx="3">
                  <c:v>597</c:v>
                </c:pt>
                <c:pt idx="6">
                  <c:v>474</c:v>
                </c:pt>
                <c:pt idx="9">
                  <c:v>350</c:v>
                </c:pt>
                <c:pt idx="12">
                  <c:v>242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6822</c:v>
                </c:pt>
                <c:pt idx="3">
                  <c:v>6589</c:v>
                </c:pt>
                <c:pt idx="6">
                  <c:v>6441</c:v>
                </c:pt>
                <c:pt idx="9">
                  <c:v>6957</c:v>
                </c:pt>
                <c:pt idx="12">
                  <c:v>6585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9093</c:v>
                </c:pt>
                <c:pt idx="3">
                  <c:v>9270</c:v>
                </c:pt>
                <c:pt idx="6">
                  <c:v>8932</c:v>
                </c:pt>
                <c:pt idx="9">
                  <c:v>6977</c:v>
                </c:pt>
                <c:pt idx="12">
                  <c:v>5691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21579</c:v>
                </c:pt>
                <c:pt idx="3">
                  <c:v>22424</c:v>
                </c:pt>
                <c:pt idx="6">
                  <c:v>25461</c:v>
                </c:pt>
                <c:pt idx="9">
                  <c:v>26776</c:v>
                </c:pt>
                <c:pt idx="12">
                  <c:v>26750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6960256"/>
        <c:axId val="156962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9983</c:v>
                </c:pt>
                <c:pt idx="2">
                  <c:v>#N/A</c:v>
                </c:pt>
                <c:pt idx="3">
                  <c:v>#N/A</c:v>
                </c:pt>
                <c:pt idx="4">
                  <c:v>11003</c:v>
                </c:pt>
                <c:pt idx="5">
                  <c:v>#N/A</c:v>
                </c:pt>
                <c:pt idx="6">
                  <c:v>#N/A</c:v>
                </c:pt>
                <c:pt idx="7">
                  <c:v>14504</c:v>
                </c:pt>
                <c:pt idx="8">
                  <c:v>#N/A</c:v>
                </c:pt>
                <c:pt idx="9">
                  <c:v>#N/A</c:v>
                </c:pt>
                <c:pt idx="10">
                  <c:v>14271</c:v>
                </c:pt>
                <c:pt idx="11">
                  <c:v>#N/A</c:v>
                </c:pt>
                <c:pt idx="12">
                  <c:v>#N/A</c:v>
                </c:pt>
                <c:pt idx="13">
                  <c:v>10957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6960256"/>
        <c:axId val="156962176"/>
      </c:lineChart>
      <c:catAx>
        <c:axId val="15696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6962176"/>
        <c:crosses val="autoZero"/>
        <c:auto val="1"/>
        <c:lblAlgn val="ctr"/>
        <c:lblOffset val="100"/>
        <c:tickLblSkip val="1"/>
        <c:tickMarkSkip val="1"/>
        <c:noMultiLvlLbl val="0"/>
      </c:catAx>
      <c:valAx>
        <c:axId val="15696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96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{C600B012-9090-46B8-97E9-1F40A5342F3D}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{DC4FB0F2-55D6-4706-9B7F-926C05C0CE0E}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{D102D3F0-FBE6-453F-8343-766B410208AD}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{8440B97F-5843-4C35-8BF8-17D37FE6F1BF}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{04771771-157D-46CE-9E74-BDA9AA941567}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61.9</c:v>
                </c:pt>
              </c:numCache>
            </c:numRef>
          </c:xVal>
          <c:yVal>
            <c:numRef>
              <c:f>公会計指標分析・財政指標組合せ分析表!$K$51:$O$51</c:f>
              <c:numCache>
                <c:formatCode>#,##0.0;"▲ "#,##0.0</c:formatCode>
                <c:ptCount val="5"/>
                <c:pt idx="3">
                  <c:v>54.9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{674C7839-45A8-463A-BA75-60C9A50DC8AD}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{02BCBBDD-23DB-4582-9CF6-454FCC4260B8}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{DC277A02-C41A-457C-A443-ACE45E3B2007}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{D3D8AD2A-F9B7-41B2-99EF-E23B37585426}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{9CA60B32-EAEB-40FA-A2BA-9E78AD26DE98}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17.8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7079424"/>
        <c:axId val="157089792"/>
      </c:scatterChart>
      <c:valAx>
        <c:axId val="157079424"/>
        <c:scaling>
          <c:orientation val="minMax"/>
          <c:max val="62.4"/>
          <c:min val="55.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089792"/>
        <c:crosses val="autoZero"/>
        <c:crossBetween val="midCat"/>
      </c:valAx>
      <c:valAx>
        <c:axId val="157089792"/>
        <c:scaling>
          <c:orientation val="minMax"/>
          <c:max val="62"/>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079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{7041EDEF-D01C-40E2-A90F-6DA825C37C58}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{47BC7FAF-BB71-4022-A5C0-A0B9541ADCB4}</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0"/>
                  <c:y val="-3.367642770143908E-3"/>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{D0771E0B-5B5E-4FA9-B913-398D3E047558}</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0"/>
                  <c:y val="3.3676427701439279E-3"/>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{8D38EF33-84C6-491D-A1B5-11C3642B9116}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{3D19FAE1-5F33-4429-AB9B-6A707C401CA1}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4.2</c:v>
                </c:pt>
                <c:pt idx="1">
                  <c:v>3.8</c:v>
                </c:pt>
                <c:pt idx="2">
                  <c:v>3.6</c:v>
                </c:pt>
                <c:pt idx="3">
                  <c:v>3.7</c:v>
                </c:pt>
                <c:pt idx="4">
                  <c:v>3.8</c:v>
                </c:pt>
              </c:numCache>
            </c:numRef>
          </c:xVal>
          <c:yVal>
            <c:numRef>
              <c:f>公会計指標分析・財政指標組合せ分析表!$K$73:$O$73</c:f>
              <c:numCache>
                <c:formatCode>#,##0.0;"▲ "#,##0.0</c:formatCode>
                <c:ptCount val="5"/>
                <c:pt idx="0">
                  <c:v>41.7</c:v>
                </c:pt>
                <c:pt idx="1">
                  <c:v>44.7</c:v>
                </c:pt>
                <c:pt idx="2">
                  <c:v>57.1</c:v>
                </c:pt>
                <c:pt idx="3">
                  <c:v>54.9</c:v>
                </c:pt>
                <c:pt idx="4">
                  <c:v>40.4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{9DB5FEEB-DF7B-4E7B-97D0-F7B17145BF70}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{A065CE2A-C7DD-42F8-8A26-40F1148B9A79}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{AF78A79D-00FF-4AA6-BA7C-6E65AB2B2E79}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{3E2EA1FE-44AE-477E-BAFB-92C942F38BAD}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{B48616FE-4883-43FE-93DD-86C1737B9794}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7136768"/>
        <c:axId val="157220864"/>
      </c:scatterChart>
      <c:valAx>
        <c:axId val="157136768"/>
        <c:scaling>
          <c:orientation val="minMax"/>
          <c:max val="9"/>
          <c:min val="3.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220864"/>
        <c:crosses val="autoZero"/>
        <c:crossBetween val="midCat"/>
      </c:valAx>
      <c:valAx>
        <c:axId val="157220864"/>
        <c:scaling>
          <c:orientation val="minMax"/>
          <c:max val="65"/>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1367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a:t>
          </a:r>
          <a:r>
            <a:rPr kumimoji="1" lang="ja-JP" altLang="en-US" sz="1100">
              <a:solidFill>
                <a:schemeClr val="dk1"/>
              </a:solidFill>
              <a:effectLst/>
              <a:latin typeface="+mn-lt"/>
              <a:ea typeface="+mn-ea"/>
              <a:cs typeface="+mn-cs"/>
            </a:rPr>
            <a:t>の分子</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前年度に比べ、約</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億円の増加</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主な要因として、元利償還金が増加（約</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億円）したことが挙げら、これは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年度に行われた</a:t>
          </a:r>
          <a:r>
            <a:rPr kumimoji="1" lang="ja-JP" altLang="ja-JP" sz="1100">
              <a:solidFill>
                <a:schemeClr val="dk1"/>
              </a:solidFill>
              <a:effectLst/>
              <a:latin typeface="+mn-lt"/>
              <a:ea typeface="+mn-ea"/>
              <a:cs typeface="+mn-cs"/>
            </a:rPr>
            <a:t>大規模施設整備に伴う起債の</a:t>
          </a:r>
          <a:r>
            <a:rPr kumimoji="1" lang="ja-JP" altLang="en-US" sz="1100">
              <a:solidFill>
                <a:schemeClr val="dk1"/>
              </a:solidFill>
              <a:effectLst/>
              <a:latin typeface="+mn-lt"/>
              <a:ea typeface="+mn-ea"/>
              <a:cs typeface="+mn-cs"/>
            </a:rPr>
            <a:t>元金</a:t>
          </a:r>
          <a:r>
            <a:rPr kumimoji="1" lang="ja-JP" altLang="ja-JP" sz="1100">
              <a:solidFill>
                <a:schemeClr val="dk1"/>
              </a:solidFill>
              <a:effectLst/>
              <a:latin typeface="+mn-lt"/>
              <a:ea typeface="+mn-ea"/>
              <a:cs typeface="+mn-cs"/>
            </a:rPr>
            <a:t>償還が始ま</a:t>
          </a:r>
          <a:r>
            <a:rPr kumimoji="1" lang="ja-JP" altLang="en-US" sz="1100">
              <a:solidFill>
                <a:schemeClr val="dk1"/>
              </a:solidFill>
              <a:effectLst/>
              <a:latin typeface="+mn-lt"/>
              <a:ea typeface="+mn-ea"/>
              <a:cs typeface="+mn-cs"/>
            </a:rPr>
            <a:t>ったことによる。</a:t>
          </a:r>
          <a:r>
            <a:rPr kumimoji="1" lang="ja-JP" altLang="ja-JP" sz="1100">
              <a:solidFill>
                <a:schemeClr val="dk1"/>
              </a:solidFill>
              <a:effectLst/>
              <a:latin typeface="+mn-lt"/>
              <a:ea typeface="+mn-ea"/>
              <a:cs typeface="+mn-cs"/>
            </a:rPr>
            <a:t>引き続き市債の適切な活用に努め、一定水準を維持し健全な財政運営を図る。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a:t>
          </a:r>
          <a:r>
            <a:rPr kumimoji="1" lang="ja-JP" altLang="en-US" sz="1100">
              <a:solidFill>
                <a:schemeClr val="dk1"/>
              </a:solidFill>
              <a:effectLst/>
              <a:latin typeface="+mn-lt"/>
              <a:ea typeface="+mn-ea"/>
              <a:cs typeface="+mn-cs"/>
            </a:rPr>
            <a:t>の分子については</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に比べ、約</a:t>
          </a:r>
          <a:r>
            <a:rPr kumimoji="1" lang="en-US" altLang="ja-JP" sz="1100">
              <a:solidFill>
                <a:schemeClr val="dk1"/>
              </a:solidFill>
              <a:effectLst/>
              <a:latin typeface="+mn-lt"/>
              <a:ea typeface="+mn-ea"/>
              <a:cs typeface="+mn-cs"/>
            </a:rPr>
            <a:t>33</a:t>
          </a:r>
          <a:r>
            <a:rPr kumimoji="1" lang="ja-JP" altLang="en-US" sz="1100">
              <a:solidFill>
                <a:schemeClr val="dk1"/>
              </a:solidFill>
              <a:effectLst/>
              <a:latin typeface="+mn-lt"/>
              <a:ea typeface="+mn-ea"/>
              <a:cs typeface="+mn-cs"/>
            </a:rPr>
            <a:t>億円の減と</a:t>
          </a:r>
          <a:r>
            <a:rPr kumimoji="1" lang="ja-JP" altLang="ja-JP" sz="1100">
              <a:solidFill>
                <a:schemeClr val="dk1"/>
              </a:solidFill>
              <a:effectLst/>
              <a:latin typeface="+mn-lt"/>
              <a:ea typeface="+mn-ea"/>
              <a:cs typeface="+mn-cs"/>
            </a:rPr>
            <a:t>なった。その主な要因としては、</a:t>
          </a:r>
          <a:r>
            <a:rPr kumimoji="1" lang="ja-JP" altLang="en-US" sz="1100">
              <a:solidFill>
                <a:schemeClr val="dk1"/>
              </a:solidFill>
              <a:effectLst/>
              <a:latin typeface="+mn-lt"/>
              <a:ea typeface="+mn-ea"/>
              <a:cs typeface="+mn-cs"/>
            </a:rPr>
            <a:t>将来負担額のうち</a:t>
          </a:r>
          <a:r>
            <a:rPr kumimoji="1" lang="ja-JP" altLang="ja-JP" sz="1100">
              <a:solidFill>
                <a:schemeClr val="dk1"/>
              </a:solidFill>
              <a:effectLst/>
              <a:latin typeface="+mn-lt"/>
              <a:ea typeface="+mn-ea"/>
              <a:cs typeface="+mn-cs"/>
            </a:rPr>
            <a:t>、債務負担行為に基づく支出予定額が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土地開発公社の保有土地の買戻し等により</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減少したこと</a:t>
          </a:r>
          <a:r>
            <a:rPr kumimoji="1" lang="ja-JP" altLang="en-US" sz="1100">
              <a:solidFill>
                <a:schemeClr val="dk1"/>
              </a:solidFill>
              <a:effectLst/>
              <a:latin typeface="+mn-lt"/>
              <a:ea typeface="+mn-ea"/>
              <a:cs typeface="+mn-cs"/>
            </a:rPr>
            <a:t>が挙げられる。また、充当可能財源</a:t>
          </a:r>
          <a:r>
            <a:rPr kumimoji="1" lang="ja-JP" altLang="ja-JP" sz="1100">
              <a:solidFill>
                <a:schemeClr val="dk1"/>
              </a:solidFill>
              <a:effectLst/>
              <a:latin typeface="+mn-lt"/>
              <a:ea typeface="+mn-ea"/>
              <a:cs typeface="+mn-cs"/>
            </a:rPr>
            <a:t>の残高が</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増加したこと</a:t>
          </a:r>
          <a:r>
            <a:rPr kumimoji="1" lang="ja-JP" altLang="en-US" sz="1100">
              <a:solidFill>
                <a:schemeClr val="dk1"/>
              </a:solidFill>
              <a:effectLst/>
              <a:latin typeface="+mn-lt"/>
              <a:ea typeface="+mn-ea"/>
              <a:cs typeface="+mn-cs"/>
            </a:rPr>
            <a:t>も大幅に将来負担比率の分子を下げる結果に繋がった</a:t>
          </a:r>
          <a:r>
            <a:rPr kumimoji="1" lang="ja-JP" altLang="ja-JP" sz="1100">
              <a:solidFill>
                <a:schemeClr val="dk1"/>
              </a:solidFill>
              <a:effectLst/>
              <a:latin typeface="+mn-lt"/>
              <a:ea typeface="+mn-ea"/>
              <a:cs typeface="+mn-cs"/>
            </a:rPr>
            <a:t>。</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今後も、公共施設の老朽化による大規模な施設整備が集中するため、一時的に数値が悪化することが予想される。将来に過度な財政負担を残さないよう、計画的な市債借入れを行い、健全な財政運営を図る。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埼玉県戸田市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137,320
131,073
18.19
52,112,739
49,015,218
2,569,838
28,725,272
26,749,690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40.4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年度の有形固定資産減価償却率は類似団体の平均を</a:t>
          </a:r>
          <a:r>
            <a:rPr kumimoji="1" lang="en-US" altLang="ja-JP" sz="1100">
              <a:latin typeface="ＭＳ Ｐゴシック"/>
            </a:rPr>
            <a:t>5.7</a:t>
          </a:r>
          <a:r>
            <a:rPr kumimoji="1" lang="ja-JP" altLang="en-US" sz="1100">
              <a:latin typeface="ＭＳ Ｐゴシック"/>
            </a:rPr>
            <a:t>ポイント上回った。平成</a:t>
          </a:r>
          <a:r>
            <a:rPr kumimoji="1" lang="en-US" altLang="ja-JP" sz="1100">
              <a:latin typeface="ＭＳ Ｐゴシック"/>
            </a:rPr>
            <a:t>28</a:t>
          </a:r>
          <a:r>
            <a:rPr kumimoji="1" lang="ja-JP" altLang="en-US" sz="1100">
              <a:latin typeface="ＭＳ Ｐゴシック"/>
            </a:rPr>
            <a:t>年度については平成</a:t>
          </a:r>
          <a:r>
            <a:rPr kumimoji="1" lang="en-US" altLang="ja-JP" sz="1100">
              <a:latin typeface="ＭＳ Ｐゴシック"/>
            </a:rPr>
            <a:t>30</a:t>
          </a:r>
          <a:r>
            <a:rPr kumimoji="1" lang="ja-JP" altLang="en-US" sz="1100">
              <a:latin typeface="ＭＳ Ｐゴシック"/>
            </a:rPr>
            <a:t>年</a:t>
          </a:r>
          <a:r>
            <a:rPr kumimoji="1" lang="en-US" altLang="ja-JP" sz="1100">
              <a:latin typeface="ＭＳ Ｐゴシック"/>
            </a:rPr>
            <a:t>1</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日時点で算出されていないため非表示となっているが、類似団体平均が平成</a:t>
          </a:r>
          <a:r>
            <a:rPr kumimoji="1" lang="en-US" altLang="ja-JP" sz="1100">
              <a:latin typeface="ＭＳ Ｐゴシック"/>
            </a:rPr>
            <a:t>28</a:t>
          </a:r>
          <a:r>
            <a:rPr kumimoji="1" lang="ja-JP" altLang="en-US" sz="1100">
              <a:latin typeface="ＭＳ Ｐゴシック"/>
            </a:rPr>
            <a:t>年度に大きく上昇していることから、平成</a:t>
          </a:r>
          <a:r>
            <a:rPr kumimoji="1" lang="en-US" altLang="ja-JP" sz="1100">
              <a:latin typeface="ＭＳ Ｐゴシック"/>
            </a:rPr>
            <a:t>28</a:t>
          </a:r>
          <a:r>
            <a:rPr kumimoji="1" lang="ja-JP" altLang="en-US" sz="1100">
              <a:latin typeface="ＭＳ Ｐゴシック"/>
            </a:rPr>
            <a:t>年度決算値は平均並みとなることが見込まれる。本市においては昭和</a:t>
          </a:r>
          <a:r>
            <a:rPr kumimoji="1" lang="en-US" altLang="ja-JP" sz="1100">
              <a:latin typeface="ＭＳ Ｐゴシック"/>
            </a:rPr>
            <a:t>40</a:t>
          </a:r>
          <a:r>
            <a:rPr kumimoji="1" lang="ja-JP" altLang="en-US" sz="1100">
              <a:latin typeface="ＭＳ Ｐゴシック"/>
            </a:rPr>
            <a:t>年代から</a:t>
          </a:r>
          <a:r>
            <a:rPr kumimoji="1" lang="en-US" altLang="ja-JP" sz="1100">
              <a:latin typeface="ＭＳ Ｐゴシック"/>
            </a:rPr>
            <a:t>50</a:t>
          </a:r>
          <a:r>
            <a:rPr kumimoji="1" lang="ja-JP" altLang="en-US" sz="1100">
              <a:latin typeface="ＭＳ Ｐゴシック"/>
            </a:rPr>
            <a:t>年代にかけて公共施設の建設が集中しており、そのことが有形固定資産減価償却率を上げる要因となっている。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2" name="直線コネクタ 61"/>
        <xdr:cNvCxnSpPr/>
      </xdr:nvCxnSpPr>
      <xdr:spPr>
        <a:xfrm flipV="1">
          <a:off x="4760595" y="551002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3"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64" name="直線コネクタ 63"/>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65" name="有形固定資産減価償却率最大値テキスト"/>
        <xdr:cNvSpPr txBox="1"/>
      </xdr:nvSpPr>
      <xdr:spPr>
        <a:xfrm>
          <a:off x="4813300" y="528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66" name="直線コネクタ 65"/>
        <xdr:cNvCxnSpPr/>
      </xdr:nvCxnSpPr>
      <xdr:spPr>
        <a:xfrm>
          <a:off x="4673600" y="55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108983</xdr:rowOff>
    </xdr:from>
    <xdr:ext cx="405111" cy="259045"/>
    <xdr:sp macro="" textlink="">
      <xdr:nvSpPr>
        <xdr:cNvPr id="67" name="有形固定資産減価償却率平均値テキスト"/>
        <xdr:cNvSpPr txBox="1"/>
      </xdr:nvSpPr>
      <xdr:spPr>
        <a:xfrm>
          <a:off x="4813300" y="6033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68" name="フローチャート : 判断 67"/>
        <xdr:cNvSpPr/>
      </xdr:nvSpPr>
      <xdr:spPr>
        <a:xfrm>
          <a:off x="47117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94234</xdr:rowOff>
    </xdr:from>
    <xdr:to>
      <xdr:col>3</xdr:col>
      <xdr:colOff>511175</xdr:colOff>
      <xdr:row>33</xdr:row>
      <xdr:rowOff>24384</xdr:rowOff>
    </xdr:to>
    <xdr:sp macro="" textlink="">
      <xdr:nvSpPr>
        <xdr:cNvPr id="69" name="フローチャート : 判断 68"/>
        <xdr:cNvSpPr/>
      </xdr:nvSpPr>
      <xdr:spPr>
        <a:xfrm>
          <a:off x="4000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19558</xdr:rowOff>
    </xdr:from>
    <xdr:to>
      <xdr:col>3</xdr:col>
      <xdr:colOff>511175</xdr:colOff>
      <xdr:row>31</xdr:row>
      <xdr:rowOff>121158</xdr:rowOff>
    </xdr:to>
    <xdr:sp macro="" textlink="">
      <xdr:nvSpPr>
        <xdr:cNvPr id="75" name="円/楕円 74"/>
        <xdr:cNvSpPr/>
      </xdr:nvSpPr>
      <xdr:spPr>
        <a:xfrm>
          <a:off x="40005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15511</xdr:rowOff>
    </xdr:from>
    <xdr:ext cx="405111" cy="259045"/>
    <xdr:sp macro="" textlink="">
      <xdr:nvSpPr>
        <xdr:cNvPr id="76" name="n_1aveValue有形固定資産減価償却率"/>
        <xdr:cNvSpPr txBox="1"/>
      </xdr:nvSpPr>
      <xdr:spPr>
        <a:xfrm>
          <a:off x="3836043"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137685</xdr:rowOff>
    </xdr:from>
    <xdr:ext cx="405111" cy="259045"/>
    <xdr:sp macro="" textlink="">
      <xdr:nvSpPr>
        <xdr:cNvPr id="77" name="n_1mainValue有形固定資産減価償却率"/>
        <xdr:cNvSpPr txBox="1"/>
      </xdr:nvSpPr>
      <xdr:spPr>
        <a:xfrm>
          <a:off x="3836043"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埼玉県戸田市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137,320
131,073
18.19
52,112,739
49,015,218
2,569,838
28,725,272
26,749,690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40.4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165480</xdr:rowOff>
    </xdr:from>
    <xdr:ext cx="405111" cy="259045"/>
    <xdr:sp macro="" textlink="">
      <xdr:nvSpPr>
        <xdr:cNvPr id="64" name="【道路】&#10;有形固定資産減価償却率平均値テキスト"/>
        <xdr:cNvSpPr txBox="1"/>
      </xdr:nvSpPr>
      <xdr:spPr>
        <a:xfrm>
          <a:off x="47244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76019</xdr:rowOff>
    </xdr:from>
    <xdr:to>
      <xdr:col>5</xdr:col>
      <xdr:colOff>409575</xdr:colOff>
      <xdr:row>40</xdr:row>
      <xdr:rowOff>6169</xdr:rowOff>
    </xdr:to>
    <xdr:sp macro="" textlink="">
      <xdr:nvSpPr>
        <xdr:cNvPr id="66" name="フローチャート : 判断 65"/>
        <xdr:cNvSpPr/>
      </xdr:nvSpPr>
      <xdr:spPr>
        <a:xfrm>
          <a:off x="3746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69487</xdr:rowOff>
    </xdr:from>
    <xdr:to>
      <xdr:col>5</xdr:col>
      <xdr:colOff>409575</xdr:colOff>
      <xdr:row>35</xdr:row>
      <xdr:rowOff>171087</xdr:rowOff>
    </xdr:to>
    <xdr:sp macro="" textlink="">
      <xdr:nvSpPr>
        <xdr:cNvPr id="72" name="円/楕円 71"/>
        <xdr:cNvSpPr/>
      </xdr:nvSpPr>
      <xdr:spPr>
        <a:xfrm>
          <a:off x="37465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168746</xdr:rowOff>
    </xdr:from>
    <xdr:ext cx="405111" cy="259045"/>
    <xdr:sp macro="" textlink="">
      <xdr:nvSpPr>
        <xdr:cNvPr id="73" name="n_1aveValue【道路】&#10;有形固定資産減価償却率"/>
        <xdr:cNvSpPr txBox="1"/>
      </xdr:nvSpPr>
      <xdr:spPr>
        <a:xfrm>
          <a:off x="3582043"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16164</xdr:rowOff>
    </xdr:from>
    <xdr:ext cx="405111" cy="259045"/>
    <xdr:sp macro="" textlink="">
      <xdr:nvSpPr>
        <xdr:cNvPr id="74" name="n_1mainValue【道路】&#10;有形固定資産減価償却率"/>
        <xdr:cNvSpPr txBox="1"/>
      </xdr:nvSpPr>
      <xdr:spPr>
        <a:xfrm>
          <a:off x="3582043" y="584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98" name="直線コネクタ 97"/>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99" name="【道路】&#10;一人当たり延長最小値テキスト"/>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0" name="直線コネクタ 99"/>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1" name="【道路】&#10;一人当たり延長最大値テキスト"/>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2" name="直線コネクタ 101"/>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54627</xdr:rowOff>
    </xdr:from>
    <xdr:ext cx="469744" cy="259045"/>
    <xdr:sp macro="" textlink="">
      <xdr:nvSpPr>
        <xdr:cNvPr id="103" name="【道路】&#10;一人当たり延長平均値テキスト"/>
        <xdr:cNvSpPr txBox="1"/>
      </xdr:nvSpPr>
      <xdr:spPr>
        <a:xfrm>
          <a:off x="105664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4" name="フローチャート : 判断 103"/>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65659</xdr:rowOff>
    </xdr:from>
    <xdr:to>
      <xdr:col>14</xdr:col>
      <xdr:colOff>79375</xdr:colOff>
      <xdr:row>37</xdr:row>
      <xdr:rowOff>167260</xdr:rowOff>
    </xdr:to>
    <xdr:sp macro="" textlink="">
      <xdr:nvSpPr>
        <xdr:cNvPr id="105" name="フローチャート : 判断 104"/>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92583</xdr:rowOff>
    </xdr:from>
    <xdr:to>
      <xdr:col>14</xdr:col>
      <xdr:colOff>79375</xdr:colOff>
      <xdr:row>41</xdr:row>
      <xdr:rowOff>22733</xdr:rowOff>
    </xdr:to>
    <xdr:sp macro="" textlink="">
      <xdr:nvSpPr>
        <xdr:cNvPr id="111" name="円/楕円 110"/>
        <xdr:cNvSpPr/>
      </xdr:nvSpPr>
      <xdr:spPr>
        <a:xfrm>
          <a:off x="9588500" y="695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12336</xdr:rowOff>
    </xdr:from>
    <xdr:ext cx="469744" cy="259045"/>
    <xdr:sp macro="" textlink="">
      <xdr:nvSpPr>
        <xdr:cNvPr id="112" name="n_1aveValue【道路】&#10;一人当たり延長"/>
        <xdr:cNvSpPr txBox="1"/>
      </xdr:nvSpPr>
      <xdr:spPr>
        <a:xfrm>
          <a:off x="9391727" y="61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13860</xdr:rowOff>
    </xdr:from>
    <xdr:ext cx="469744" cy="259045"/>
    <xdr:sp macro="" textlink="">
      <xdr:nvSpPr>
        <xdr:cNvPr id="113" name="n_1mainValue【道路】&#10;一人当たり延長"/>
        <xdr:cNvSpPr txBox="1"/>
      </xdr:nvSpPr>
      <xdr:spPr>
        <a:xfrm>
          <a:off x="9391727" y="704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0" name="直線コネクタ 139"/>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1"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2" name="直線コネクタ 141"/>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3"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44" name="直線コネクタ 143"/>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97444</xdr:rowOff>
    </xdr:from>
    <xdr:ext cx="405111" cy="259045"/>
    <xdr:sp macro="" textlink="">
      <xdr:nvSpPr>
        <xdr:cNvPr id="145" name="【橋りょう・トンネル】&#10;有形固定資産減価償却率平均値テキスト"/>
        <xdr:cNvSpPr txBox="1"/>
      </xdr:nvSpPr>
      <xdr:spPr>
        <a:xfrm>
          <a:off x="4724400" y="1004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46" name="フローチャート : 判断 145"/>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47" name="フローチャート : 判断 146"/>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143510</xdr:rowOff>
    </xdr:from>
    <xdr:to>
      <xdr:col>5</xdr:col>
      <xdr:colOff>409575</xdr:colOff>
      <xdr:row>62</xdr:row>
      <xdr:rowOff>73660</xdr:rowOff>
    </xdr:to>
    <xdr:sp macro="" textlink="">
      <xdr:nvSpPr>
        <xdr:cNvPr id="153" name="円/楕円 152"/>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55897</xdr:rowOff>
    </xdr:from>
    <xdr:ext cx="405111" cy="259045"/>
    <xdr:sp macro="" textlink="">
      <xdr:nvSpPr>
        <xdr:cNvPr id="154" name="n_1aveValue【橋りょう・トンネル】&#10;有形固定資産減価償却率"/>
        <xdr:cNvSpPr txBox="1"/>
      </xdr:nvSpPr>
      <xdr:spPr>
        <a:xfrm>
          <a:off x="3582043"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64787</xdr:rowOff>
    </xdr:from>
    <xdr:ext cx="405111" cy="259045"/>
    <xdr:sp macro="" textlink="">
      <xdr:nvSpPr>
        <xdr:cNvPr id="155" name="n_1mainValue【橋りょう・トンネル】&#10;有形固定資産減価償却率"/>
        <xdr:cNvSpPr txBox="1"/>
      </xdr:nvSpPr>
      <xdr:spPr>
        <a:xfrm>
          <a:off x="3582043"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5" name="テキスト ボックス 17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79" name="直線コネクタ 178"/>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0"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81" name="直線コネクタ 180"/>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82"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83" name="直線コネクタ 182"/>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17056</xdr:rowOff>
    </xdr:from>
    <xdr:ext cx="599010" cy="259045"/>
    <xdr:sp macro="" textlink="">
      <xdr:nvSpPr>
        <xdr:cNvPr id="184" name="【橋りょう・トンネル】&#10;一人当たり有形固定資産（償却資産）額平均値テキスト"/>
        <xdr:cNvSpPr txBox="1"/>
      </xdr:nvSpPr>
      <xdr:spPr>
        <a:xfrm>
          <a:off x="10566400" y="1047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85" name="フローチャート : 判断 184"/>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43467</xdr:rowOff>
    </xdr:from>
    <xdr:to>
      <xdr:col>14</xdr:col>
      <xdr:colOff>79375</xdr:colOff>
      <xdr:row>62</xdr:row>
      <xdr:rowOff>145067</xdr:rowOff>
    </xdr:to>
    <xdr:sp macro="" textlink="">
      <xdr:nvSpPr>
        <xdr:cNvPr id="186" name="フローチャート : 判断 185"/>
        <xdr:cNvSpPr/>
      </xdr:nvSpPr>
      <xdr:spPr>
        <a:xfrm>
          <a:off x="9588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76896</xdr:rowOff>
    </xdr:from>
    <xdr:to>
      <xdr:col>14</xdr:col>
      <xdr:colOff>79375</xdr:colOff>
      <xdr:row>61</xdr:row>
      <xdr:rowOff>7046</xdr:rowOff>
    </xdr:to>
    <xdr:sp macro="" textlink="">
      <xdr:nvSpPr>
        <xdr:cNvPr id="192" name="円/楕円 191"/>
        <xdr:cNvSpPr/>
      </xdr:nvSpPr>
      <xdr:spPr>
        <a:xfrm>
          <a:off x="9588500" y="1036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62</xdr:row>
      <xdr:rowOff>136194</xdr:rowOff>
    </xdr:from>
    <xdr:ext cx="534377" cy="259045"/>
    <xdr:sp macro="" textlink="">
      <xdr:nvSpPr>
        <xdr:cNvPr id="193" name="n_1aveValue【橋りょう・トンネル】&#10;一人当たり有形固定資産（償却資産）額"/>
        <xdr:cNvSpPr txBox="1"/>
      </xdr:nvSpPr>
      <xdr:spPr>
        <a:xfrm>
          <a:off x="9359411" y="107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85,258</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23573</xdr:rowOff>
    </xdr:from>
    <xdr:ext cx="599010" cy="259045"/>
    <xdr:sp macro="" textlink="">
      <xdr:nvSpPr>
        <xdr:cNvPr id="194" name="n_1mainValue【橋りょう・トンネル】&#10;一人当たり有形固定資産（償却資産）額"/>
        <xdr:cNvSpPr txBox="1"/>
      </xdr:nvSpPr>
      <xdr:spPr>
        <a:xfrm>
          <a:off x="9327094" y="1013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166,484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6" name="直線コネクタ 20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7" name="テキスト ボックス 20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8" name="直線コネクタ 20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9" name="テキスト ボックス 20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0" name="直線コネクタ 20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1" name="テキスト ボックス 21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2" name="直線コネクタ 21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3" name="テキスト ボックス 21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4" name="直線コネクタ 21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5" name="テキスト ボックス 21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6" name="直線コネクタ 21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7" name="テキスト ボックス 21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21" name="直線コネクタ 220"/>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22"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23" name="直線コネクタ 222"/>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24" name="【公営住宅】&#10;有形固定資産減価償却率最大値テキスト"/>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25" name="直線コネクタ 224"/>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17978</xdr:rowOff>
    </xdr:from>
    <xdr:ext cx="405111" cy="259045"/>
    <xdr:sp macro="" textlink="">
      <xdr:nvSpPr>
        <xdr:cNvPr id="226" name="【公営住宅】&#10;有形固定資産減価償却率平均値テキスト"/>
        <xdr:cNvSpPr txBox="1"/>
      </xdr:nvSpPr>
      <xdr:spPr>
        <a:xfrm>
          <a:off x="4724400" y="13733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27" name="フローチャート : 判断 226"/>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55880</xdr:rowOff>
    </xdr:from>
    <xdr:to>
      <xdr:col>5</xdr:col>
      <xdr:colOff>409575</xdr:colOff>
      <xdr:row>80</xdr:row>
      <xdr:rowOff>157480</xdr:rowOff>
    </xdr:to>
    <xdr:sp macro="" textlink="">
      <xdr:nvSpPr>
        <xdr:cNvPr id="228" name="フローチャート : 判断 227"/>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106499</xdr:rowOff>
    </xdr:from>
    <xdr:to>
      <xdr:col>5</xdr:col>
      <xdr:colOff>409575</xdr:colOff>
      <xdr:row>84</xdr:row>
      <xdr:rowOff>36649</xdr:rowOff>
    </xdr:to>
    <xdr:sp macro="" textlink="">
      <xdr:nvSpPr>
        <xdr:cNvPr id="234" name="円/楕円 233"/>
        <xdr:cNvSpPr/>
      </xdr:nvSpPr>
      <xdr:spPr>
        <a:xfrm>
          <a:off x="3746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2557</xdr:rowOff>
    </xdr:from>
    <xdr:ext cx="405111" cy="259045"/>
    <xdr:sp macro="" textlink="">
      <xdr:nvSpPr>
        <xdr:cNvPr id="235" name="n_1aveValue【公営住宅】&#10;有形固定資産減価償却率"/>
        <xdr:cNvSpPr txBox="1"/>
      </xdr:nvSpPr>
      <xdr:spPr>
        <a:xfrm>
          <a:off x="3582043"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27776</xdr:rowOff>
    </xdr:from>
    <xdr:ext cx="405111" cy="259045"/>
    <xdr:sp macro="" textlink="">
      <xdr:nvSpPr>
        <xdr:cNvPr id="236" name="n_1mainValue【公営住宅】&#10;有形固定資産減価償却率"/>
        <xdr:cNvSpPr txBox="1"/>
      </xdr:nvSpPr>
      <xdr:spPr>
        <a:xfrm>
          <a:off x="3582043"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8" name="テキスト ボックス 25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62" name="直線コネクタ 261"/>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63" name="【公営住宅】&#10;一人当たり面積最小値テキスト"/>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64" name="直線コネクタ 263"/>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65" name="【公営住宅】&#10;一人当たり面積最大値テキスト"/>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66" name="直線コネクタ 265"/>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70229</xdr:rowOff>
    </xdr:from>
    <xdr:ext cx="469744" cy="259045"/>
    <xdr:sp macro="" textlink="">
      <xdr:nvSpPr>
        <xdr:cNvPr id="267" name="【公営住宅】&#10;一人当たり面積平均値テキスト"/>
        <xdr:cNvSpPr txBox="1"/>
      </xdr:nvSpPr>
      <xdr:spPr>
        <a:xfrm>
          <a:off x="10566400" y="14472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68" name="フローチャート : 判断 267"/>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35198</xdr:rowOff>
    </xdr:from>
    <xdr:to>
      <xdr:col>14</xdr:col>
      <xdr:colOff>79375</xdr:colOff>
      <xdr:row>84</xdr:row>
      <xdr:rowOff>136798</xdr:rowOff>
    </xdr:to>
    <xdr:sp macro="" textlink="">
      <xdr:nvSpPr>
        <xdr:cNvPr id="269" name="フローチャート : 判断 268"/>
        <xdr:cNvSpPr/>
      </xdr:nvSpPr>
      <xdr:spPr>
        <a:xfrm>
          <a:off x="95885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1451</xdr:rowOff>
    </xdr:from>
    <xdr:to>
      <xdr:col>14</xdr:col>
      <xdr:colOff>79375</xdr:colOff>
      <xdr:row>86</xdr:row>
      <xdr:rowOff>103051</xdr:rowOff>
    </xdr:to>
    <xdr:sp macro="" textlink="">
      <xdr:nvSpPr>
        <xdr:cNvPr id="275" name="円/楕円 274"/>
        <xdr:cNvSpPr/>
      </xdr:nvSpPr>
      <xdr:spPr>
        <a:xfrm>
          <a:off x="9588500" y="147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153325</xdr:rowOff>
    </xdr:from>
    <xdr:ext cx="469744" cy="259045"/>
    <xdr:sp macro="" textlink="">
      <xdr:nvSpPr>
        <xdr:cNvPr id="276" name="n_1aveValue【公営住宅】&#10;一人当たり面積"/>
        <xdr:cNvSpPr txBox="1"/>
      </xdr:nvSpPr>
      <xdr:spPr>
        <a:xfrm>
          <a:off x="9391727" y="142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94178</xdr:rowOff>
    </xdr:from>
    <xdr:ext cx="469744" cy="259045"/>
    <xdr:sp macro="" textlink="">
      <xdr:nvSpPr>
        <xdr:cNvPr id="277" name="n_1mainValue【公営住宅】&#10;一人当たり面積"/>
        <xdr:cNvSpPr txBox="1"/>
      </xdr:nvSpPr>
      <xdr:spPr>
        <a:xfrm>
          <a:off x="9391727" y="1483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18" name="直線コネクタ 317"/>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19"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20" name="直線コネクタ 319"/>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21"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22" name="直線コネクタ 321"/>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23" name="【認定こども園・幼稚園・保育所】&#10;有形固定資産減価償却率平均値テキスト"/>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24" name="フローチャート : 判断 323"/>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53975</xdr:rowOff>
    </xdr:from>
    <xdr:to>
      <xdr:col>22</xdr:col>
      <xdr:colOff>415925</xdr:colOff>
      <xdr:row>38</xdr:row>
      <xdr:rowOff>155575</xdr:rowOff>
    </xdr:to>
    <xdr:sp macro="" textlink="">
      <xdr:nvSpPr>
        <xdr:cNvPr id="325" name="フローチャート : 判断 324"/>
        <xdr:cNvSpPr/>
      </xdr:nvSpPr>
      <xdr:spPr>
        <a:xfrm>
          <a:off x="1543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59690</xdr:rowOff>
    </xdr:from>
    <xdr:to>
      <xdr:col>22</xdr:col>
      <xdr:colOff>415925</xdr:colOff>
      <xdr:row>39</xdr:row>
      <xdr:rowOff>161290</xdr:rowOff>
    </xdr:to>
    <xdr:sp macro="" textlink="">
      <xdr:nvSpPr>
        <xdr:cNvPr id="331" name="円/楕円 330"/>
        <xdr:cNvSpPr/>
      </xdr:nvSpPr>
      <xdr:spPr>
        <a:xfrm>
          <a:off x="1543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652</xdr:rowOff>
    </xdr:from>
    <xdr:ext cx="405111" cy="259045"/>
    <xdr:sp macro="" textlink="">
      <xdr:nvSpPr>
        <xdr:cNvPr id="332" name="n_1aveValue【認定こども園・幼稚園・保育所】&#10;有形固定資産減価償却率"/>
        <xdr:cNvSpPr txBox="1"/>
      </xdr:nvSpPr>
      <xdr:spPr>
        <a:xfrm>
          <a:off x="15266043"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152417</xdr:rowOff>
    </xdr:from>
    <xdr:ext cx="405111" cy="259045"/>
    <xdr:sp macro="" textlink="">
      <xdr:nvSpPr>
        <xdr:cNvPr id="333" name="n_1mainValue【認定こども園・幼稚園・保育所】&#10;有形固定資産減価償却率"/>
        <xdr:cNvSpPr txBox="1"/>
      </xdr:nvSpPr>
      <xdr:spPr>
        <a:xfrm>
          <a:off x="15266043"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4" name="直線コネクタ 3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5" name="テキスト ボックス 3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6" name="直線コネクタ 3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7" name="テキスト ボックス 3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8" name="直線コネクタ 3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9" name="テキスト ボックス 3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0" name="直線コネクタ 3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1" name="テキスト ボックス 3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55" name="直線コネクタ 354"/>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56"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57" name="直線コネクタ 356"/>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58"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59" name="直線コネクタ 358"/>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72407</xdr:rowOff>
    </xdr:from>
    <xdr:ext cx="469744" cy="259045"/>
    <xdr:sp macro="" textlink="">
      <xdr:nvSpPr>
        <xdr:cNvPr id="360" name="【認定こども園・幼稚園・保育所】&#10;一人当たり面積平均値テキスト"/>
        <xdr:cNvSpPr txBox="1"/>
      </xdr:nvSpPr>
      <xdr:spPr>
        <a:xfrm>
          <a:off x="222504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61" name="フローチャート : 判断 36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146558</xdr:rowOff>
    </xdr:from>
    <xdr:to>
      <xdr:col>31</xdr:col>
      <xdr:colOff>85725</xdr:colOff>
      <xdr:row>38</xdr:row>
      <xdr:rowOff>76708</xdr:rowOff>
    </xdr:to>
    <xdr:sp macro="" textlink="">
      <xdr:nvSpPr>
        <xdr:cNvPr id="362" name="フローチャート : 判断 361"/>
        <xdr:cNvSpPr/>
      </xdr:nvSpPr>
      <xdr:spPr>
        <a:xfrm>
          <a:off x="21272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68834</xdr:rowOff>
    </xdr:from>
    <xdr:to>
      <xdr:col>31</xdr:col>
      <xdr:colOff>85725</xdr:colOff>
      <xdr:row>39</xdr:row>
      <xdr:rowOff>170434</xdr:rowOff>
    </xdr:to>
    <xdr:sp macro="" textlink="">
      <xdr:nvSpPr>
        <xdr:cNvPr id="368" name="円/楕円 367"/>
        <xdr:cNvSpPr/>
      </xdr:nvSpPr>
      <xdr:spPr>
        <a:xfrm>
          <a:off x="21272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93235</xdr:rowOff>
    </xdr:from>
    <xdr:ext cx="469744" cy="259045"/>
    <xdr:sp macro="" textlink="">
      <xdr:nvSpPr>
        <xdr:cNvPr id="369" name="n_1aveValue【認定こども園・幼稚園・保育所】&#10;一人当たり面積"/>
        <xdr:cNvSpPr txBox="1"/>
      </xdr:nvSpPr>
      <xdr:spPr>
        <a:xfrm>
          <a:off x="210757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161561</xdr:rowOff>
    </xdr:from>
    <xdr:ext cx="469744" cy="259045"/>
    <xdr:sp macro="" textlink="">
      <xdr:nvSpPr>
        <xdr:cNvPr id="370" name="n_1mainValue【認定こども園・幼稚園・保育所】&#10;一人当たり面積"/>
        <xdr:cNvSpPr txBox="1"/>
      </xdr:nvSpPr>
      <xdr:spPr>
        <a:xfrm>
          <a:off x="210757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2" name="直線コネクタ 3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3" name="テキスト ボックス 38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4" name="直線コネクタ 3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5" name="テキスト ボックス 3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6" name="直線コネクタ 3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7" name="テキスト ボックス 3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8" name="直線コネクタ 3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9" name="テキスト ボックス 3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0" name="直線コネクタ 3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1" name="テキスト ボックス 3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2" name="直線コネクタ 3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3" name="テキスト ボックス 39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4" name="直線コネクタ 3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5" name="テキスト ボックス 3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397" name="直線コネクタ 396"/>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398"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399" name="直線コネクタ 398"/>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00"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01" name="直線コネクタ 400"/>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02" name="【学校施設】&#10;有形固定資産減価償却率平均値テキスト"/>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03" name="フローチャート : 判断 402"/>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146776</xdr:rowOff>
    </xdr:from>
    <xdr:to>
      <xdr:col>22</xdr:col>
      <xdr:colOff>415925</xdr:colOff>
      <xdr:row>60</xdr:row>
      <xdr:rowOff>76926</xdr:rowOff>
    </xdr:to>
    <xdr:sp macro="" textlink="">
      <xdr:nvSpPr>
        <xdr:cNvPr id="404" name="フローチャート : 判断 403"/>
        <xdr:cNvSpPr/>
      </xdr:nvSpPr>
      <xdr:spPr>
        <a:xfrm>
          <a:off x="15430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5" name="テキスト ボックス 4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6" name="テキスト ボックス 4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7" name="テキスト ボックス 4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8" name="テキスト ボックス 4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9" name="テキスト ボックス 4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60234</xdr:rowOff>
    </xdr:from>
    <xdr:to>
      <xdr:col>22</xdr:col>
      <xdr:colOff>415925</xdr:colOff>
      <xdr:row>60</xdr:row>
      <xdr:rowOff>161834</xdr:rowOff>
    </xdr:to>
    <xdr:sp macro="" textlink="">
      <xdr:nvSpPr>
        <xdr:cNvPr id="410" name="円/楕円 409"/>
        <xdr:cNvSpPr/>
      </xdr:nvSpPr>
      <xdr:spPr>
        <a:xfrm>
          <a:off x="15430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93453</xdr:rowOff>
    </xdr:from>
    <xdr:ext cx="405111" cy="259045"/>
    <xdr:sp macro="" textlink="">
      <xdr:nvSpPr>
        <xdr:cNvPr id="411" name="n_1aveValue【学校施設】&#10;有形固定資産減価償却率"/>
        <xdr:cNvSpPr txBox="1"/>
      </xdr:nvSpPr>
      <xdr:spPr>
        <a:xfrm>
          <a:off x="15266043"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152961</xdr:rowOff>
    </xdr:from>
    <xdr:ext cx="405111" cy="259045"/>
    <xdr:sp macro="" textlink="">
      <xdr:nvSpPr>
        <xdr:cNvPr id="412" name="n_1mainValue【学校施設】&#10;有形固定資産減価償却率"/>
        <xdr:cNvSpPr txBox="1"/>
      </xdr:nvSpPr>
      <xdr:spPr>
        <a:xfrm>
          <a:off x="15266043"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3" name="テキスト ボックス 4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24" name="直線コネクタ 4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5" name="テキスト ボックス 4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6" name="直線コネクタ 4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7" name="テキスト ボックス 4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8" name="直線コネクタ 4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9" name="テキスト ボックス 4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0" name="直線コネクタ 4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1" name="テキスト ボックス 4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2" name="直線コネクタ 4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3" name="テキスト ボックス 4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37" name="直線コネクタ 436"/>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38"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39" name="直線コネクタ 438"/>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40"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41" name="直線コネクタ 440"/>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11447</xdr:rowOff>
    </xdr:from>
    <xdr:ext cx="469744" cy="259045"/>
    <xdr:sp macro="" textlink="">
      <xdr:nvSpPr>
        <xdr:cNvPr id="442" name="【学校施設】&#10;一人当たり面積平均値テキスト"/>
        <xdr:cNvSpPr txBox="1"/>
      </xdr:nvSpPr>
      <xdr:spPr>
        <a:xfrm>
          <a:off x="222504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43" name="フローチャート : 判断 442"/>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166370</xdr:rowOff>
    </xdr:from>
    <xdr:to>
      <xdr:col>31</xdr:col>
      <xdr:colOff>85725</xdr:colOff>
      <xdr:row>61</xdr:row>
      <xdr:rowOff>96520</xdr:rowOff>
    </xdr:to>
    <xdr:sp macro="" textlink="">
      <xdr:nvSpPr>
        <xdr:cNvPr id="444" name="フローチャート : 判断 443"/>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97790</xdr:rowOff>
    </xdr:from>
    <xdr:to>
      <xdr:col>31</xdr:col>
      <xdr:colOff>85725</xdr:colOff>
      <xdr:row>65</xdr:row>
      <xdr:rowOff>27940</xdr:rowOff>
    </xdr:to>
    <xdr:sp macro="" textlink="">
      <xdr:nvSpPr>
        <xdr:cNvPr id="450" name="円/楕円 449"/>
        <xdr:cNvSpPr/>
      </xdr:nvSpPr>
      <xdr:spPr>
        <a:xfrm>
          <a:off x="21272500" y="110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113047</xdr:rowOff>
    </xdr:from>
    <xdr:ext cx="469744" cy="259045"/>
    <xdr:sp macro="" textlink="">
      <xdr:nvSpPr>
        <xdr:cNvPr id="451" name="n_1aveValue【学校施設】&#10;一人当たり面積"/>
        <xdr:cNvSpPr txBox="1"/>
      </xdr:nvSpPr>
      <xdr:spPr>
        <a:xfrm>
          <a:off x="210757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a:t>
          </a:r>
          <a:endParaRPr kumimoji="1" lang="ja-JP" altLang="en-US" sz="1000" b="1">
            <a:solidFill>
              <a:srgbClr val="000080"/>
            </a:solidFill>
            <a:latin typeface="ＭＳ Ｐゴシック"/>
          </a:endParaRPr>
        </a:p>
      </xdr:txBody>
    </xdr:sp>
    <xdr:clientData/>
  </xdr:oneCellAnchor>
  <xdr:oneCellAnchor>
    <xdr:from>
      <xdr:col>30</xdr:col>
      <xdr:colOff>473152</xdr:colOff>
      <xdr:row>65</xdr:row>
      <xdr:rowOff>19067</xdr:rowOff>
    </xdr:from>
    <xdr:ext cx="469744" cy="259045"/>
    <xdr:sp macro="" textlink="">
      <xdr:nvSpPr>
        <xdr:cNvPr id="452" name="n_1mainValue【学校施設】&#10;一人当たり面積"/>
        <xdr:cNvSpPr txBox="1"/>
      </xdr:nvSpPr>
      <xdr:spPr>
        <a:xfrm>
          <a:off x="21075727" y="1116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0.962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63" name="テキスト ボックス 46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4" name="直線コネクタ 46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5" name="テキスト ボックス 46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6" name="直線コネクタ 46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7" name="テキスト ボックス 46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8" name="直線コネクタ 46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9" name="テキスト ボックス 46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0" name="直線コネクタ 46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1" name="テキスト ボックス 47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2" name="直線コネクタ 47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73" name="テキスト ボックス 47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4" name="直線コネクタ 4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5" name="テキスト ボックス 4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135255</xdr:rowOff>
    </xdr:to>
    <xdr:cxnSp macro="">
      <xdr:nvCxnSpPr>
        <xdr:cNvPr id="477" name="直線コネクタ 476"/>
        <xdr:cNvCxnSpPr/>
      </xdr:nvCxnSpPr>
      <xdr:spPr>
        <a:xfrm flipV="1">
          <a:off x="16318864" y="13335000"/>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78" name="【児童館】&#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79" name="直線コネクタ 478"/>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0"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81" name="直線コネクタ 48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9541</xdr:rowOff>
    </xdr:from>
    <xdr:ext cx="405111" cy="259045"/>
    <xdr:sp macro="" textlink="">
      <xdr:nvSpPr>
        <xdr:cNvPr id="482" name="【児童館】&#10;有形固定資産減価償却率平均値テキスト"/>
        <xdr:cNvSpPr txBox="1"/>
      </xdr:nvSpPr>
      <xdr:spPr>
        <a:xfrm>
          <a:off x="16408400" y="1406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31114</xdr:rowOff>
    </xdr:from>
    <xdr:to>
      <xdr:col>23</xdr:col>
      <xdr:colOff>568325</xdr:colOff>
      <xdr:row>82</xdr:row>
      <xdr:rowOff>132714</xdr:rowOff>
    </xdr:to>
    <xdr:sp macro="" textlink="">
      <xdr:nvSpPr>
        <xdr:cNvPr id="483" name="フローチャート : 判断 482"/>
        <xdr:cNvSpPr/>
      </xdr:nvSpPr>
      <xdr:spPr>
        <a:xfrm>
          <a:off x="162687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103505</xdr:rowOff>
    </xdr:from>
    <xdr:to>
      <xdr:col>22</xdr:col>
      <xdr:colOff>415925</xdr:colOff>
      <xdr:row>84</xdr:row>
      <xdr:rowOff>33655</xdr:rowOff>
    </xdr:to>
    <xdr:sp macro="" textlink="">
      <xdr:nvSpPr>
        <xdr:cNvPr id="484" name="フローチャート : 判断 483"/>
        <xdr:cNvSpPr/>
      </xdr:nvSpPr>
      <xdr:spPr>
        <a:xfrm>
          <a:off x="15430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5" name="テキスト ボックス 4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6" name="テキスト ボックス 4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7" name="テキスト ボックス 4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8" name="テキスト ボックス 4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9" name="テキスト ボックス 4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44450</xdr:rowOff>
    </xdr:from>
    <xdr:to>
      <xdr:col>22</xdr:col>
      <xdr:colOff>415925</xdr:colOff>
      <xdr:row>85</xdr:row>
      <xdr:rowOff>146050</xdr:rowOff>
    </xdr:to>
    <xdr:sp macro="" textlink="">
      <xdr:nvSpPr>
        <xdr:cNvPr id="490" name="円/楕円 489"/>
        <xdr:cNvSpPr/>
      </xdr:nvSpPr>
      <xdr:spPr>
        <a:xfrm>
          <a:off x="1543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50182</xdr:rowOff>
    </xdr:from>
    <xdr:ext cx="405111" cy="259045"/>
    <xdr:sp macro="" textlink="">
      <xdr:nvSpPr>
        <xdr:cNvPr id="491" name="n_1aveValue【児童館】&#10;有形固定資産減価償却率"/>
        <xdr:cNvSpPr txBox="1"/>
      </xdr:nvSpPr>
      <xdr:spPr>
        <a:xfrm>
          <a:off x="15266043" y="1410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137177</xdr:rowOff>
    </xdr:from>
    <xdr:ext cx="405111" cy="259045"/>
    <xdr:sp macro="" textlink="">
      <xdr:nvSpPr>
        <xdr:cNvPr id="492" name="n_1mainValue【児童館】&#10;有形固定資産減価償却率"/>
        <xdr:cNvSpPr txBox="1"/>
      </xdr:nvSpPr>
      <xdr:spPr>
        <a:xfrm>
          <a:off x="15266043"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0" name="正方形/長方形 4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1" name="テキスト ボックス 5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2" name="直線コネクタ 5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03" name="直線コネクタ 50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04" name="テキスト ボックス 50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05" name="直線コネクタ 50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06" name="テキスト ボックス 50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7" name="直線コネクタ 50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8" name="テキスト ボックス 50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9" name="直線コネクタ 50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10" name="テキスト ボックス 50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11" name="直線コネクタ 51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12" name="テキスト ボックス 51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13" name="直線コネクタ 51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14" name="テキスト ボックス 51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5" name="直線コネクタ 51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6" name="テキスト ボックス 51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81</xdr:row>
      <xdr:rowOff>111579</xdr:rowOff>
    </xdr:from>
    <xdr:to>
      <xdr:col>32</xdr:col>
      <xdr:colOff>186689</xdr:colOff>
      <xdr:row>86</xdr:row>
      <xdr:rowOff>38100</xdr:rowOff>
    </xdr:to>
    <xdr:cxnSp macro="">
      <xdr:nvCxnSpPr>
        <xdr:cNvPr id="518" name="直線コネクタ 517"/>
        <xdr:cNvCxnSpPr/>
      </xdr:nvCxnSpPr>
      <xdr:spPr>
        <a:xfrm flipV="1">
          <a:off x="22160864" y="13999029"/>
          <a:ext cx="0" cy="783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19"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20" name="直線コネクタ 519"/>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58256</xdr:rowOff>
    </xdr:from>
    <xdr:ext cx="469744" cy="259045"/>
    <xdr:sp macro="" textlink="">
      <xdr:nvSpPr>
        <xdr:cNvPr id="521" name="【児童館】&#10;一人当たり面積最大値テキスト"/>
        <xdr:cNvSpPr txBox="1"/>
      </xdr:nvSpPr>
      <xdr:spPr>
        <a:xfrm>
          <a:off x="22250400" y="1377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81</xdr:row>
      <xdr:rowOff>111579</xdr:rowOff>
    </xdr:from>
    <xdr:to>
      <xdr:col>32</xdr:col>
      <xdr:colOff>276225</xdr:colOff>
      <xdr:row>81</xdr:row>
      <xdr:rowOff>111579</xdr:rowOff>
    </xdr:to>
    <xdr:cxnSp macro="">
      <xdr:nvCxnSpPr>
        <xdr:cNvPr id="522" name="直線コネクタ 521"/>
        <xdr:cNvCxnSpPr/>
      </xdr:nvCxnSpPr>
      <xdr:spPr>
        <a:xfrm>
          <a:off x="22072600" y="1399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120848</xdr:rowOff>
    </xdr:from>
    <xdr:ext cx="469744" cy="259045"/>
    <xdr:sp macro="" textlink="">
      <xdr:nvSpPr>
        <xdr:cNvPr id="523" name="【児童館】&#10;一人当たり面積平均値テキスト"/>
        <xdr:cNvSpPr txBox="1"/>
      </xdr:nvSpPr>
      <xdr:spPr>
        <a:xfrm>
          <a:off x="22250400" y="14351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142421</xdr:rowOff>
    </xdr:from>
    <xdr:to>
      <xdr:col>32</xdr:col>
      <xdr:colOff>238125</xdr:colOff>
      <xdr:row>84</xdr:row>
      <xdr:rowOff>72571</xdr:rowOff>
    </xdr:to>
    <xdr:sp macro="" textlink="">
      <xdr:nvSpPr>
        <xdr:cNvPr id="524" name="フローチャート : 判断 523"/>
        <xdr:cNvSpPr/>
      </xdr:nvSpPr>
      <xdr:spPr>
        <a:xfrm>
          <a:off x="22110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11793</xdr:rowOff>
    </xdr:from>
    <xdr:to>
      <xdr:col>31</xdr:col>
      <xdr:colOff>85725</xdr:colOff>
      <xdr:row>83</xdr:row>
      <xdr:rowOff>113393</xdr:rowOff>
    </xdr:to>
    <xdr:sp macro="" textlink="">
      <xdr:nvSpPr>
        <xdr:cNvPr id="525" name="フローチャート : 判断 524"/>
        <xdr:cNvSpPr/>
      </xdr:nvSpPr>
      <xdr:spPr>
        <a:xfrm>
          <a:off x="21272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6" name="テキスト ボックス 5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7" name="テキスト ボックス 5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8" name="テキスト ボックス 5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9" name="テキスト ボックス 5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0" name="テキスト ボックス 5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52614</xdr:rowOff>
    </xdr:from>
    <xdr:to>
      <xdr:col>31</xdr:col>
      <xdr:colOff>85725</xdr:colOff>
      <xdr:row>78</xdr:row>
      <xdr:rowOff>154214</xdr:rowOff>
    </xdr:to>
    <xdr:sp macro="" textlink="">
      <xdr:nvSpPr>
        <xdr:cNvPr id="531" name="円/楕円 530"/>
        <xdr:cNvSpPr/>
      </xdr:nvSpPr>
      <xdr:spPr>
        <a:xfrm>
          <a:off x="21272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104520</xdr:rowOff>
    </xdr:from>
    <xdr:ext cx="469744" cy="259045"/>
    <xdr:sp macro="" textlink="">
      <xdr:nvSpPr>
        <xdr:cNvPr id="532" name="n_1aveValue【児童館】&#10;一人当たり面積"/>
        <xdr:cNvSpPr txBox="1"/>
      </xdr:nvSpPr>
      <xdr:spPr>
        <a:xfrm>
          <a:off x="210757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170741</xdr:rowOff>
    </xdr:from>
    <xdr:ext cx="469744" cy="259045"/>
    <xdr:sp macro="" textlink="">
      <xdr:nvSpPr>
        <xdr:cNvPr id="533" name="n_1mainValue【児童館】&#10;一人当たり面積"/>
        <xdr:cNvSpPr txBox="1"/>
      </xdr:nvSpPr>
      <xdr:spPr>
        <a:xfrm>
          <a:off x="21075727" y="1320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44" name="テキスト ボックス 54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45" name="直線コネクタ 544"/>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546" name="テキスト ボックス 545"/>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47" name="直線コネクタ 546"/>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48" name="テキスト ボックス 547"/>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549" name="直線コネクタ 548"/>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550" name="テキスト ボックス 549"/>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51" name="直線コネクタ 5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52" name="テキスト ボックス 5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553" name="直線コネクタ 552"/>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554" name="テキスト ボックス 553"/>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55" name="直線コネクタ 554"/>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56" name="テキスト ボックス 555"/>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557" name="直線コネクタ 556"/>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558" name="テキスト ボックス 557"/>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0" name="テキスト ボックス 5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39052</xdr:rowOff>
    </xdr:from>
    <xdr:to>
      <xdr:col>23</xdr:col>
      <xdr:colOff>516889</xdr:colOff>
      <xdr:row>108</xdr:row>
      <xdr:rowOff>93345</xdr:rowOff>
    </xdr:to>
    <xdr:cxnSp macro="">
      <xdr:nvCxnSpPr>
        <xdr:cNvPr id="562" name="直線コネクタ 561"/>
        <xdr:cNvCxnSpPr/>
      </xdr:nvCxnSpPr>
      <xdr:spPr>
        <a:xfrm flipV="1">
          <a:off x="16318864" y="17184052"/>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97172</xdr:rowOff>
    </xdr:from>
    <xdr:ext cx="405111" cy="259045"/>
    <xdr:sp macro="" textlink="">
      <xdr:nvSpPr>
        <xdr:cNvPr id="563" name="【公民館】&#10;有形固定資産減価償却率最小値テキスト"/>
        <xdr:cNvSpPr txBox="1"/>
      </xdr:nvSpPr>
      <xdr:spPr>
        <a:xfrm>
          <a:off x="1640840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108</xdr:row>
      <xdr:rowOff>93345</xdr:rowOff>
    </xdr:from>
    <xdr:to>
      <xdr:col>23</xdr:col>
      <xdr:colOff>606425</xdr:colOff>
      <xdr:row>108</xdr:row>
      <xdr:rowOff>93345</xdr:rowOff>
    </xdr:to>
    <xdr:cxnSp macro="">
      <xdr:nvCxnSpPr>
        <xdr:cNvPr id="564" name="直線コネクタ 563"/>
        <xdr:cNvCxnSpPr/>
      </xdr:nvCxnSpPr>
      <xdr:spPr>
        <a:xfrm>
          <a:off x="16230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157179</xdr:rowOff>
    </xdr:from>
    <xdr:ext cx="405111" cy="259045"/>
    <xdr:sp macro="" textlink="">
      <xdr:nvSpPr>
        <xdr:cNvPr id="565" name="【公民館】&#10;有形固定資産減価償却率最大値テキスト"/>
        <xdr:cNvSpPr txBox="1"/>
      </xdr:nvSpPr>
      <xdr:spPr>
        <a:xfrm>
          <a:off x="16408400" y="169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100</xdr:row>
      <xdr:rowOff>39052</xdr:rowOff>
    </xdr:from>
    <xdr:to>
      <xdr:col>23</xdr:col>
      <xdr:colOff>606425</xdr:colOff>
      <xdr:row>100</xdr:row>
      <xdr:rowOff>39052</xdr:rowOff>
    </xdr:to>
    <xdr:cxnSp macro="">
      <xdr:nvCxnSpPr>
        <xdr:cNvPr id="566" name="直線コネクタ 565"/>
        <xdr:cNvCxnSpPr/>
      </xdr:nvCxnSpPr>
      <xdr:spPr>
        <a:xfrm>
          <a:off x="16230600" y="171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66691</xdr:rowOff>
    </xdr:from>
    <xdr:ext cx="405111" cy="259045"/>
    <xdr:sp macro="" textlink="">
      <xdr:nvSpPr>
        <xdr:cNvPr id="567" name="【公民館】&#10;有形固定資産減価償却率平均値テキスト"/>
        <xdr:cNvSpPr txBox="1"/>
      </xdr:nvSpPr>
      <xdr:spPr>
        <a:xfrm>
          <a:off x="16408400" y="18068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88264</xdr:rowOff>
    </xdr:from>
    <xdr:to>
      <xdr:col>23</xdr:col>
      <xdr:colOff>568325</xdr:colOff>
      <xdr:row>106</xdr:row>
      <xdr:rowOff>18414</xdr:rowOff>
    </xdr:to>
    <xdr:sp macro="" textlink="">
      <xdr:nvSpPr>
        <xdr:cNvPr id="568" name="フローチャート : 判断 567"/>
        <xdr:cNvSpPr/>
      </xdr:nvSpPr>
      <xdr:spPr>
        <a:xfrm>
          <a:off x="16268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162561</xdr:rowOff>
    </xdr:from>
    <xdr:to>
      <xdr:col>22</xdr:col>
      <xdr:colOff>415925</xdr:colOff>
      <xdr:row>105</xdr:row>
      <xdr:rowOff>92711</xdr:rowOff>
    </xdr:to>
    <xdr:sp macro="" textlink="">
      <xdr:nvSpPr>
        <xdr:cNvPr id="569" name="フローチャート : 判断 568"/>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0" name="テキスト ボックス 5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1" name="テキスト ボックス 5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2" name="テキスト ボックス 5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3" name="テキスト ボックス 5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4" name="テキスト ボックス 5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88264</xdr:rowOff>
    </xdr:from>
    <xdr:to>
      <xdr:col>22</xdr:col>
      <xdr:colOff>415925</xdr:colOff>
      <xdr:row>101</xdr:row>
      <xdr:rowOff>18414</xdr:rowOff>
    </xdr:to>
    <xdr:sp macro="" textlink="">
      <xdr:nvSpPr>
        <xdr:cNvPr id="575" name="円/楕円 574"/>
        <xdr:cNvSpPr/>
      </xdr:nvSpPr>
      <xdr:spPr>
        <a:xfrm>
          <a:off x="15430500" y="1723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83838</xdr:rowOff>
    </xdr:from>
    <xdr:ext cx="405111" cy="259045"/>
    <xdr:sp macro="" textlink="">
      <xdr:nvSpPr>
        <xdr:cNvPr id="576" name="n_1aveValue【公民館】&#10;有形固定資産減価償却率"/>
        <xdr:cNvSpPr txBox="1"/>
      </xdr:nvSpPr>
      <xdr:spPr>
        <a:xfrm>
          <a:off x="15266043"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34941</xdr:rowOff>
    </xdr:from>
    <xdr:ext cx="405111" cy="259045"/>
    <xdr:sp macro="" textlink="">
      <xdr:nvSpPr>
        <xdr:cNvPr id="577" name="n_1mainValue【公民館】&#10;有形固定資産減価償却率"/>
        <xdr:cNvSpPr txBox="1"/>
      </xdr:nvSpPr>
      <xdr:spPr>
        <a:xfrm>
          <a:off x="15266043" y="1700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8" name="正方形/長方形 5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9" name="正方形/長方形 5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0" name="正方形/長方形 5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1" name="正方形/長方形 5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82" name="正方形/長方形 5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3" name="正方形/長方形 5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4" name="正方形/長方形 5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5" name="正方形/長方形 5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6" name="テキスト ボックス 5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7" name="直線コネクタ 5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8" name="テキスト ボックス 58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89" name="直線コネクタ 58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90" name="テキスト ボックス 58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91" name="直線コネクタ 59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92" name="テキスト ボックス 59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93" name="直線コネクタ 59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94" name="テキスト ボックス 59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95" name="直線コネクタ 59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96" name="テキスト ボックス 59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97" name="直線コネクタ 59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98" name="テキスト ボックス 59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99" name="直線コネクタ 59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00" name="テキスト ボックス 59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1" name="直線コネクタ 6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2" name="テキスト ボックス 6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59871</xdr:rowOff>
    </xdr:from>
    <xdr:to>
      <xdr:col>32</xdr:col>
      <xdr:colOff>186689</xdr:colOff>
      <xdr:row>108</xdr:row>
      <xdr:rowOff>157843</xdr:rowOff>
    </xdr:to>
    <xdr:cxnSp macro="">
      <xdr:nvCxnSpPr>
        <xdr:cNvPr id="604" name="直線コネクタ 603"/>
        <xdr:cNvCxnSpPr/>
      </xdr:nvCxnSpPr>
      <xdr:spPr>
        <a:xfrm flipV="1">
          <a:off x="22160864" y="172048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605" name="【公民館】&#10;一人当たり面積最小値テキスト"/>
        <xdr:cNvSpPr txBox="1"/>
      </xdr:nvSpPr>
      <xdr:spPr>
        <a:xfrm>
          <a:off x="22250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606" name="直線コネクタ 605"/>
        <xdr:cNvCxnSpPr/>
      </xdr:nvCxnSpPr>
      <xdr:spPr>
        <a:xfrm>
          <a:off x="22072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6548</xdr:rowOff>
    </xdr:from>
    <xdr:ext cx="469744" cy="259045"/>
    <xdr:sp macro="" textlink="">
      <xdr:nvSpPr>
        <xdr:cNvPr id="607" name="【公民館】&#10;一人当たり面積最大値テキスト"/>
        <xdr:cNvSpPr txBox="1"/>
      </xdr:nvSpPr>
      <xdr:spPr>
        <a:xfrm>
          <a:off x="222504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100</xdr:row>
      <xdr:rowOff>59871</xdr:rowOff>
    </xdr:from>
    <xdr:to>
      <xdr:col>32</xdr:col>
      <xdr:colOff>276225</xdr:colOff>
      <xdr:row>100</xdr:row>
      <xdr:rowOff>59871</xdr:rowOff>
    </xdr:to>
    <xdr:cxnSp macro="">
      <xdr:nvCxnSpPr>
        <xdr:cNvPr id="608" name="直線コネクタ 607"/>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52813</xdr:rowOff>
    </xdr:from>
    <xdr:ext cx="469744" cy="259045"/>
    <xdr:sp macro="" textlink="">
      <xdr:nvSpPr>
        <xdr:cNvPr id="609" name="【公民館】&#10;一人当たり面積平均値テキスト"/>
        <xdr:cNvSpPr txBox="1"/>
      </xdr:nvSpPr>
      <xdr:spPr>
        <a:xfrm>
          <a:off x="22250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74386</xdr:rowOff>
    </xdr:from>
    <xdr:to>
      <xdr:col>32</xdr:col>
      <xdr:colOff>238125</xdr:colOff>
      <xdr:row>105</xdr:row>
      <xdr:rowOff>4536</xdr:rowOff>
    </xdr:to>
    <xdr:sp macro="" textlink="">
      <xdr:nvSpPr>
        <xdr:cNvPr id="610" name="フローチャート : 判断 609"/>
        <xdr:cNvSpPr/>
      </xdr:nvSpPr>
      <xdr:spPr>
        <a:xfrm>
          <a:off x="22110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611" name="フローチャート : 判断 610"/>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2" name="テキスト ボックス 6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3" name="テキスト ボックス 6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4" name="テキスト ボックス 6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5" name="テキスト ボックス 6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6" name="テキスト ボックス 6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41729</xdr:rowOff>
    </xdr:from>
    <xdr:to>
      <xdr:col>31</xdr:col>
      <xdr:colOff>85725</xdr:colOff>
      <xdr:row>106</xdr:row>
      <xdr:rowOff>143329</xdr:rowOff>
    </xdr:to>
    <xdr:sp macro="" textlink="">
      <xdr:nvSpPr>
        <xdr:cNvPr id="617" name="円/楕円 616"/>
        <xdr:cNvSpPr/>
      </xdr:nvSpPr>
      <xdr:spPr>
        <a:xfrm>
          <a:off x="21272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21063</xdr:rowOff>
    </xdr:from>
    <xdr:ext cx="469744" cy="259045"/>
    <xdr:sp macro="" textlink="">
      <xdr:nvSpPr>
        <xdr:cNvPr id="618" name="n_1aveValue【公民館】&#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134456</xdr:rowOff>
    </xdr:from>
    <xdr:ext cx="469744" cy="259045"/>
    <xdr:sp macro="" textlink="">
      <xdr:nvSpPr>
        <xdr:cNvPr id="619" name="n_1mainValue【公民館】&#10;一人当たり面積"/>
        <xdr:cNvSpPr txBox="1"/>
      </xdr:nvSpPr>
      <xdr:spPr>
        <a:xfrm>
          <a:off x="21075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0" name="正方形/長方形 6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1" name="正方形/長方形 6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22" name="テキスト ボックス 6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年度決算値については、上記の施設の中では道路及び公民館において、有形固定資産減価償却率（以下、減価償却率）が類似団体平均と比較して特に高くなっている。公民館については、昭和</a:t>
          </a:r>
          <a:r>
            <a:rPr kumimoji="1" lang="en-US" altLang="ja-JP" sz="1300">
              <a:latin typeface="ＭＳ Ｐゴシック"/>
            </a:rPr>
            <a:t>47</a:t>
          </a:r>
          <a:r>
            <a:rPr kumimoji="1" lang="ja-JP" altLang="en-US" sz="1300">
              <a:latin typeface="ＭＳ Ｐゴシック"/>
            </a:rPr>
            <a:t>年から昭和</a:t>
          </a:r>
          <a:r>
            <a:rPr kumimoji="1" lang="en-US" altLang="ja-JP" sz="1300">
              <a:latin typeface="ＭＳ Ｐゴシック"/>
            </a:rPr>
            <a:t>52</a:t>
          </a:r>
          <a:r>
            <a:rPr kumimoji="1" lang="ja-JP" altLang="en-US" sz="1300">
              <a:latin typeface="ＭＳ Ｐゴシック"/>
            </a:rPr>
            <a:t>年にかけて開設されたものである。橋りょう・トンネル、公営住宅、保育所、児童館については、減価償却率が類似団体平均を大きく下回った。学校施設については、類似団体平均を下回ってはいるものの</a:t>
          </a:r>
          <a:r>
            <a:rPr kumimoji="1" lang="en-US" altLang="ja-JP" sz="1300">
              <a:latin typeface="ＭＳ Ｐゴシック"/>
            </a:rPr>
            <a:t>60</a:t>
          </a:r>
          <a:r>
            <a:rPr kumimoji="1" lang="ja-JP" altLang="en-US" sz="1300">
              <a:latin typeface="ＭＳ Ｐゴシック"/>
            </a:rPr>
            <a:t>％を超えており、今後、建替えや大規模改修が続くこととなる。一人当たりの面積等については、橋りょう・トンネル及び児童館を除き、類似団体平均を下回った。なお、平成</a:t>
          </a:r>
          <a:r>
            <a:rPr kumimoji="1" lang="en-US" altLang="ja-JP" sz="1300">
              <a:latin typeface="ＭＳ Ｐゴシック"/>
            </a:rPr>
            <a:t>28</a:t>
          </a:r>
          <a:r>
            <a:rPr kumimoji="1" lang="ja-JP" altLang="en-US" sz="1300">
              <a:latin typeface="ＭＳ Ｐゴシック"/>
            </a:rPr>
            <a:t>年度決算値については、平成</a:t>
          </a:r>
          <a:r>
            <a:rPr kumimoji="1" lang="en-US" altLang="ja-JP" sz="1300">
              <a:latin typeface="ＭＳ Ｐゴシック"/>
            </a:rPr>
            <a:t>30</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日時点で算出できていないため、いずれも非表示となっている。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埼玉県戸田市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137,320
131,073
18.19
52,112,739
49,015,218
2,569,838
28,725,272
26,749,690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40.4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42</xdr:row>
      <xdr:rowOff>30480</xdr:rowOff>
    </xdr:to>
    <xdr:cxnSp macro="">
      <xdr:nvCxnSpPr>
        <xdr:cNvPr id="59" name="直線コネクタ 58"/>
        <xdr:cNvCxnSpPr/>
      </xdr:nvCxnSpPr>
      <xdr:spPr>
        <a:xfrm flipV="1">
          <a:off x="4634865" y="5667103"/>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60" name="【図書館】&#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図書館】&#10;有形固定資産減価償却率最大値テキスト"/>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132823</xdr:rowOff>
    </xdr:from>
    <xdr:ext cx="405111" cy="259045"/>
    <xdr:sp macro="" textlink="">
      <xdr:nvSpPr>
        <xdr:cNvPr id="64" name="【図書館】&#10;有形固定資産減価償却率平均値テキスト"/>
        <xdr:cNvSpPr txBox="1"/>
      </xdr:nvSpPr>
      <xdr:spPr>
        <a:xfrm>
          <a:off x="4724400" y="6819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154396</xdr:rowOff>
    </xdr:from>
    <xdr:to>
      <xdr:col>6</xdr:col>
      <xdr:colOff>561975</xdr:colOff>
      <xdr:row>40</xdr:row>
      <xdr:rowOff>84546</xdr:rowOff>
    </xdr:to>
    <xdr:sp macro="" textlink="">
      <xdr:nvSpPr>
        <xdr:cNvPr id="65" name="フローチャート : 判断 64"/>
        <xdr:cNvSpPr/>
      </xdr:nvSpPr>
      <xdr:spPr>
        <a:xfrm>
          <a:off x="4584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89081</xdr:rowOff>
    </xdr:from>
    <xdr:to>
      <xdr:col>5</xdr:col>
      <xdr:colOff>409575</xdr:colOff>
      <xdr:row>40</xdr:row>
      <xdr:rowOff>19231</xdr:rowOff>
    </xdr:to>
    <xdr:sp macro="" textlink="">
      <xdr:nvSpPr>
        <xdr:cNvPr id="66" name="フローチャート : 判断 65"/>
        <xdr:cNvSpPr/>
      </xdr:nvSpPr>
      <xdr:spPr>
        <a:xfrm>
          <a:off x="3746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10358</xdr:rowOff>
    </xdr:from>
    <xdr:ext cx="405111" cy="259045"/>
    <xdr:sp macro="" textlink="">
      <xdr:nvSpPr>
        <xdr:cNvPr id="67" name="n_1aveValue【図書館】&#10;有形固定資産減価償却率"/>
        <xdr:cNvSpPr txBox="1"/>
      </xdr:nvSpPr>
      <xdr:spPr>
        <a:xfrm>
          <a:off x="3582043"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136434</xdr:rowOff>
    </xdr:from>
    <xdr:to>
      <xdr:col>5</xdr:col>
      <xdr:colOff>409575</xdr:colOff>
      <xdr:row>37</xdr:row>
      <xdr:rowOff>66584</xdr:rowOff>
    </xdr:to>
    <xdr:sp macro="" textlink="">
      <xdr:nvSpPr>
        <xdr:cNvPr id="73" name="円/楕円 72"/>
        <xdr:cNvSpPr/>
      </xdr:nvSpPr>
      <xdr:spPr>
        <a:xfrm>
          <a:off x="3746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83111</xdr:rowOff>
    </xdr:from>
    <xdr:ext cx="405111" cy="259045"/>
    <xdr:sp macro="" textlink="">
      <xdr:nvSpPr>
        <xdr:cNvPr id="74" name="n_1mainValue【図書館】&#10;有形固定資産減価償却率"/>
        <xdr:cNvSpPr txBox="1"/>
      </xdr:nvSpPr>
      <xdr:spPr>
        <a:xfrm>
          <a:off x="3582043"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100" name="直線コネクタ 99"/>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1"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2" name="直線コネクタ 101"/>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3"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4" name="直線コネクタ 103"/>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161670</xdr:rowOff>
    </xdr:from>
    <xdr:ext cx="469744" cy="259045"/>
    <xdr:sp macro="" textlink="">
      <xdr:nvSpPr>
        <xdr:cNvPr id="105" name="【図書館】&#10;一人当たり面積平均値テキスト"/>
        <xdr:cNvSpPr txBox="1"/>
      </xdr:nvSpPr>
      <xdr:spPr>
        <a:xfrm>
          <a:off x="10566400" y="667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6" name="フローチャート : 判断 105"/>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47172</xdr:rowOff>
    </xdr:from>
    <xdr:to>
      <xdr:col>14</xdr:col>
      <xdr:colOff>79375</xdr:colOff>
      <xdr:row>40</xdr:row>
      <xdr:rowOff>148772</xdr:rowOff>
    </xdr:to>
    <xdr:sp macro="" textlink="">
      <xdr:nvSpPr>
        <xdr:cNvPr id="107" name="フローチャート : 判断 106"/>
        <xdr:cNvSpPr/>
      </xdr:nvSpPr>
      <xdr:spPr>
        <a:xfrm>
          <a:off x="9588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139899</xdr:rowOff>
    </xdr:from>
    <xdr:ext cx="469744" cy="259045"/>
    <xdr:sp macro="" textlink="">
      <xdr:nvSpPr>
        <xdr:cNvPr id="108" name="n_1aveValue【図書館】&#10;一人当たり面積"/>
        <xdr:cNvSpPr txBox="1"/>
      </xdr:nvSpPr>
      <xdr:spPr>
        <a:xfrm>
          <a:off x="93917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36285</xdr:rowOff>
    </xdr:from>
    <xdr:to>
      <xdr:col>14</xdr:col>
      <xdr:colOff>79375</xdr:colOff>
      <xdr:row>40</xdr:row>
      <xdr:rowOff>137885</xdr:rowOff>
    </xdr:to>
    <xdr:sp macro="" textlink="">
      <xdr:nvSpPr>
        <xdr:cNvPr id="114" name="円/楕円 113"/>
        <xdr:cNvSpPr/>
      </xdr:nvSpPr>
      <xdr:spPr>
        <a:xfrm>
          <a:off x="9588500" y="689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154412</xdr:rowOff>
    </xdr:from>
    <xdr:ext cx="469744" cy="259045"/>
    <xdr:sp macro="" textlink="">
      <xdr:nvSpPr>
        <xdr:cNvPr id="115" name="n_1mainValue【図書館】&#10;一人当たり面積"/>
        <xdr:cNvSpPr txBox="1"/>
      </xdr:nvSpPr>
      <xdr:spPr>
        <a:xfrm>
          <a:off x="9391727" y="66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41" name="直線コネクタ 140"/>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2"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3" name="直線コネクタ 142"/>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4"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5" name="直線コネクタ 144"/>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46" name="【体育館・プール】&#10;有形固定資産減価償却率平均値テキスト"/>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47" name="フローチャート : 判断 146"/>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125549</xdr:rowOff>
    </xdr:from>
    <xdr:to>
      <xdr:col>5</xdr:col>
      <xdr:colOff>409575</xdr:colOff>
      <xdr:row>60</xdr:row>
      <xdr:rowOff>55699</xdr:rowOff>
    </xdr:to>
    <xdr:sp macro="" textlink="">
      <xdr:nvSpPr>
        <xdr:cNvPr id="148" name="フローチャート : 判断 147"/>
        <xdr:cNvSpPr/>
      </xdr:nvSpPr>
      <xdr:spPr>
        <a:xfrm>
          <a:off x="3746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46826</xdr:rowOff>
    </xdr:from>
    <xdr:ext cx="405111" cy="259045"/>
    <xdr:sp macro="" textlink="">
      <xdr:nvSpPr>
        <xdr:cNvPr id="149" name="n_1aveValue【体育館・プール】&#10;有形固定資産減価償却率"/>
        <xdr:cNvSpPr txBox="1"/>
      </xdr:nvSpPr>
      <xdr:spPr>
        <a:xfrm>
          <a:off x="3582043"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47172</xdr:rowOff>
    </xdr:from>
    <xdr:to>
      <xdr:col>5</xdr:col>
      <xdr:colOff>409575</xdr:colOff>
      <xdr:row>57</xdr:row>
      <xdr:rowOff>148772</xdr:rowOff>
    </xdr:to>
    <xdr:sp macro="" textlink="">
      <xdr:nvSpPr>
        <xdr:cNvPr id="155" name="円/楕円 154"/>
        <xdr:cNvSpPr/>
      </xdr:nvSpPr>
      <xdr:spPr>
        <a:xfrm>
          <a:off x="3746500" y="98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165299</xdr:rowOff>
    </xdr:from>
    <xdr:ext cx="405111" cy="259045"/>
    <xdr:sp macro="" textlink="">
      <xdr:nvSpPr>
        <xdr:cNvPr id="156" name="n_1mainValue【体育館・プール】&#10;有形固定資産減価償却率"/>
        <xdr:cNvSpPr txBox="1"/>
      </xdr:nvSpPr>
      <xdr:spPr>
        <a:xfrm>
          <a:off x="3582043" y="959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78" name="直線コネクタ 177"/>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79"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0" name="直線コネクタ 179"/>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81"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82" name="直線コネクタ 181"/>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137939</xdr:rowOff>
    </xdr:from>
    <xdr:ext cx="469744" cy="259045"/>
    <xdr:sp macro="" textlink="">
      <xdr:nvSpPr>
        <xdr:cNvPr id="183" name="【体育館・プール】&#10;一人当たり面積平均値テキスト"/>
        <xdr:cNvSpPr txBox="1"/>
      </xdr:nvSpPr>
      <xdr:spPr>
        <a:xfrm>
          <a:off x="105664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84" name="フローチャート : 判断 183"/>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104648</xdr:rowOff>
    </xdr:from>
    <xdr:to>
      <xdr:col>14</xdr:col>
      <xdr:colOff>79375</xdr:colOff>
      <xdr:row>61</xdr:row>
      <xdr:rowOff>34798</xdr:rowOff>
    </xdr:to>
    <xdr:sp macro="" textlink="">
      <xdr:nvSpPr>
        <xdr:cNvPr id="185" name="フローチャート : 判断 184"/>
        <xdr:cNvSpPr/>
      </xdr:nvSpPr>
      <xdr:spPr>
        <a:xfrm>
          <a:off x="9588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51325</xdr:rowOff>
    </xdr:from>
    <xdr:ext cx="469744" cy="259045"/>
    <xdr:sp macro="" textlink="">
      <xdr:nvSpPr>
        <xdr:cNvPr id="186" name="n_1aveValue【体育館・プール】&#10;一人当たり面積"/>
        <xdr:cNvSpPr txBox="1"/>
      </xdr:nvSpPr>
      <xdr:spPr>
        <a:xfrm>
          <a:off x="9391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132080</xdr:rowOff>
    </xdr:from>
    <xdr:to>
      <xdr:col>14</xdr:col>
      <xdr:colOff>79375</xdr:colOff>
      <xdr:row>61</xdr:row>
      <xdr:rowOff>62230</xdr:rowOff>
    </xdr:to>
    <xdr:sp macro="" textlink="">
      <xdr:nvSpPr>
        <xdr:cNvPr id="192" name="円/楕円 191"/>
        <xdr:cNvSpPr/>
      </xdr:nvSpPr>
      <xdr:spPr>
        <a:xfrm>
          <a:off x="958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53357</xdr:rowOff>
    </xdr:from>
    <xdr:ext cx="469744" cy="259045"/>
    <xdr:sp macro="" textlink="">
      <xdr:nvSpPr>
        <xdr:cNvPr id="193" name="n_1mainValue【体育館・プール】&#10;一人当たり面積"/>
        <xdr:cNvSpPr txBox="1"/>
      </xdr:nvSpPr>
      <xdr:spPr>
        <a:xfrm>
          <a:off x="9391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4" name="テキスト ボックス 21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6" name="テキスト ボックス 21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106680</xdr:rowOff>
    </xdr:from>
    <xdr:to>
      <xdr:col>6</xdr:col>
      <xdr:colOff>510540</xdr:colOff>
      <xdr:row>84</xdr:row>
      <xdr:rowOff>125730</xdr:rowOff>
    </xdr:to>
    <xdr:cxnSp macro="">
      <xdr:nvCxnSpPr>
        <xdr:cNvPr id="218" name="直線コネクタ 217"/>
        <xdr:cNvCxnSpPr/>
      </xdr:nvCxnSpPr>
      <xdr:spPr>
        <a:xfrm flipV="1">
          <a:off x="4634865" y="134797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129557</xdr:rowOff>
    </xdr:from>
    <xdr:ext cx="405111" cy="259045"/>
    <xdr:sp macro="" textlink="">
      <xdr:nvSpPr>
        <xdr:cNvPr id="219" name="【福祉施設】&#10;有形固定資産減価償却率最小値テキスト"/>
        <xdr:cNvSpPr txBox="1"/>
      </xdr:nvSpPr>
      <xdr:spPr>
        <a:xfrm>
          <a:off x="4724400"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84</xdr:row>
      <xdr:rowOff>125730</xdr:rowOff>
    </xdr:from>
    <xdr:to>
      <xdr:col>6</xdr:col>
      <xdr:colOff>600075</xdr:colOff>
      <xdr:row>84</xdr:row>
      <xdr:rowOff>125730</xdr:rowOff>
    </xdr:to>
    <xdr:cxnSp macro="">
      <xdr:nvCxnSpPr>
        <xdr:cNvPr id="220" name="直線コネクタ 219"/>
        <xdr:cNvCxnSpPr/>
      </xdr:nvCxnSpPr>
      <xdr:spPr>
        <a:xfrm>
          <a:off x="4546600" y="1452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53357</xdr:rowOff>
    </xdr:from>
    <xdr:ext cx="405111" cy="259045"/>
    <xdr:sp macro="" textlink="">
      <xdr:nvSpPr>
        <xdr:cNvPr id="221" name="【福祉施設】&#10;有形固定資産減価償却率最大値テキスト"/>
        <xdr:cNvSpPr txBox="1"/>
      </xdr:nvSpPr>
      <xdr:spPr>
        <a:xfrm>
          <a:off x="47244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78</xdr:row>
      <xdr:rowOff>106680</xdr:rowOff>
    </xdr:from>
    <xdr:to>
      <xdr:col>6</xdr:col>
      <xdr:colOff>600075</xdr:colOff>
      <xdr:row>78</xdr:row>
      <xdr:rowOff>106680</xdr:rowOff>
    </xdr:to>
    <xdr:cxnSp macro="">
      <xdr:nvCxnSpPr>
        <xdr:cNvPr id="222" name="直線コネクタ 221"/>
        <xdr:cNvCxnSpPr/>
      </xdr:nvCxnSpPr>
      <xdr:spPr>
        <a:xfrm>
          <a:off x="4546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129557</xdr:rowOff>
    </xdr:from>
    <xdr:ext cx="405111" cy="259045"/>
    <xdr:sp macro="" textlink="">
      <xdr:nvSpPr>
        <xdr:cNvPr id="223" name="【福祉施設】&#10;有形固定資産減価償却率平均値テキスト"/>
        <xdr:cNvSpPr txBox="1"/>
      </xdr:nvSpPr>
      <xdr:spPr>
        <a:xfrm>
          <a:off x="4724400" y="1435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151130</xdr:rowOff>
    </xdr:from>
    <xdr:to>
      <xdr:col>6</xdr:col>
      <xdr:colOff>561975</xdr:colOff>
      <xdr:row>84</xdr:row>
      <xdr:rowOff>81280</xdr:rowOff>
    </xdr:to>
    <xdr:sp macro="" textlink="">
      <xdr:nvSpPr>
        <xdr:cNvPr id="224" name="フローチャート : 判断 223"/>
        <xdr:cNvSpPr/>
      </xdr:nvSpPr>
      <xdr:spPr>
        <a:xfrm>
          <a:off x="4584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44450</xdr:rowOff>
    </xdr:from>
    <xdr:to>
      <xdr:col>5</xdr:col>
      <xdr:colOff>409575</xdr:colOff>
      <xdr:row>84</xdr:row>
      <xdr:rowOff>146050</xdr:rowOff>
    </xdr:to>
    <xdr:sp macro="" textlink="">
      <xdr:nvSpPr>
        <xdr:cNvPr id="225" name="フローチャート : 判断 224"/>
        <xdr:cNvSpPr/>
      </xdr:nvSpPr>
      <xdr:spPr>
        <a:xfrm>
          <a:off x="3746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162577</xdr:rowOff>
    </xdr:from>
    <xdr:ext cx="405111" cy="259045"/>
    <xdr:sp macro="" textlink="">
      <xdr:nvSpPr>
        <xdr:cNvPr id="226" name="n_1aveValue【福祉施設】&#10;有形固定資産減価償却率"/>
        <xdr:cNvSpPr txBox="1"/>
      </xdr:nvSpPr>
      <xdr:spPr>
        <a:xfrm>
          <a:off x="3582043"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74930</xdr:rowOff>
    </xdr:from>
    <xdr:to>
      <xdr:col>5</xdr:col>
      <xdr:colOff>409575</xdr:colOff>
      <xdr:row>86</xdr:row>
      <xdr:rowOff>5080</xdr:rowOff>
    </xdr:to>
    <xdr:sp macro="" textlink="">
      <xdr:nvSpPr>
        <xdr:cNvPr id="232" name="円/楕円 231"/>
        <xdr:cNvSpPr/>
      </xdr:nvSpPr>
      <xdr:spPr>
        <a:xfrm>
          <a:off x="3746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167657</xdr:rowOff>
    </xdr:from>
    <xdr:ext cx="405111" cy="259045"/>
    <xdr:sp macro="" textlink="">
      <xdr:nvSpPr>
        <xdr:cNvPr id="233" name="n_1mainValue【福祉施設】&#10;有形固定資産減価償却率"/>
        <xdr:cNvSpPr txBox="1"/>
      </xdr:nvSpPr>
      <xdr:spPr>
        <a:xfrm>
          <a:off x="3582043"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4" name="直線コネクタ 243"/>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5" name="テキスト ボックス 244"/>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6" name="直線コネクタ 24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7" name="テキスト ボックス 24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8" name="直線コネクタ 247"/>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9" name="テキスト ボックス 248"/>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0" name="直線コネクタ 24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1" name="テキスト ボックス 25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52" name="直線コネクタ 251"/>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3" name="テキスト ボックス 252"/>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4" name="直線コネクタ 25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5" name="テキスト ボックス 25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6" name="直線コネクタ 255"/>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7" name="テキスト ボックス 256"/>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166688</xdr:rowOff>
    </xdr:from>
    <xdr:to>
      <xdr:col>15</xdr:col>
      <xdr:colOff>180340</xdr:colOff>
      <xdr:row>86</xdr:row>
      <xdr:rowOff>38100</xdr:rowOff>
    </xdr:to>
    <xdr:cxnSp macro="">
      <xdr:nvCxnSpPr>
        <xdr:cNvPr id="261" name="直線コネクタ 260"/>
        <xdr:cNvCxnSpPr/>
      </xdr:nvCxnSpPr>
      <xdr:spPr>
        <a:xfrm flipV="1">
          <a:off x="10476865" y="13368338"/>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62"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63" name="直線コネクタ 262"/>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113365</xdr:rowOff>
    </xdr:from>
    <xdr:ext cx="469744" cy="259045"/>
    <xdr:sp macro="" textlink="">
      <xdr:nvSpPr>
        <xdr:cNvPr id="264" name="【福祉施設】&#10;一人当たり面積最大値テキスト"/>
        <xdr:cNvSpPr txBox="1"/>
      </xdr:nvSpPr>
      <xdr:spPr>
        <a:xfrm>
          <a:off x="10566400" y="131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77</xdr:row>
      <xdr:rowOff>166688</xdr:rowOff>
    </xdr:from>
    <xdr:to>
      <xdr:col>15</xdr:col>
      <xdr:colOff>269875</xdr:colOff>
      <xdr:row>77</xdr:row>
      <xdr:rowOff>166688</xdr:rowOff>
    </xdr:to>
    <xdr:cxnSp macro="">
      <xdr:nvCxnSpPr>
        <xdr:cNvPr id="265" name="直線コネクタ 264"/>
        <xdr:cNvCxnSpPr/>
      </xdr:nvCxnSpPr>
      <xdr:spPr>
        <a:xfrm>
          <a:off x="10388600" y="133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37165</xdr:rowOff>
    </xdr:from>
    <xdr:ext cx="469744" cy="259045"/>
    <xdr:sp macro="" textlink="">
      <xdr:nvSpPr>
        <xdr:cNvPr id="266" name="【福祉施設】&#10;一人当たり面積平均値テキスト"/>
        <xdr:cNvSpPr txBox="1"/>
      </xdr:nvSpPr>
      <xdr:spPr>
        <a:xfrm>
          <a:off x="10566400" y="1409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58738</xdr:rowOff>
    </xdr:from>
    <xdr:to>
      <xdr:col>15</xdr:col>
      <xdr:colOff>231775</xdr:colOff>
      <xdr:row>82</xdr:row>
      <xdr:rowOff>160338</xdr:rowOff>
    </xdr:to>
    <xdr:sp macro="" textlink="">
      <xdr:nvSpPr>
        <xdr:cNvPr id="267" name="フローチャート : 判断 266"/>
        <xdr:cNvSpPr/>
      </xdr:nvSpPr>
      <xdr:spPr>
        <a:xfrm>
          <a:off x="104267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58738</xdr:rowOff>
    </xdr:from>
    <xdr:to>
      <xdr:col>14</xdr:col>
      <xdr:colOff>79375</xdr:colOff>
      <xdr:row>82</xdr:row>
      <xdr:rowOff>160338</xdr:rowOff>
    </xdr:to>
    <xdr:sp macro="" textlink="">
      <xdr:nvSpPr>
        <xdr:cNvPr id="268" name="フローチャート : 判断 267"/>
        <xdr:cNvSpPr/>
      </xdr:nvSpPr>
      <xdr:spPr>
        <a:xfrm>
          <a:off x="95885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151465</xdr:rowOff>
    </xdr:from>
    <xdr:ext cx="469744" cy="259045"/>
    <xdr:sp macro="" textlink="">
      <xdr:nvSpPr>
        <xdr:cNvPr id="269" name="n_1aveValue【福祉施設】&#10;一人当たり面積"/>
        <xdr:cNvSpPr txBox="1"/>
      </xdr:nvSpPr>
      <xdr:spPr>
        <a:xfrm>
          <a:off x="9391727" y="1421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73025</xdr:rowOff>
    </xdr:from>
    <xdr:to>
      <xdr:col>14</xdr:col>
      <xdr:colOff>79375</xdr:colOff>
      <xdr:row>81</xdr:row>
      <xdr:rowOff>3175</xdr:rowOff>
    </xdr:to>
    <xdr:sp macro="" textlink="">
      <xdr:nvSpPr>
        <xdr:cNvPr id="275" name="円/楕円 274"/>
        <xdr:cNvSpPr/>
      </xdr:nvSpPr>
      <xdr:spPr>
        <a:xfrm>
          <a:off x="9588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19702</xdr:rowOff>
    </xdr:from>
    <xdr:ext cx="469744" cy="259045"/>
    <xdr:sp macro="" textlink="">
      <xdr:nvSpPr>
        <xdr:cNvPr id="276" name="n_1mainValue【福祉施設】&#10;一人当たり面積"/>
        <xdr:cNvSpPr txBox="1"/>
      </xdr:nvSpPr>
      <xdr:spPr>
        <a:xfrm>
          <a:off x="9391727" y="1356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7" name="テキスト ボックス 28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8" name="直線コネクタ 2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9" name="テキスト ボックス 288"/>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90" name="直線コネクタ 2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91" name="テキスト ボックス 2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92" name="直線コネクタ 2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93" name="テキスト ボックス 2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4" name="直線コネクタ 2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5" name="テキスト ボックス 2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6" name="直線コネクタ 2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7" name="テキスト ボックス 2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8" name="直線コネクタ 2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9" name="テキスト ボックス 298"/>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1" name="テキスト ボックス 30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19050</xdr:rowOff>
    </xdr:from>
    <xdr:to>
      <xdr:col>6</xdr:col>
      <xdr:colOff>510540</xdr:colOff>
      <xdr:row>108</xdr:row>
      <xdr:rowOff>89263</xdr:rowOff>
    </xdr:to>
    <xdr:cxnSp macro="">
      <xdr:nvCxnSpPr>
        <xdr:cNvPr id="303" name="直線コネクタ 302"/>
        <xdr:cNvCxnSpPr/>
      </xdr:nvCxnSpPr>
      <xdr:spPr>
        <a:xfrm flipV="1">
          <a:off x="4634865" y="1699260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93090</xdr:rowOff>
    </xdr:from>
    <xdr:ext cx="405111" cy="259045"/>
    <xdr:sp macro="" textlink="">
      <xdr:nvSpPr>
        <xdr:cNvPr id="304" name="【市民会館】&#10;有形固定資産減価償却率最小値テキスト"/>
        <xdr:cNvSpPr txBox="1"/>
      </xdr:nvSpPr>
      <xdr:spPr>
        <a:xfrm>
          <a:off x="47244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108</xdr:row>
      <xdr:rowOff>89263</xdr:rowOff>
    </xdr:from>
    <xdr:to>
      <xdr:col>6</xdr:col>
      <xdr:colOff>600075</xdr:colOff>
      <xdr:row>108</xdr:row>
      <xdr:rowOff>89263</xdr:rowOff>
    </xdr:to>
    <xdr:cxnSp macro="">
      <xdr:nvCxnSpPr>
        <xdr:cNvPr id="305" name="直線コネクタ 304"/>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97</xdr:row>
      <xdr:rowOff>137177</xdr:rowOff>
    </xdr:from>
    <xdr:ext cx="405111" cy="259045"/>
    <xdr:sp macro="" textlink="">
      <xdr:nvSpPr>
        <xdr:cNvPr id="306" name="【市民会館】&#10;有形固定資産減価償却率最大値テキスト"/>
        <xdr:cNvSpPr txBox="1"/>
      </xdr:nvSpPr>
      <xdr:spPr>
        <a:xfrm>
          <a:off x="4724400"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99</xdr:row>
      <xdr:rowOff>19050</xdr:rowOff>
    </xdr:from>
    <xdr:to>
      <xdr:col>6</xdr:col>
      <xdr:colOff>600075</xdr:colOff>
      <xdr:row>99</xdr:row>
      <xdr:rowOff>19050</xdr:rowOff>
    </xdr:to>
    <xdr:cxnSp macro="">
      <xdr:nvCxnSpPr>
        <xdr:cNvPr id="307" name="直線コネクタ 306"/>
        <xdr:cNvCxnSpPr/>
      </xdr:nvCxnSpPr>
      <xdr:spPr>
        <a:xfrm>
          <a:off x="4546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131190</xdr:rowOff>
    </xdr:from>
    <xdr:ext cx="405111" cy="259045"/>
    <xdr:sp macro="" textlink="">
      <xdr:nvSpPr>
        <xdr:cNvPr id="308" name="【市民会館】&#10;有形固定資産減価償却率平均値テキスト"/>
        <xdr:cNvSpPr txBox="1"/>
      </xdr:nvSpPr>
      <xdr:spPr>
        <a:xfrm>
          <a:off x="4724400" y="1796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152763</xdr:rowOff>
    </xdr:from>
    <xdr:to>
      <xdr:col>6</xdr:col>
      <xdr:colOff>561975</xdr:colOff>
      <xdr:row>105</xdr:row>
      <xdr:rowOff>82913</xdr:rowOff>
    </xdr:to>
    <xdr:sp macro="" textlink="">
      <xdr:nvSpPr>
        <xdr:cNvPr id="309" name="フローチャート : 判断 308"/>
        <xdr:cNvSpPr/>
      </xdr:nvSpPr>
      <xdr:spPr>
        <a:xfrm>
          <a:off x="45847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92348</xdr:rowOff>
    </xdr:from>
    <xdr:to>
      <xdr:col>5</xdr:col>
      <xdr:colOff>409575</xdr:colOff>
      <xdr:row>106</xdr:row>
      <xdr:rowOff>22498</xdr:rowOff>
    </xdr:to>
    <xdr:sp macro="" textlink="">
      <xdr:nvSpPr>
        <xdr:cNvPr id="310" name="フローチャート : 判断 309"/>
        <xdr:cNvSpPr/>
      </xdr:nvSpPr>
      <xdr:spPr>
        <a:xfrm>
          <a:off x="3746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13625</xdr:rowOff>
    </xdr:from>
    <xdr:ext cx="405111" cy="259045"/>
    <xdr:sp macro="" textlink="">
      <xdr:nvSpPr>
        <xdr:cNvPr id="311" name="n_1aveValue【市民会館】&#10;有形固定資産減価償却率"/>
        <xdr:cNvSpPr txBox="1"/>
      </xdr:nvSpPr>
      <xdr:spPr>
        <a:xfrm>
          <a:off x="3582043"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51526</xdr:rowOff>
    </xdr:from>
    <xdr:to>
      <xdr:col>5</xdr:col>
      <xdr:colOff>409575</xdr:colOff>
      <xdr:row>100</xdr:row>
      <xdr:rowOff>153126</xdr:rowOff>
    </xdr:to>
    <xdr:sp macro="" textlink="">
      <xdr:nvSpPr>
        <xdr:cNvPr id="317" name="円/楕円 316"/>
        <xdr:cNvSpPr/>
      </xdr:nvSpPr>
      <xdr:spPr>
        <a:xfrm>
          <a:off x="3746500" y="171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169653</xdr:rowOff>
    </xdr:from>
    <xdr:ext cx="405111" cy="259045"/>
    <xdr:sp macro="" textlink="">
      <xdr:nvSpPr>
        <xdr:cNvPr id="318" name="n_1mainValue【市民会館】&#10;有形固定資産減価償却率"/>
        <xdr:cNvSpPr txBox="1"/>
      </xdr:nvSpPr>
      <xdr:spPr>
        <a:xfrm>
          <a:off x="3582043" y="1697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9" name="テキスト ボックス 32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30" name="直線コネクタ 32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1" name="テキスト ボックス 33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2" name="直線コネクタ 33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3" name="テキスト ボックス 33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4" name="直線コネクタ 33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5" name="テキスト ボックス 33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6" name="直線コネクタ 33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7" name="テキスト ボックス 33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8" name="直線コネクタ 33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9" name="テキスト ボックス 33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0" name="直線コネクタ 3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1" name="テキスト ボックス 34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137161</xdr:rowOff>
    </xdr:from>
    <xdr:to>
      <xdr:col>15</xdr:col>
      <xdr:colOff>180340</xdr:colOff>
      <xdr:row>109</xdr:row>
      <xdr:rowOff>64770</xdr:rowOff>
    </xdr:to>
    <xdr:cxnSp macro="">
      <xdr:nvCxnSpPr>
        <xdr:cNvPr id="343" name="直線コネクタ 342"/>
        <xdr:cNvCxnSpPr/>
      </xdr:nvCxnSpPr>
      <xdr:spPr>
        <a:xfrm flipV="1">
          <a:off x="10476865" y="172821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68597</xdr:rowOff>
    </xdr:from>
    <xdr:ext cx="469744" cy="259045"/>
    <xdr:sp macro="" textlink="">
      <xdr:nvSpPr>
        <xdr:cNvPr id="344" name="【市民会館】&#10;一人当たり面積最小値テキスト"/>
        <xdr:cNvSpPr txBox="1"/>
      </xdr:nvSpPr>
      <xdr:spPr>
        <a:xfrm>
          <a:off x="10566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109</xdr:row>
      <xdr:rowOff>64770</xdr:rowOff>
    </xdr:from>
    <xdr:to>
      <xdr:col>15</xdr:col>
      <xdr:colOff>269875</xdr:colOff>
      <xdr:row>109</xdr:row>
      <xdr:rowOff>64770</xdr:rowOff>
    </xdr:to>
    <xdr:cxnSp macro="">
      <xdr:nvCxnSpPr>
        <xdr:cNvPr id="345" name="直線コネクタ 344"/>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83838</xdr:rowOff>
    </xdr:from>
    <xdr:ext cx="469744" cy="259045"/>
    <xdr:sp macro="" textlink="">
      <xdr:nvSpPr>
        <xdr:cNvPr id="346" name="【市民会館】&#10;一人当たり面積最大値テキスト"/>
        <xdr:cNvSpPr txBox="1"/>
      </xdr:nvSpPr>
      <xdr:spPr>
        <a:xfrm>
          <a:off x="105664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137161</xdr:rowOff>
    </xdr:from>
    <xdr:to>
      <xdr:col>15</xdr:col>
      <xdr:colOff>269875</xdr:colOff>
      <xdr:row>100</xdr:row>
      <xdr:rowOff>137161</xdr:rowOff>
    </xdr:to>
    <xdr:cxnSp macro="">
      <xdr:nvCxnSpPr>
        <xdr:cNvPr id="347" name="直線コネクタ 346"/>
        <xdr:cNvCxnSpPr/>
      </xdr:nvCxnSpPr>
      <xdr:spPr>
        <a:xfrm>
          <a:off x="10388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133366</xdr:rowOff>
    </xdr:from>
    <xdr:ext cx="469744" cy="259045"/>
    <xdr:sp macro="" textlink="">
      <xdr:nvSpPr>
        <xdr:cNvPr id="348" name="【市民会館】&#10;一人当たり面積平均値テキスト"/>
        <xdr:cNvSpPr txBox="1"/>
      </xdr:nvSpPr>
      <xdr:spPr>
        <a:xfrm>
          <a:off x="10566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154939</xdr:rowOff>
    </xdr:from>
    <xdr:to>
      <xdr:col>15</xdr:col>
      <xdr:colOff>231775</xdr:colOff>
      <xdr:row>105</xdr:row>
      <xdr:rowOff>85089</xdr:rowOff>
    </xdr:to>
    <xdr:sp macro="" textlink="">
      <xdr:nvSpPr>
        <xdr:cNvPr id="349" name="フローチャート : 判断 348"/>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166370</xdr:rowOff>
    </xdr:from>
    <xdr:to>
      <xdr:col>14</xdr:col>
      <xdr:colOff>79375</xdr:colOff>
      <xdr:row>106</xdr:row>
      <xdr:rowOff>96520</xdr:rowOff>
    </xdr:to>
    <xdr:sp macro="" textlink="">
      <xdr:nvSpPr>
        <xdr:cNvPr id="350" name="フローチャート : 判断 349"/>
        <xdr:cNvSpPr/>
      </xdr:nvSpPr>
      <xdr:spPr>
        <a:xfrm>
          <a:off x="9588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113047</xdr:rowOff>
    </xdr:from>
    <xdr:ext cx="469744" cy="259045"/>
    <xdr:sp macro="" textlink="">
      <xdr:nvSpPr>
        <xdr:cNvPr id="351" name="n_1aveValue【市民会館】&#10;一人当たり面積"/>
        <xdr:cNvSpPr txBox="1"/>
      </xdr:nvSpPr>
      <xdr:spPr>
        <a:xfrm>
          <a:off x="93917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55880</xdr:rowOff>
    </xdr:from>
    <xdr:to>
      <xdr:col>14</xdr:col>
      <xdr:colOff>79375</xdr:colOff>
      <xdr:row>106</xdr:row>
      <xdr:rowOff>157480</xdr:rowOff>
    </xdr:to>
    <xdr:sp macro="" textlink="">
      <xdr:nvSpPr>
        <xdr:cNvPr id="357" name="円/楕円 356"/>
        <xdr:cNvSpPr/>
      </xdr:nvSpPr>
      <xdr:spPr>
        <a:xfrm>
          <a:off x="9588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148607</xdr:rowOff>
    </xdr:from>
    <xdr:ext cx="469744" cy="259045"/>
    <xdr:sp macro="" textlink="">
      <xdr:nvSpPr>
        <xdr:cNvPr id="358" name="n_1mainValue【市民会館】&#10;一人当たり面積"/>
        <xdr:cNvSpPr txBox="1"/>
      </xdr:nvSpPr>
      <xdr:spPr>
        <a:xfrm>
          <a:off x="93917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6" name="正方形/長方形 36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67" name="正方形/長方形 3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8" name="正方形/長方形 3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9" name="正方形/長方形 3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0" name="正方形/長方形 3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1" name="正方形/長方形 3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2" name="正方形/長方形 3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3" name="正方形/長方形 3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4" name="正方形/長方形 37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75" name="正方形/長方形 3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6" name="正方形/長方形 3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7" name="正方形/長方形 3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8" name="正方形/長方形 3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9" name="正方形/長方形 3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0" name="正方形/長方形 3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1" name="正方形/長方形 3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2" name="正方形/長方形 3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3" name="テキスト ボックス 3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4" name="直線コネクタ 3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85" name="直線コネクタ 3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86" name="テキスト ボックス 3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7" name="直線コネクタ 3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8" name="テキスト ボックス 3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9" name="直線コネクタ 3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90" name="テキスト ボックス 3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91" name="直線コネクタ 3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92" name="テキスト ボックス 3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3" name="直線コネクタ 3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4" name="テキスト ボックス 3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5" name="直線コネクタ 3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96" name="テキスト ボックス 3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7" name="直線コネクタ 3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8" name="テキスト ボックス 3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65315</xdr:rowOff>
    </xdr:from>
    <xdr:to>
      <xdr:col>23</xdr:col>
      <xdr:colOff>516889</xdr:colOff>
      <xdr:row>62</xdr:row>
      <xdr:rowOff>14696</xdr:rowOff>
    </xdr:to>
    <xdr:cxnSp macro="">
      <xdr:nvCxnSpPr>
        <xdr:cNvPr id="400" name="直線コネクタ 399"/>
        <xdr:cNvCxnSpPr/>
      </xdr:nvCxnSpPr>
      <xdr:spPr>
        <a:xfrm flipV="1">
          <a:off x="16318864" y="9666515"/>
          <a:ext cx="0" cy="97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18523</xdr:rowOff>
    </xdr:from>
    <xdr:ext cx="405111" cy="259045"/>
    <xdr:sp macro="" textlink="">
      <xdr:nvSpPr>
        <xdr:cNvPr id="401" name="【保健センター・保健所】&#10;有形固定資産減価償却率最小値テキスト"/>
        <xdr:cNvSpPr txBox="1"/>
      </xdr:nvSpPr>
      <xdr:spPr>
        <a:xfrm>
          <a:off x="16408400" y="1064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14696</xdr:rowOff>
    </xdr:from>
    <xdr:to>
      <xdr:col>23</xdr:col>
      <xdr:colOff>606425</xdr:colOff>
      <xdr:row>62</xdr:row>
      <xdr:rowOff>14696</xdr:rowOff>
    </xdr:to>
    <xdr:cxnSp macro="">
      <xdr:nvCxnSpPr>
        <xdr:cNvPr id="402" name="直線コネクタ 401"/>
        <xdr:cNvCxnSpPr/>
      </xdr:nvCxnSpPr>
      <xdr:spPr>
        <a:xfrm>
          <a:off x="16230600" y="10644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11992</xdr:rowOff>
    </xdr:from>
    <xdr:ext cx="405111" cy="259045"/>
    <xdr:sp macro="" textlink="">
      <xdr:nvSpPr>
        <xdr:cNvPr id="403" name="【保健センター・保健所】&#10;有形固定資産減価償却率最大値テキスト"/>
        <xdr:cNvSpPr txBox="1"/>
      </xdr:nvSpPr>
      <xdr:spPr>
        <a:xfrm>
          <a:off x="164084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65315</xdr:rowOff>
    </xdr:from>
    <xdr:to>
      <xdr:col>23</xdr:col>
      <xdr:colOff>606425</xdr:colOff>
      <xdr:row>56</xdr:row>
      <xdr:rowOff>65315</xdr:rowOff>
    </xdr:to>
    <xdr:cxnSp macro="">
      <xdr:nvCxnSpPr>
        <xdr:cNvPr id="404" name="直線コネクタ 403"/>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148062</xdr:rowOff>
    </xdr:from>
    <xdr:ext cx="405111" cy="259045"/>
    <xdr:sp macro="" textlink="">
      <xdr:nvSpPr>
        <xdr:cNvPr id="405" name="【保健センター・保健所】&#10;有形固定資産減価償却率平均値テキスト"/>
        <xdr:cNvSpPr txBox="1"/>
      </xdr:nvSpPr>
      <xdr:spPr>
        <a:xfrm>
          <a:off x="16408400" y="10263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169635</xdr:rowOff>
    </xdr:from>
    <xdr:to>
      <xdr:col>23</xdr:col>
      <xdr:colOff>568325</xdr:colOff>
      <xdr:row>60</xdr:row>
      <xdr:rowOff>99785</xdr:rowOff>
    </xdr:to>
    <xdr:sp macro="" textlink="">
      <xdr:nvSpPr>
        <xdr:cNvPr id="406" name="フローチャート : 判断 405"/>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119017</xdr:rowOff>
    </xdr:from>
    <xdr:to>
      <xdr:col>22</xdr:col>
      <xdr:colOff>415925</xdr:colOff>
      <xdr:row>61</xdr:row>
      <xdr:rowOff>49167</xdr:rowOff>
    </xdr:to>
    <xdr:sp macro="" textlink="">
      <xdr:nvSpPr>
        <xdr:cNvPr id="407" name="フローチャート : 判断 406"/>
        <xdr:cNvSpPr/>
      </xdr:nvSpPr>
      <xdr:spPr>
        <a:xfrm>
          <a:off x="15430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65694</xdr:rowOff>
    </xdr:from>
    <xdr:ext cx="405111" cy="259045"/>
    <xdr:sp macro="" textlink="">
      <xdr:nvSpPr>
        <xdr:cNvPr id="408" name="n_1aveValue【保健センター・保健所】&#10;有形固定資産減価償却率"/>
        <xdr:cNvSpPr txBox="1"/>
      </xdr:nvSpPr>
      <xdr:spPr>
        <a:xfrm>
          <a:off x="15266043"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9" name="テキスト ボックス 4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0" name="テキスト ボックス 4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1" name="テキスト ボックス 4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2" name="テキスト ボックス 4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3" name="テキスト ボックス 4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30843</xdr:rowOff>
    </xdr:from>
    <xdr:to>
      <xdr:col>22</xdr:col>
      <xdr:colOff>415925</xdr:colOff>
      <xdr:row>63</xdr:row>
      <xdr:rowOff>132443</xdr:rowOff>
    </xdr:to>
    <xdr:sp macro="" textlink="">
      <xdr:nvSpPr>
        <xdr:cNvPr id="414" name="円/楕円 413"/>
        <xdr:cNvSpPr/>
      </xdr:nvSpPr>
      <xdr:spPr>
        <a:xfrm>
          <a:off x="15430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123570</xdr:rowOff>
    </xdr:from>
    <xdr:ext cx="405111" cy="259045"/>
    <xdr:sp macro="" textlink="">
      <xdr:nvSpPr>
        <xdr:cNvPr id="415" name="n_1mainValue【保健センター・保健所】&#10;有形固定資産減価償却率"/>
        <xdr:cNvSpPr txBox="1"/>
      </xdr:nvSpPr>
      <xdr:spPr>
        <a:xfrm>
          <a:off x="15266043" y="1092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6" name="正方形/長方形 4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7" name="正方形/長方形 4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8" name="正方形/長方形 4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9" name="正方形/長方形 4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0" name="正方形/長方形 4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1" name="正方形/長方形 4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2" name="正方形/長方形 4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3" name="正方形/長方形 4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4" name="テキスト ボックス 4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5" name="直線コネクタ 4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26" name="直線コネクタ 42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7" name="テキスト ボックス 42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8" name="直線コネクタ 42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9" name="テキスト ボックス 42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30" name="直線コネクタ 42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31" name="テキスト ボックス 43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32" name="直線コネクタ 43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3" name="テキスト ボックス 43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62</xdr:row>
      <xdr:rowOff>160020</xdr:rowOff>
    </xdr:to>
    <xdr:cxnSp macro="">
      <xdr:nvCxnSpPr>
        <xdr:cNvPr id="437" name="直線コネクタ 436"/>
        <xdr:cNvCxnSpPr/>
      </xdr:nvCxnSpPr>
      <xdr:spPr>
        <a:xfrm flipV="1">
          <a:off x="22160864" y="960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38"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39" name="直線コネクタ 438"/>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440"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441" name="直線コネクタ 440"/>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53357</xdr:rowOff>
    </xdr:from>
    <xdr:ext cx="469744" cy="259045"/>
    <xdr:sp macro="" textlink="">
      <xdr:nvSpPr>
        <xdr:cNvPr id="442" name="【保健センター・保健所】&#10;一人当たり面積平均値テキスト"/>
        <xdr:cNvSpPr txBox="1"/>
      </xdr:nvSpPr>
      <xdr:spPr>
        <a:xfrm>
          <a:off x="222504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443" name="フローチャート : 判断 442"/>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444" name="フローチャート : 判断 443"/>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113047</xdr:rowOff>
    </xdr:from>
    <xdr:ext cx="469744" cy="259045"/>
    <xdr:sp macro="" textlink="">
      <xdr:nvSpPr>
        <xdr:cNvPr id="445"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6" name="テキスト ボックス 4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7" name="テキスト ボックス 4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8" name="テキスト ボックス 4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9" name="テキスト ボックス 4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0" name="テキスト ボックス 4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109220</xdr:rowOff>
    </xdr:from>
    <xdr:to>
      <xdr:col>31</xdr:col>
      <xdr:colOff>85725</xdr:colOff>
      <xdr:row>61</xdr:row>
      <xdr:rowOff>39370</xdr:rowOff>
    </xdr:to>
    <xdr:sp macro="" textlink="">
      <xdr:nvSpPr>
        <xdr:cNvPr id="451" name="円/楕円 450"/>
        <xdr:cNvSpPr/>
      </xdr:nvSpPr>
      <xdr:spPr>
        <a:xfrm>
          <a:off x="2127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30497</xdr:rowOff>
    </xdr:from>
    <xdr:ext cx="469744" cy="259045"/>
    <xdr:sp macro="" textlink="">
      <xdr:nvSpPr>
        <xdr:cNvPr id="452" name="n_1mainValue【保健センター・保健所】&#10;一人当たり面積"/>
        <xdr:cNvSpPr txBox="1"/>
      </xdr:nvSpPr>
      <xdr:spPr>
        <a:xfrm>
          <a:off x="210757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63" name="直線コネクタ 46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64" name="テキスト ボックス 46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65" name="直線コネクタ 46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66" name="テキスト ボックス 46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67" name="直線コネクタ 46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8" name="テキスト ボックス 46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9" name="直線コネクタ 46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70" name="テキスト ボックス 46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71" name="直線コネクタ 47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72" name="テキスト ボックス 47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73" name="直線コネクタ 47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74" name="テキスト ボックス 47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5" name="直線コネクタ 47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6" name="テキスト ボックス 47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478" name="直線コネクタ 477"/>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479"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480" name="直線コネクタ 479"/>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481" name="【消防施設】&#10;有形固定資産減価償却率最大値テキスト"/>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482" name="直線コネクタ 481"/>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88191</xdr:rowOff>
    </xdr:from>
    <xdr:ext cx="405111" cy="259045"/>
    <xdr:sp macro="" textlink="">
      <xdr:nvSpPr>
        <xdr:cNvPr id="483" name="【消防施設】&#10;有形固定資産減価償却率平均値テキスト"/>
        <xdr:cNvSpPr txBox="1"/>
      </xdr:nvSpPr>
      <xdr:spPr>
        <a:xfrm>
          <a:off x="164084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484" name="フローチャート : 判断 483"/>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77107</xdr:rowOff>
    </xdr:from>
    <xdr:to>
      <xdr:col>22</xdr:col>
      <xdr:colOff>415925</xdr:colOff>
      <xdr:row>83</xdr:row>
      <xdr:rowOff>7257</xdr:rowOff>
    </xdr:to>
    <xdr:sp macro="" textlink="">
      <xdr:nvSpPr>
        <xdr:cNvPr id="485" name="フローチャート : 判断 484"/>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169834</xdr:rowOff>
    </xdr:from>
    <xdr:ext cx="405111" cy="259045"/>
    <xdr:sp macro="" textlink="">
      <xdr:nvSpPr>
        <xdr:cNvPr id="486" name="n_1aveValue【消防施設】&#10;有形固定資産減価償却率"/>
        <xdr:cNvSpPr txBox="1"/>
      </xdr:nvSpPr>
      <xdr:spPr>
        <a:xfrm>
          <a:off x="15266043"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7" name="テキスト ボックス 48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8" name="テキスト ボックス 48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9" name="テキスト ボックス 48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0" name="テキスト ボックス 48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1" name="テキスト ボックス 49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33020</xdr:rowOff>
    </xdr:from>
    <xdr:to>
      <xdr:col>22</xdr:col>
      <xdr:colOff>415925</xdr:colOff>
      <xdr:row>81</xdr:row>
      <xdr:rowOff>134620</xdr:rowOff>
    </xdr:to>
    <xdr:sp macro="" textlink="">
      <xdr:nvSpPr>
        <xdr:cNvPr id="492" name="円/楕円 491"/>
        <xdr:cNvSpPr/>
      </xdr:nvSpPr>
      <xdr:spPr>
        <a:xfrm>
          <a:off x="15430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151147</xdr:rowOff>
    </xdr:from>
    <xdr:ext cx="405111" cy="259045"/>
    <xdr:sp macro="" textlink="">
      <xdr:nvSpPr>
        <xdr:cNvPr id="493" name="n_1mainValue【消防施設】&#10;有形固定資産減価償却率"/>
        <xdr:cNvSpPr txBox="1"/>
      </xdr:nvSpPr>
      <xdr:spPr>
        <a:xfrm>
          <a:off x="15266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4" name="正方形/長方形 4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5" name="正方形/長方形 4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6" name="正方形/長方形 4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7" name="正方形/長方形 4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8" name="正方形/長方形 4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9" name="正方形/長方形 4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0" name="正方形/長方形 4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1" name="正方形/長方形 5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2" name="テキスト ボックス 5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3" name="直線コネクタ 5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04" name="直線コネクタ 50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5" name="テキスト ボックス 50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06" name="直線コネクタ 50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7" name="テキスト ボックス 50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8" name="直線コネクタ 50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9" name="テキスト ボックス 50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10" name="直線コネクタ 50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11" name="テキスト ボックス 51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12" name="直線コネクタ 51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13" name="テキスト ボックス 51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4" name="直線コネクタ 5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5" name="テキスト ボックス 5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57150</xdr:rowOff>
    </xdr:to>
    <xdr:cxnSp macro="">
      <xdr:nvCxnSpPr>
        <xdr:cNvPr id="517" name="直線コネクタ 516"/>
        <xdr:cNvCxnSpPr/>
      </xdr:nvCxnSpPr>
      <xdr:spPr>
        <a:xfrm flipV="1">
          <a:off x="22160864" y="13449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18" name="【消防施設】&#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19" name="直線コネクタ 51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20" name="【消防施設】&#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21" name="直線コネクタ 520"/>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3827</xdr:rowOff>
    </xdr:from>
    <xdr:ext cx="469744" cy="259045"/>
    <xdr:sp macro="" textlink="">
      <xdr:nvSpPr>
        <xdr:cNvPr id="522" name="【消防施設】&#10;一人当たり面積平均値テキスト"/>
        <xdr:cNvSpPr txBox="1"/>
      </xdr:nvSpPr>
      <xdr:spPr>
        <a:xfrm>
          <a:off x="222504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523" name="フローチャート : 判断 522"/>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524" name="フローチャート : 判断 523"/>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124477</xdr:rowOff>
    </xdr:from>
    <xdr:ext cx="469744" cy="259045"/>
    <xdr:sp macro="" textlink="">
      <xdr:nvSpPr>
        <xdr:cNvPr id="525" name="n_1ave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6" name="テキスト ボックス 5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7" name="テキスト ボックス 5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8" name="テキスト ボックス 5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9" name="テキスト ボックス 5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0" name="テキスト ボックス 5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25400</xdr:rowOff>
    </xdr:from>
    <xdr:to>
      <xdr:col>31</xdr:col>
      <xdr:colOff>85725</xdr:colOff>
      <xdr:row>81</xdr:row>
      <xdr:rowOff>127000</xdr:rowOff>
    </xdr:to>
    <xdr:sp macro="" textlink="">
      <xdr:nvSpPr>
        <xdr:cNvPr id="531" name="円/楕円 530"/>
        <xdr:cNvSpPr/>
      </xdr:nvSpPr>
      <xdr:spPr>
        <a:xfrm>
          <a:off x="21272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118127</xdr:rowOff>
    </xdr:from>
    <xdr:ext cx="469744" cy="259045"/>
    <xdr:sp macro="" textlink="">
      <xdr:nvSpPr>
        <xdr:cNvPr id="532" name="n_1mainValue【消防施設】&#10;一人当たり面積"/>
        <xdr:cNvSpPr txBox="1"/>
      </xdr:nvSpPr>
      <xdr:spPr>
        <a:xfrm>
          <a:off x="21075727" y="1400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3" name="正方形/長方形 5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4" name="正方形/長方形 5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5" name="正方形/長方形 5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6" name="正方形/長方形 5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7" name="正方形/長方形 5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8" name="正方形/長方形 5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9" name="正方形/長方形 5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0" name="正方形/長方形 5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1" name="テキスト ボックス 5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2" name="直線コネクタ 5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43" name="テキスト ボックス 54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44" name="直線コネクタ 5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5" name="テキスト ボックス 54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6" name="直線コネクタ 5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7" name="テキスト ボックス 5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8" name="直線コネクタ 5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9" name="テキスト ボックス 5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50" name="直線コネクタ 5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51" name="テキスト ボックス 5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52" name="直線コネクタ 5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53" name="テキスト ボックス 55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4" name="直線コネクタ 5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5" name="テキスト ボックス 5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557" name="直線コネクタ 556"/>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58" name="【庁舎】&#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59" name="直線コネクタ 558"/>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560" name="【庁舎】&#10;有形固定資産減価償却率最大値テキスト"/>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561" name="直線コネクタ 560"/>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114316</xdr:rowOff>
    </xdr:from>
    <xdr:ext cx="405111" cy="259045"/>
    <xdr:sp macro="" textlink="">
      <xdr:nvSpPr>
        <xdr:cNvPr id="562" name="【庁舎】&#10;有形固定資産減価償却率平均値テキスト"/>
        <xdr:cNvSpPr txBox="1"/>
      </xdr:nvSpPr>
      <xdr:spPr>
        <a:xfrm>
          <a:off x="164084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563" name="フローチャート : 判断 562"/>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55880</xdr:rowOff>
    </xdr:from>
    <xdr:to>
      <xdr:col>22</xdr:col>
      <xdr:colOff>415925</xdr:colOff>
      <xdr:row>105</xdr:row>
      <xdr:rowOff>157480</xdr:rowOff>
    </xdr:to>
    <xdr:sp macro="" textlink="">
      <xdr:nvSpPr>
        <xdr:cNvPr id="564" name="フローチャート : 判断 563"/>
        <xdr:cNvSpPr/>
      </xdr:nvSpPr>
      <xdr:spPr>
        <a:xfrm>
          <a:off x="15430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2557</xdr:rowOff>
    </xdr:from>
    <xdr:ext cx="405111" cy="259045"/>
    <xdr:sp macro="" textlink="">
      <xdr:nvSpPr>
        <xdr:cNvPr id="565" name="n_1aveValue【庁舎】&#10;有形固定資産減価償却率"/>
        <xdr:cNvSpPr txBox="1"/>
      </xdr:nvSpPr>
      <xdr:spPr>
        <a:xfrm>
          <a:off x="15266043"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6" name="テキスト ボックス 5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7" name="テキスト ボックス 5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8" name="テキスト ボックス 5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9" name="テキスト ボックス 5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0" name="テキスト ボックス 5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38736</xdr:rowOff>
    </xdr:from>
    <xdr:to>
      <xdr:col>22</xdr:col>
      <xdr:colOff>415925</xdr:colOff>
      <xdr:row>106</xdr:row>
      <xdr:rowOff>140336</xdr:rowOff>
    </xdr:to>
    <xdr:sp macro="" textlink="">
      <xdr:nvSpPr>
        <xdr:cNvPr id="571" name="円/楕円 570"/>
        <xdr:cNvSpPr/>
      </xdr:nvSpPr>
      <xdr:spPr>
        <a:xfrm>
          <a:off x="154305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131463</xdr:rowOff>
    </xdr:from>
    <xdr:ext cx="405111" cy="259045"/>
    <xdr:sp macro="" textlink="">
      <xdr:nvSpPr>
        <xdr:cNvPr id="572" name="n_1mainValue【庁舎】&#10;有形固定資産減価償却率"/>
        <xdr:cNvSpPr txBox="1"/>
      </xdr:nvSpPr>
      <xdr:spPr>
        <a:xfrm>
          <a:off x="15266043" y="1830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3" name="正方形/長方形 5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4" name="正方形/長方形 5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5" name="正方形/長方形 5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6" name="正方形/長方形 5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7" name="正方形/長方形 5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8" name="正方形/長方形 5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9" name="正方形/長方形 5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0" name="正方形/長方形 5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1" name="テキスト ボックス 5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2" name="直線コネクタ 5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3" name="テキスト ボックス 58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84" name="直線コネクタ 58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5" name="テキスト ボックス 58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6" name="直線コネクタ 58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7" name="テキスト ボックス 58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8" name="直線コネクタ 58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9" name="テキスト ボックス 58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90" name="直線コネクタ 58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91" name="テキスト ボックス 59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92" name="直線コネクタ 59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93" name="テキスト ボックス 59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4" name="直線コネクタ 5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5" name="テキスト ボックス 5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597" name="直線コネクタ 596"/>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98" name="【庁舎】&#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99" name="直線コネクタ 598"/>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600" name="【庁舎】&#10;一人当たり面積最大値テキスト"/>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601" name="直線コネクタ 600"/>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133366</xdr:rowOff>
    </xdr:from>
    <xdr:ext cx="469744" cy="259045"/>
    <xdr:sp macro="" textlink="">
      <xdr:nvSpPr>
        <xdr:cNvPr id="602" name="【庁舎】&#10;一人当たり面積平均値テキスト"/>
        <xdr:cNvSpPr txBox="1"/>
      </xdr:nvSpPr>
      <xdr:spPr>
        <a:xfrm>
          <a:off x="22250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603" name="フローチャート : 判断 602"/>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55880</xdr:rowOff>
    </xdr:from>
    <xdr:to>
      <xdr:col>31</xdr:col>
      <xdr:colOff>85725</xdr:colOff>
      <xdr:row>104</xdr:row>
      <xdr:rowOff>157480</xdr:rowOff>
    </xdr:to>
    <xdr:sp macro="" textlink="">
      <xdr:nvSpPr>
        <xdr:cNvPr id="604" name="フローチャート : 判断 603"/>
        <xdr:cNvSpPr/>
      </xdr:nvSpPr>
      <xdr:spPr>
        <a:xfrm>
          <a:off x="21272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148607</xdr:rowOff>
    </xdr:from>
    <xdr:ext cx="469744" cy="259045"/>
    <xdr:sp macro="" textlink="">
      <xdr:nvSpPr>
        <xdr:cNvPr id="605" name="n_1aveValue【庁舎】&#10;一人当たり面積"/>
        <xdr:cNvSpPr txBox="1"/>
      </xdr:nvSpPr>
      <xdr:spPr>
        <a:xfrm>
          <a:off x="21075727"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6" name="テキスト ボックス 6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7" name="テキスト ボックス 6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8" name="テキスト ボックス 6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9" name="テキスト ボックス 6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0" name="テキスト ボックス 6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128270</xdr:rowOff>
    </xdr:from>
    <xdr:to>
      <xdr:col>31</xdr:col>
      <xdr:colOff>85725</xdr:colOff>
      <xdr:row>104</xdr:row>
      <xdr:rowOff>58420</xdr:rowOff>
    </xdr:to>
    <xdr:sp macro="" textlink="">
      <xdr:nvSpPr>
        <xdr:cNvPr id="611" name="円/楕円 610"/>
        <xdr:cNvSpPr/>
      </xdr:nvSpPr>
      <xdr:spPr>
        <a:xfrm>
          <a:off x="2127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74947</xdr:rowOff>
    </xdr:from>
    <xdr:ext cx="469744" cy="259045"/>
    <xdr:sp macro="" textlink="">
      <xdr:nvSpPr>
        <xdr:cNvPr id="612" name="n_1mainValue【庁舎】&#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3" name="正方形/長方形 6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4" name="正方形/長方形 6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5" name="テキスト ボックス 6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年度決算値について、図書館、体育館・プール及び市民会館は、昭和</a:t>
          </a:r>
          <a:r>
            <a:rPr kumimoji="1" lang="en-US" altLang="ja-JP" sz="1300">
              <a:latin typeface="ＭＳ Ｐゴシック"/>
            </a:rPr>
            <a:t>55</a:t>
          </a:r>
          <a:r>
            <a:rPr kumimoji="1" lang="ja-JP" altLang="en-US" sz="1300">
              <a:latin typeface="ＭＳ Ｐゴシック"/>
            </a:rPr>
            <a:t>年から昭和</a:t>
          </a:r>
          <a:r>
            <a:rPr kumimoji="1" lang="en-US" altLang="ja-JP" sz="1300">
              <a:latin typeface="ＭＳ Ｐゴシック"/>
            </a:rPr>
            <a:t>58</a:t>
          </a:r>
          <a:r>
            <a:rPr kumimoji="1" lang="ja-JP" altLang="en-US" sz="1300">
              <a:latin typeface="ＭＳ Ｐゴシック"/>
            </a:rPr>
            <a:t>年に開設しており、有形固定資産減価償却率（以下、減価償却率）が類似団体と比較して特に高くなっている。これらの施設については、今後大規模改修が予定されており、減価償却率は下降すると見込まれる。庁舎については、平成</a:t>
          </a:r>
          <a:r>
            <a:rPr kumimoji="1" lang="en-US" altLang="ja-JP" sz="1300">
              <a:latin typeface="ＭＳ Ｐゴシック"/>
            </a:rPr>
            <a:t>24</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年度にかけて、耐震改修等を実施したことから、減価償却率は類似団体平均を下回った。保健センターについては平成</a:t>
          </a:r>
          <a:r>
            <a:rPr kumimoji="1" lang="en-US" altLang="ja-JP" sz="1300">
              <a:latin typeface="ＭＳ Ｐゴシック"/>
            </a:rPr>
            <a:t>23</a:t>
          </a:r>
          <a:r>
            <a:rPr kumimoji="1" lang="ja-JP" altLang="en-US" sz="1300">
              <a:latin typeface="ＭＳ Ｐゴシック"/>
            </a:rPr>
            <a:t>年に新設したものである。一人当たり面積等については、福祉施設を除くと、総じて平均的な数値となっている。なお、平成</a:t>
          </a:r>
          <a:r>
            <a:rPr kumimoji="1" lang="en-US" altLang="ja-JP" sz="1300">
              <a:latin typeface="ＭＳ Ｐゴシック"/>
            </a:rPr>
            <a:t>28</a:t>
          </a:r>
          <a:r>
            <a:rPr kumimoji="1" lang="ja-JP" altLang="en-US" sz="1300">
              <a:latin typeface="ＭＳ Ｐゴシック"/>
            </a:rPr>
            <a:t>年度決算値については、平成</a:t>
          </a:r>
          <a:r>
            <a:rPr kumimoji="1" lang="en-US" altLang="ja-JP" sz="1300">
              <a:latin typeface="ＭＳ Ｐゴシック"/>
            </a:rPr>
            <a:t>30</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日時点で算出できていないため、いずれも非表示となっている。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埼玉県戸田市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137,320
131,073
18.19
52,112,739
49,015,218
2,569,838
28,725,272
26,749,690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40.4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東京都と隣接した立地等の要因から、安定した固定資産税収入があり、類似団体</a:t>
          </a:r>
          <a:r>
            <a:rPr kumimoji="1" lang="ja-JP" altLang="en-US" sz="1100">
              <a:solidFill>
                <a:schemeClr val="dk1"/>
              </a:solidFill>
              <a:effectLst/>
              <a:latin typeface="+mn-lt"/>
              <a:ea typeface="+mn-ea"/>
              <a:cs typeface="+mn-cs"/>
            </a:rPr>
            <a:t>平均、県内平均を上回り、</a:t>
          </a:r>
          <a:r>
            <a:rPr kumimoji="1" lang="ja-JP" altLang="ja-JP" sz="1100">
              <a:solidFill>
                <a:schemeClr val="dk1"/>
              </a:solidFill>
              <a:effectLst/>
              <a:latin typeface="+mn-lt"/>
              <a:ea typeface="+mn-ea"/>
              <a:cs typeface="+mn-cs"/>
            </a:rPr>
            <a:t>これまで不交付団体を維持している。しかし、その一方で、全国平均を上回る人口増加率と出生率等による財政需要の増加も見込まれている</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から、引き続き行政の効率化や歳入確保に努める。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40922</xdr:rowOff>
    </xdr:from>
    <xdr:to>
      <xdr:col>7</xdr:col>
      <xdr:colOff>152400</xdr:colOff>
      <xdr:row>38</xdr:row>
      <xdr:rowOff>67733</xdr:rowOff>
    </xdr:to>
    <xdr:cxnSp macro="">
      <xdr:nvCxnSpPr>
        <xdr:cNvPr id="68" name="直線コネクタ 67"/>
        <xdr:cNvCxnSpPr/>
      </xdr:nvCxnSpPr>
      <xdr:spPr>
        <a:xfrm flipV="1">
          <a:off x="4114800" y="655602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67733</xdr:rowOff>
    </xdr:from>
    <xdr:to>
      <xdr:col>6</xdr:col>
      <xdr:colOff>0</xdr:colOff>
      <xdr:row>38</xdr:row>
      <xdr:rowOff>81139</xdr:rowOff>
    </xdr:to>
    <xdr:cxnSp macro="">
      <xdr:nvCxnSpPr>
        <xdr:cNvPr id="71" name="直線コネクタ 70"/>
        <xdr:cNvCxnSpPr/>
      </xdr:nvCxnSpPr>
      <xdr:spPr>
        <a:xfrm flipV="1">
          <a:off x="3225800" y="65828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165399</xdr:rowOff>
    </xdr:from>
    <xdr:ext cx="736600" cy="259045"/>
    <xdr:sp macro="" textlink="">
      <xdr:nvSpPr>
        <xdr:cNvPr id="73" name="テキスト ボックス 72"/>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67733</xdr:rowOff>
    </xdr:from>
    <xdr:to>
      <xdr:col>4</xdr:col>
      <xdr:colOff>482600</xdr:colOff>
      <xdr:row>38</xdr:row>
      <xdr:rowOff>81139</xdr:rowOff>
    </xdr:to>
    <xdr:cxnSp macro="">
      <xdr:nvCxnSpPr>
        <xdr:cNvPr id="74" name="直線コネクタ 73"/>
        <xdr:cNvCxnSpPr/>
      </xdr:nvCxnSpPr>
      <xdr:spPr>
        <a:xfrm>
          <a:off x="2336800" y="65828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14111</xdr:rowOff>
    </xdr:from>
    <xdr:to>
      <xdr:col>3</xdr:col>
      <xdr:colOff>279400</xdr:colOff>
      <xdr:row>38</xdr:row>
      <xdr:rowOff>67733</xdr:rowOff>
    </xdr:to>
    <xdr:cxnSp macro="">
      <xdr:nvCxnSpPr>
        <xdr:cNvPr id="77" name="直線コネクタ 76"/>
        <xdr:cNvCxnSpPr/>
      </xdr:nvCxnSpPr>
      <xdr:spPr>
        <a:xfrm>
          <a:off x="1447800" y="652921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81" name="テキスト ボックス 80"/>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161572</xdr:rowOff>
    </xdr:from>
    <xdr:to>
      <xdr:col>7</xdr:col>
      <xdr:colOff>203200</xdr:colOff>
      <xdr:row>38</xdr:row>
      <xdr:rowOff>91722</xdr:rowOff>
    </xdr:to>
    <xdr:sp macro="" textlink="">
      <xdr:nvSpPr>
        <xdr:cNvPr id="87" name="円/楕円 86"/>
        <xdr:cNvSpPr/>
      </xdr:nvSpPr>
      <xdr:spPr>
        <a:xfrm>
          <a:off x="49022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6649</xdr:rowOff>
    </xdr:from>
    <xdr:ext cx="762000" cy="259045"/>
    <xdr:sp macro="" textlink="">
      <xdr:nvSpPr>
        <xdr:cNvPr id="88" name="財政力該当値テキスト"/>
        <xdr:cNvSpPr txBox="1"/>
      </xdr:nvSpPr>
      <xdr:spPr>
        <a:xfrm>
          <a:off x="5041900" y="63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16933</xdr:rowOff>
    </xdr:from>
    <xdr:to>
      <xdr:col>6</xdr:col>
      <xdr:colOff>50800</xdr:colOff>
      <xdr:row>38</xdr:row>
      <xdr:rowOff>118533</xdr:rowOff>
    </xdr:to>
    <xdr:sp macro="" textlink="">
      <xdr:nvSpPr>
        <xdr:cNvPr id="89" name="円/楕円 88"/>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128710</xdr:rowOff>
    </xdr:from>
    <xdr:ext cx="736600" cy="259045"/>
    <xdr:sp macro="" textlink="">
      <xdr:nvSpPr>
        <xdr:cNvPr id="90" name="テキスト ボックス 89"/>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30339</xdr:rowOff>
    </xdr:from>
    <xdr:to>
      <xdr:col>4</xdr:col>
      <xdr:colOff>533400</xdr:colOff>
      <xdr:row>38</xdr:row>
      <xdr:rowOff>131939</xdr:rowOff>
    </xdr:to>
    <xdr:sp macro="" textlink="">
      <xdr:nvSpPr>
        <xdr:cNvPr id="91" name="円/楕円 90"/>
        <xdr:cNvSpPr/>
      </xdr:nvSpPr>
      <xdr:spPr>
        <a:xfrm>
          <a:off x="31750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142116</xdr:rowOff>
    </xdr:from>
    <xdr:ext cx="762000" cy="259045"/>
    <xdr:sp macro="" textlink="">
      <xdr:nvSpPr>
        <xdr:cNvPr id="92" name="テキスト ボックス 91"/>
        <xdr:cNvSpPr txBox="1"/>
      </xdr:nvSpPr>
      <xdr:spPr>
        <a:xfrm>
          <a:off x="2844800" y="631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16933</xdr:rowOff>
    </xdr:from>
    <xdr:to>
      <xdr:col>3</xdr:col>
      <xdr:colOff>330200</xdr:colOff>
      <xdr:row>38</xdr:row>
      <xdr:rowOff>118533</xdr:rowOff>
    </xdr:to>
    <xdr:sp macro="" textlink="">
      <xdr:nvSpPr>
        <xdr:cNvPr id="93" name="円/楕円 92"/>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128710</xdr:rowOff>
    </xdr:from>
    <xdr:ext cx="762000" cy="259045"/>
    <xdr:sp macro="" textlink="">
      <xdr:nvSpPr>
        <xdr:cNvPr id="94" name="テキスト ボックス 93"/>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134761</xdr:rowOff>
    </xdr:from>
    <xdr:to>
      <xdr:col>2</xdr:col>
      <xdr:colOff>127000</xdr:colOff>
      <xdr:row>38</xdr:row>
      <xdr:rowOff>64911</xdr:rowOff>
    </xdr:to>
    <xdr:sp macro="" textlink="">
      <xdr:nvSpPr>
        <xdr:cNvPr id="95" name="円/楕円 94"/>
        <xdr:cNvSpPr/>
      </xdr:nvSpPr>
      <xdr:spPr>
        <a:xfrm>
          <a:off x="1397000" y="64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75088</xdr:rowOff>
    </xdr:from>
    <xdr:ext cx="762000" cy="259045"/>
    <xdr:sp macro="" textlink="">
      <xdr:nvSpPr>
        <xdr:cNvPr id="96" name="テキスト ボックス 95"/>
        <xdr:cNvSpPr txBox="1"/>
      </xdr:nvSpPr>
      <xdr:spPr>
        <a:xfrm>
          <a:off x="1066800" y="624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民間保育所事業運営費等</a:t>
          </a:r>
          <a:r>
            <a:rPr kumimoji="1" lang="ja-JP" altLang="en-US" sz="1100">
              <a:solidFill>
                <a:schemeClr val="dk1"/>
              </a:solidFill>
              <a:effectLst/>
              <a:latin typeface="+mn-lt"/>
              <a:ea typeface="+mn-ea"/>
              <a:cs typeface="+mn-cs"/>
            </a:rPr>
            <a:t>の増加に伴う</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の増加（約</a:t>
          </a:r>
          <a:r>
            <a:rPr kumimoji="1" lang="en-US" altLang="ja-JP" sz="1100">
              <a:solidFill>
                <a:schemeClr val="dk1"/>
              </a:solidFill>
              <a:effectLst/>
              <a:latin typeface="+mn-lt"/>
              <a:ea typeface="+mn-ea"/>
              <a:cs typeface="+mn-cs"/>
            </a:rPr>
            <a:t>14.2</a:t>
          </a:r>
          <a:r>
            <a:rPr kumimoji="1" lang="ja-JP" altLang="en-US" sz="1100">
              <a:solidFill>
                <a:schemeClr val="dk1"/>
              </a:solidFill>
              <a:effectLst/>
              <a:latin typeface="+mn-lt"/>
              <a:ea typeface="+mn-ea"/>
              <a:cs typeface="+mn-cs"/>
            </a:rPr>
            <a:t>億円）や、公債費の増加（約</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億円）により、比率は上昇傾向にある（対前年度比</a:t>
          </a:r>
          <a:r>
            <a:rPr kumimoji="1" lang="en-US" altLang="ja-JP" sz="1100">
              <a:solidFill>
                <a:schemeClr val="dk1"/>
              </a:solidFill>
              <a:effectLst/>
              <a:latin typeface="+mn-lt"/>
              <a:ea typeface="+mn-ea"/>
              <a:cs typeface="+mn-cs"/>
            </a:rPr>
            <a:t>4.1</a:t>
          </a:r>
          <a:r>
            <a:rPr kumimoji="1" lang="ja-JP" altLang="en-US" sz="1100">
              <a:solidFill>
                <a:schemeClr val="dk1"/>
              </a:solidFill>
              <a:effectLst/>
              <a:latin typeface="+mn-lt"/>
              <a:ea typeface="+mn-ea"/>
              <a:cs typeface="+mn-cs"/>
            </a:rPr>
            <a:t>ポイント上昇）。</a:t>
          </a:r>
          <a:r>
            <a:rPr kumimoji="1" lang="ja-JP" altLang="ja-JP" sz="1100">
              <a:solidFill>
                <a:schemeClr val="dk1"/>
              </a:solidFill>
              <a:effectLst/>
              <a:latin typeface="+mn-lt"/>
              <a:ea typeface="+mn-ea"/>
              <a:cs typeface="+mn-cs"/>
            </a:rPr>
            <a:t>今後も扶助費が年々増加する見込みであること、老朽化している施設の大規模修繕や建て替えに伴い借り入れた、公債費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が見込まれる</a:t>
          </a:r>
          <a:r>
            <a:rPr kumimoji="1" lang="ja-JP" altLang="ja-JP" sz="1100">
              <a:solidFill>
                <a:schemeClr val="dk1"/>
              </a:solidFill>
              <a:effectLst/>
              <a:latin typeface="+mn-lt"/>
              <a:ea typeface="+mn-ea"/>
              <a:cs typeface="+mn-cs"/>
            </a:rPr>
            <a:t>ことから、引き続き</a:t>
          </a:r>
          <a:r>
            <a:rPr kumimoji="1" lang="ja-JP" altLang="en-US" sz="1100">
              <a:solidFill>
                <a:schemeClr val="dk1"/>
              </a:solidFill>
              <a:effectLst/>
              <a:latin typeface="+mn-lt"/>
              <a:ea typeface="+mn-ea"/>
              <a:cs typeface="+mn-cs"/>
            </a:rPr>
            <a:t>、事業の見直しなど</a:t>
          </a:r>
          <a:r>
            <a:rPr kumimoji="1" lang="ja-JP" altLang="ja-JP" sz="1100">
              <a:solidFill>
                <a:schemeClr val="dk1"/>
              </a:solidFill>
              <a:effectLst/>
              <a:latin typeface="+mn-lt"/>
              <a:ea typeface="+mn-ea"/>
              <a:cs typeface="+mn-cs"/>
            </a:rPr>
            <a:t>効率化を図り、比率の抑制に努める。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160528</xdr:rowOff>
    </xdr:from>
    <xdr:to>
      <xdr:col>7</xdr:col>
      <xdr:colOff>152400</xdr:colOff>
      <xdr:row>62</xdr:row>
      <xdr:rowOff>15494</xdr:rowOff>
    </xdr:to>
    <xdr:cxnSp macro="">
      <xdr:nvCxnSpPr>
        <xdr:cNvPr id="129" name="直線コネクタ 128"/>
        <xdr:cNvCxnSpPr/>
      </xdr:nvCxnSpPr>
      <xdr:spPr>
        <a:xfrm>
          <a:off x="4114800" y="10447528"/>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18813</xdr:rowOff>
    </xdr:from>
    <xdr:ext cx="762000" cy="259045"/>
    <xdr:sp macro="" textlink="">
      <xdr:nvSpPr>
        <xdr:cNvPr id="130"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160528</xdr:rowOff>
    </xdr:from>
    <xdr:to>
      <xdr:col>6</xdr:col>
      <xdr:colOff>0</xdr:colOff>
      <xdr:row>60</xdr:row>
      <xdr:rowOff>170180</xdr:rowOff>
    </xdr:to>
    <xdr:cxnSp macro="">
      <xdr:nvCxnSpPr>
        <xdr:cNvPr id="132" name="直線コネクタ 131"/>
        <xdr:cNvCxnSpPr/>
      </xdr:nvCxnSpPr>
      <xdr:spPr>
        <a:xfrm flipV="1">
          <a:off x="3225800" y="104475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22115</xdr:rowOff>
    </xdr:from>
    <xdr:ext cx="736600" cy="259045"/>
    <xdr:sp macro="" textlink="">
      <xdr:nvSpPr>
        <xdr:cNvPr id="134" name="テキスト ボックス 133"/>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1270</xdr:rowOff>
    </xdr:from>
    <xdr:to>
      <xdr:col>4</xdr:col>
      <xdr:colOff>482600</xdr:colOff>
      <xdr:row>60</xdr:row>
      <xdr:rowOff>170180</xdr:rowOff>
    </xdr:to>
    <xdr:cxnSp macro="">
      <xdr:nvCxnSpPr>
        <xdr:cNvPr id="135" name="直線コネクタ 134"/>
        <xdr:cNvCxnSpPr/>
      </xdr:nvCxnSpPr>
      <xdr:spPr>
        <a:xfrm>
          <a:off x="2336800" y="102882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37" name="テキスト ボックス 136"/>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1270</xdr:rowOff>
    </xdr:from>
    <xdr:to>
      <xdr:col>3</xdr:col>
      <xdr:colOff>279400</xdr:colOff>
      <xdr:row>60</xdr:row>
      <xdr:rowOff>1270</xdr:rowOff>
    </xdr:to>
    <xdr:cxnSp macro="">
      <xdr:nvCxnSpPr>
        <xdr:cNvPr id="138" name="直線コネクタ 137"/>
        <xdr:cNvCxnSpPr/>
      </xdr:nvCxnSpPr>
      <xdr:spPr>
        <a:xfrm>
          <a:off x="1447800" y="10288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106697</xdr:rowOff>
    </xdr:from>
    <xdr:ext cx="762000" cy="259045"/>
    <xdr:sp macro="" textlink="">
      <xdr:nvSpPr>
        <xdr:cNvPr id="140" name="テキスト ボックス 139"/>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145305</xdr:rowOff>
    </xdr:from>
    <xdr:ext cx="762000" cy="259045"/>
    <xdr:sp macro="" textlink="">
      <xdr:nvSpPr>
        <xdr:cNvPr id="142" name="テキスト ボックス 141"/>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136144</xdr:rowOff>
    </xdr:from>
    <xdr:to>
      <xdr:col>7</xdr:col>
      <xdr:colOff>203200</xdr:colOff>
      <xdr:row>62</xdr:row>
      <xdr:rowOff>66294</xdr:rowOff>
    </xdr:to>
    <xdr:sp macro="" textlink="">
      <xdr:nvSpPr>
        <xdr:cNvPr id="148" name="円/楕円 147"/>
        <xdr:cNvSpPr/>
      </xdr:nvSpPr>
      <xdr:spPr>
        <a:xfrm>
          <a:off x="49022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152671</xdr:rowOff>
    </xdr:from>
    <xdr:ext cx="762000" cy="259045"/>
    <xdr:sp macro="" textlink="">
      <xdr:nvSpPr>
        <xdr:cNvPr id="149" name="財政構造の弾力性該当値テキスト"/>
        <xdr:cNvSpPr txBox="1"/>
      </xdr:nvSpPr>
      <xdr:spPr>
        <a:xfrm>
          <a:off x="5041900" y="104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109728</xdr:rowOff>
    </xdr:from>
    <xdr:to>
      <xdr:col>6</xdr:col>
      <xdr:colOff>50800</xdr:colOff>
      <xdr:row>61</xdr:row>
      <xdr:rowOff>39878</xdr:rowOff>
    </xdr:to>
    <xdr:sp macro="" textlink="">
      <xdr:nvSpPr>
        <xdr:cNvPr id="150" name="円/楕円 149"/>
        <xdr:cNvSpPr/>
      </xdr:nvSpPr>
      <xdr:spPr>
        <a:xfrm>
          <a:off x="4064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50055</xdr:rowOff>
    </xdr:from>
    <xdr:ext cx="736600" cy="259045"/>
    <xdr:sp macro="" textlink="">
      <xdr:nvSpPr>
        <xdr:cNvPr id="151" name="テキスト ボックス 150"/>
        <xdr:cNvSpPr txBox="1"/>
      </xdr:nvSpPr>
      <xdr:spPr>
        <a:xfrm>
          <a:off x="3733800" y="1016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119380</xdr:rowOff>
    </xdr:from>
    <xdr:to>
      <xdr:col>4</xdr:col>
      <xdr:colOff>533400</xdr:colOff>
      <xdr:row>61</xdr:row>
      <xdr:rowOff>49530</xdr:rowOff>
    </xdr:to>
    <xdr:sp macro="" textlink="">
      <xdr:nvSpPr>
        <xdr:cNvPr id="152" name="円/楕円 151"/>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59707</xdr:rowOff>
    </xdr:from>
    <xdr:ext cx="762000" cy="259045"/>
    <xdr:sp macro="" textlink="">
      <xdr:nvSpPr>
        <xdr:cNvPr id="153" name="テキスト ボックス 152"/>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121920</xdr:rowOff>
    </xdr:from>
    <xdr:to>
      <xdr:col>3</xdr:col>
      <xdr:colOff>330200</xdr:colOff>
      <xdr:row>60</xdr:row>
      <xdr:rowOff>52070</xdr:rowOff>
    </xdr:to>
    <xdr:sp macro="" textlink="">
      <xdr:nvSpPr>
        <xdr:cNvPr id="154" name="円/楕円 153"/>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62247</xdr:rowOff>
    </xdr:from>
    <xdr:ext cx="762000" cy="259045"/>
    <xdr:sp macro="" textlink="">
      <xdr:nvSpPr>
        <xdr:cNvPr id="155" name="テキスト ボックス 154"/>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121920</xdr:rowOff>
    </xdr:from>
    <xdr:to>
      <xdr:col>2</xdr:col>
      <xdr:colOff>127000</xdr:colOff>
      <xdr:row>60</xdr:row>
      <xdr:rowOff>52070</xdr:rowOff>
    </xdr:to>
    <xdr:sp macro="" textlink="">
      <xdr:nvSpPr>
        <xdr:cNvPr id="156" name="円/楕円 155"/>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62247</xdr:rowOff>
    </xdr:from>
    <xdr:ext cx="762000" cy="259045"/>
    <xdr:sp macro="" textlink="">
      <xdr:nvSpPr>
        <xdr:cNvPr id="157" name="テキスト ボックス 156"/>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[112,682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人件費・物件費の決算額については、</a:t>
          </a:r>
          <a:r>
            <a:rPr kumimoji="1" lang="ja-JP" altLang="en-US" sz="1100">
              <a:solidFill>
                <a:schemeClr val="dk1"/>
              </a:solidFill>
              <a:effectLst/>
              <a:latin typeface="+mn-lt"/>
              <a:ea typeface="+mn-ea"/>
              <a:cs typeface="+mn-cs"/>
            </a:rPr>
            <a:t>横ばい傾向である。</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と比べ高くなっているのは、主に物件費を要因としており、公共施設等で指定管理者制度を導入していることが挙げられる。</a:t>
          </a:r>
          <a:r>
            <a:rPr kumimoji="1" lang="ja-JP" altLang="ja-JP" sz="1100">
              <a:solidFill>
                <a:schemeClr val="dk1"/>
              </a:solidFill>
              <a:effectLst/>
              <a:latin typeface="+mn-lt"/>
              <a:ea typeface="+mn-ea"/>
              <a:cs typeface="+mn-cs"/>
            </a:rPr>
            <a:t>今後も質の高いサービスを行うと同時に、職員一人一人がコスト意識を持ち、一層の経費の縮減に努める。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56048</xdr:rowOff>
    </xdr:from>
    <xdr:to>
      <xdr:col>7</xdr:col>
      <xdr:colOff>152400</xdr:colOff>
      <xdr:row>84</xdr:row>
      <xdr:rowOff>89990</xdr:rowOff>
    </xdr:to>
    <xdr:cxnSp macro="">
      <xdr:nvCxnSpPr>
        <xdr:cNvPr id="192" name="直線コネクタ 191"/>
        <xdr:cNvCxnSpPr/>
      </xdr:nvCxnSpPr>
      <xdr:spPr>
        <a:xfrm flipV="1">
          <a:off x="4114800" y="14457848"/>
          <a:ext cx="838200" cy="3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84478</xdr:rowOff>
    </xdr:from>
    <xdr:ext cx="762000" cy="259045"/>
    <xdr:sp macro="" textlink="">
      <xdr:nvSpPr>
        <xdr:cNvPr id="193" name="人件費・物件費等の状況平均値テキスト"/>
        <xdr:cNvSpPr txBox="1"/>
      </xdr:nvSpPr>
      <xdr:spPr>
        <a:xfrm>
          <a:off x="5041900" y="1414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54580</xdr:rowOff>
    </xdr:from>
    <xdr:to>
      <xdr:col>6</xdr:col>
      <xdr:colOff>0</xdr:colOff>
      <xdr:row>84</xdr:row>
      <xdr:rowOff>89990</xdr:rowOff>
    </xdr:to>
    <xdr:cxnSp macro="">
      <xdr:nvCxnSpPr>
        <xdr:cNvPr id="195" name="直線コネクタ 194"/>
        <xdr:cNvCxnSpPr/>
      </xdr:nvCxnSpPr>
      <xdr:spPr>
        <a:xfrm>
          <a:off x="3225800" y="14456380"/>
          <a:ext cx="889000" cy="3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163299</xdr:rowOff>
    </xdr:from>
    <xdr:ext cx="736600" cy="259045"/>
    <xdr:sp macro="" textlink="">
      <xdr:nvSpPr>
        <xdr:cNvPr id="197" name="テキスト ボックス 196"/>
        <xdr:cNvSpPr txBox="1"/>
      </xdr:nvSpPr>
      <xdr:spPr>
        <a:xfrm>
          <a:off x="3733800" y="1405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24919</xdr:rowOff>
    </xdr:from>
    <xdr:to>
      <xdr:col>4</xdr:col>
      <xdr:colOff>482600</xdr:colOff>
      <xdr:row>84</xdr:row>
      <xdr:rowOff>54580</xdr:rowOff>
    </xdr:to>
    <xdr:cxnSp macro="">
      <xdr:nvCxnSpPr>
        <xdr:cNvPr id="198" name="直線コネクタ 197"/>
        <xdr:cNvCxnSpPr/>
      </xdr:nvCxnSpPr>
      <xdr:spPr>
        <a:xfrm>
          <a:off x="2336800" y="14426719"/>
          <a:ext cx="889000" cy="2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34197</xdr:rowOff>
    </xdr:from>
    <xdr:ext cx="762000" cy="259045"/>
    <xdr:sp macro="" textlink="">
      <xdr:nvSpPr>
        <xdr:cNvPr id="200" name="テキスト ボックス 199"/>
        <xdr:cNvSpPr txBox="1"/>
      </xdr:nvSpPr>
      <xdr:spPr>
        <a:xfrm>
          <a:off x="2844800" y="140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24919</xdr:rowOff>
    </xdr:from>
    <xdr:to>
      <xdr:col>3</xdr:col>
      <xdr:colOff>279400</xdr:colOff>
      <xdr:row>84</xdr:row>
      <xdr:rowOff>128296</xdr:rowOff>
    </xdr:to>
    <xdr:cxnSp macro="">
      <xdr:nvCxnSpPr>
        <xdr:cNvPr id="201" name="直線コネクタ 200"/>
        <xdr:cNvCxnSpPr/>
      </xdr:nvCxnSpPr>
      <xdr:spPr>
        <a:xfrm flipV="1">
          <a:off x="1447800" y="14426719"/>
          <a:ext cx="889000" cy="10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122521</xdr:rowOff>
    </xdr:from>
    <xdr:ext cx="762000" cy="259045"/>
    <xdr:sp macro="" textlink="">
      <xdr:nvSpPr>
        <xdr:cNvPr id="203" name="テキスト ボックス 202"/>
        <xdr:cNvSpPr txBox="1"/>
      </xdr:nvSpPr>
      <xdr:spPr>
        <a:xfrm>
          <a:off x="1955800" y="140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154633</xdr:rowOff>
    </xdr:from>
    <xdr:ext cx="762000" cy="259045"/>
    <xdr:sp macro="" textlink="">
      <xdr:nvSpPr>
        <xdr:cNvPr id="205" name="テキスト ボックス 204"/>
        <xdr:cNvSpPr txBox="1"/>
      </xdr:nvSpPr>
      <xdr:spPr>
        <a:xfrm>
          <a:off x="1066800" y="1404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5248</xdr:rowOff>
    </xdr:from>
    <xdr:to>
      <xdr:col>7</xdr:col>
      <xdr:colOff>203200</xdr:colOff>
      <xdr:row>84</xdr:row>
      <xdr:rowOff>106848</xdr:rowOff>
    </xdr:to>
    <xdr:sp macro="" textlink="">
      <xdr:nvSpPr>
        <xdr:cNvPr id="211" name="円/楕円 210"/>
        <xdr:cNvSpPr/>
      </xdr:nvSpPr>
      <xdr:spPr>
        <a:xfrm>
          <a:off x="4902200" y="144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148775</xdr:rowOff>
    </xdr:from>
    <xdr:ext cx="762000" cy="259045"/>
    <xdr:sp macro="" textlink="">
      <xdr:nvSpPr>
        <xdr:cNvPr id="212" name="人件費・物件費等の状況該当値テキスト"/>
        <xdr:cNvSpPr txBox="1"/>
      </xdr:nvSpPr>
      <xdr:spPr>
        <a:xfrm>
          <a:off x="5041900" y="1437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112,682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39190</xdr:rowOff>
    </xdr:from>
    <xdr:to>
      <xdr:col>6</xdr:col>
      <xdr:colOff>50800</xdr:colOff>
      <xdr:row>84</xdr:row>
      <xdr:rowOff>140790</xdr:rowOff>
    </xdr:to>
    <xdr:sp macro="" textlink="">
      <xdr:nvSpPr>
        <xdr:cNvPr id="213" name="円/楕円 212"/>
        <xdr:cNvSpPr/>
      </xdr:nvSpPr>
      <xdr:spPr>
        <a:xfrm>
          <a:off x="4064000" y="144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125567</xdr:rowOff>
    </xdr:from>
    <xdr:ext cx="736600" cy="259045"/>
    <xdr:sp macro="" textlink="">
      <xdr:nvSpPr>
        <xdr:cNvPr id="214" name="テキスト ボックス 213"/>
        <xdr:cNvSpPr txBox="1"/>
      </xdr:nvSpPr>
      <xdr:spPr>
        <a:xfrm>
          <a:off x="3733800" y="14527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114,370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3780</xdr:rowOff>
    </xdr:from>
    <xdr:to>
      <xdr:col>4</xdr:col>
      <xdr:colOff>533400</xdr:colOff>
      <xdr:row>84</xdr:row>
      <xdr:rowOff>105380</xdr:rowOff>
    </xdr:to>
    <xdr:sp macro="" textlink="">
      <xdr:nvSpPr>
        <xdr:cNvPr id="215" name="円/楕円 214"/>
        <xdr:cNvSpPr/>
      </xdr:nvSpPr>
      <xdr:spPr>
        <a:xfrm>
          <a:off x="3175000" y="144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90157</xdr:rowOff>
    </xdr:from>
    <xdr:ext cx="762000" cy="259045"/>
    <xdr:sp macro="" textlink="">
      <xdr:nvSpPr>
        <xdr:cNvPr id="216" name="テキスト ボックス 215"/>
        <xdr:cNvSpPr txBox="1"/>
      </xdr:nvSpPr>
      <xdr:spPr>
        <a:xfrm>
          <a:off x="2844800" y="1449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112,609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145569</xdr:rowOff>
    </xdr:from>
    <xdr:to>
      <xdr:col>3</xdr:col>
      <xdr:colOff>330200</xdr:colOff>
      <xdr:row>84</xdr:row>
      <xdr:rowOff>75719</xdr:rowOff>
    </xdr:to>
    <xdr:sp macro="" textlink="">
      <xdr:nvSpPr>
        <xdr:cNvPr id="217" name="円/楕円 216"/>
        <xdr:cNvSpPr/>
      </xdr:nvSpPr>
      <xdr:spPr>
        <a:xfrm>
          <a:off x="2286000" y="1437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60496</xdr:rowOff>
    </xdr:from>
    <xdr:ext cx="762000" cy="259045"/>
    <xdr:sp macro="" textlink="">
      <xdr:nvSpPr>
        <xdr:cNvPr id="218" name="テキスト ボックス 217"/>
        <xdr:cNvSpPr txBox="1"/>
      </xdr:nvSpPr>
      <xdr:spPr>
        <a:xfrm>
          <a:off x="1955800" y="1446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111,134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77496</xdr:rowOff>
    </xdr:from>
    <xdr:to>
      <xdr:col>2</xdr:col>
      <xdr:colOff>127000</xdr:colOff>
      <xdr:row>85</xdr:row>
      <xdr:rowOff>7646</xdr:rowOff>
    </xdr:to>
    <xdr:sp macro="" textlink="">
      <xdr:nvSpPr>
        <xdr:cNvPr id="219" name="円/楕円 218"/>
        <xdr:cNvSpPr/>
      </xdr:nvSpPr>
      <xdr:spPr>
        <a:xfrm>
          <a:off x="1397000" y="1447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163873</xdr:rowOff>
    </xdr:from>
    <xdr:ext cx="762000" cy="259045"/>
    <xdr:sp macro="" textlink="">
      <xdr:nvSpPr>
        <xdr:cNvPr id="220" name="テキスト ボックス 219"/>
        <xdr:cNvSpPr txBox="1"/>
      </xdr:nvSpPr>
      <xdr:spPr>
        <a:xfrm>
          <a:off x="1066800" y="1456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給与制度の総合的見直し時に、給料表の独自見直しを行ったことや他団体が実施している現給保障を実施しなかったことにより、数値は大きく減少している。今年は国及び本市の職員構成の変動等の要因により前年比で数値は若干の増加が見られた。本市は若手の積極的な登用を進めていることから、同年代の国家公務員よりも昇任ペースが早い傾向があり、結果的にラスパイレス指数を押し上げているが、今後もさらなる給与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85</xdr:row>
      <xdr:rowOff>136313</xdr:rowOff>
    </xdr:to>
    <xdr:cxnSp macro="">
      <xdr:nvCxnSpPr>
        <xdr:cNvPr id="254" name="直線コネクタ 253"/>
        <xdr:cNvCxnSpPr/>
      </xdr:nvCxnSpPr>
      <xdr:spPr>
        <a:xfrm>
          <a:off x="16179800" y="146934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5"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86</xdr:row>
      <xdr:rowOff>77470</xdr:rowOff>
    </xdr:to>
    <xdr:cxnSp macro="">
      <xdr:nvCxnSpPr>
        <xdr:cNvPr id="257" name="直線コネクタ 256"/>
        <xdr:cNvCxnSpPr/>
      </xdr:nvCxnSpPr>
      <xdr:spPr>
        <a:xfrm flipV="1">
          <a:off x="15290800" y="146934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77470</xdr:rowOff>
    </xdr:from>
    <xdr:to>
      <xdr:col>22</xdr:col>
      <xdr:colOff>203200</xdr:colOff>
      <xdr:row>86</xdr:row>
      <xdr:rowOff>93557</xdr:rowOff>
    </xdr:to>
    <xdr:cxnSp macro="">
      <xdr:nvCxnSpPr>
        <xdr:cNvPr id="260" name="直線コネクタ 259"/>
        <xdr:cNvCxnSpPr/>
      </xdr:nvCxnSpPr>
      <xdr:spPr>
        <a:xfrm flipV="1">
          <a:off x="14401800" y="148221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62" name="テキスト ボックス 261"/>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93557</xdr:rowOff>
    </xdr:from>
    <xdr:to>
      <xdr:col>21</xdr:col>
      <xdr:colOff>0</xdr:colOff>
      <xdr:row>90</xdr:row>
      <xdr:rowOff>67311</xdr:rowOff>
    </xdr:to>
    <xdr:cxnSp macro="">
      <xdr:nvCxnSpPr>
        <xdr:cNvPr id="263" name="直線コネクタ 262"/>
        <xdr:cNvCxnSpPr/>
      </xdr:nvCxnSpPr>
      <xdr:spPr>
        <a:xfrm flipV="1">
          <a:off x="13512800" y="14838257"/>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65" name="テキスト ボックス 264"/>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7" name="テキスト ボックス 266"/>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73" name="円/楕円 272"/>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57590</xdr:rowOff>
    </xdr:from>
    <xdr:ext cx="762000" cy="259045"/>
    <xdr:sp macro="" textlink="">
      <xdr:nvSpPr>
        <xdr:cNvPr id="274" name="給与水準   （国との比較）該当値テキスト"/>
        <xdr:cNvSpPr txBox="1"/>
      </xdr:nvSpPr>
      <xdr:spPr>
        <a:xfrm>
          <a:off x="17106900" y="146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5" name="円/楕円 274"/>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76" name="テキスト ボックス 275"/>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26670</xdr:rowOff>
    </xdr:from>
    <xdr:to>
      <xdr:col>22</xdr:col>
      <xdr:colOff>254000</xdr:colOff>
      <xdr:row>86</xdr:row>
      <xdr:rowOff>128270</xdr:rowOff>
    </xdr:to>
    <xdr:sp macro="" textlink="">
      <xdr:nvSpPr>
        <xdr:cNvPr id="277" name="円/楕円 276"/>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113047</xdr:rowOff>
    </xdr:from>
    <xdr:ext cx="762000" cy="259045"/>
    <xdr:sp macro="" textlink="">
      <xdr:nvSpPr>
        <xdr:cNvPr id="278" name="テキスト ボックス 277"/>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42757</xdr:rowOff>
    </xdr:from>
    <xdr:to>
      <xdr:col>21</xdr:col>
      <xdr:colOff>50800</xdr:colOff>
      <xdr:row>86</xdr:row>
      <xdr:rowOff>144357</xdr:rowOff>
    </xdr:to>
    <xdr:sp macro="" textlink="">
      <xdr:nvSpPr>
        <xdr:cNvPr id="279" name="円/楕円 278"/>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129134</xdr:rowOff>
    </xdr:from>
    <xdr:ext cx="762000" cy="259045"/>
    <xdr:sp macro="" textlink="">
      <xdr:nvSpPr>
        <xdr:cNvPr id="280" name="テキスト ボックス 279"/>
        <xdr:cNvSpPr txBox="1"/>
      </xdr:nvSpPr>
      <xdr:spPr>
        <a:xfrm>
          <a:off x="14020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16511</xdr:rowOff>
    </xdr:from>
    <xdr:to>
      <xdr:col>19</xdr:col>
      <xdr:colOff>533400</xdr:colOff>
      <xdr:row>90</xdr:row>
      <xdr:rowOff>118111</xdr:rowOff>
    </xdr:to>
    <xdr:sp macro="" textlink="">
      <xdr:nvSpPr>
        <xdr:cNvPr id="281" name="円/楕円 280"/>
        <xdr:cNvSpPr/>
      </xdr:nvSpPr>
      <xdr:spPr>
        <a:xfrm>
          <a:off x="13462000" y="1544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102888</xdr:rowOff>
    </xdr:from>
    <xdr:ext cx="762000" cy="259045"/>
    <xdr:sp macro="" textlink="">
      <xdr:nvSpPr>
        <xdr:cNvPr id="282" name="テキスト ボックス 281"/>
        <xdr:cNvSpPr txBox="1"/>
      </xdr:nvSpPr>
      <xdr:spPr>
        <a:xfrm>
          <a:off x="13131800" y="1553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年度を期間とする戸田市定員管理計画に基づき、平成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日の職員数</a:t>
          </a:r>
          <a:r>
            <a:rPr kumimoji="1" lang="en-US" altLang="ja-JP" sz="1100">
              <a:solidFill>
                <a:schemeClr val="dk1"/>
              </a:solidFill>
              <a:effectLst/>
              <a:latin typeface="+mn-lt"/>
              <a:ea typeface="+mn-ea"/>
              <a:cs typeface="+mn-cs"/>
            </a:rPr>
            <a:t>898</a:t>
          </a:r>
          <a:r>
            <a:rPr kumimoji="1" lang="ja-JP" altLang="ja-JP" sz="1100">
              <a:solidFill>
                <a:schemeClr val="dk1"/>
              </a:solidFill>
              <a:effectLst/>
              <a:latin typeface="+mn-lt"/>
              <a:ea typeface="+mn-ea"/>
              <a:cs typeface="+mn-cs"/>
            </a:rPr>
            <a:t>人を維持確保することを目標に取り組んでいる。一方で、毎年人口が増加しているため、人口千人当たり職員数は減少している。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外部委託や指定管理の導入、大幅な事務事業の見直し等の進捗状況、財政事情等の変動要因も考慮し、各部門への人員配置数や増減も含めた総職員数の見直しも適宜実施し、市民サービスのレベルは維持しつつ、引き続き適正な定員の管理を行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144992</xdr:rowOff>
    </xdr:from>
    <xdr:to>
      <xdr:col>24</xdr:col>
      <xdr:colOff>558800</xdr:colOff>
      <xdr:row>62</xdr:row>
      <xdr:rowOff>147003</xdr:rowOff>
    </xdr:to>
    <xdr:cxnSp macro="">
      <xdr:nvCxnSpPr>
        <xdr:cNvPr id="317" name="直線コネクタ 316"/>
        <xdr:cNvCxnSpPr/>
      </xdr:nvCxnSpPr>
      <xdr:spPr>
        <a:xfrm flipV="1">
          <a:off x="16179800" y="1077489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80345</xdr:rowOff>
    </xdr:from>
    <xdr:ext cx="762000" cy="259045"/>
    <xdr:sp macro="" textlink="">
      <xdr:nvSpPr>
        <xdr:cNvPr id="318" name="定員管理の状況平均値テキスト"/>
        <xdr:cNvSpPr txBox="1"/>
      </xdr:nvSpPr>
      <xdr:spPr>
        <a:xfrm>
          <a:off x="17106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147003</xdr:rowOff>
    </xdr:from>
    <xdr:to>
      <xdr:col>23</xdr:col>
      <xdr:colOff>406400</xdr:colOff>
      <xdr:row>62</xdr:row>
      <xdr:rowOff>161079</xdr:rowOff>
    </xdr:to>
    <xdr:cxnSp macro="">
      <xdr:nvCxnSpPr>
        <xdr:cNvPr id="320" name="直線コネクタ 319"/>
        <xdr:cNvCxnSpPr/>
      </xdr:nvCxnSpPr>
      <xdr:spPr>
        <a:xfrm flipV="1">
          <a:off x="15290800" y="1077690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41292</xdr:rowOff>
    </xdr:from>
    <xdr:ext cx="736600" cy="259045"/>
    <xdr:sp macro="" textlink="">
      <xdr:nvSpPr>
        <xdr:cNvPr id="322" name="テキスト ボックス 321"/>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161079</xdr:rowOff>
    </xdr:from>
    <xdr:to>
      <xdr:col>22</xdr:col>
      <xdr:colOff>203200</xdr:colOff>
      <xdr:row>63</xdr:row>
      <xdr:rowOff>15769</xdr:rowOff>
    </xdr:to>
    <xdr:cxnSp macro="">
      <xdr:nvCxnSpPr>
        <xdr:cNvPr id="323" name="直線コネクタ 322"/>
        <xdr:cNvCxnSpPr/>
      </xdr:nvCxnSpPr>
      <xdr:spPr>
        <a:xfrm flipV="1">
          <a:off x="14401800" y="10790979"/>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105639</xdr:rowOff>
    </xdr:from>
    <xdr:ext cx="762000" cy="259045"/>
    <xdr:sp macro="" textlink="">
      <xdr:nvSpPr>
        <xdr:cNvPr id="325" name="テキスト ボックス 324"/>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15769</xdr:rowOff>
    </xdr:from>
    <xdr:to>
      <xdr:col>21</xdr:col>
      <xdr:colOff>0</xdr:colOff>
      <xdr:row>63</xdr:row>
      <xdr:rowOff>35878</xdr:rowOff>
    </xdr:to>
    <xdr:cxnSp macro="">
      <xdr:nvCxnSpPr>
        <xdr:cNvPr id="326" name="直線コネクタ 325"/>
        <xdr:cNvCxnSpPr/>
      </xdr:nvCxnSpPr>
      <xdr:spPr>
        <a:xfrm flipV="1">
          <a:off x="13512800" y="1081711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109660</xdr:rowOff>
    </xdr:from>
    <xdr:ext cx="762000" cy="259045"/>
    <xdr:sp macro="" textlink="">
      <xdr:nvSpPr>
        <xdr:cNvPr id="328" name="テキスト ボックス 327"/>
        <xdr:cNvSpPr txBox="1"/>
      </xdr:nvSpPr>
      <xdr:spPr>
        <a:xfrm>
          <a:off x="14020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115693</xdr:rowOff>
    </xdr:from>
    <xdr:ext cx="762000" cy="259045"/>
    <xdr:sp macro="" textlink="">
      <xdr:nvSpPr>
        <xdr:cNvPr id="330" name="テキスト ボックス 329"/>
        <xdr:cNvSpPr txBox="1"/>
      </xdr:nvSpPr>
      <xdr:spPr>
        <a:xfrm>
          <a:off x="13131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94192</xdr:rowOff>
    </xdr:from>
    <xdr:to>
      <xdr:col>24</xdr:col>
      <xdr:colOff>609600</xdr:colOff>
      <xdr:row>63</xdr:row>
      <xdr:rowOff>24342</xdr:rowOff>
    </xdr:to>
    <xdr:sp macro="" textlink="">
      <xdr:nvSpPr>
        <xdr:cNvPr id="336" name="円/楕円 335"/>
        <xdr:cNvSpPr/>
      </xdr:nvSpPr>
      <xdr:spPr>
        <a:xfrm>
          <a:off x="169672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110719</xdr:rowOff>
    </xdr:from>
    <xdr:ext cx="762000" cy="259045"/>
    <xdr:sp macro="" textlink="">
      <xdr:nvSpPr>
        <xdr:cNvPr id="337" name="定員管理の状況該当値テキスト"/>
        <xdr:cNvSpPr txBox="1"/>
      </xdr:nvSpPr>
      <xdr:spPr>
        <a:xfrm>
          <a:off x="171069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96203</xdr:rowOff>
    </xdr:from>
    <xdr:to>
      <xdr:col>23</xdr:col>
      <xdr:colOff>457200</xdr:colOff>
      <xdr:row>63</xdr:row>
      <xdr:rowOff>26353</xdr:rowOff>
    </xdr:to>
    <xdr:sp macro="" textlink="">
      <xdr:nvSpPr>
        <xdr:cNvPr id="338" name="円/楕円 337"/>
        <xdr:cNvSpPr/>
      </xdr:nvSpPr>
      <xdr:spPr>
        <a:xfrm>
          <a:off x="16129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36530</xdr:rowOff>
    </xdr:from>
    <xdr:ext cx="736600" cy="259045"/>
    <xdr:sp macro="" textlink="">
      <xdr:nvSpPr>
        <xdr:cNvPr id="339" name="テキスト ボックス 338"/>
        <xdr:cNvSpPr txBox="1"/>
      </xdr:nvSpPr>
      <xdr:spPr>
        <a:xfrm>
          <a:off x="15798800" y="1049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110279</xdr:rowOff>
    </xdr:from>
    <xdr:to>
      <xdr:col>22</xdr:col>
      <xdr:colOff>254000</xdr:colOff>
      <xdr:row>63</xdr:row>
      <xdr:rowOff>40429</xdr:rowOff>
    </xdr:to>
    <xdr:sp macro="" textlink="">
      <xdr:nvSpPr>
        <xdr:cNvPr id="340" name="円/楕円 339"/>
        <xdr:cNvSpPr/>
      </xdr:nvSpPr>
      <xdr:spPr>
        <a:xfrm>
          <a:off x="15240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50606</xdr:rowOff>
    </xdr:from>
    <xdr:ext cx="762000" cy="259045"/>
    <xdr:sp macro="" textlink="">
      <xdr:nvSpPr>
        <xdr:cNvPr id="341" name="テキスト ボックス 340"/>
        <xdr:cNvSpPr txBox="1"/>
      </xdr:nvSpPr>
      <xdr:spPr>
        <a:xfrm>
          <a:off x="14909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136419</xdr:rowOff>
    </xdr:from>
    <xdr:to>
      <xdr:col>21</xdr:col>
      <xdr:colOff>50800</xdr:colOff>
      <xdr:row>63</xdr:row>
      <xdr:rowOff>66569</xdr:rowOff>
    </xdr:to>
    <xdr:sp macro="" textlink="">
      <xdr:nvSpPr>
        <xdr:cNvPr id="342" name="円/楕円 341"/>
        <xdr:cNvSpPr/>
      </xdr:nvSpPr>
      <xdr:spPr>
        <a:xfrm>
          <a:off x="143510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76746</xdr:rowOff>
    </xdr:from>
    <xdr:ext cx="762000" cy="259045"/>
    <xdr:sp macro="" textlink="">
      <xdr:nvSpPr>
        <xdr:cNvPr id="343" name="テキスト ボックス 342"/>
        <xdr:cNvSpPr txBox="1"/>
      </xdr:nvSpPr>
      <xdr:spPr>
        <a:xfrm>
          <a:off x="14020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156528</xdr:rowOff>
    </xdr:from>
    <xdr:to>
      <xdr:col>19</xdr:col>
      <xdr:colOff>533400</xdr:colOff>
      <xdr:row>63</xdr:row>
      <xdr:rowOff>86678</xdr:rowOff>
    </xdr:to>
    <xdr:sp macro="" textlink="">
      <xdr:nvSpPr>
        <xdr:cNvPr id="344" name="円/楕円 343"/>
        <xdr:cNvSpPr/>
      </xdr:nvSpPr>
      <xdr:spPr>
        <a:xfrm>
          <a:off x="13462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96855</xdr:rowOff>
    </xdr:from>
    <xdr:ext cx="762000" cy="259045"/>
    <xdr:sp macro="" textlink="">
      <xdr:nvSpPr>
        <xdr:cNvPr id="345" name="テキスト ボックス 344"/>
        <xdr:cNvSpPr txBox="1"/>
      </xdr:nvSpPr>
      <xdr:spPr>
        <a:xfrm>
          <a:off x="13131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実質公債費比率は、</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県内平均</a:t>
          </a:r>
          <a:r>
            <a:rPr kumimoji="1" lang="ja-JP" altLang="en-US" sz="1100">
              <a:solidFill>
                <a:schemeClr val="dk1"/>
              </a:solidFill>
              <a:effectLst/>
              <a:latin typeface="+mn-lt"/>
              <a:ea typeface="+mn-ea"/>
              <a:cs typeface="+mn-cs"/>
            </a:rPr>
            <a:t>を下回る数値で、近年は</a:t>
          </a:r>
          <a:r>
            <a:rPr kumimoji="1" lang="ja-JP" altLang="ja-JP" sz="1100">
              <a:solidFill>
                <a:schemeClr val="dk1"/>
              </a:solidFill>
              <a:effectLst/>
              <a:latin typeface="+mn-lt"/>
              <a:ea typeface="+mn-ea"/>
              <a:cs typeface="+mn-cs"/>
            </a:rPr>
            <a:t>ほぼ横這いで推移し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の増加が見込まれることから、引き続き計画的に事業を推進し、緊急性及び住民ニーズの把握に努め、世代間負担のバランスを図りながら、財源が起債に大きく偏ることのないよう、健全な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89853</xdr:rowOff>
    </xdr:from>
    <xdr:to>
      <xdr:col>24</xdr:col>
      <xdr:colOff>558800</xdr:colOff>
      <xdr:row>38</xdr:row>
      <xdr:rowOff>95885</xdr:rowOff>
    </xdr:to>
    <xdr:cxnSp macro="">
      <xdr:nvCxnSpPr>
        <xdr:cNvPr id="375" name="直線コネクタ 374"/>
        <xdr:cNvCxnSpPr/>
      </xdr:nvCxnSpPr>
      <xdr:spPr>
        <a:xfrm>
          <a:off x="16179800" y="660495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89552</xdr:rowOff>
    </xdr:from>
    <xdr:ext cx="762000" cy="259045"/>
    <xdr:sp macro="" textlink="">
      <xdr:nvSpPr>
        <xdr:cNvPr id="376" name="公債費負担の状況平均値テキスト"/>
        <xdr:cNvSpPr txBox="1"/>
      </xdr:nvSpPr>
      <xdr:spPr>
        <a:xfrm>
          <a:off x="17106900" y="6604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83820</xdr:rowOff>
    </xdr:from>
    <xdr:to>
      <xdr:col>23</xdr:col>
      <xdr:colOff>406400</xdr:colOff>
      <xdr:row>38</xdr:row>
      <xdr:rowOff>89853</xdr:rowOff>
    </xdr:to>
    <xdr:cxnSp macro="">
      <xdr:nvCxnSpPr>
        <xdr:cNvPr id="378" name="直線コネクタ 377"/>
        <xdr:cNvCxnSpPr/>
      </xdr:nvCxnSpPr>
      <xdr:spPr>
        <a:xfrm>
          <a:off x="15290800" y="659892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50499</xdr:rowOff>
    </xdr:from>
    <xdr:ext cx="736600" cy="259045"/>
    <xdr:sp macro="" textlink="">
      <xdr:nvSpPr>
        <xdr:cNvPr id="380" name="テキスト ボックス 379"/>
        <xdr:cNvSpPr txBox="1"/>
      </xdr:nvSpPr>
      <xdr:spPr>
        <a:xfrm>
          <a:off x="15798800" y="673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83820</xdr:rowOff>
    </xdr:from>
    <xdr:to>
      <xdr:col>22</xdr:col>
      <xdr:colOff>203200</xdr:colOff>
      <xdr:row>38</xdr:row>
      <xdr:rowOff>95885</xdr:rowOff>
    </xdr:to>
    <xdr:cxnSp macro="">
      <xdr:nvCxnSpPr>
        <xdr:cNvPr id="381" name="直線コネクタ 380"/>
        <xdr:cNvCxnSpPr/>
      </xdr:nvCxnSpPr>
      <xdr:spPr>
        <a:xfrm flipV="1">
          <a:off x="14401800" y="659892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159084</xdr:rowOff>
    </xdr:from>
    <xdr:ext cx="762000" cy="259045"/>
    <xdr:sp macro="" textlink="">
      <xdr:nvSpPr>
        <xdr:cNvPr id="383" name="テキスト ボックス 382"/>
        <xdr:cNvSpPr txBox="1"/>
      </xdr:nvSpPr>
      <xdr:spPr>
        <a:xfrm>
          <a:off x="14909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95885</xdr:rowOff>
    </xdr:from>
    <xdr:to>
      <xdr:col>21</xdr:col>
      <xdr:colOff>0</xdr:colOff>
      <xdr:row>38</xdr:row>
      <xdr:rowOff>120015</xdr:rowOff>
    </xdr:to>
    <xdr:cxnSp macro="">
      <xdr:nvCxnSpPr>
        <xdr:cNvPr id="384" name="直線コネクタ 383"/>
        <xdr:cNvCxnSpPr/>
      </xdr:nvCxnSpPr>
      <xdr:spPr>
        <a:xfrm flipV="1">
          <a:off x="13512800" y="661098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35895</xdr:rowOff>
    </xdr:from>
    <xdr:ext cx="762000" cy="259045"/>
    <xdr:sp macro="" textlink="">
      <xdr:nvSpPr>
        <xdr:cNvPr id="386" name="テキスト ボックス 385"/>
        <xdr:cNvSpPr txBox="1"/>
      </xdr:nvSpPr>
      <xdr:spPr>
        <a:xfrm>
          <a:off x="14020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72090</xdr:rowOff>
    </xdr:from>
    <xdr:ext cx="762000" cy="259045"/>
    <xdr:sp macro="" textlink="">
      <xdr:nvSpPr>
        <xdr:cNvPr id="388" name="テキスト ボックス 387"/>
        <xdr:cNvSpPr txBox="1"/>
      </xdr:nvSpPr>
      <xdr:spPr>
        <a:xfrm>
          <a:off x="13131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45085</xdr:rowOff>
    </xdr:from>
    <xdr:to>
      <xdr:col>24</xdr:col>
      <xdr:colOff>609600</xdr:colOff>
      <xdr:row>38</xdr:row>
      <xdr:rowOff>146685</xdr:rowOff>
    </xdr:to>
    <xdr:sp macro="" textlink="">
      <xdr:nvSpPr>
        <xdr:cNvPr id="394" name="円/楕円 393"/>
        <xdr:cNvSpPr/>
      </xdr:nvSpPr>
      <xdr:spPr>
        <a:xfrm>
          <a:off x="169672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61612</xdr:rowOff>
    </xdr:from>
    <xdr:ext cx="762000" cy="259045"/>
    <xdr:sp macro="" textlink="">
      <xdr:nvSpPr>
        <xdr:cNvPr id="395" name="公債費負担の状況該当値テキスト"/>
        <xdr:cNvSpPr txBox="1"/>
      </xdr:nvSpPr>
      <xdr:spPr>
        <a:xfrm>
          <a:off x="17106900" y="640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39053</xdr:rowOff>
    </xdr:from>
    <xdr:to>
      <xdr:col>23</xdr:col>
      <xdr:colOff>457200</xdr:colOff>
      <xdr:row>38</xdr:row>
      <xdr:rowOff>140653</xdr:rowOff>
    </xdr:to>
    <xdr:sp macro="" textlink="">
      <xdr:nvSpPr>
        <xdr:cNvPr id="396" name="円/楕円 395"/>
        <xdr:cNvSpPr/>
      </xdr:nvSpPr>
      <xdr:spPr>
        <a:xfrm>
          <a:off x="161290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150830</xdr:rowOff>
    </xdr:from>
    <xdr:ext cx="736600" cy="259045"/>
    <xdr:sp macro="" textlink="">
      <xdr:nvSpPr>
        <xdr:cNvPr id="397" name="テキスト ボックス 396"/>
        <xdr:cNvSpPr txBox="1"/>
      </xdr:nvSpPr>
      <xdr:spPr>
        <a:xfrm>
          <a:off x="15798800" y="632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33020</xdr:rowOff>
    </xdr:from>
    <xdr:to>
      <xdr:col>22</xdr:col>
      <xdr:colOff>254000</xdr:colOff>
      <xdr:row>38</xdr:row>
      <xdr:rowOff>134620</xdr:rowOff>
    </xdr:to>
    <xdr:sp macro="" textlink="">
      <xdr:nvSpPr>
        <xdr:cNvPr id="398" name="円/楕円 397"/>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9" name="テキスト ボックス 398"/>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45085</xdr:rowOff>
    </xdr:from>
    <xdr:to>
      <xdr:col>21</xdr:col>
      <xdr:colOff>50800</xdr:colOff>
      <xdr:row>38</xdr:row>
      <xdr:rowOff>146685</xdr:rowOff>
    </xdr:to>
    <xdr:sp macro="" textlink="">
      <xdr:nvSpPr>
        <xdr:cNvPr id="400" name="円/楕円 399"/>
        <xdr:cNvSpPr/>
      </xdr:nvSpPr>
      <xdr:spPr>
        <a:xfrm>
          <a:off x="143510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156862</xdr:rowOff>
    </xdr:from>
    <xdr:ext cx="762000" cy="259045"/>
    <xdr:sp macro="" textlink="">
      <xdr:nvSpPr>
        <xdr:cNvPr id="401" name="テキスト ボックス 400"/>
        <xdr:cNvSpPr txBox="1"/>
      </xdr:nvSpPr>
      <xdr:spPr>
        <a:xfrm>
          <a:off x="14020800" y="632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69215</xdr:rowOff>
    </xdr:from>
    <xdr:to>
      <xdr:col>19</xdr:col>
      <xdr:colOff>533400</xdr:colOff>
      <xdr:row>38</xdr:row>
      <xdr:rowOff>170815</xdr:rowOff>
    </xdr:to>
    <xdr:sp macro="" textlink="">
      <xdr:nvSpPr>
        <xdr:cNvPr id="402" name="円/楕円 401"/>
        <xdr:cNvSpPr/>
      </xdr:nvSpPr>
      <xdr:spPr>
        <a:xfrm>
          <a:off x="13462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9542</xdr:rowOff>
    </xdr:from>
    <xdr:ext cx="762000" cy="259045"/>
    <xdr:sp macro="" textlink="">
      <xdr:nvSpPr>
        <xdr:cNvPr id="403" name="テキスト ボックス 402"/>
        <xdr:cNvSpPr txBox="1"/>
      </xdr:nvSpPr>
      <xdr:spPr>
        <a:xfrm>
          <a:off x="13131800" y="635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平均、県内平均を上回っているが、</a:t>
          </a:r>
          <a:r>
            <a:rPr kumimoji="1" lang="ja-JP" altLang="ja-JP" sz="1100">
              <a:solidFill>
                <a:schemeClr val="dk1"/>
              </a:solidFill>
              <a:effectLst/>
              <a:latin typeface="+mn-lt"/>
              <a:ea typeface="+mn-ea"/>
              <a:cs typeface="+mn-cs"/>
            </a:rPr>
            <a:t>「土地開発公社の経営の健全化に関する計画」に基づき、公社保有土地の買取り</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を行ったことから、債務負担行為に基づく支出予定額が減少し</a:t>
          </a:r>
          <a:r>
            <a:rPr kumimoji="1" lang="ja-JP" altLang="en-US" sz="1100">
              <a:solidFill>
                <a:schemeClr val="dk1"/>
              </a:solidFill>
              <a:effectLst/>
              <a:latin typeface="+mn-lt"/>
              <a:ea typeface="+mn-ea"/>
              <a:cs typeface="+mn-cs"/>
            </a:rPr>
            <a:t>たほか</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充当可能な特定の財源（基金等）</a:t>
          </a:r>
          <a:r>
            <a:rPr lang="ja-JP" altLang="en-US" sz="1100">
              <a:solidFill>
                <a:schemeClr val="dk1"/>
              </a:solidFill>
              <a:effectLst/>
              <a:latin typeface="+mn-lt"/>
              <a:ea typeface="+mn-ea"/>
              <a:cs typeface="+mn-cs"/>
            </a:rPr>
            <a:t>が増加したことから、</a:t>
          </a:r>
          <a:r>
            <a:rPr kumimoji="1" lang="ja-JP" altLang="ja-JP" sz="1100">
              <a:solidFill>
                <a:schemeClr val="dk1"/>
              </a:solidFill>
              <a:effectLst/>
              <a:latin typeface="+mn-lt"/>
              <a:ea typeface="+mn-ea"/>
              <a:cs typeface="+mn-cs"/>
            </a:rPr>
            <a:t>前年度比較して将来負担比率は</a:t>
          </a:r>
          <a:r>
            <a:rPr kumimoji="1" lang="en-US" altLang="ja-JP" sz="1100">
              <a:solidFill>
                <a:schemeClr val="dk1"/>
              </a:solidFill>
              <a:effectLst/>
              <a:latin typeface="+mn-lt"/>
              <a:ea typeface="+mn-ea"/>
              <a:cs typeface="+mn-cs"/>
            </a:rPr>
            <a:t>14.5</a:t>
          </a:r>
          <a:r>
            <a:rPr kumimoji="1" lang="ja-JP" altLang="ja-JP" sz="1100">
              <a:solidFill>
                <a:schemeClr val="dk1"/>
              </a:solidFill>
              <a:effectLst/>
              <a:latin typeface="+mn-lt"/>
              <a:ea typeface="+mn-ea"/>
              <a:cs typeface="+mn-cs"/>
            </a:rPr>
            <a:t>ポイント減少した。引き続き公社の健全化を推進するとともに、適切な起債を行うことで、将来に過度な財政負担を残さない健全な財政運営に努め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123867</xdr:rowOff>
    </xdr:from>
    <xdr:to>
      <xdr:col>24</xdr:col>
      <xdr:colOff>558800</xdr:colOff>
      <xdr:row>16</xdr:row>
      <xdr:rowOff>69046</xdr:rowOff>
    </xdr:to>
    <xdr:cxnSp macro="">
      <xdr:nvCxnSpPr>
        <xdr:cNvPr id="437" name="直線コネクタ 436"/>
        <xdr:cNvCxnSpPr/>
      </xdr:nvCxnSpPr>
      <xdr:spPr>
        <a:xfrm flipV="1">
          <a:off x="16179800" y="2695617"/>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38"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69046</xdr:rowOff>
    </xdr:from>
    <xdr:to>
      <xdr:col>23</xdr:col>
      <xdr:colOff>406400</xdr:colOff>
      <xdr:row>16</xdr:row>
      <xdr:rowOff>86741</xdr:rowOff>
    </xdr:to>
    <xdr:cxnSp macro="">
      <xdr:nvCxnSpPr>
        <xdr:cNvPr id="440" name="直線コネクタ 439"/>
        <xdr:cNvCxnSpPr/>
      </xdr:nvCxnSpPr>
      <xdr:spPr>
        <a:xfrm flipV="1">
          <a:off x="15290800" y="2812246"/>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1" name="フローチャート : 判断 440"/>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2" name="テキスト ボックス 441"/>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158454</xdr:rowOff>
    </xdr:from>
    <xdr:to>
      <xdr:col>22</xdr:col>
      <xdr:colOff>203200</xdr:colOff>
      <xdr:row>16</xdr:row>
      <xdr:rowOff>86741</xdr:rowOff>
    </xdr:to>
    <xdr:cxnSp macro="">
      <xdr:nvCxnSpPr>
        <xdr:cNvPr id="443" name="直線コネクタ 442"/>
        <xdr:cNvCxnSpPr/>
      </xdr:nvCxnSpPr>
      <xdr:spPr>
        <a:xfrm>
          <a:off x="14401800" y="2730204"/>
          <a:ext cx="8890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4" name="フローチャート : 判断 443"/>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5" name="テキスト ボックス 444"/>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134324</xdr:rowOff>
    </xdr:from>
    <xdr:to>
      <xdr:col>21</xdr:col>
      <xdr:colOff>0</xdr:colOff>
      <xdr:row>15</xdr:row>
      <xdr:rowOff>158454</xdr:rowOff>
    </xdr:to>
    <xdr:cxnSp macro="">
      <xdr:nvCxnSpPr>
        <xdr:cNvPr id="446" name="直線コネクタ 445"/>
        <xdr:cNvCxnSpPr/>
      </xdr:nvCxnSpPr>
      <xdr:spPr>
        <a:xfrm>
          <a:off x="13512800" y="27060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8" name="テキスト ボックス 447"/>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33841</xdr:rowOff>
    </xdr:from>
    <xdr:ext cx="762000" cy="259045"/>
    <xdr:sp macro="" textlink="">
      <xdr:nvSpPr>
        <xdr:cNvPr id="450" name="テキスト ボックス 449"/>
        <xdr:cNvSpPr txBox="1"/>
      </xdr:nvSpPr>
      <xdr:spPr>
        <a:xfrm>
          <a:off x="13131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73067</xdr:rowOff>
    </xdr:from>
    <xdr:to>
      <xdr:col>24</xdr:col>
      <xdr:colOff>609600</xdr:colOff>
      <xdr:row>16</xdr:row>
      <xdr:rowOff>3217</xdr:rowOff>
    </xdr:to>
    <xdr:sp macro="" textlink="">
      <xdr:nvSpPr>
        <xdr:cNvPr id="456" name="円/楕円 455"/>
        <xdr:cNvSpPr/>
      </xdr:nvSpPr>
      <xdr:spPr>
        <a:xfrm>
          <a:off x="16967200" y="26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45144</xdr:rowOff>
    </xdr:from>
    <xdr:ext cx="762000" cy="259045"/>
    <xdr:sp macro="" textlink="">
      <xdr:nvSpPr>
        <xdr:cNvPr id="457" name="将来負担の状況該当値テキスト"/>
        <xdr:cNvSpPr txBox="1"/>
      </xdr:nvSpPr>
      <xdr:spPr>
        <a:xfrm>
          <a:off x="17106900" y="261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18246</xdr:rowOff>
    </xdr:from>
    <xdr:to>
      <xdr:col>23</xdr:col>
      <xdr:colOff>457200</xdr:colOff>
      <xdr:row>16</xdr:row>
      <xdr:rowOff>119846</xdr:rowOff>
    </xdr:to>
    <xdr:sp macro="" textlink="">
      <xdr:nvSpPr>
        <xdr:cNvPr id="458" name="円/楕円 457"/>
        <xdr:cNvSpPr/>
      </xdr:nvSpPr>
      <xdr:spPr>
        <a:xfrm>
          <a:off x="16129000" y="276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104623</xdr:rowOff>
    </xdr:from>
    <xdr:ext cx="736600" cy="259045"/>
    <xdr:sp macro="" textlink="">
      <xdr:nvSpPr>
        <xdr:cNvPr id="459" name="テキスト ボックス 458"/>
        <xdr:cNvSpPr txBox="1"/>
      </xdr:nvSpPr>
      <xdr:spPr>
        <a:xfrm>
          <a:off x="15798800" y="2847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35941</xdr:rowOff>
    </xdr:from>
    <xdr:to>
      <xdr:col>22</xdr:col>
      <xdr:colOff>254000</xdr:colOff>
      <xdr:row>16</xdr:row>
      <xdr:rowOff>137541</xdr:rowOff>
    </xdr:to>
    <xdr:sp macro="" textlink="">
      <xdr:nvSpPr>
        <xdr:cNvPr id="460" name="円/楕円 459"/>
        <xdr:cNvSpPr/>
      </xdr:nvSpPr>
      <xdr:spPr>
        <a:xfrm>
          <a:off x="152400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122318</xdr:rowOff>
    </xdr:from>
    <xdr:ext cx="762000" cy="259045"/>
    <xdr:sp macro="" textlink="">
      <xdr:nvSpPr>
        <xdr:cNvPr id="461" name="テキスト ボックス 460"/>
        <xdr:cNvSpPr txBox="1"/>
      </xdr:nvSpPr>
      <xdr:spPr>
        <a:xfrm>
          <a:off x="14909800" y="286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107654</xdr:rowOff>
    </xdr:from>
    <xdr:to>
      <xdr:col>21</xdr:col>
      <xdr:colOff>50800</xdr:colOff>
      <xdr:row>16</xdr:row>
      <xdr:rowOff>37804</xdr:rowOff>
    </xdr:to>
    <xdr:sp macro="" textlink="">
      <xdr:nvSpPr>
        <xdr:cNvPr id="462" name="円/楕円 461"/>
        <xdr:cNvSpPr/>
      </xdr:nvSpPr>
      <xdr:spPr>
        <a:xfrm>
          <a:off x="143510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22581</xdr:rowOff>
    </xdr:from>
    <xdr:ext cx="762000" cy="259045"/>
    <xdr:sp macro="" textlink="">
      <xdr:nvSpPr>
        <xdr:cNvPr id="463" name="テキスト ボックス 462"/>
        <xdr:cNvSpPr txBox="1"/>
      </xdr:nvSpPr>
      <xdr:spPr>
        <a:xfrm>
          <a:off x="14020800" y="276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83524</xdr:rowOff>
    </xdr:from>
    <xdr:to>
      <xdr:col>19</xdr:col>
      <xdr:colOff>533400</xdr:colOff>
      <xdr:row>16</xdr:row>
      <xdr:rowOff>13674</xdr:rowOff>
    </xdr:to>
    <xdr:sp macro="" textlink="">
      <xdr:nvSpPr>
        <xdr:cNvPr id="464" name="円/楕円 463"/>
        <xdr:cNvSpPr/>
      </xdr:nvSpPr>
      <xdr:spPr>
        <a:xfrm>
          <a:off x="13462000" y="26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23851</xdr:rowOff>
    </xdr:from>
    <xdr:ext cx="762000" cy="259045"/>
    <xdr:sp macro="" textlink="">
      <xdr:nvSpPr>
        <xdr:cNvPr id="465" name="テキスト ボックス 464"/>
        <xdr:cNvSpPr txBox="1"/>
      </xdr:nvSpPr>
      <xdr:spPr>
        <a:xfrm>
          <a:off x="13131800" y="242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埼玉県戸田市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137,320
131,073
18.19
52,112,739
49,015,218
2,569,838
28,725,272
26,749,690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40.4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人件費の比率は類似団体</a:t>
          </a:r>
          <a:r>
            <a:rPr kumimoji="1" lang="ja-JP" altLang="en-US" sz="1100">
              <a:solidFill>
                <a:schemeClr val="dk1"/>
              </a:solidFill>
              <a:effectLst/>
              <a:latin typeface="+mn-lt"/>
              <a:ea typeface="+mn-ea"/>
              <a:cs typeface="+mn-cs"/>
            </a:rPr>
            <a:t>平均、県内平均</a:t>
          </a:r>
          <a:r>
            <a:rPr kumimoji="1" lang="ja-JP" altLang="ja-JP" sz="1100">
              <a:solidFill>
                <a:schemeClr val="dk1"/>
              </a:solidFill>
              <a:effectLst/>
              <a:latin typeface="+mn-lt"/>
              <a:ea typeface="+mn-ea"/>
              <a:cs typeface="+mn-cs"/>
            </a:rPr>
            <a:t>を下回って</a:t>
          </a:r>
          <a:r>
            <a:rPr kumimoji="1" lang="ja-JP" altLang="en-US" sz="1100">
              <a:solidFill>
                <a:schemeClr val="dk1"/>
              </a:solidFill>
              <a:effectLst/>
              <a:latin typeface="+mn-lt"/>
              <a:ea typeface="+mn-ea"/>
              <a:cs typeface="+mn-cs"/>
            </a:rPr>
            <a:t>推移しているが、</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指定管理者制度によりコストの低減を図るなど、</a:t>
          </a:r>
          <a:r>
            <a:rPr kumimoji="1" lang="ja-JP" altLang="ja-JP" sz="1100">
              <a:solidFill>
                <a:schemeClr val="dk1"/>
              </a:solidFill>
              <a:effectLst/>
              <a:latin typeface="+mn-lt"/>
              <a:ea typeface="+mn-ea"/>
              <a:cs typeface="+mn-cs"/>
            </a:rPr>
            <a:t>今後も引き続き、人件費関係経費全体について、さらなる適正化へ向けての取り組みを進める。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100330</xdr:rowOff>
    </xdr:from>
    <xdr:to>
      <xdr:col>7</xdr:col>
      <xdr:colOff>15875</xdr:colOff>
      <xdr:row>36</xdr:row>
      <xdr:rowOff>20320</xdr:rowOff>
    </xdr:to>
    <xdr:cxnSp macro="">
      <xdr:nvCxnSpPr>
        <xdr:cNvPr id="66" name="直線コネクタ 65"/>
        <xdr:cNvCxnSpPr/>
      </xdr:nvCxnSpPr>
      <xdr:spPr>
        <a:xfrm>
          <a:off x="3987800" y="6101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100330</xdr:rowOff>
    </xdr:from>
    <xdr:to>
      <xdr:col>5</xdr:col>
      <xdr:colOff>549275</xdr:colOff>
      <xdr:row>36</xdr:row>
      <xdr:rowOff>66040</xdr:rowOff>
    </xdr:to>
    <xdr:cxnSp macro="">
      <xdr:nvCxnSpPr>
        <xdr:cNvPr id="69" name="直線コネクタ 68"/>
        <xdr:cNvCxnSpPr/>
      </xdr:nvCxnSpPr>
      <xdr:spPr>
        <a:xfrm flipV="1">
          <a:off x="3098800" y="61010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66040</xdr:rowOff>
    </xdr:from>
    <xdr:to>
      <xdr:col>4</xdr:col>
      <xdr:colOff>346075</xdr:colOff>
      <xdr:row>36</xdr:row>
      <xdr:rowOff>66040</xdr:rowOff>
    </xdr:to>
    <xdr:cxnSp macro="">
      <xdr:nvCxnSpPr>
        <xdr:cNvPr id="72" name="直線コネクタ 71"/>
        <xdr:cNvCxnSpPr/>
      </xdr:nvCxnSpPr>
      <xdr:spPr>
        <a:xfrm>
          <a:off x="2209800" y="6238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74" name="テキスト ボックス 73"/>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66040</xdr:rowOff>
    </xdr:from>
    <xdr:to>
      <xdr:col>3</xdr:col>
      <xdr:colOff>142875</xdr:colOff>
      <xdr:row>37</xdr:row>
      <xdr:rowOff>39370</xdr:rowOff>
    </xdr:to>
    <xdr:cxnSp macro="">
      <xdr:nvCxnSpPr>
        <xdr:cNvPr id="75" name="直線コネクタ 74"/>
        <xdr:cNvCxnSpPr/>
      </xdr:nvCxnSpPr>
      <xdr:spPr>
        <a:xfrm flipV="1">
          <a:off x="1320800" y="62382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21607</xdr:rowOff>
    </xdr:from>
    <xdr:ext cx="762000" cy="259045"/>
    <xdr:sp macro="" textlink="">
      <xdr:nvSpPr>
        <xdr:cNvPr id="77" name="テキスト ボックス 76"/>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79" name="テキスト ボックス 78"/>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85" name="円/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157497</xdr:rowOff>
    </xdr:from>
    <xdr:ext cx="762000" cy="259045"/>
    <xdr:sp macro="" textlink="">
      <xdr:nvSpPr>
        <xdr:cNvPr id="86"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49530</xdr:rowOff>
    </xdr:from>
    <xdr:to>
      <xdr:col>5</xdr:col>
      <xdr:colOff>600075</xdr:colOff>
      <xdr:row>35</xdr:row>
      <xdr:rowOff>151130</xdr:rowOff>
    </xdr:to>
    <xdr:sp macro="" textlink="">
      <xdr:nvSpPr>
        <xdr:cNvPr id="87" name="円/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161307</xdr:rowOff>
    </xdr:from>
    <xdr:ext cx="736600" cy="259045"/>
    <xdr:sp macro="" textlink="">
      <xdr:nvSpPr>
        <xdr:cNvPr id="88" name="テキスト ボックス 87"/>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xdr:rowOff>
    </xdr:from>
    <xdr:to>
      <xdr:col>4</xdr:col>
      <xdr:colOff>396875</xdr:colOff>
      <xdr:row>36</xdr:row>
      <xdr:rowOff>116840</xdr:rowOff>
    </xdr:to>
    <xdr:sp macro="" textlink="">
      <xdr:nvSpPr>
        <xdr:cNvPr id="89" name="円/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xdr:rowOff>
    </xdr:from>
    <xdr:to>
      <xdr:col>3</xdr:col>
      <xdr:colOff>193675</xdr:colOff>
      <xdr:row>36</xdr:row>
      <xdr:rowOff>116840</xdr:rowOff>
    </xdr:to>
    <xdr:sp macro="" textlink="">
      <xdr:nvSpPr>
        <xdr:cNvPr id="91" name="円/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93" name="円/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94" name="テキスト ボックス 93"/>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物件費の比率については、類似団体平均</a:t>
          </a:r>
          <a:r>
            <a:rPr kumimoji="1" lang="ja-JP" altLang="en-US" sz="1100">
              <a:solidFill>
                <a:schemeClr val="dk1"/>
              </a:solidFill>
              <a:effectLst/>
              <a:latin typeface="+mn-lt"/>
              <a:ea typeface="+mn-ea"/>
              <a:cs typeface="+mn-cs"/>
            </a:rPr>
            <a:t>、県内平均</a:t>
          </a:r>
          <a:r>
            <a:rPr kumimoji="1" lang="ja-JP" altLang="ja-JP" sz="1100">
              <a:solidFill>
                <a:schemeClr val="dk1"/>
              </a:solidFill>
              <a:effectLst/>
              <a:latin typeface="+mn-lt"/>
              <a:ea typeface="+mn-ea"/>
              <a:cs typeface="+mn-cs"/>
            </a:rPr>
            <a:t>を上回</a:t>
          </a:r>
          <a:r>
            <a:rPr kumimoji="1" lang="ja-JP" altLang="en-US" sz="1100">
              <a:solidFill>
                <a:schemeClr val="dk1"/>
              </a:solidFill>
              <a:effectLst/>
              <a:latin typeface="+mn-lt"/>
              <a:ea typeface="+mn-ea"/>
              <a:cs typeface="+mn-cs"/>
            </a:rPr>
            <a:t>る水準で推移している。</a:t>
          </a:r>
          <a:r>
            <a:rPr kumimoji="1" lang="ja-JP" altLang="ja-JP" sz="1100">
              <a:solidFill>
                <a:schemeClr val="dk1"/>
              </a:solidFill>
              <a:effectLst/>
              <a:latin typeface="+mn-lt"/>
              <a:ea typeface="+mn-ea"/>
              <a:cs typeface="+mn-cs"/>
            </a:rPr>
            <a:t>各種業務委託料</a:t>
          </a:r>
          <a:r>
            <a:rPr kumimoji="1" lang="ja-JP" altLang="en-US" sz="1100">
              <a:solidFill>
                <a:schemeClr val="dk1"/>
              </a:solidFill>
              <a:effectLst/>
              <a:latin typeface="+mn-lt"/>
              <a:ea typeface="+mn-ea"/>
              <a:cs typeface="+mn-cs"/>
            </a:rPr>
            <a:t>が増加</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人件費の上昇等による委託契約額の増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したことなどにより、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ポイント上昇し</a:t>
          </a:r>
          <a:r>
            <a:rPr kumimoji="1" lang="ja-JP" altLang="en-US" sz="1100">
              <a:solidFill>
                <a:schemeClr val="dk1"/>
              </a:solidFill>
              <a:effectLst/>
              <a:latin typeface="+mn-lt"/>
              <a:ea typeface="+mn-ea"/>
              <a:cs typeface="+mn-cs"/>
            </a:rPr>
            <a:t>てい</a:t>
          </a:r>
          <a:r>
            <a:rPr kumimoji="1" lang="ja-JP" altLang="ja-JP" sz="1100">
              <a:solidFill>
                <a:schemeClr val="dk1"/>
              </a:solidFill>
              <a:effectLst/>
              <a:latin typeface="+mn-lt"/>
              <a:ea typeface="+mn-ea"/>
              <a:cs typeface="+mn-cs"/>
            </a:rPr>
            <a:t>る。今後とも、事務の効率化など見直しを行い、適正化に努める。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163576</xdr:rowOff>
    </xdr:from>
    <xdr:to>
      <xdr:col>24</xdr:col>
      <xdr:colOff>31750</xdr:colOff>
      <xdr:row>19</xdr:row>
      <xdr:rowOff>10414</xdr:rowOff>
    </xdr:to>
    <xdr:cxnSp macro="">
      <xdr:nvCxnSpPr>
        <xdr:cNvPr id="125" name="直線コネクタ 124"/>
        <xdr:cNvCxnSpPr/>
      </xdr:nvCxnSpPr>
      <xdr:spPr>
        <a:xfrm>
          <a:off x="15671800" y="32496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99568</xdr:rowOff>
    </xdr:from>
    <xdr:to>
      <xdr:col>22</xdr:col>
      <xdr:colOff>565150</xdr:colOff>
      <xdr:row>18</xdr:row>
      <xdr:rowOff>163576</xdr:rowOff>
    </xdr:to>
    <xdr:cxnSp macro="">
      <xdr:nvCxnSpPr>
        <xdr:cNvPr id="128" name="直線コネクタ 127"/>
        <xdr:cNvCxnSpPr/>
      </xdr:nvCxnSpPr>
      <xdr:spPr>
        <a:xfrm>
          <a:off x="14782800" y="31856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26416</xdr:rowOff>
    </xdr:from>
    <xdr:to>
      <xdr:col>21</xdr:col>
      <xdr:colOff>361950</xdr:colOff>
      <xdr:row>18</xdr:row>
      <xdr:rowOff>99568</xdr:rowOff>
    </xdr:to>
    <xdr:cxnSp macro="">
      <xdr:nvCxnSpPr>
        <xdr:cNvPr id="131" name="直線コネクタ 130"/>
        <xdr:cNvCxnSpPr/>
      </xdr:nvCxnSpPr>
      <xdr:spPr>
        <a:xfrm>
          <a:off x="13893800" y="31125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26416</xdr:rowOff>
    </xdr:from>
    <xdr:to>
      <xdr:col>20</xdr:col>
      <xdr:colOff>158750</xdr:colOff>
      <xdr:row>18</xdr:row>
      <xdr:rowOff>35560</xdr:rowOff>
    </xdr:to>
    <xdr:cxnSp macro="">
      <xdr:nvCxnSpPr>
        <xdr:cNvPr id="134" name="直線コネクタ 133"/>
        <xdr:cNvCxnSpPr/>
      </xdr:nvCxnSpPr>
      <xdr:spPr>
        <a:xfrm flipV="1">
          <a:off x="13004800" y="31125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131064</xdr:rowOff>
    </xdr:from>
    <xdr:to>
      <xdr:col>24</xdr:col>
      <xdr:colOff>82550</xdr:colOff>
      <xdr:row>19</xdr:row>
      <xdr:rowOff>61214</xdr:rowOff>
    </xdr:to>
    <xdr:sp macro="" textlink="">
      <xdr:nvSpPr>
        <xdr:cNvPr id="144" name="円/楕円 143"/>
        <xdr:cNvSpPr/>
      </xdr:nvSpPr>
      <xdr:spPr>
        <a:xfrm>
          <a:off x="164592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103141</xdr:rowOff>
    </xdr:from>
    <xdr:ext cx="762000" cy="259045"/>
    <xdr:sp macro="" textlink="">
      <xdr:nvSpPr>
        <xdr:cNvPr id="145" name="物件費該当値テキスト"/>
        <xdr:cNvSpPr txBox="1"/>
      </xdr:nvSpPr>
      <xdr:spPr>
        <a:xfrm>
          <a:off x="165989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112776</xdr:rowOff>
    </xdr:from>
    <xdr:to>
      <xdr:col>22</xdr:col>
      <xdr:colOff>615950</xdr:colOff>
      <xdr:row>19</xdr:row>
      <xdr:rowOff>42926</xdr:rowOff>
    </xdr:to>
    <xdr:sp macro="" textlink="">
      <xdr:nvSpPr>
        <xdr:cNvPr id="146" name="円/楕円 145"/>
        <xdr:cNvSpPr/>
      </xdr:nvSpPr>
      <xdr:spPr>
        <a:xfrm>
          <a:off x="15621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27703</xdr:rowOff>
    </xdr:from>
    <xdr:ext cx="736600" cy="259045"/>
    <xdr:sp macro="" textlink="">
      <xdr:nvSpPr>
        <xdr:cNvPr id="147" name="テキスト ボックス 146"/>
        <xdr:cNvSpPr txBox="1"/>
      </xdr:nvSpPr>
      <xdr:spPr>
        <a:xfrm>
          <a:off x="15290800" y="328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48768</xdr:rowOff>
    </xdr:from>
    <xdr:to>
      <xdr:col>21</xdr:col>
      <xdr:colOff>412750</xdr:colOff>
      <xdr:row>18</xdr:row>
      <xdr:rowOff>150368</xdr:rowOff>
    </xdr:to>
    <xdr:sp macro="" textlink="">
      <xdr:nvSpPr>
        <xdr:cNvPr id="148" name="円/楕円 147"/>
        <xdr:cNvSpPr/>
      </xdr:nvSpPr>
      <xdr:spPr>
        <a:xfrm>
          <a:off x="14732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135145</xdr:rowOff>
    </xdr:from>
    <xdr:ext cx="762000" cy="259045"/>
    <xdr:sp macro="" textlink="">
      <xdr:nvSpPr>
        <xdr:cNvPr id="149" name="テキスト ボックス 148"/>
        <xdr:cNvSpPr txBox="1"/>
      </xdr:nvSpPr>
      <xdr:spPr>
        <a:xfrm>
          <a:off x="14401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147066</xdr:rowOff>
    </xdr:from>
    <xdr:to>
      <xdr:col>20</xdr:col>
      <xdr:colOff>209550</xdr:colOff>
      <xdr:row>18</xdr:row>
      <xdr:rowOff>77216</xdr:rowOff>
    </xdr:to>
    <xdr:sp macro="" textlink="">
      <xdr:nvSpPr>
        <xdr:cNvPr id="150" name="円/楕円 149"/>
        <xdr:cNvSpPr/>
      </xdr:nvSpPr>
      <xdr:spPr>
        <a:xfrm>
          <a:off x="13843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61993</xdr:rowOff>
    </xdr:from>
    <xdr:ext cx="762000" cy="259045"/>
    <xdr:sp macro="" textlink="">
      <xdr:nvSpPr>
        <xdr:cNvPr id="151" name="テキスト ボックス 150"/>
        <xdr:cNvSpPr txBox="1"/>
      </xdr:nvSpPr>
      <xdr:spPr>
        <a:xfrm>
          <a:off x="13512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52" name="円/楕円 151"/>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71137</xdr:rowOff>
    </xdr:from>
    <xdr:ext cx="762000" cy="259045"/>
    <xdr:sp macro="" textlink="">
      <xdr:nvSpPr>
        <xdr:cNvPr id="153" name="テキスト ボックス 152"/>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扶助費の比率については、前年度より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ポイント上昇し、引き続き類似団体平均を上回っている。主な要因としては、</a:t>
          </a:r>
          <a:r>
            <a:rPr kumimoji="1" lang="ja-JP" altLang="en-US" sz="1100">
              <a:solidFill>
                <a:schemeClr val="dk1"/>
              </a:solidFill>
              <a:effectLst/>
              <a:latin typeface="+mn-lt"/>
              <a:ea typeface="+mn-ea"/>
              <a:cs typeface="+mn-cs"/>
            </a:rPr>
            <a:t>保育園の増設に伴う児童福祉関連経費と生活保護費（医療扶助）が</a:t>
          </a:r>
          <a:r>
            <a:rPr kumimoji="1" lang="ja-JP" altLang="ja-JP" sz="1100">
              <a:solidFill>
                <a:schemeClr val="dk1"/>
              </a:solidFill>
              <a:effectLst/>
              <a:latin typeface="+mn-lt"/>
              <a:ea typeface="+mn-ea"/>
              <a:cs typeface="+mn-cs"/>
            </a:rPr>
            <a:t>大幅</a:t>
          </a:r>
          <a:r>
            <a:rPr kumimoji="1" lang="ja-JP" altLang="en-US" sz="1100">
              <a:solidFill>
                <a:schemeClr val="dk1"/>
              </a:solidFill>
              <a:effectLst/>
              <a:latin typeface="+mn-lt"/>
              <a:ea typeface="+mn-ea"/>
              <a:cs typeface="+mn-cs"/>
            </a:rPr>
            <a:t>に増加した</a:t>
          </a:r>
          <a:r>
            <a:rPr kumimoji="1" lang="ja-JP" altLang="ja-JP" sz="1100">
              <a:solidFill>
                <a:schemeClr val="dk1"/>
              </a:solidFill>
              <a:effectLst/>
              <a:latin typeface="+mn-lt"/>
              <a:ea typeface="+mn-ea"/>
              <a:cs typeface="+mn-cs"/>
            </a:rPr>
            <a:t>ことが挙げられる。今後も</a:t>
          </a:r>
          <a:r>
            <a:rPr kumimoji="1" lang="ja-JP" altLang="en-US" sz="1100">
              <a:solidFill>
                <a:schemeClr val="dk1"/>
              </a:solidFill>
              <a:effectLst/>
              <a:latin typeface="+mn-lt"/>
              <a:ea typeface="+mn-ea"/>
              <a:cs typeface="+mn-cs"/>
            </a:rPr>
            <a:t>子育て世代の多い本市では、</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増加が見込まれるが、市の単独事業については適宜見直しを図るなど、適正化に努める。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57150</xdr:rowOff>
    </xdr:from>
    <xdr:to>
      <xdr:col>7</xdr:col>
      <xdr:colOff>15875</xdr:colOff>
      <xdr:row>58</xdr:row>
      <xdr:rowOff>63500</xdr:rowOff>
    </xdr:to>
    <xdr:cxnSp macro="">
      <xdr:nvCxnSpPr>
        <xdr:cNvPr id="186" name="直線コネクタ 185"/>
        <xdr:cNvCxnSpPr/>
      </xdr:nvCxnSpPr>
      <xdr:spPr>
        <a:xfrm>
          <a:off x="3987800" y="98298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7"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57150</xdr:rowOff>
    </xdr:to>
    <xdr:cxnSp macro="">
      <xdr:nvCxnSpPr>
        <xdr:cNvPr id="189" name="直線コネクタ 188"/>
        <xdr:cNvCxnSpPr/>
      </xdr:nvCxnSpPr>
      <xdr:spPr>
        <a:xfrm>
          <a:off x="3098800" y="9728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63500</xdr:rowOff>
    </xdr:from>
    <xdr:to>
      <xdr:col>4</xdr:col>
      <xdr:colOff>346075</xdr:colOff>
      <xdr:row>56</xdr:row>
      <xdr:rowOff>127000</xdr:rowOff>
    </xdr:to>
    <xdr:cxnSp macro="">
      <xdr:nvCxnSpPr>
        <xdr:cNvPr id="192" name="直線コネクタ 191"/>
        <xdr:cNvCxnSpPr/>
      </xdr:nvCxnSpPr>
      <xdr:spPr>
        <a:xfrm>
          <a:off x="2209800" y="966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194" name="テキスト ボックス 193"/>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44450</xdr:rowOff>
    </xdr:from>
    <xdr:to>
      <xdr:col>3</xdr:col>
      <xdr:colOff>142875</xdr:colOff>
      <xdr:row>56</xdr:row>
      <xdr:rowOff>63500</xdr:rowOff>
    </xdr:to>
    <xdr:cxnSp macro="">
      <xdr:nvCxnSpPr>
        <xdr:cNvPr id="195" name="直線コネクタ 194"/>
        <xdr:cNvCxnSpPr/>
      </xdr:nvCxnSpPr>
      <xdr:spPr>
        <a:xfrm>
          <a:off x="1320800" y="9474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197" name="テキスト ボックス 196"/>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137177</xdr:rowOff>
    </xdr:from>
    <xdr:ext cx="762000" cy="259045"/>
    <xdr:sp macro="" textlink="">
      <xdr:nvSpPr>
        <xdr:cNvPr id="199" name="テキスト ボックス 198"/>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12700</xdr:rowOff>
    </xdr:from>
    <xdr:to>
      <xdr:col>7</xdr:col>
      <xdr:colOff>66675</xdr:colOff>
      <xdr:row>58</xdr:row>
      <xdr:rowOff>114300</xdr:rowOff>
    </xdr:to>
    <xdr:sp macro="" textlink="">
      <xdr:nvSpPr>
        <xdr:cNvPr id="205" name="円/楕円 204"/>
        <xdr:cNvSpPr/>
      </xdr:nvSpPr>
      <xdr:spPr>
        <a:xfrm>
          <a:off x="4775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156227</xdr:rowOff>
    </xdr:from>
    <xdr:ext cx="762000" cy="259045"/>
    <xdr:sp macro="" textlink="">
      <xdr:nvSpPr>
        <xdr:cNvPr id="206" name="扶助費該当値テキスト"/>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6350</xdr:rowOff>
    </xdr:from>
    <xdr:to>
      <xdr:col>5</xdr:col>
      <xdr:colOff>600075</xdr:colOff>
      <xdr:row>57</xdr:row>
      <xdr:rowOff>107950</xdr:rowOff>
    </xdr:to>
    <xdr:sp macro="" textlink="">
      <xdr:nvSpPr>
        <xdr:cNvPr id="207" name="円/楕円 206"/>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92727</xdr:rowOff>
    </xdr:from>
    <xdr:ext cx="736600" cy="259045"/>
    <xdr:sp macro="" textlink="">
      <xdr:nvSpPr>
        <xdr:cNvPr id="208" name="テキスト ボックス 207"/>
        <xdr:cNvSpPr txBox="1"/>
      </xdr:nvSpPr>
      <xdr:spPr>
        <a:xfrm>
          <a:off x="3606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9" name="円/楕円 208"/>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0" name="テキスト ボックス 20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12700</xdr:rowOff>
    </xdr:from>
    <xdr:to>
      <xdr:col>3</xdr:col>
      <xdr:colOff>193675</xdr:colOff>
      <xdr:row>56</xdr:row>
      <xdr:rowOff>114300</xdr:rowOff>
    </xdr:to>
    <xdr:sp macro="" textlink="">
      <xdr:nvSpPr>
        <xdr:cNvPr id="211" name="円/楕円 210"/>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99077</xdr:rowOff>
    </xdr:from>
    <xdr:ext cx="762000" cy="259045"/>
    <xdr:sp macro="" textlink="">
      <xdr:nvSpPr>
        <xdr:cNvPr id="212" name="テキスト ボックス 211"/>
        <xdr:cNvSpPr txBox="1"/>
      </xdr:nvSpPr>
      <xdr:spPr>
        <a:xfrm>
          <a:off x="1828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165100</xdr:rowOff>
    </xdr:from>
    <xdr:to>
      <xdr:col>1</xdr:col>
      <xdr:colOff>676275</xdr:colOff>
      <xdr:row>55</xdr:row>
      <xdr:rowOff>95250</xdr:rowOff>
    </xdr:to>
    <xdr:sp macro="" textlink="">
      <xdr:nvSpPr>
        <xdr:cNvPr id="213" name="円/楕円 212"/>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80027</xdr:rowOff>
    </xdr:from>
    <xdr:ext cx="762000" cy="259045"/>
    <xdr:sp macro="" textlink="">
      <xdr:nvSpPr>
        <xdr:cNvPr id="214" name="テキスト ボックス 213"/>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その他のものとしては、繰出金や維持補修費等があり、比率は前年度から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ポイント上昇した。その主な要因としては、国民健康保険特別会計</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繰出金の増（</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円）等、福祉関連の特別会計への繰出金が増加したことが挙げられる。引き続き事業の適正化を図り、繰出金の抑制に努める。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0</xdr:rowOff>
    </xdr:from>
    <xdr:to>
      <xdr:col>24</xdr:col>
      <xdr:colOff>31750</xdr:colOff>
      <xdr:row>56</xdr:row>
      <xdr:rowOff>25400</xdr:rowOff>
    </xdr:to>
    <xdr:cxnSp macro="">
      <xdr:nvCxnSpPr>
        <xdr:cNvPr id="247" name="直線コネクタ 246"/>
        <xdr:cNvCxnSpPr/>
      </xdr:nvCxnSpPr>
      <xdr:spPr>
        <a:xfrm>
          <a:off x="15671800" y="9601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48"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56</xdr:row>
      <xdr:rowOff>0</xdr:rowOff>
    </xdr:to>
    <xdr:cxnSp macro="">
      <xdr:nvCxnSpPr>
        <xdr:cNvPr id="250" name="直線コネクタ 249"/>
        <xdr:cNvCxnSpPr/>
      </xdr:nvCxnSpPr>
      <xdr:spPr>
        <a:xfrm>
          <a:off x="14782800" y="9537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52" name="テキスト ボックス 251"/>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56</xdr:row>
      <xdr:rowOff>165100</xdr:rowOff>
    </xdr:to>
    <xdr:cxnSp macro="">
      <xdr:nvCxnSpPr>
        <xdr:cNvPr id="253" name="直線コネクタ 252"/>
        <xdr:cNvCxnSpPr/>
      </xdr:nvCxnSpPr>
      <xdr:spPr>
        <a:xfrm flipV="1">
          <a:off x="13893800" y="9537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5" name="テキスト ボックス 25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120650</xdr:rowOff>
    </xdr:to>
    <xdr:cxnSp macro="">
      <xdr:nvCxnSpPr>
        <xdr:cNvPr id="256" name="直線コネクタ 255"/>
        <xdr:cNvCxnSpPr/>
      </xdr:nvCxnSpPr>
      <xdr:spPr>
        <a:xfrm flipV="1">
          <a:off x="13004800" y="9766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58" name="テキスト ボックス 257"/>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0" name="テキスト ボックス 259"/>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146050</xdr:rowOff>
    </xdr:from>
    <xdr:to>
      <xdr:col>24</xdr:col>
      <xdr:colOff>82550</xdr:colOff>
      <xdr:row>56</xdr:row>
      <xdr:rowOff>76200</xdr:rowOff>
    </xdr:to>
    <xdr:sp macro="" textlink="">
      <xdr:nvSpPr>
        <xdr:cNvPr id="266" name="円/楕円 265"/>
        <xdr:cNvSpPr/>
      </xdr:nvSpPr>
      <xdr:spPr>
        <a:xfrm>
          <a:off x="16459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162577</xdr:rowOff>
    </xdr:from>
    <xdr:ext cx="762000" cy="259045"/>
    <xdr:sp macro="" textlink="">
      <xdr:nvSpPr>
        <xdr:cNvPr id="267" name="その他該当値テキスト"/>
        <xdr:cNvSpPr txBox="1"/>
      </xdr:nvSpPr>
      <xdr:spPr>
        <a:xfrm>
          <a:off x="16598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120650</xdr:rowOff>
    </xdr:from>
    <xdr:to>
      <xdr:col>22</xdr:col>
      <xdr:colOff>615950</xdr:colOff>
      <xdr:row>56</xdr:row>
      <xdr:rowOff>50800</xdr:rowOff>
    </xdr:to>
    <xdr:sp macro="" textlink="">
      <xdr:nvSpPr>
        <xdr:cNvPr id="268" name="円/楕円 267"/>
        <xdr:cNvSpPr/>
      </xdr:nvSpPr>
      <xdr:spPr>
        <a:xfrm>
          <a:off x="15621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60977</xdr:rowOff>
    </xdr:from>
    <xdr:ext cx="736600" cy="259045"/>
    <xdr:sp macro="" textlink="">
      <xdr:nvSpPr>
        <xdr:cNvPr id="269" name="テキスト ボックス 268"/>
        <xdr:cNvSpPr txBox="1"/>
      </xdr:nvSpPr>
      <xdr:spPr>
        <a:xfrm>
          <a:off x="15290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0" name="円/楕円 269"/>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1" name="テキスト ボックス 270"/>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2" name="円/楕円 271"/>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73" name="テキスト ボックス 272"/>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69850</xdr:rowOff>
    </xdr:from>
    <xdr:to>
      <xdr:col>19</xdr:col>
      <xdr:colOff>6350</xdr:colOff>
      <xdr:row>58</xdr:row>
      <xdr:rowOff>0</xdr:rowOff>
    </xdr:to>
    <xdr:sp macro="" textlink="">
      <xdr:nvSpPr>
        <xdr:cNvPr id="274" name="円/楕円 273"/>
        <xdr:cNvSpPr/>
      </xdr:nvSpPr>
      <xdr:spPr>
        <a:xfrm>
          <a:off x="12954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156227</xdr:rowOff>
    </xdr:from>
    <xdr:ext cx="762000" cy="259045"/>
    <xdr:sp macro="" textlink="">
      <xdr:nvSpPr>
        <xdr:cNvPr id="275" name="テキスト ボックス 274"/>
        <xdr:cNvSpPr txBox="1"/>
      </xdr:nvSpPr>
      <xdr:spPr>
        <a:xfrm>
          <a:off x="12623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補助費等の比率については、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年度より類似団体平均を上回る水準で、ほぼ横ばいとなっている。この</a:t>
          </a:r>
          <a:r>
            <a:rPr kumimoji="1" lang="ja-JP" altLang="ja-JP" sz="1100">
              <a:solidFill>
                <a:schemeClr val="dk1"/>
              </a:solidFill>
              <a:effectLst/>
              <a:latin typeface="+mn-lt"/>
              <a:ea typeface="+mn-ea"/>
              <a:cs typeface="+mn-cs"/>
            </a:rPr>
            <a:t>大幅な上昇は、下水道事業の企業会計への移行に伴い、繰出金から負担金・補助金へ組み替えたことによる。</a:t>
          </a:r>
          <a:r>
            <a:rPr kumimoji="0"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市単独事業の見直し等により、引き続き補助金等の適正化及び削減に努める。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69850</xdr:rowOff>
    </xdr:from>
    <xdr:to>
      <xdr:col>24</xdr:col>
      <xdr:colOff>31750</xdr:colOff>
      <xdr:row>39</xdr:row>
      <xdr:rowOff>69850</xdr:rowOff>
    </xdr:to>
    <xdr:cxnSp macro="">
      <xdr:nvCxnSpPr>
        <xdr:cNvPr id="308" name="直線コネクタ 307"/>
        <xdr:cNvCxnSpPr/>
      </xdr:nvCxnSpPr>
      <xdr:spPr>
        <a:xfrm>
          <a:off x="15671800" y="675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09"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69850</xdr:rowOff>
    </xdr:from>
    <xdr:to>
      <xdr:col>22</xdr:col>
      <xdr:colOff>565150</xdr:colOff>
      <xdr:row>39</xdr:row>
      <xdr:rowOff>107950</xdr:rowOff>
    </xdr:to>
    <xdr:cxnSp macro="">
      <xdr:nvCxnSpPr>
        <xdr:cNvPr id="311" name="直線コネクタ 310"/>
        <xdr:cNvCxnSpPr/>
      </xdr:nvCxnSpPr>
      <xdr:spPr>
        <a:xfrm flipV="1">
          <a:off x="14782800" y="675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118127</xdr:rowOff>
    </xdr:from>
    <xdr:ext cx="736600" cy="259045"/>
    <xdr:sp macro="" textlink="">
      <xdr:nvSpPr>
        <xdr:cNvPr id="313" name="テキスト ボックス 312"/>
        <xdr:cNvSpPr txBox="1"/>
      </xdr:nvSpPr>
      <xdr:spPr>
        <a:xfrm>
          <a:off x="15290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76200</xdr:rowOff>
    </xdr:from>
    <xdr:to>
      <xdr:col>21</xdr:col>
      <xdr:colOff>361950</xdr:colOff>
      <xdr:row>39</xdr:row>
      <xdr:rowOff>107950</xdr:rowOff>
    </xdr:to>
    <xdr:cxnSp macro="">
      <xdr:nvCxnSpPr>
        <xdr:cNvPr id="314" name="直線コネクタ 313"/>
        <xdr:cNvCxnSpPr/>
      </xdr:nvCxnSpPr>
      <xdr:spPr>
        <a:xfrm>
          <a:off x="13893800" y="62484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6" name="テキスト ボックス 315"/>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25400</xdr:rowOff>
    </xdr:from>
    <xdr:to>
      <xdr:col>20</xdr:col>
      <xdr:colOff>158750</xdr:colOff>
      <xdr:row>36</xdr:row>
      <xdr:rowOff>76200</xdr:rowOff>
    </xdr:to>
    <xdr:cxnSp macro="">
      <xdr:nvCxnSpPr>
        <xdr:cNvPr id="317" name="直線コネクタ 316"/>
        <xdr:cNvCxnSpPr/>
      </xdr:nvCxnSpPr>
      <xdr:spPr>
        <a:xfrm>
          <a:off x="13004800" y="619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19" name="テキスト ボックス 318"/>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1" name="テキスト ボックス 320"/>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19050</xdr:rowOff>
    </xdr:from>
    <xdr:to>
      <xdr:col>24</xdr:col>
      <xdr:colOff>82550</xdr:colOff>
      <xdr:row>39</xdr:row>
      <xdr:rowOff>120650</xdr:rowOff>
    </xdr:to>
    <xdr:sp macro="" textlink="">
      <xdr:nvSpPr>
        <xdr:cNvPr id="327" name="円/楕円 326"/>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162577</xdr:rowOff>
    </xdr:from>
    <xdr:ext cx="762000" cy="259045"/>
    <xdr:sp macro="" textlink="">
      <xdr:nvSpPr>
        <xdr:cNvPr id="328" name="補助費等該当値テキスト"/>
        <xdr:cNvSpPr txBox="1"/>
      </xdr:nvSpPr>
      <xdr:spPr>
        <a:xfrm>
          <a:off x="16598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19050</xdr:rowOff>
    </xdr:from>
    <xdr:to>
      <xdr:col>22</xdr:col>
      <xdr:colOff>615950</xdr:colOff>
      <xdr:row>39</xdr:row>
      <xdr:rowOff>120650</xdr:rowOff>
    </xdr:to>
    <xdr:sp macro="" textlink="">
      <xdr:nvSpPr>
        <xdr:cNvPr id="329" name="円/楕円 328"/>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105427</xdr:rowOff>
    </xdr:from>
    <xdr:ext cx="736600" cy="259045"/>
    <xdr:sp macro="" textlink="">
      <xdr:nvSpPr>
        <xdr:cNvPr id="330" name="テキスト ボックス 329"/>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57150</xdr:rowOff>
    </xdr:from>
    <xdr:to>
      <xdr:col>21</xdr:col>
      <xdr:colOff>412750</xdr:colOff>
      <xdr:row>39</xdr:row>
      <xdr:rowOff>158750</xdr:rowOff>
    </xdr:to>
    <xdr:sp macro="" textlink="">
      <xdr:nvSpPr>
        <xdr:cNvPr id="331" name="円/楕円 330"/>
        <xdr:cNvSpPr/>
      </xdr:nvSpPr>
      <xdr:spPr>
        <a:xfrm>
          <a:off x="14732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143527</xdr:rowOff>
    </xdr:from>
    <xdr:ext cx="762000" cy="259045"/>
    <xdr:sp macro="" textlink="">
      <xdr:nvSpPr>
        <xdr:cNvPr id="332" name="テキスト ボックス 331"/>
        <xdr:cNvSpPr txBox="1"/>
      </xdr:nvSpPr>
      <xdr:spPr>
        <a:xfrm>
          <a:off x="14401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25400</xdr:rowOff>
    </xdr:from>
    <xdr:to>
      <xdr:col>20</xdr:col>
      <xdr:colOff>209550</xdr:colOff>
      <xdr:row>36</xdr:row>
      <xdr:rowOff>127000</xdr:rowOff>
    </xdr:to>
    <xdr:sp macro="" textlink="">
      <xdr:nvSpPr>
        <xdr:cNvPr id="333" name="円/楕円 332"/>
        <xdr:cNvSpPr/>
      </xdr:nvSpPr>
      <xdr:spPr>
        <a:xfrm>
          <a:off x="13843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137177</xdr:rowOff>
    </xdr:from>
    <xdr:ext cx="762000" cy="259045"/>
    <xdr:sp macro="" textlink="">
      <xdr:nvSpPr>
        <xdr:cNvPr id="334" name="テキスト ボックス 333"/>
        <xdr:cNvSpPr txBox="1"/>
      </xdr:nvSpPr>
      <xdr:spPr>
        <a:xfrm>
          <a:off x="13512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146050</xdr:rowOff>
    </xdr:from>
    <xdr:to>
      <xdr:col>19</xdr:col>
      <xdr:colOff>6350</xdr:colOff>
      <xdr:row>36</xdr:row>
      <xdr:rowOff>76200</xdr:rowOff>
    </xdr:to>
    <xdr:sp macro="" textlink="">
      <xdr:nvSpPr>
        <xdr:cNvPr id="335" name="円/楕円 334"/>
        <xdr:cNvSpPr/>
      </xdr:nvSpPr>
      <xdr:spPr>
        <a:xfrm>
          <a:off x="12954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86377</xdr:rowOff>
    </xdr:from>
    <xdr:ext cx="762000" cy="259045"/>
    <xdr:sp macro="" textlink="">
      <xdr:nvSpPr>
        <xdr:cNvPr id="336" name="テキスト ボックス 335"/>
        <xdr:cNvSpPr txBox="1"/>
      </xdr:nvSpPr>
      <xdr:spPr>
        <a:xfrm>
          <a:off x="12623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老朽化した公共施設の大規模な修繕や建て替えに伴う借入れの公債費が増加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ポイント上昇し</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県内</a:t>
          </a:r>
          <a:r>
            <a:rPr kumimoji="1" lang="ja-JP" altLang="ja-JP" sz="1100">
              <a:solidFill>
                <a:schemeClr val="dk1"/>
              </a:solidFill>
              <a:effectLst/>
              <a:latin typeface="+mn-lt"/>
              <a:ea typeface="+mn-ea"/>
              <a:cs typeface="+mn-cs"/>
            </a:rPr>
            <a:t>平均を下回っている。今後、</a:t>
          </a:r>
          <a:r>
            <a:rPr kumimoji="1" lang="ja-JP" altLang="en-US" sz="1100">
              <a:solidFill>
                <a:schemeClr val="dk1"/>
              </a:solidFill>
              <a:effectLst/>
              <a:latin typeface="+mn-lt"/>
              <a:ea typeface="+mn-ea"/>
              <a:cs typeface="+mn-cs"/>
            </a:rPr>
            <a:t>公債費のさらなる増加が見込まれることから、</a:t>
          </a:r>
          <a:r>
            <a:rPr kumimoji="1" lang="ja-JP" altLang="ja-JP" sz="1100">
              <a:solidFill>
                <a:schemeClr val="dk1"/>
              </a:solidFill>
              <a:effectLst/>
              <a:latin typeface="+mn-lt"/>
              <a:ea typeface="+mn-ea"/>
              <a:cs typeface="+mn-cs"/>
            </a:rPr>
            <a:t>引き続き計画的な財源の確保に努め、健全な財政の維持を図っていく。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37846</xdr:rowOff>
    </xdr:from>
    <xdr:to>
      <xdr:col>7</xdr:col>
      <xdr:colOff>15875</xdr:colOff>
      <xdr:row>75</xdr:row>
      <xdr:rowOff>88138</xdr:rowOff>
    </xdr:to>
    <xdr:cxnSp macro="">
      <xdr:nvCxnSpPr>
        <xdr:cNvPr id="366" name="直線コネクタ 365"/>
        <xdr:cNvCxnSpPr/>
      </xdr:nvCxnSpPr>
      <xdr:spPr>
        <a:xfrm>
          <a:off x="3987800" y="128965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7"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37846</xdr:rowOff>
    </xdr:from>
    <xdr:to>
      <xdr:col>5</xdr:col>
      <xdr:colOff>549275</xdr:colOff>
      <xdr:row>75</xdr:row>
      <xdr:rowOff>42418</xdr:rowOff>
    </xdr:to>
    <xdr:cxnSp macro="">
      <xdr:nvCxnSpPr>
        <xdr:cNvPr id="369" name="直線コネクタ 368"/>
        <xdr:cNvCxnSpPr/>
      </xdr:nvCxnSpPr>
      <xdr:spPr>
        <a:xfrm flipV="1">
          <a:off x="3098800" y="12896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1" name="テキスト ボックス 370"/>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42418</xdr:rowOff>
    </xdr:from>
    <xdr:to>
      <xdr:col>4</xdr:col>
      <xdr:colOff>346075</xdr:colOff>
      <xdr:row>75</xdr:row>
      <xdr:rowOff>56134</xdr:rowOff>
    </xdr:to>
    <xdr:cxnSp macro="">
      <xdr:nvCxnSpPr>
        <xdr:cNvPr id="372" name="直線コネクタ 371"/>
        <xdr:cNvCxnSpPr/>
      </xdr:nvCxnSpPr>
      <xdr:spPr>
        <a:xfrm flipV="1">
          <a:off x="2209800" y="129011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4" name="テキスト ボックス 373"/>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5842</xdr:rowOff>
    </xdr:from>
    <xdr:to>
      <xdr:col>3</xdr:col>
      <xdr:colOff>142875</xdr:colOff>
      <xdr:row>75</xdr:row>
      <xdr:rowOff>56134</xdr:rowOff>
    </xdr:to>
    <xdr:cxnSp macro="">
      <xdr:nvCxnSpPr>
        <xdr:cNvPr id="375" name="直線コネクタ 374"/>
        <xdr:cNvCxnSpPr/>
      </xdr:nvCxnSpPr>
      <xdr:spPr>
        <a:xfrm>
          <a:off x="1320800" y="128645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77" name="テキスト ボックス 37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9" name="テキスト ボックス 378"/>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37338</xdr:rowOff>
    </xdr:from>
    <xdr:to>
      <xdr:col>7</xdr:col>
      <xdr:colOff>66675</xdr:colOff>
      <xdr:row>75</xdr:row>
      <xdr:rowOff>138938</xdr:rowOff>
    </xdr:to>
    <xdr:sp macro="" textlink="">
      <xdr:nvSpPr>
        <xdr:cNvPr id="385" name="円/楕円 384"/>
        <xdr:cNvSpPr/>
      </xdr:nvSpPr>
      <xdr:spPr>
        <a:xfrm>
          <a:off x="47752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53865</xdr:rowOff>
    </xdr:from>
    <xdr:ext cx="762000" cy="259045"/>
    <xdr:sp macro="" textlink="">
      <xdr:nvSpPr>
        <xdr:cNvPr id="386" name="公債費該当値テキスト"/>
        <xdr:cNvSpPr txBox="1"/>
      </xdr:nvSpPr>
      <xdr:spPr>
        <a:xfrm>
          <a:off x="4914900" y="1274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158496</xdr:rowOff>
    </xdr:from>
    <xdr:to>
      <xdr:col>5</xdr:col>
      <xdr:colOff>600075</xdr:colOff>
      <xdr:row>75</xdr:row>
      <xdr:rowOff>88646</xdr:rowOff>
    </xdr:to>
    <xdr:sp macro="" textlink="">
      <xdr:nvSpPr>
        <xdr:cNvPr id="387" name="円/楕円 386"/>
        <xdr:cNvSpPr/>
      </xdr:nvSpPr>
      <xdr:spPr>
        <a:xfrm>
          <a:off x="3937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98823</xdr:rowOff>
    </xdr:from>
    <xdr:ext cx="736600" cy="259045"/>
    <xdr:sp macro="" textlink="">
      <xdr:nvSpPr>
        <xdr:cNvPr id="388" name="テキスト ボックス 387"/>
        <xdr:cNvSpPr txBox="1"/>
      </xdr:nvSpPr>
      <xdr:spPr>
        <a:xfrm>
          <a:off x="3606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163068</xdr:rowOff>
    </xdr:from>
    <xdr:to>
      <xdr:col>4</xdr:col>
      <xdr:colOff>396875</xdr:colOff>
      <xdr:row>75</xdr:row>
      <xdr:rowOff>93218</xdr:rowOff>
    </xdr:to>
    <xdr:sp macro="" textlink="">
      <xdr:nvSpPr>
        <xdr:cNvPr id="389" name="円/楕円 388"/>
        <xdr:cNvSpPr/>
      </xdr:nvSpPr>
      <xdr:spPr>
        <a:xfrm>
          <a:off x="3048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103395</xdr:rowOff>
    </xdr:from>
    <xdr:ext cx="762000" cy="259045"/>
    <xdr:sp macro="" textlink="">
      <xdr:nvSpPr>
        <xdr:cNvPr id="390" name="テキスト ボックス 389"/>
        <xdr:cNvSpPr txBox="1"/>
      </xdr:nvSpPr>
      <xdr:spPr>
        <a:xfrm>
          <a:off x="2717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5334</xdr:rowOff>
    </xdr:from>
    <xdr:to>
      <xdr:col>3</xdr:col>
      <xdr:colOff>193675</xdr:colOff>
      <xdr:row>75</xdr:row>
      <xdr:rowOff>106934</xdr:rowOff>
    </xdr:to>
    <xdr:sp macro="" textlink="">
      <xdr:nvSpPr>
        <xdr:cNvPr id="391" name="円/楕円 390"/>
        <xdr:cNvSpPr/>
      </xdr:nvSpPr>
      <xdr:spPr>
        <a:xfrm>
          <a:off x="2159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117111</xdr:rowOff>
    </xdr:from>
    <xdr:ext cx="762000" cy="259045"/>
    <xdr:sp macro="" textlink="">
      <xdr:nvSpPr>
        <xdr:cNvPr id="392" name="テキスト ボックス 391"/>
        <xdr:cNvSpPr txBox="1"/>
      </xdr:nvSpPr>
      <xdr:spPr>
        <a:xfrm>
          <a:off x="1828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126492</xdr:rowOff>
    </xdr:from>
    <xdr:to>
      <xdr:col>1</xdr:col>
      <xdr:colOff>676275</xdr:colOff>
      <xdr:row>75</xdr:row>
      <xdr:rowOff>56642</xdr:rowOff>
    </xdr:to>
    <xdr:sp macro="" textlink="">
      <xdr:nvSpPr>
        <xdr:cNvPr id="393" name="円/楕円 392"/>
        <xdr:cNvSpPr/>
      </xdr:nvSpPr>
      <xdr:spPr>
        <a:xfrm>
          <a:off x="1270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66819</xdr:rowOff>
    </xdr:from>
    <xdr:ext cx="762000" cy="259045"/>
    <xdr:sp macro="" textlink="">
      <xdr:nvSpPr>
        <xdr:cNvPr id="394" name="テキスト ボックス 393"/>
        <xdr:cNvSpPr txBox="1"/>
      </xdr:nvSpPr>
      <xdr:spPr>
        <a:xfrm>
          <a:off x="939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公債費以外の比率については、類似団体平均、全国平均を上回って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ポイント上昇</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特に、物件費及び扶助費</a:t>
          </a:r>
          <a:r>
            <a:rPr kumimoji="1" lang="ja-JP" altLang="en-US" sz="1100">
              <a:solidFill>
                <a:schemeClr val="dk1"/>
              </a:solidFill>
              <a:effectLst/>
              <a:latin typeface="+mn-lt"/>
              <a:ea typeface="+mn-ea"/>
              <a:cs typeface="+mn-cs"/>
            </a:rPr>
            <a:t>の割合が高く</a:t>
          </a:r>
          <a:r>
            <a:rPr kumimoji="1" lang="ja-JP" altLang="ja-JP" sz="1100">
              <a:solidFill>
                <a:schemeClr val="dk1"/>
              </a:solidFill>
              <a:effectLst/>
              <a:latin typeface="+mn-lt"/>
              <a:ea typeface="+mn-ea"/>
              <a:cs typeface="+mn-cs"/>
            </a:rPr>
            <a:t>、類似団体との差も大きい。今後とも、行財政改革を進めていくことで、上昇</a:t>
          </a:r>
          <a:r>
            <a:rPr kumimoji="1" lang="ja-JP" altLang="en-US" sz="1100">
              <a:solidFill>
                <a:schemeClr val="dk1"/>
              </a:solidFill>
              <a:effectLst/>
              <a:latin typeface="+mn-lt"/>
              <a:ea typeface="+mn-ea"/>
              <a:cs typeface="+mn-cs"/>
            </a:rPr>
            <a:t>幅を抑えていくよう</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xdr:rowOff>
    </xdr:from>
    <xdr:to>
      <xdr:col>24</xdr:col>
      <xdr:colOff>31750</xdr:colOff>
      <xdr:row>79</xdr:row>
      <xdr:rowOff>138430</xdr:rowOff>
    </xdr:to>
    <xdr:cxnSp macro="">
      <xdr:nvCxnSpPr>
        <xdr:cNvPr id="425" name="直線コネクタ 424"/>
        <xdr:cNvCxnSpPr/>
      </xdr:nvCxnSpPr>
      <xdr:spPr>
        <a:xfrm>
          <a:off x="15671800" y="135458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26"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xdr:rowOff>
    </xdr:from>
    <xdr:to>
      <xdr:col>22</xdr:col>
      <xdr:colOff>565150</xdr:colOff>
      <xdr:row>79</xdr:row>
      <xdr:rowOff>5842</xdr:rowOff>
    </xdr:to>
    <xdr:cxnSp macro="">
      <xdr:nvCxnSpPr>
        <xdr:cNvPr id="428" name="直線コネクタ 427"/>
        <xdr:cNvCxnSpPr/>
      </xdr:nvCxnSpPr>
      <xdr:spPr>
        <a:xfrm flipV="1">
          <a:off x="14782800" y="135458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41673</xdr:rowOff>
    </xdr:from>
    <xdr:ext cx="736600" cy="259045"/>
    <xdr:sp macro="" textlink="">
      <xdr:nvSpPr>
        <xdr:cNvPr id="430" name="テキスト ボックス 429"/>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xdr:rowOff>
    </xdr:from>
    <xdr:to>
      <xdr:col>21</xdr:col>
      <xdr:colOff>361950</xdr:colOff>
      <xdr:row>79</xdr:row>
      <xdr:rowOff>5842</xdr:rowOff>
    </xdr:to>
    <xdr:cxnSp macro="">
      <xdr:nvCxnSpPr>
        <xdr:cNvPr id="431" name="直線コネクタ 430"/>
        <xdr:cNvCxnSpPr/>
      </xdr:nvCxnSpPr>
      <xdr:spPr>
        <a:xfrm>
          <a:off x="13893800" y="133766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33" name="テキスト ボックス 432"/>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xdr:rowOff>
    </xdr:from>
    <xdr:to>
      <xdr:col>20</xdr:col>
      <xdr:colOff>158750</xdr:colOff>
      <xdr:row>78</xdr:row>
      <xdr:rowOff>53848</xdr:rowOff>
    </xdr:to>
    <xdr:cxnSp macro="">
      <xdr:nvCxnSpPr>
        <xdr:cNvPr id="434" name="直線コネクタ 433"/>
        <xdr:cNvCxnSpPr/>
      </xdr:nvCxnSpPr>
      <xdr:spPr>
        <a:xfrm flipV="1">
          <a:off x="13004800" y="133766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53103</xdr:rowOff>
    </xdr:from>
    <xdr:ext cx="762000" cy="259045"/>
    <xdr:sp macro="" textlink="">
      <xdr:nvSpPr>
        <xdr:cNvPr id="438" name="テキスト ボックス 437"/>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87630</xdr:rowOff>
    </xdr:from>
    <xdr:to>
      <xdr:col>24</xdr:col>
      <xdr:colOff>82550</xdr:colOff>
      <xdr:row>80</xdr:row>
      <xdr:rowOff>17780</xdr:rowOff>
    </xdr:to>
    <xdr:sp macro="" textlink="">
      <xdr:nvSpPr>
        <xdr:cNvPr id="444" name="円/楕円 443"/>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59707</xdr:rowOff>
    </xdr:from>
    <xdr:ext cx="762000" cy="259045"/>
    <xdr:sp macro="" textlink="">
      <xdr:nvSpPr>
        <xdr:cNvPr id="445" name="公債費以外該当値テキスト"/>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121920</xdr:rowOff>
    </xdr:from>
    <xdr:to>
      <xdr:col>22</xdr:col>
      <xdr:colOff>615950</xdr:colOff>
      <xdr:row>79</xdr:row>
      <xdr:rowOff>52070</xdr:rowOff>
    </xdr:to>
    <xdr:sp macro="" textlink="">
      <xdr:nvSpPr>
        <xdr:cNvPr id="446" name="円/楕円 445"/>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36847</xdr:rowOff>
    </xdr:from>
    <xdr:ext cx="736600" cy="259045"/>
    <xdr:sp macro="" textlink="">
      <xdr:nvSpPr>
        <xdr:cNvPr id="447" name="テキスト ボックス 446"/>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126492</xdr:rowOff>
    </xdr:from>
    <xdr:to>
      <xdr:col>21</xdr:col>
      <xdr:colOff>412750</xdr:colOff>
      <xdr:row>79</xdr:row>
      <xdr:rowOff>56642</xdr:rowOff>
    </xdr:to>
    <xdr:sp macro="" textlink="">
      <xdr:nvSpPr>
        <xdr:cNvPr id="448" name="円/楕円 447"/>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41419</xdr:rowOff>
    </xdr:from>
    <xdr:ext cx="762000" cy="259045"/>
    <xdr:sp macro="" textlink="">
      <xdr:nvSpPr>
        <xdr:cNvPr id="449" name="テキスト ボックス 448"/>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124206</xdr:rowOff>
    </xdr:from>
    <xdr:to>
      <xdr:col>20</xdr:col>
      <xdr:colOff>209550</xdr:colOff>
      <xdr:row>78</xdr:row>
      <xdr:rowOff>54356</xdr:rowOff>
    </xdr:to>
    <xdr:sp macro="" textlink="">
      <xdr:nvSpPr>
        <xdr:cNvPr id="450" name="円/楕円 449"/>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39133</xdr:rowOff>
    </xdr:from>
    <xdr:ext cx="762000" cy="259045"/>
    <xdr:sp macro="" textlink="">
      <xdr:nvSpPr>
        <xdr:cNvPr id="451" name="テキスト ボックス 450"/>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xdr:rowOff>
    </xdr:from>
    <xdr:to>
      <xdr:col>19</xdr:col>
      <xdr:colOff>6350</xdr:colOff>
      <xdr:row>78</xdr:row>
      <xdr:rowOff>104648</xdr:rowOff>
    </xdr:to>
    <xdr:sp macro="" textlink="">
      <xdr:nvSpPr>
        <xdr:cNvPr id="452" name="円/楕円 451"/>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89425</xdr:rowOff>
    </xdr:from>
    <xdr:ext cx="762000" cy="259045"/>
    <xdr:sp macro="" textlink="">
      <xdr:nvSpPr>
        <xdr:cNvPr id="453" name="テキスト ボックス 452"/>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埼玉県戸田市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100167</xdr:rowOff>
    </xdr:from>
    <xdr:to>
      <xdr:col>4</xdr:col>
      <xdr:colOff>1117600</xdr:colOff>
      <xdr:row>17</xdr:row>
      <xdr:rowOff>155684</xdr:rowOff>
    </xdr:to>
    <xdr:cxnSp macro="">
      <xdr:nvCxnSpPr>
        <xdr:cNvPr id="52" name="直線コネクタ 51"/>
        <xdr:cNvCxnSpPr/>
      </xdr:nvCxnSpPr>
      <xdr:spPr bwMode="auto">
        <a:xfrm>
          <a:off x="5003800" y="3062442"/>
          <a:ext cx="647700" cy="55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41205</xdr:rowOff>
    </xdr:from>
    <xdr:ext cx="762000" cy="259045"/>
    <xdr:sp macro="" textlink="">
      <xdr:nvSpPr>
        <xdr:cNvPr id="53" name="人口1人当たり決算額の推移平均値テキスト130"/>
        <xdr:cNvSpPr txBox="1"/>
      </xdr:nvSpPr>
      <xdr:spPr>
        <a:xfrm>
          <a:off x="5740400" y="2660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100167</xdr:rowOff>
    </xdr:from>
    <xdr:to>
      <xdr:col>4</xdr:col>
      <xdr:colOff>469900</xdr:colOff>
      <xdr:row>17</xdr:row>
      <xdr:rowOff>159733</xdr:rowOff>
    </xdr:to>
    <xdr:cxnSp macro="">
      <xdr:nvCxnSpPr>
        <xdr:cNvPr id="55" name="直線コネクタ 54"/>
        <xdr:cNvCxnSpPr/>
      </xdr:nvCxnSpPr>
      <xdr:spPr bwMode="auto">
        <a:xfrm flipV="1">
          <a:off x="4305300" y="3062442"/>
          <a:ext cx="698500" cy="59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115750</xdr:rowOff>
    </xdr:from>
    <xdr:ext cx="736600" cy="259045"/>
    <xdr:sp macro="" textlink="">
      <xdr:nvSpPr>
        <xdr:cNvPr id="57" name="テキスト ボックス 56"/>
        <xdr:cNvSpPr txBox="1"/>
      </xdr:nvSpPr>
      <xdr:spPr>
        <a:xfrm>
          <a:off x="4622800" y="256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159733</xdr:rowOff>
    </xdr:from>
    <xdr:to>
      <xdr:col>3</xdr:col>
      <xdr:colOff>904875</xdr:colOff>
      <xdr:row>17</xdr:row>
      <xdr:rowOff>167244</xdr:rowOff>
    </xdr:to>
    <xdr:cxnSp macro="">
      <xdr:nvCxnSpPr>
        <xdr:cNvPr id="58" name="直線コネクタ 57"/>
        <xdr:cNvCxnSpPr/>
      </xdr:nvCxnSpPr>
      <xdr:spPr bwMode="auto">
        <a:xfrm flipV="1">
          <a:off x="3606800" y="3122008"/>
          <a:ext cx="698500" cy="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59025</xdr:rowOff>
    </xdr:from>
    <xdr:ext cx="762000" cy="259045"/>
    <xdr:sp macro="" textlink="">
      <xdr:nvSpPr>
        <xdr:cNvPr id="60" name="テキスト ボックス 59"/>
        <xdr:cNvSpPr txBox="1"/>
      </xdr:nvSpPr>
      <xdr:spPr>
        <a:xfrm>
          <a:off x="3924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59607</xdr:rowOff>
    </xdr:from>
    <xdr:to>
      <xdr:col>3</xdr:col>
      <xdr:colOff>206375</xdr:colOff>
      <xdr:row>17</xdr:row>
      <xdr:rowOff>167244</xdr:rowOff>
    </xdr:to>
    <xdr:cxnSp macro="">
      <xdr:nvCxnSpPr>
        <xdr:cNvPr id="61" name="直線コネクタ 60"/>
        <xdr:cNvCxnSpPr/>
      </xdr:nvCxnSpPr>
      <xdr:spPr bwMode="auto">
        <a:xfrm>
          <a:off x="2908300" y="3021882"/>
          <a:ext cx="698500" cy="107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102883</xdr:rowOff>
    </xdr:from>
    <xdr:ext cx="762000" cy="259045"/>
    <xdr:sp macro="" textlink="">
      <xdr:nvSpPr>
        <xdr:cNvPr id="63" name="テキスト ボックス 62"/>
        <xdr:cNvSpPr txBox="1"/>
      </xdr:nvSpPr>
      <xdr:spPr>
        <a:xfrm>
          <a:off x="32258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33683</xdr:rowOff>
    </xdr:from>
    <xdr:ext cx="762000" cy="259045"/>
    <xdr:sp macro="" textlink="">
      <xdr:nvSpPr>
        <xdr:cNvPr id="65" name="テキスト ボックス 64"/>
        <xdr:cNvSpPr txBox="1"/>
      </xdr:nvSpPr>
      <xdr:spPr>
        <a:xfrm>
          <a:off x="2527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104884</xdr:rowOff>
    </xdr:from>
    <xdr:to>
      <xdr:col>5</xdr:col>
      <xdr:colOff>34925</xdr:colOff>
      <xdr:row>18</xdr:row>
      <xdr:rowOff>35034</xdr:rowOff>
    </xdr:to>
    <xdr:sp macro="" textlink="">
      <xdr:nvSpPr>
        <xdr:cNvPr id="71" name="円/楕円 70"/>
        <xdr:cNvSpPr/>
      </xdr:nvSpPr>
      <xdr:spPr bwMode="auto">
        <a:xfrm>
          <a:off x="5600700" y="3067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76961</xdr:rowOff>
    </xdr:from>
    <xdr:ext cx="762000" cy="259045"/>
    <xdr:sp macro="" textlink="">
      <xdr:nvSpPr>
        <xdr:cNvPr id="72" name="人口1人当たり決算額の推移該当値テキスト130"/>
        <xdr:cNvSpPr txBox="1"/>
      </xdr:nvSpPr>
      <xdr:spPr>
        <a:xfrm>
          <a:off x="5740400" y="303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55,080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49367</xdr:rowOff>
    </xdr:from>
    <xdr:to>
      <xdr:col>4</xdr:col>
      <xdr:colOff>520700</xdr:colOff>
      <xdr:row>17</xdr:row>
      <xdr:rowOff>150967</xdr:rowOff>
    </xdr:to>
    <xdr:sp macro="" textlink="">
      <xdr:nvSpPr>
        <xdr:cNvPr id="73" name="円/楕円 72"/>
        <xdr:cNvSpPr/>
      </xdr:nvSpPr>
      <xdr:spPr bwMode="auto">
        <a:xfrm>
          <a:off x="4953000" y="3011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135744</xdr:rowOff>
    </xdr:from>
    <xdr:ext cx="736600" cy="259045"/>
    <xdr:sp macro="" textlink="">
      <xdr:nvSpPr>
        <xdr:cNvPr id="74" name="テキスト ボックス 73"/>
        <xdr:cNvSpPr txBox="1"/>
      </xdr:nvSpPr>
      <xdr:spPr>
        <a:xfrm>
          <a:off x="4622800" y="3098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56,780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108933</xdr:rowOff>
    </xdr:from>
    <xdr:to>
      <xdr:col>3</xdr:col>
      <xdr:colOff>955675</xdr:colOff>
      <xdr:row>18</xdr:row>
      <xdr:rowOff>39083</xdr:rowOff>
    </xdr:to>
    <xdr:sp macro="" textlink="">
      <xdr:nvSpPr>
        <xdr:cNvPr id="75" name="円/楕円 74"/>
        <xdr:cNvSpPr/>
      </xdr:nvSpPr>
      <xdr:spPr bwMode="auto">
        <a:xfrm>
          <a:off x="4254500" y="3071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23860</xdr:rowOff>
    </xdr:from>
    <xdr:ext cx="762000" cy="259045"/>
    <xdr:sp macro="" textlink="">
      <xdr:nvSpPr>
        <xdr:cNvPr id="76" name="テキスト ボックス 75"/>
        <xdr:cNvSpPr txBox="1"/>
      </xdr:nvSpPr>
      <xdr:spPr>
        <a:xfrm>
          <a:off x="3924300" y="3157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54,956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116444</xdr:rowOff>
    </xdr:from>
    <xdr:to>
      <xdr:col>3</xdr:col>
      <xdr:colOff>257175</xdr:colOff>
      <xdr:row>18</xdr:row>
      <xdr:rowOff>46594</xdr:rowOff>
    </xdr:to>
    <xdr:sp macro="" textlink="">
      <xdr:nvSpPr>
        <xdr:cNvPr id="77" name="円/楕円 76"/>
        <xdr:cNvSpPr/>
      </xdr:nvSpPr>
      <xdr:spPr bwMode="auto">
        <a:xfrm>
          <a:off x="3556000" y="3078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31371</xdr:rowOff>
    </xdr:from>
    <xdr:ext cx="762000" cy="259045"/>
    <xdr:sp macro="" textlink="">
      <xdr:nvSpPr>
        <xdr:cNvPr id="78" name="テキスト ボックス 77"/>
        <xdr:cNvSpPr txBox="1"/>
      </xdr:nvSpPr>
      <xdr:spPr>
        <a:xfrm>
          <a:off x="3225800" y="3165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54,726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8807</xdr:rowOff>
    </xdr:from>
    <xdr:to>
      <xdr:col>2</xdr:col>
      <xdr:colOff>692150</xdr:colOff>
      <xdr:row>17</xdr:row>
      <xdr:rowOff>110407</xdr:rowOff>
    </xdr:to>
    <xdr:sp macro="" textlink="">
      <xdr:nvSpPr>
        <xdr:cNvPr id="79" name="円/楕円 78"/>
        <xdr:cNvSpPr/>
      </xdr:nvSpPr>
      <xdr:spPr bwMode="auto">
        <a:xfrm>
          <a:off x="2857500" y="2971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95184</xdr:rowOff>
    </xdr:from>
    <xdr:ext cx="762000" cy="259045"/>
    <xdr:sp macro="" textlink="">
      <xdr:nvSpPr>
        <xdr:cNvPr id="80" name="テキスト ボックス 79"/>
        <xdr:cNvSpPr txBox="1"/>
      </xdr:nvSpPr>
      <xdr:spPr>
        <a:xfrm>
          <a:off x="2527300" y="305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59041</xdr:rowOff>
    </xdr:from>
    <xdr:to>
      <xdr:col>4</xdr:col>
      <xdr:colOff>1117600</xdr:colOff>
      <xdr:row>36</xdr:row>
      <xdr:rowOff>86375</xdr:rowOff>
    </xdr:to>
    <xdr:cxnSp macro="">
      <xdr:nvCxnSpPr>
        <xdr:cNvPr id="115" name="直線コネクタ 114"/>
        <xdr:cNvCxnSpPr/>
      </xdr:nvCxnSpPr>
      <xdr:spPr bwMode="auto">
        <a:xfrm flipV="1">
          <a:off x="5003800" y="7012291"/>
          <a:ext cx="647700" cy="27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182339</xdr:rowOff>
    </xdr:from>
    <xdr:ext cx="762000" cy="259045"/>
    <xdr:sp macro="" textlink="">
      <xdr:nvSpPr>
        <xdr:cNvPr id="116" name="人口1人当たり決算額の推移平均値テキスト445"/>
        <xdr:cNvSpPr txBox="1"/>
      </xdr:nvSpPr>
      <xdr:spPr>
        <a:xfrm>
          <a:off x="5740400" y="6792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86375</xdr:rowOff>
    </xdr:from>
    <xdr:to>
      <xdr:col>4</xdr:col>
      <xdr:colOff>469900</xdr:colOff>
      <xdr:row>36</xdr:row>
      <xdr:rowOff>119783</xdr:rowOff>
    </xdr:to>
    <xdr:cxnSp macro="">
      <xdr:nvCxnSpPr>
        <xdr:cNvPr id="118" name="直線コネクタ 117"/>
        <xdr:cNvCxnSpPr/>
      </xdr:nvCxnSpPr>
      <xdr:spPr bwMode="auto">
        <a:xfrm flipV="1">
          <a:off x="4305300" y="7039625"/>
          <a:ext cx="698500" cy="33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105910</xdr:rowOff>
    </xdr:from>
    <xdr:ext cx="736600" cy="259045"/>
    <xdr:sp macro="" textlink="">
      <xdr:nvSpPr>
        <xdr:cNvPr id="120" name="テキスト ボックス 119"/>
        <xdr:cNvSpPr txBox="1"/>
      </xdr:nvSpPr>
      <xdr:spPr>
        <a:xfrm>
          <a:off x="4622800" y="671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79908</xdr:rowOff>
    </xdr:from>
    <xdr:to>
      <xdr:col>3</xdr:col>
      <xdr:colOff>904875</xdr:colOff>
      <xdr:row>36</xdr:row>
      <xdr:rowOff>119783</xdr:rowOff>
    </xdr:to>
    <xdr:cxnSp macro="">
      <xdr:nvCxnSpPr>
        <xdr:cNvPr id="121" name="直線コネクタ 120"/>
        <xdr:cNvCxnSpPr/>
      </xdr:nvCxnSpPr>
      <xdr:spPr bwMode="auto">
        <a:xfrm>
          <a:off x="3606800" y="7033158"/>
          <a:ext cx="698500" cy="39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10453</xdr:rowOff>
    </xdr:from>
    <xdr:ext cx="762000" cy="259045"/>
    <xdr:sp macro="" textlink="">
      <xdr:nvSpPr>
        <xdr:cNvPr id="123" name="テキスト ボックス 122"/>
        <xdr:cNvSpPr txBox="1"/>
      </xdr:nvSpPr>
      <xdr:spPr>
        <a:xfrm>
          <a:off x="39243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79908</xdr:rowOff>
    </xdr:from>
    <xdr:to>
      <xdr:col>3</xdr:col>
      <xdr:colOff>206375</xdr:colOff>
      <xdr:row>36</xdr:row>
      <xdr:rowOff>114133</xdr:rowOff>
    </xdr:to>
    <xdr:cxnSp macro="">
      <xdr:nvCxnSpPr>
        <xdr:cNvPr id="124" name="直線コネクタ 123"/>
        <xdr:cNvCxnSpPr/>
      </xdr:nvCxnSpPr>
      <xdr:spPr bwMode="auto">
        <a:xfrm flipV="1">
          <a:off x="2908300" y="7033158"/>
          <a:ext cx="698500" cy="34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290259</xdr:rowOff>
    </xdr:from>
    <xdr:ext cx="762000" cy="259045"/>
    <xdr:sp macro="" textlink="">
      <xdr:nvSpPr>
        <xdr:cNvPr id="126" name="テキスト ボックス 125"/>
        <xdr:cNvSpPr txBox="1"/>
      </xdr:nvSpPr>
      <xdr:spPr>
        <a:xfrm>
          <a:off x="3225800" y="65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260378</xdr:rowOff>
    </xdr:from>
    <xdr:ext cx="762000" cy="259045"/>
    <xdr:sp macro="" textlink="">
      <xdr:nvSpPr>
        <xdr:cNvPr id="128" name="テキスト ボックス 127"/>
        <xdr:cNvSpPr txBox="1"/>
      </xdr:nvSpPr>
      <xdr:spPr>
        <a:xfrm>
          <a:off x="2527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8241</xdr:rowOff>
    </xdr:from>
    <xdr:to>
      <xdr:col>5</xdr:col>
      <xdr:colOff>34925</xdr:colOff>
      <xdr:row>36</xdr:row>
      <xdr:rowOff>109841</xdr:rowOff>
    </xdr:to>
    <xdr:sp macro="" textlink="">
      <xdr:nvSpPr>
        <xdr:cNvPr id="134" name="円/楕円 133"/>
        <xdr:cNvSpPr/>
      </xdr:nvSpPr>
      <xdr:spPr bwMode="auto">
        <a:xfrm>
          <a:off x="5600700" y="6961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323218</xdr:rowOff>
    </xdr:from>
    <xdr:ext cx="762000" cy="259045"/>
    <xdr:sp macro="" textlink="">
      <xdr:nvSpPr>
        <xdr:cNvPr id="135" name="人口1人当たり決算額の推移該当値テキスト445"/>
        <xdr:cNvSpPr txBox="1"/>
      </xdr:nvSpPr>
      <xdr:spPr>
        <a:xfrm>
          <a:off x="5740400" y="693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35575</xdr:rowOff>
    </xdr:from>
    <xdr:to>
      <xdr:col>4</xdr:col>
      <xdr:colOff>520700</xdr:colOff>
      <xdr:row>36</xdr:row>
      <xdr:rowOff>137175</xdr:rowOff>
    </xdr:to>
    <xdr:sp macro="" textlink="">
      <xdr:nvSpPr>
        <xdr:cNvPr id="136" name="円/楕円 135"/>
        <xdr:cNvSpPr/>
      </xdr:nvSpPr>
      <xdr:spPr bwMode="auto">
        <a:xfrm>
          <a:off x="4953000" y="698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121952</xdr:rowOff>
    </xdr:from>
    <xdr:ext cx="736600" cy="259045"/>
    <xdr:sp macro="" textlink="">
      <xdr:nvSpPr>
        <xdr:cNvPr id="137" name="テキスト ボックス 136"/>
        <xdr:cNvSpPr txBox="1"/>
      </xdr:nvSpPr>
      <xdr:spPr>
        <a:xfrm>
          <a:off x="4622800" y="707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68983</xdr:rowOff>
    </xdr:from>
    <xdr:to>
      <xdr:col>3</xdr:col>
      <xdr:colOff>955675</xdr:colOff>
      <xdr:row>36</xdr:row>
      <xdr:rowOff>170583</xdr:rowOff>
    </xdr:to>
    <xdr:sp macro="" textlink="">
      <xdr:nvSpPr>
        <xdr:cNvPr id="138" name="円/楕円 137"/>
        <xdr:cNvSpPr/>
      </xdr:nvSpPr>
      <xdr:spPr bwMode="auto">
        <a:xfrm>
          <a:off x="4254500" y="702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155360</xdr:rowOff>
    </xdr:from>
    <xdr:ext cx="762000" cy="259045"/>
    <xdr:sp macro="" textlink="">
      <xdr:nvSpPr>
        <xdr:cNvPr id="139" name="テキスト ボックス 138"/>
        <xdr:cNvSpPr txBox="1"/>
      </xdr:nvSpPr>
      <xdr:spPr>
        <a:xfrm>
          <a:off x="3924300" y="710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29108</xdr:rowOff>
    </xdr:from>
    <xdr:to>
      <xdr:col>3</xdr:col>
      <xdr:colOff>257175</xdr:colOff>
      <xdr:row>36</xdr:row>
      <xdr:rowOff>130708</xdr:rowOff>
    </xdr:to>
    <xdr:sp macro="" textlink="">
      <xdr:nvSpPr>
        <xdr:cNvPr id="140" name="円/楕円 139"/>
        <xdr:cNvSpPr/>
      </xdr:nvSpPr>
      <xdr:spPr bwMode="auto">
        <a:xfrm>
          <a:off x="3556000" y="698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115485</xdr:rowOff>
    </xdr:from>
    <xdr:ext cx="762000" cy="259045"/>
    <xdr:sp macro="" textlink="">
      <xdr:nvSpPr>
        <xdr:cNvPr id="141" name="テキスト ボックス 140"/>
        <xdr:cNvSpPr txBox="1"/>
      </xdr:nvSpPr>
      <xdr:spPr>
        <a:xfrm>
          <a:off x="3225800" y="706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63333</xdr:rowOff>
    </xdr:from>
    <xdr:to>
      <xdr:col>2</xdr:col>
      <xdr:colOff>692150</xdr:colOff>
      <xdr:row>36</xdr:row>
      <xdr:rowOff>164933</xdr:rowOff>
    </xdr:to>
    <xdr:sp macro="" textlink="">
      <xdr:nvSpPr>
        <xdr:cNvPr id="142" name="円/楕円 141"/>
        <xdr:cNvSpPr/>
      </xdr:nvSpPr>
      <xdr:spPr bwMode="auto">
        <a:xfrm>
          <a:off x="2857500" y="7016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149710</xdr:rowOff>
    </xdr:from>
    <xdr:ext cx="762000" cy="259045"/>
    <xdr:sp macro="" textlink="">
      <xdr:nvSpPr>
        <xdr:cNvPr id="143" name="テキスト ボックス 142"/>
        <xdr:cNvSpPr txBox="1"/>
      </xdr:nvSpPr>
      <xdr:spPr>
        <a:xfrm>
          <a:off x="2527300" y="710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埼玉県戸田市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137,320
131,073
18.19
52,112,739
49,015,218
2,569,838
28,725,272
26,749,690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40.4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103059</xdr:rowOff>
    </xdr:from>
    <xdr:to>
      <xdr:col>6</xdr:col>
      <xdr:colOff>511175</xdr:colOff>
      <xdr:row>35</xdr:row>
      <xdr:rowOff>126768</xdr:rowOff>
    </xdr:to>
    <xdr:cxnSp macro="">
      <xdr:nvCxnSpPr>
        <xdr:cNvPr id="63" name="直線コネクタ 62"/>
        <xdr:cNvCxnSpPr/>
      </xdr:nvCxnSpPr>
      <xdr:spPr>
        <a:xfrm>
          <a:off x="3797300" y="6103809"/>
          <a:ext cx="838200" cy="2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62432</xdr:rowOff>
    </xdr:from>
    <xdr:ext cx="534377" cy="259045"/>
    <xdr:sp macro="" textlink="">
      <xdr:nvSpPr>
        <xdr:cNvPr id="64" name="人件費平均値テキスト"/>
        <xdr:cNvSpPr txBox="1"/>
      </xdr:nvSpPr>
      <xdr:spPr>
        <a:xfrm>
          <a:off x="4686300" y="572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78109</xdr:rowOff>
    </xdr:from>
    <xdr:to>
      <xdr:col>5</xdr:col>
      <xdr:colOff>358775</xdr:colOff>
      <xdr:row>35</xdr:row>
      <xdr:rowOff>103059</xdr:rowOff>
    </xdr:to>
    <xdr:cxnSp macro="">
      <xdr:nvCxnSpPr>
        <xdr:cNvPr id="66" name="直線コネクタ 65"/>
        <xdr:cNvCxnSpPr/>
      </xdr:nvCxnSpPr>
      <xdr:spPr>
        <a:xfrm>
          <a:off x="2908300" y="6078859"/>
          <a:ext cx="889000" cy="2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117155</xdr:rowOff>
    </xdr:from>
    <xdr:ext cx="534377" cy="259045"/>
    <xdr:sp macro="" textlink="">
      <xdr:nvSpPr>
        <xdr:cNvPr id="68" name="テキスト ボックス 67"/>
        <xdr:cNvSpPr txBox="1"/>
      </xdr:nvSpPr>
      <xdr:spPr>
        <a:xfrm>
          <a:off x="3530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73798</xdr:rowOff>
    </xdr:from>
    <xdr:to>
      <xdr:col>4</xdr:col>
      <xdr:colOff>155575</xdr:colOff>
      <xdr:row>35</xdr:row>
      <xdr:rowOff>78109</xdr:rowOff>
    </xdr:to>
    <xdr:cxnSp macro="">
      <xdr:nvCxnSpPr>
        <xdr:cNvPr id="69" name="直線コネクタ 68"/>
        <xdr:cNvCxnSpPr/>
      </xdr:nvCxnSpPr>
      <xdr:spPr>
        <a:xfrm>
          <a:off x="2019300" y="6074548"/>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77672</xdr:rowOff>
    </xdr:from>
    <xdr:ext cx="534377" cy="259045"/>
    <xdr:sp macro="" textlink="">
      <xdr:nvSpPr>
        <xdr:cNvPr id="71" name="テキスト ボックス 70"/>
        <xdr:cNvSpPr txBox="1"/>
      </xdr:nvSpPr>
      <xdr:spPr>
        <a:xfrm>
          <a:off x="2641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114228</xdr:rowOff>
    </xdr:from>
    <xdr:to>
      <xdr:col>2</xdr:col>
      <xdr:colOff>638175</xdr:colOff>
      <xdr:row>35</xdr:row>
      <xdr:rowOff>73798</xdr:rowOff>
    </xdr:to>
    <xdr:cxnSp macro="">
      <xdr:nvCxnSpPr>
        <xdr:cNvPr id="72" name="直線コネクタ 71"/>
        <xdr:cNvCxnSpPr/>
      </xdr:nvCxnSpPr>
      <xdr:spPr>
        <a:xfrm>
          <a:off x="1130300" y="5943528"/>
          <a:ext cx="889000" cy="13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95928</xdr:rowOff>
    </xdr:from>
    <xdr:ext cx="534377" cy="259045"/>
    <xdr:sp macro="" textlink="">
      <xdr:nvSpPr>
        <xdr:cNvPr id="74" name="テキスト ボックス 73"/>
        <xdr:cNvSpPr txBox="1"/>
      </xdr:nvSpPr>
      <xdr:spPr>
        <a:xfrm>
          <a:off x="1752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209</xdr:rowOff>
    </xdr:from>
    <xdr:ext cx="534377" cy="259045"/>
    <xdr:sp macro="" textlink="">
      <xdr:nvSpPr>
        <xdr:cNvPr id="76" name="テキスト ボックス 75"/>
        <xdr:cNvSpPr txBox="1"/>
      </xdr:nvSpPr>
      <xdr:spPr>
        <a:xfrm>
          <a:off x="863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75968</xdr:rowOff>
    </xdr:from>
    <xdr:to>
      <xdr:col>6</xdr:col>
      <xdr:colOff>561975</xdr:colOff>
      <xdr:row>36</xdr:row>
      <xdr:rowOff>6118</xdr:rowOff>
    </xdr:to>
    <xdr:sp macro="" textlink="">
      <xdr:nvSpPr>
        <xdr:cNvPr id="82" name="円/楕円 81"/>
        <xdr:cNvSpPr/>
      </xdr:nvSpPr>
      <xdr:spPr>
        <a:xfrm>
          <a:off x="4584700" y="607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54395</xdr:rowOff>
    </xdr:from>
    <xdr:ext cx="534377" cy="259045"/>
    <xdr:sp macro="" textlink="">
      <xdr:nvSpPr>
        <xdr:cNvPr id="83" name="人件費該当値テキスト"/>
        <xdr:cNvSpPr txBox="1"/>
      </xdr:nvSpPr>
      <xdr:spPr>
        <a:xfrm>
          <a:off x="4686300" y="605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50,146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52259</xdr:rowOff>
    </xdr:from>
    <xdr:to>
      <xdr:col>5</xdr:col>
      <xdr:colOff>409575</xdr:colOff>
      <xdr:row>35</xdr:row>
      <xdr:rowOff>153859</xdr:rowOff>
    </xdr:to>
    <xdr:sp macro="" textlink="">
      <xdr:nvSpPr>
        <xdr:cNvPr id="84" name="円/楕円 83"/>
        <xdr:cNvSpPr/>
      </xdr:nvSpPr>
      <xdr:spPr>
        <a:xfrm>
          <a:off x="3746500" y="605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144986</xdr:rowOff>
    </xdr:from>
    <xdr:ext cx="534377" cy="259045"/>
    <xdr:sp macro="" textlink="">
      <xdr:nvSpPr>
        <xdr:cNvPr id="85" name="テキスト ボックス 84"/>
        <xdr:cNvSpPr txBox="1"/>
      </xdr:nvSpPr>
      <xdr:spPr>
        <a:xfrm>
          <a:off x="3530111" y="614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50,872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27309</xdr:rowOff>
    </xdr:from>
    <xdr:to>
      <xdr:col>4</xdr:col>
      <xdr:colOff>206375</xdr:colOff>
      <xdr:row>35</xdr:row>
      <xdr:rowOff>128909</xdr:rowOff>
    </xdr:to>
    <xdr:sp macro="" textlink="">
      <xdr:nvSpPr>
        <xdr:cNvPr id="86" name="円/楕円 85"/>
        <xdr:cNvSpPr/>
      </xdr:nvSpPr>
      <xdr:spPr>
        <a:xfrm>
          <a:off x="2857500" y="602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120036</xdr:rowOff>
    </xdr:from>
    <xdr:ext cx="534377" cy="259045"/>
    <xdr:sp macro="" textlink="">
      <xdr:nvSpPr>
        <xdr:cNvPr id="87" name="テキスト ボックス 86"/>
        <xdr:cNvSpPr txBox="1"/>
      </xdr:nvSpPr>
      <xdr:spPr>
        <a:xfrm>
          <a:off x="2641111" y="612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22998</xdr:rowOff>
    </xdr:from>
    <xdr:to>
      <xdr:col>3</xdr:col>
      <xdr:colOff>3175</xdr:colOff>
      <xdr:row>35</xdr:row>
      <xdr:rowOff>124598</xdr:rowOff>
    </xdr:to>
    <xdr:sp macro="" textlink="">
      <xdr:nvSpPr>
        <xdr:cNvPr id="88" name="円/楕円 87"/>
        <xdr:cNvSpPr/>
      </xdr:nvSpPr>
      <xdr:spPr>
        <a:xfrm>
          <a:off x="1968500" y="60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115725</xdr:rowOff>
    </xdr:from>
    <xdr:ext cx="534377" cy="259045"/>
    <xdr:sp macro="" textlink="">
      <xdr:nvSpPr>
        <xdr:cNvPr id="89" name="テキスト ボックス 88"/>
        <xdr:cNvSpPr txBox="1"/>
      </xdr:nvSpPr>
      <xdr:spPr>
        <a:xfrm>
          <a:off x="1752111" y="611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63428</xdr:rowOff>
    </xdr:from>
    <xdr:to>
      <xdr:col>1</xdr:col>
      <xdr:colOff>485775</xdr:colOff>
      <xdr:row>34</xdr:row>
      <xdr:rowOff>165028</xdr:rowOff>
    </xdr:to>
    <xdr:sp macro="" textlink="">
      <xdr:nvSpPr>
        <xdr:cNvPr id="90" name="円/楕円 89"/>
        <xdr:cNvSpPr/>
      </xdr:nvSpPr>
      <xdr:spPr>
        <a:xfrm>
          <a:off x="1079500" y="58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156155</xdr:rowOff>
    </xdr:from>
    <xdr:ext cx="534377" cy="259045"/>
    <xdr:sp macro="" textlink="">
      <xdr:nvSpPr>
        <xdr:cNvPr id="91" name="テキスト ボックス 90"/>
        <xdr:cNvSpPr txBox="1"/>
      </xdr:nvSpPr>
      <xdr:spPr>
        <a:xfrm>
          <a:off x="863111" y="59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57976</xdr:rowOff>
    </xdr:from>
    <xdr:to>
      <xdr:col>6</xdr:col>
      <xdr:colOff>511175</xdr:colOff>
      <xdr:row>55</xdr:row>
      <xdr:rowOff>85179</xdr:rowOff>
    </xdr:to>
    <xdr:cxnSp macro="">
      <xdr:nvCxnSpPr>
        <xdr:cNvPr id="119" name="直線コネクタ 118"/>
        <xdr:cNvCxnSpPr/>
      </xdr:nvCxnSpPr>
      <xdr:spPr>
        <a:xfrm>
          <a:off x="3797300" y="9487726"/>
          <a:ext cx="8382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152755</xdr:rowOff>
    </xdr:from>
    <xdr:ext cx="534377" cy="259045"/>
    <xdr:sp macro="" textlink="">
      <xdr:nvSpPr>
        <xdr:cNvPr id="120" name="物件費平均値テキスト"/>
        <xdr:cNvSpPr txBox="1"/>
      </xdr:nvSpPr>
      <xdr:spPr>
        <a:xfrm>
          <a:off x="4686300" y="9753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57976</xdr:rowOff>
    </xdr:from>
    <xdr:to>
      <xdr:col>5</xdr:col>
      <xdr:colOff>358775</xdr:colOff>
      <xdr:row>55</xdr:row>
      <xdr:rowOff>97775</xdr:rowOff>
    </xdr:to>
    <xdr:cxnSp macro="">
      <xdr:nvCxnSpPr>
        <xdr:cNvPr id="122" name="直線コネクタ 121"/>
        <xdr:cNvCxnSpPr/>
      </xdr:nvCxnSpPr>
      <xdr:spPr>
        <a:xfrm flipV="1">
          <a:off x="2908300" y="9487726"/>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128774</xdr:rowOff>
    </xdr:from>
    <xdr:ext cx="534377" cy="259045"/>
    <xdr:sp macro="" textlink="">
      <xdr:nvSpPr>
        <xdr:cNvPr id="124" name="テキスト ボックス 123"/>
        <xdr:cNvSpPr txBox="1"/>
      </xdr:nvSpPr>
      <xdr:spPr>
        <a:xfrm>
          <a:off x="3530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97775</xdr:rowOff>
    </xdr:from>
    <xdr:to>
      <xdr:col>4</xdr:col>
      <xdr:colOff>155575</xdr:colOff>
      <xdr:row>55</xdr:row>
      <xdr:rowOff>120955</xdr:rowOff>
    </xdr:to>
    <xdr:cxnSp macro="">
      <xdr:nvCxnSpPr>
        <xdr:cNvPr id="125" name="直線コネクタ 124"/>
        <xdr:cNvCxnSpPr/>
      </xdr:nvCxnSpPr>
      <xdr:spPr>
        <a:xfrm flipV="1">
          <a:off x="2019300" y="9527525"/>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119036</xdr:rowOff>
    </xdr:from>
    <xdr:ext cx="534377" cy="259045"/>
    <xdr:sp macro="" textlink="">
      <xdr:nvSpPr>
        <xdr:cNvPr id="127" name="テキスト ボックス 126"/>
        <xdr:cNvSpPr txBox="1"/>
      </xdr:nvSpPr>
      <xdr:spPr>
        <a:xfrm>
          <a:off x="2641111" y="98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82870</xdr:rowOff>
    </xdr:from>
    <xdr:to>
      <xdr:col>2</xdr:col>
      <xdr:colOff>638175</xdr:colOff>
      <xdr:row>55</xdr:row>
      <xdr:rowOff>120955</xdr:rowOff>
    </xdr:to>
    <xdr:cxnSp macro="">
      <xdr:nvCxnSpPr>
        <xdr:cNvPr id="128" name="直線コネクタ 127"/>
        <xdr:cNvCxnSpPr/>
      </xdr:nvCxnSpPr>
      <xdr:spPr>
        <a:xfrm>
          <a:off x="1130300" y="9512620"/>
          <a:ext cx="88900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7022</xdr:rowOff>
    </xdr:from>
    <xdr:ext cx="534377" cy="259045"/>
    <xdr:sp macro="" textlink="">
      <xdr:nvSpPr>
        <xdr:cNvPr id="130" name="テキスト ボックス 129"/>
        <xdr:cNvSpPr txBox="1"/>
      </xdr:nvSpPr>
      <xdr:spPr>
        <a:xfrm>
          <a:off x="1752111" y="99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22658</xdr:rowOff>
    </xdr:from>
    <xdr:ext cx="534377" cy="259045"/>
    <xdr:sp macro="" textlink="">
      <xdr:nvSpPr>
        <xdr:cNvPr id="132" name="テキスト ボックス 131"/>
        <xdr:cNvSpPr txBox="1"/>
      </xdr:nvSpPr>
      <xdr:spPr>
        <a:xfrm>
          <a:off x="863111" y="996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34379</xdr:rowOff>
    </xdr:from>
    <xdr:to>
      <xdr:col>6</xdr:col>
      <xdr:colOff>561975</xdr:colOff>
      <xdr:row>55</xdr:row>
      <xdr:rowOff>135979</xdr:rowOff>
    </xdr:to>
    <xdr:sp macro="" textlink="">
      <xdr:nvSpPr>
        <xdr:cNvPr id="138" name="円/楕円 137"/>
        <xdr:cNvSpPr/>
      </xdr:nvSpPr>
      <xdr:spPr>
        <a:xfrm>
          <a:off x="4584700" y="946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57256</xdr:rowOff>
    </xdr:from>
    <xdr:ext cx="534377" cy="259045"/>
    <xdr:sp macro="" textlink="">
      <xdr:nvSpPr>
        <xdr:cNvPr id="139" name="物件費該当値テキスト"/>
        <xdr:cNvSpPr txBox="1"/>
      </xdr:nvSpPr>
      <xdr:spPr>
        <a:xfrm>
          <a:off x="4686300" y="931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64,885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7176</xdr:rowOff>
    </xdr:from>
    <xdr:to>
      <xdr:col>5</xdr:col>
      <xdr:colOff>409575</xdr:colOff>
      <xdr:row>55</xdr:row>
      <xdr:rowOff>108776</xdr:rowOff>
    </xdr:to>
    <xdr:sp macro="" textlink="">
      <xdr:nvSpPr>
        <xdr:cNvPr id="140" name="円/楕円 139"/>
        <xdr:cNvSpPr/>
      </xdr:nvSpPr>
      <xdr:spPr>
        <a:xfrm>
          <a:off x="3746500" y="943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125303</xdr:rowOff>
    </xdr:from>
    <xdr:ext cx="534377" cy="259045"/>
    <xdr:sp macro="" textlink="">
      <xdr:nvSpPr>
        <xdr:cNvPr id="141" name="テキスト ボックス 140"/>
        <xdr:cNvSpPr txBox="1"/>
      </xdr:nvSpPr>
      <xdr:spPr>
        <a:xfrm>
          <a:off x="3530111" y="921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66,075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46975</xdr:rowOff>
    </xdr:from>
    <xdr:to>
      <xdr:col>4</xdr:col>
      <xdr:colOff>206375</xdr:colOff>
      <xdr:row>55</xdr:row>
      <xdr:rowOff>148575</xdr:rowOff>
    </xdr:to>
    <xdr:sp macro="" textlink="">
      <xdr:nvSpPr>
        <xdr:cNvPr id="142" name="円/楕円 141"/>
        <xdr:cNvSpPr/>
      </xdr:nvSpPr>
      <xdr:spPr>
        <a:xfrm>
          <a:off x="2857500" y="947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165102</xdr:rowOff>
    </xdr:from>
    <xdr:ext cx="534377" cy="259045"/>
    <xdr:sp macro="" textlink="">
      <xdr:nvSpPr>
        <xdr:cNvPr id="143" name="テキスト ボックス 142"/>
        <xdr:cNvSpPr txBox="1"/>
      </xdr:nvSpPr>
      <xdr:spPr>
        <a:xfrm>
          <a:off x="2641111" y="925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64,334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70155</xdr:rowOff>
    </xdr:from>
    <xdr:to>
      <xdr:col>3</xdr:col>
      <xdr:colOff>3175</xdr:colOff>
      <xdr:row>56</xdr:row>
      <xdr:rowOff>305</xdr:rowOff>
    </xdr:to>
    <xdr:sp macro="" textlink="">
      <xdr:nvSpPr>
        <xdr:cNvPr id="144" name="円/楕円 143"/>
        <xdr:cNvSpPr/>
      </xdr:nvSpPr>
      <xdr:spPr>
        <a:xfrm>
          <a:off x="1968500" y="94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16832</xdr:rowOff>
    </xdr:from>
    <xdr:ext cx="534377" cy="259045"/>
    <xdr:sp macro="" textlink="">
      <xdr:nvSpPr>
        <xdr:cNvPr id="145" name="テキスト ボックス 144"/>
        <xdr:cNvSpPr txBox="1"/>
      </xdr:nvSpPr>
      <xdr:spPr>
        <a:xfrm>
          <a:off x="1752111" y="9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63,320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32070</xdr:rowOff>
    </xdr:from>
    <xdr:to>
      <xdr:col>1</xdr:col>
      <xdr:colOff>485775</xdr:colOff>
      <xdr:row>55</xdr:row>
      <xdr:rowOff>133670</xdr:rowOff>
    </xdr:to>
    <xdr:sp macro="" textlink="">
      <xdr:nvSpPr>
        <xdr:cNvPr id="146" name="円/楕円 145"/>
        <xdr:cNvSpPr/>
      </xdr:nvSpPr>
      <xdr:spPr>
        <a:xfrm>
          <a:off x="1079500" y="946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150197</xdr:rowOff>
    </xdr:from>
    <xdr:ext cx="534377" cy="259045"/>
    <xdr:sp macro="" textlink="">
      <xdr:nvSpPr>
        <xdr:cNvPr id="147" name="テキスト ボックス 146"/>
        <xdr:cNvSpPr txBox="1"/>
      </xdr:nvSpPr>
      <xdr:spPr>
        <a:xfrm>
          <a:off x="863111" y="92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10540</xdr:rowOff>
    </xdr:from>
    <xdr:to>
      <xdr:col>6</xdr:col>
      <xdr:colOff>511175</xdr:colOff>
      <xdr:row>78</xdr:row>
      <xdr:rowOff>25527</xdr:rowOff>
    </xdr:to>
    <xdr:cxnSp macro="">
      <xdr:nvCxnSpPr>
        <xdr:cNvPr id="176" name="直線コネクタ 175"/>
        <xdr:cNvCxnSpPr/>
      </xdr:nvCxnSpPr>
      <xdr:spPr>
        <a:xfrm flipV="1">
          <a:off x="3797300" y="13383640"/>
          <a:ext cx="838200" cy="1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7"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25527</xdr:rowOff>
    </xdr:from>
    <xdr:to>
      <xdr:col>5</xdr:col>
      <xdr:colOff>358775</xdr:colOff>
      <xdr:row>78</xdr:row>
      <xdr:rowOff>26036</xdr:rowOff>
    </xdr:to>
    <xdr:cxnSp macro="">
      <xdr:nvCxnSpPr>
        <xdr:cNvPr id="179" name="直線コネクタ 178"/>
        <xdr:cNvCxnSpPr/>
      </xdr:nvCxnSpPr>
      <xdr:spPr>
        <a:xfrm flipV="1">
          <a:off x="2908300" y="13398627"/>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39514</xdr:rowOff>
    </xdr:from>
    <xdr:ext cx="469744" cy="259045"/>
    <xdr:sp macro="" textlink="">
      <xdr:nvSpPr>
        <xdr:cNvPr id="181" name="テキスト ボックス 180"/>
        <xdr:cNvSpPr txBox="1"/>
      </xdr:nvSpPr>
      <xdr:spPr>
        <a:xfrm>
          <a:off x="3562427"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19813</xdr:rowOff>
    </xdr:from>
    <xdr:to>
      <xdr:col>4</xdr:col>
      <xdr:colOff>155575</xdr:colOff>
      <xdr:row>78</xdr:row>
      <xdr:rowOff>26036</xdr:rowOff>
    </xdr:to>
    <xdr:cxnSp macro="">
      <xdr:nvCxnSpPr>
        <xdr:cNvPr id="182" name="直線コネクタ 181"/>
        <xdr:cNvCxnSpPr/>
      </xdr:nvCxnSpPr>
      <xdr:spPr>
        <a:xfrm>
          <a:off x="2019300" y="13392913"/>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4" name="テキスト ボックス 183"/>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157987</xdr:rowOff>
    </xdr:from>
    <xdr:to>
      <xdr:col>2</xdr:col>
      <xdr:colOff>638175</xdr:colOff>
      <xdr:row>78</xdr:row>
      <xdr:rowOff>19813</xdr:rowOff>
    </xdr:to>
    <xdr:cxnSp macro="">
      <xdr:nvCxnSpPr>
        <xdr:cNvPr id="185" name="直線コネクタ 184"/>
        <xdr:cNvCxnSpPr/>
      </xdr:nvCxnSpPr>
      <xdr:spPr>
        <a:xfrm>
          <a:off x="1130300" y="13359637"/>
          <a:ext cx="889000" cy="3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150385</xdr:rowOff>
    </xdr:from>
    <xdr:ext cx="469744" cy="259045"/>
    <xdr:sp macro="" textlink="">
      <xdr:nvSpPr>
        <xdr:cNvPr id="187" name="テキスト ボックス 186"/>
        <xdr:cNvSpPr txBox="1"/>
      </xdr:nvSpPr>
      <xdr:spPr>
        <a:xfrm>
          <a:off x="1784427"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89" name="テキスト ボックス 188"/>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131190</xdr:rowOff>
    </xdr:from>
    <xdr:to>
      <xdr:col>6</xdr:col>
      <xdr:colOff>561975</xdr:colOff>
      <xdr:row>78</xdr:row>
      <xdr:rowOff>61340</xdr:rowOff>
    </xdr:to>
    <xdr:sp macro="" textlink="">
      <xdr:nvSpPr>
        <xdr:cNvPr id="195" name="円/楕円 194"/>
        <xdr:cNvSpPr/>
      </xdr:nvSpPr>
      <xdr:spPr>
        <a:xfrm>
          <a:off x="4584700" y="133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109617</xdr:rowOff>
    </xdr:from>
    <xdr:ext cx="469744" cy="259045"/>
    <xdr:sp macro="" textlink="">
      <xdr:nvSpPr>
        <xdr:cNvPr id="196" name="維持補修費該当値テキスト"/>
        <xdr:cNvSpPr txBox="1"/>
      </xdr:nvSpPr>
      <xdr:spPr>
        <a:xfrm>
          <a:off x="4686300" y="133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146177</xdr:rowOff>
    </xdr:from>
    <xdr:to>
      <xdr:col>5</xdr:col>
      <xdr:colOff>409575</xdr:colOff>
      <xdr:row>78</xdr:row>
      <xdr:rowOff>76327</xdr:rowOff>
    </xdr:to>
    <xdr:sp macro="" textlink="">
      <xdr:nvSpPr>
        <xdr:cNvPr id="197" name="円/楕円 196"/>
        <xdr:cNvSpPr/>
      </xdr:nvSpPr>
      <xdr:spPr>
        <a:xfrm>
          <a:off x="3746500" y="133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67454</xdr:rowOff>
    </xdr:from>
    <xdr:ext cx="469744" cy="259045"/>
    <xdr:sp macro="" textlink="">
      <xdr:nvSpPr>
        <xdr:cNvPr id="198" name="テキスト ボックス 197"/>
        <xdr:cNvSpPr txBox="1"/>
      </xdr:nvSpPr>
      <xdr:spPr>
        <a:xfrm>
          <a:off x="3562427" y="1344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146686</xdr:rowOff>
    </xdr:from>
    <xdr:to>
      <xdr:col>4</xdr:col>
      <xdr:colOff>206375</xdr:colOff>
      <xdr:row>78</xdr:row>
      <xdr:rowOff>76836</xdr:rowOff>
    </xdr:to>
    <xdr:sp macro="" textlink="">
      <xdr:nvSpPr>
        <xdr:cNvPr id="199" name="円/楕円 198"/>
        <xdr:cNvSpPr/>
      </xdr:nvSpPr>
      <xdr:spPr>
        <a:xfrm>
          <a:off x="2857500" y="133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67963</xdr:rowOff>
    </xdr:from>
    <xdr:ext cx="469744" cy="259045"/>
    <xdr:sp macro="" textlink="">
      <xdr:nvSpPr>
        <xdr:cNvPr id="200" name="テキスト ボックス 199"/>
        <xdr:cNvSpPr txBox="1"/>
      </xdr:nvSpPr>
      <xdr:spPr>
        <a:xfrm>
          <a:off x="2673427" y="1344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140463</xdr:rowOff>
    </xdr:from>
    <xdr:to>
      <xdr:col>3</xdr:col>
      <xdr:colOff>3175</xdr:colOff>
      <xdr:row>78</xdr:row>
      <xdr:rowOff>70613</xdr:rowOff>
    </xdr:to>
    <xdr:sp macro="" textlink="">
      <xdr:nvSpPr>
        <xdr:cNvPr id="201" name="円/楕円 200"/>
        <xdr:cNvSpPr/>
      </xdr:nvSpPr>
      <xdr:spPr>
        <a:xfrm>
          <a:off x="1968500" y="133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61740</xdr:rowOff>
    </xdr:from>
    <xdr:ext cx="469744" cy="259045"/>
    <xdr:sp macro="" textlink="">
      <xdr:nvSpPr>
        <xdr:cNvPr id="202" name="テキスト ボックス 201"/>
        <xdr:cNvSpPr txBox="1"/>
      </xdr:nvSpPr>
      <xdr:spPr>
        <a:xfrm>
          <a:off x="1784427" y="1343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107187</xdr:rowOff>
    </xdr:from>
    <xdr:to>
      <xdr:col>1</xdr:col>
      <xdr:colOff>485775</xdr:colOff>
      <xdr:row>78</xdr:row>
      <xdr:rowOff>37337</xdr:rowOff>
    </xdr:to>
    <xdr:sp macro="" textlink="">
      <xdr:nvSpPr>
        <xdr:cNvPr id="203" name="円/楕円 202"/>
        <xdr:cNvSpPr/>
      </xdr:nvSpPr>
      <xdr:spPr>
        <a:xfrm>
          <a:off x="1079500" y="13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28464</xdr:rowOff>
    </xdr:from>
    <xdr:ext cx="469744" cy="259045"/>
    <xdr:sp macro="" textlink="">
      <xdr:nvSpPr>
        <xdr:cNvPr id="204" name="テキスト ボックス 203"/>
        <xdr:cNvSpPr txBox="1"/>
      </xdr:nvSpPr>
      <xdr:spPr>
        <a:xfrm>
          <a:off x="895427" y="134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114719</xdr:rowOff>
    </xdr:from>
    <xdr:to>
      <xdr:col>6</xdr:col>
      <xdr:colOff>511175</xdr:colOff>
      <xdr:row>96</xdr:row>
      <xdr:rowOff>55308</xdr:rowOff>
    </xdr:to>
    <xdr:cxnSp macro="">
      <xdr:nvCxnSpPr>
        <xdr:cNvPr id="234" name="直線コネクタ 233"/>
        <xdr:cNvCxnSpPr/>
      </xdr:nvCxnSpPr>
      <xdr:spPr>
        <a:xfrm flipV="1">
          <a:off x="3797300" y="16402469"/>
          <a:ext cx="838200" cy="1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164343</xdr:rowOff>
    </xdr:from>
    <xdr:ext cx="534377" cy="259045"/>
    <xdr:sp macro="" textlink="">
      <xdr:nvSpPr>
        <xdr:cNvPr id="235" name="扶助費平均値テキスト"/>
        <xdr:cNvSpPr txBox="1"/>
      </xdr:nvSpPr>
      <xdr:spPr>
        <a:xfrm>
          <a:off x="4686300" y="1645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55308</xdr:rowOff>
    </xdr:from>
    <xdr:to>
      <xdr:col>5</xdr:col>
      <xdr:colOff>358775</xdr:colOff>
      <xdr:row>96</xdr:row>
      <xdr:rowOff>77051</xdr:rowOff>
    </xdr:to>
    <xdr:cxnSp macro="">
      <xdr:nvCxnSpPr>
        <xdr:cNvPr id="237" name="直線コネクタ 236"/>
        <xdr:cNvCxnSpPr/>
      </xdr:nvCxnSpPr>
      <xdr:spPr>
        <a:xfrm flipV="1">
          <a:off x="2908300" y="16514508"/>
          <a:ext cx="889000" cy="2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54715</xdr:rowOff>
    </xdr:from>
    <xdr:ext cx="534377" cy="259045"/>
    <xdr:sp macro="" textlink="">
      <xdr:nvSpPr>
        <xdr:cNvPr id="239" name="テキスト ボックス 238"/>
        <xdr:cNvSpPr txBox="1"/>
      </xdr:nvSpPr>
      <xdr:spPr>
        <a:xfrm>
          <a:off x="3530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77051</xdr:rowOff>
    </xdr:from>
    <xdr:to>
      <xdr:col>4</xdr:col>
      <xdr:colOff>155575</xdr:colOff>
      <xdr:row>96</xdr:row>
      <xdr:rowOff>151727</xdr:rowOff>
    </xdr:to>
    <xdr:cxnSp macro="">
      <xdr:nvCxnSpPr>
        <xdr:cNvPr id="240" name="直線コネクタ 239"/>
        <xdr:cNvCxnSpPr/>
      </xdr:nvCxnSpPr>
      <xdr:spPr>
        <a:xfrm flipV="1">
          <a:off x="2019300" y="16536251"/>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98455</xdr:rowOff>
    </xdr:from>
    <xdr:ext cx="534377" cy="259045"/>
    <xdr:sp macro="" textlink="">
      <xdr:nvSpPr>
        <xdr:cNvPr id="242" name="テキスト ボックス 241"/>
        <xdr:cNvSpPr txBox="1"/>
      </xdr:nvSpPr>
      <xdr:spPr>
        <a:xfrm>
          <a:off x="2641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151727</xdr:rowOff>
    </xdr:from>
    <xdr:to>
      <xdr:col>2</xdr:col>
      <xdr:colOff>638175</xdr:colOff>
      <xdr:row>97</xdr:row>
      <xdr:rowOff>5195</xdr:rowOff>
    </xdr:to>
    <xdr:cxnSp macro="">
      <xdr:nvCxnSpPr>
        <xdr:cNvPr id="243" name="直線コネクタ 242"/>
        <xdr:cNvCxnSpPr/>
      </xdr:nvCxnSpPr>
      <xdr:spPr>
        <a:xfrm flipV="1">
          <a:off x="1130300" y="16610927"/>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2939</xdr:rowOff>
    </xdr:from>
    <xdr:ext cx="534377" cy="259045"/>
    <xdr:sp macro="" textlink="">
      <xdr:nvSpPr>
        <xdr:cNvPr id="245" name="テキスト ボックス 244"/>
        <xdr:cNvSpPr txBox="1"/>
      </xdr:nvSpPr>
      <xdr:spPr>
        <a:xfrm>
          <a:off x="1752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12476</xdr:rowOff>
    </xdr:from>
    <xdr:ext cx="534377" cy="259045"/>
    <xdr:sp macro="" textlink="">
      <xdr:nvSpPr>
        <xdr:cNvPr id="247" name="テキスト ボックス 246"/>
        <xdr:cNvSpPr txBox="1"/>
      </xdr:nvSpPr>
      <xdr:spPr>
        <a:xfrm>
          <a:off x="863111" y="1681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63919</xdr:rowOff>
    </xdr:from>
    <xdr:to>
      <xdr:col>6</xdr:col>
      <xdr:colOff>561975</xdr:colOff>
      <xdr:row>95</xdr:row>
      <xdr:rowOff>165519</xdr:rowOff>
    </xdr:to>
    <xdr:sp macro="" textlink="">
      <xdr:nvSpPr>
        <xdr:cNvPr id="253" name="円/楕円 252"/>
        <xdr:cNvSpPr/>
      </xdr:nvSpPr>
      <xdr:spPr>
        <a:xfrm>
          <a:off x="4584700" y="163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86796</xdr:rowOff>
    </xdr:from>
    <xdr:ext cx="599010" cy="259045"/>
    <xdr:sp macro="" textlink="">
      <xdr:nvSpPr>
        <xdr:cNvPr id="254" name="扶助費該当値テキスト"/>
        <xdr:cNvSpPr txBox="1"/>
      </xdr:nvSpPr>
      <xdr:spPr>
        <a:xfrm>
          <a:off x="4686300" y="1620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108,467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4508</xdr:rowOff>
    </xdr:from>
    <xdr:to>
      <xdr:col>5</xdr:col>
      <xdr:colOff>409575</xdr:colOff>
      <xdr:row>96</xdr:row>
      <xdr:rowOff>106108</xdr:rowOff>
    </xdr:to>
    <xdr:sp macro="" textlink="">
      <xdr:nvSpPr>
        <xdr:cNvPr id="255" name="円/楕円 254"/>
        <xdr:cNvSpPr/>
      </xdr:nvSpPr>
      <xdr:spPr>
        <a:xfrm>
          <a:off x="3746500" y="164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122635</xdr:rowOff>
    </xdr:from>
    <xdr:ext cx="534377" cy="259045"/>
    <xdr:sp macro="" textlink="">
      <xdr:nvSpPr>
        <xdr:cNvPr id="256" name="テキスト ボックス 255"/>
        <xdr:cNvSpPr txBox="1"/>
      </xdr:nvSpPr>
      <xdr:spPr>
        <a:xfrm>
          <a:off x="3530111" y="1623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99,645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26251</xdr:rowOff>
    </xdr:from>
    <xdr:to>
      <xdr:col>4</xdr:col>
      <xdr:colOff>206375</xdr:colOff>
      <xdr:row>96</xdr:row>
      <xdr:rowOff>127851</xdr:rowOff>
    </xdr:to>
    <xdr:sp macro="" textlink="">
      <xdr:nvSpPr>
        <xdr:cNvPr id="257" name="円/楕円 256"/>
        <xdr:cNvSpPr/>
      </xdr:nvSpPr>
      <xdr:spPr>
        <a:xfrm>
          <a:off x="2857500" y="164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144378</xdr:rowOff>
    </xdr:from>
    <xdr:ext cx="534377" cy="259045"/>
    <xdr:sp macro="" textlink="">
      <xdr:nvSpPr>
        <xdr:cNvPr id="258" name="テキスト ボックス 257"/>
        <xdr:cNvSpPr txBox="1"/>
      </xdr:nvSpPr>
      <xdr:spPr>
        <a:xfrm>
          <a:off x="2641111" y="1626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97,933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100927</xdr:rowOff>
    </xdr:from>
    <xdr:to>
      <xdr:col>3</xdr:col>
      <xdr:colOff>3175</xdr:colOff>
      <xdr:row>97</xdr:row>
      <xdr:rowOff>31077</xdr:rowOff>
    </xdr:to>
    <xdr:sp macro="" textlink="">
      <xdr:nvSpPr>
        <xdr:cNvPr id="259" name="円/楕円 258"/>
        <xdr:cNvSpPr/>
      </xdr:nvSpPr>
      <xdr:spPr>
        <a:xfrm>
          <a:off x="1968500" y="1656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47604</xdr:rowOff>
    </xdr:from>
    <xdr:ext cx="534377" cy="259045"/>
    <xdr:sp macro="" textlink="">
      <xdr:nvSpPr>
        <xdr:cNvPr id="260" name="テキスト ボックス 259"/>
        <xdr:cNvSpPr txBox="1"/>
      </xdr:nvSpPr>
      <xdr:spPr>
        <a:xfrm>
          <a:off x="1752111" y="1633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92,053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125845</xdr:rowOff>
    </xdr:from>
    <xdr:to>
      <xdr:col>1</xdr:col>
      <xdr:colOff>485775</xdr:colOff>
      <xdr:row>97</xdr:row>
      <xdr:rowOff>55995</xdr:rowOff>
    </xdr:to>
    <xdr:sp macro="" textlink="">
      <xdr:nvSpPr>
        <xdr:cNvPr id="261" name="円/楕円 260"/>
        <xdr:cNvSpPr/>
      </xdr:nvSpPr>
      <xdr:spPr>
        <a:xfrm>
          <a:off x="1079500" y="165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72522</xdr:rowOff>
    </xdr:from>
    <xdr:ext cx="534377" cy="259045"/>
    <xdr:sp macro="" textlink="">
      <xdr:nvSpPr>
        <xdr:cNvPr id="262" name="テキスト ボックス 261"/>
        <xdr:cNvSpPr txBox="1"/>
      </xdr:nvSpPr>
      <xdr:spPr>
        <a:xfrm>
          <a:off x="863111" y="163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53267</xdr:rowOff>
    </xdr:from>
    <xdr:to>
      <xdr:col>15</xdr:col>
      <xdr:colOff>180975</xdr:colOff>
      <xdr:row>34</xdr:row>
      <xdr:rowOff>100084</xdr:rowOff>
    </xdr:to>
    <xdr:cxnSp macro="">
      <xdr:nvCxnSpPr>
        <xdr:cNvPr id="289" name="直線コネクタ 288"/>
        <xdr:cNvCxnSpPr/>
      </xdr:nvCxnSpPr>
      <xdr:spPr>
        <a:xfrm>
          <a:off x="9639300" y="5882567"/>
          <a:ext cx="838200" cy="4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34866</xdr:rowOff>
    </xdr:from>
    <xdr:ext cx="534377" cy="259045"/>
    <xdr:sp macro="" textlink="">
      <xdr:nvSpPr>
        <xdr:cNvPr id="290" name="補助費等平均値テキスト"/>
        <xdr:cNvSpPr txBox="1"/>
      </xdr:nvSpPr>
      <xdr:spPr>
        <a:xfrm>
          <a:off x="10528300" y="586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169509</xdr:rowOff>
    </xdr:from>
    <xdr:to>
      <xdr:col>14</xdr:col>
      <xdr:colOff>28575</xdr:colOff>
      <xdr:row>34</xdr:row>
      <xdr:rowOff>53267</xdr:rowOff>
    </xdr:to>
    <xdr:cxnSp macro="">
      <xdr:nvCxnSpPr>
        <xdr:cNvPr id="292" name="直線コネクタ 291"/>
        <xdr:cNvCxnSpPr/>
      </xdr:nvCxnSpPr>
      <xdr:spPr>
        <a:xfrm>
          <a:off x="8750300" y="5827359"/>
          <a:ext cx="889000" cy="5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14932</xdr:rowOff>
    </xdr:from>
    <xdr:ext cx="534377" cy="259045"/>
    <xdr:sp macro="" textlink="">
      <xdr:nvSpPr>
        <xdr:cNvPr id="294" name="テキスト ボックス 293"/>
        <xdr:cNvSpPr txBox="1"/>
      </xdr:nvSpPr>
      <xdr:spPr>
        <a:xfrm>
          <a:off x="9372111" y="60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169509</xdr:rowOff>
    </xdr:from>
    <xdr:to>
      <xdr:col>12</xdr:col>
      <xdr:colOff>511175</xdr:colOff>
      <xdr:row>34</xdr:row>
      <xdr:rowOff>148935</xdr:rowOff>
    </xdr:to>
    <xdr:cxnSp macro="">
      <xdr:nvCxnSpPr>
        <xdr:cNvPr id="295" name="直線コネクタ 294"/>
        <xdr:cNvCxnSpPr/>
      </xdr:nvCxnSpPr>
      <xdr:spPr>
        <a:xfrm flipV="1">
          <a:off x="7861300" y="5827359"/>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133850</xdr:rowOff>
    </xdr:from>
    <xdr:ext cx="534377" cy="259045"/>
    <xdr:sp macro="" textlink="">
      <xdr:nvSpPr>
        <xdr:cNvPr id="297" name="テキスト ボックス 296"/>
        <xdr:cNvSpPr txBox="1"/>
      </xdr:nvSpPr>
      <xdr:spPr>
        <a:xfrm>
          <a:off x="8483111" y="596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148935</xdr:rowOff>
    </xdr:from>
    <xdr:to>
      <xdr:col>11</xdr:col>
      <xdr:colOff>307975</xdr:colOff>
      <xdr:row>35</xdr:row>
      <xdr:rowOff>24805</xdr:rowOff>
    </xdr:to>
    <xdr:cxnSp macro="">
      <xdr:nvCxnSpPr>
        <xdr:cNvPr id="298" name="直線コネクタ 297"/>
        <xdr:cNvCxnSpPr/>
      </xdr:nvCxnSpPr>
      <xdr:spPr>
        <a:xfrm flipV="1">
          <a:off x="6972300" y="5978235"/>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156827</xdr:rowOff>
    </xdr:from>
    <xdr:ext cx="534377" cy="259045"/>
    <xdr:sp macro="" textlink="">
      <xdr:nvSpPr>
        <xdr:cNvPr id="300" name="テキスト ボックス 299"/>
        <xdr:cNvSpPr txBox="1"/>
      </xdr:nvSpPr>
      <xdr:spPr>
        <a:xfrm>
          <a:off x="7594111" y="56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43166</xdr:rowOff>
    </xdr:from>
    <xdr:ext cx="534377" cy="259045"/>
    <xdr:sp macro="" textlink="">
      <xdr:nvSpPr>
        <xdr:cNvPr id="302" name="テキスト ボックス 301"/>
        <xdr:cNvSpPr txBox="1"/>
      </xdr:nvSpPr>
      <xdr:spPr>
        <a:xfrm>
          <a:off x="6705111" y="5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49284</xdr:rowOff>
    </xdr:from>
    <xdr:to>
      <xdr:col>15</xdr:col>
      <xdr:colOff>231775</xdr:colOff>
      <xdr:row>34</xdr:row>
      <xdr:rowOff>150884</xdr:rowOff>
    </xdr:to>
    <xdr:sp macro="" textlink="">
      <xdr:nvSpPr>
        <xdr:cNvPr id="308" name="円/楕円 307"/>
        <xdr:cNvSpPr/>
      </xdr:nvSpPr>
      <xdr:spPr>
        <a:xfrm>
          <a:off x="10426700" y="587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72161</xdr:rowOff>
    </xdr:from>
    <xdr:ext cx="534377" cy="259045"/>
    <xdr:sp macro="" textlink="">
      <xdr:nvSpPr>
        <xdr:cNvPr id="309" name="補助費等該当値テキスト"/>
        <xdr:cNvSpPr txBox="1"/>
      </xdr:nvSpPr>
      <xdr:spPr>
        <a:xfrm>
          <a:off x="10528300" y="573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31,733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2467</xdr:rowOff>
    </xdr:from>
    <xdr:to>
      <xdr:col>14</xdr:col>
      <xdr:colOff>79375</xdr:colOff>
      <xdr:row>34</xdr:row>
      <xdr:rowOff>104067</xdr:rowOff>
    </xdr:to>
    <xdr:sp macro="" textlink="">
      <xdr:nvSpPr>
        <xdr:cNvPr id="310" name="円/楕円 309"/>
        <xdr:cNvSpPr/>
      </xdr:nvSpPr>
      <xdr:spPr>
        <a:xfrm>
          <a:off x="9588500" y="583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120594</xdr:rowOff>
    </xdr:from>
    <xdr:ext cx="534377" cy="259045"/>
    <xdr:sp macro="" textlink="">
      <xdr:nvSpPr>
        <xdr:cNvPr id="311" name="テキスト ボックス 310"/>
        <xdr:cNvSpPr txBox="1"/>
      </xdr:nvSpPr>
      <xdr:spPr>
        <a:xfrm>
          <a:off x="9372111" y="560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118709</xdr:rowOff>
    </xdr:from>
    <xdr:to>
      <xdr:col>12</xdr:col>
      <xdr:colOff>561975</xdr:colOff>
      <xdr:row>34</xdr:row>
      <xdr:rowOff>48859</xdr:rowOff>
    </xdr:to>
    <xdr:sp macro="" textlink="">
      <xdr:nvSpPr>
        <xdr:cNvPr id="312" name="円/楕円 311"/>
        <xdr:cNvSpPr/>
      </xdr:nvSpPr>
      <xdr:spPr>
        <a:xfrm>
          <a:off x="8699500" y="577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65386</xdr:rowOff>
    </xdr:from>
    <xdr:ext cx="534377" cy="259045"/>
    <xdr:sp macro="" textlink="">
      <xdr:nvSpPr>
        <xdr:cNvPr id="313" name="テキスト ボックス 312"/>
        <xdr:cNvSpPr txBox="1"/>
      </xdr:nvSpPr>
      <xdr:spPr>
        <a:xfrm>
          <a:off x="8483111" y="555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98135</xdr:rowOff>
    </xdr:from>
    <xdr:to>
      <xdr:col>11</xdr:col>
      <xdr:colOff>358775</xdr:colOff>
      <xdr:row>35</xdr:row>
      <xdr:rowOff>28285</xdr:rowOff>
    </xdr:to>
    <xdr:sp macro="" textlink="">
      <xdr:nvSpPr>
        <xdr:cNvPr id="314" name="円/楕円 313"/>
        <xdr:cNvSpPr/>
      </xdr:nvSpPr>
      <xdr:spPr>
        <a:xfrm>
          <a:off x="7810500" y="592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19412</xdr:rowOff>
    </xdr:from>
    <xdr:ext cx="534377" cy="259045"/>
    <xdr:sp macro="" textlink="">
      <xdr:nvSpPr>
        <xdr:cNvPr id="315" name="テキスト ボックス 314"/>
        <xdr:cNvSpPr txBox="1"/>
      </xdr:nvSpPr>
      <xdr:spPr>
        <a:xfrm>
          <a:off x="7594111" y="602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145455</xdr:rowOff>
    </xdr:from>
    <xdr:to>
      <xdr:col>10</xdr:col>
      <xdr:colOff>155575</xdr:colOff>
      <xdr:row>35</xdr:row>
      <xdr:rowOff>75605</xdr:rowOff>
    </xdr:to>
    <xdr:sp macro="" textlink="">
      <xdr:nvSpPr>
        <xdr:cNvPr id="316" name="円/楕円 315"/>
        <xdr:cNvSpPr/>
      </xdr:nvSpPr>
      <xdr:spPr>
        <a:xfrm>
          <a:off x="6921500" y="597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66732</xdr:rowOff>
    </xdr:from>
    <xdr:ext cx="534377" cy="259045"/>
    <xdr:sp macro="" textlink="">
      <xdr:nvSpPr>
        <xdr:cNvPr id="317" name="テキスト ボックス 316"/>
        <xdr:cNvSpPr txBox="1"/>
      </xdr:nvSpPr>
      <xdr:spPr>
        <a:xfrm>
          <a:off x="6705111" y="606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39290</xdr:rowOff>
    </xdr:from>
    <xdr:to>
      <xdr:col>15</xdr:col>
      <xdr:colOff>180975</xdr:colOff>
      <xdr:row>57</xdr:row>
      <xdr:rowOff>63282</xdr:rowOff>
    </xdr:to>
    <xdr:cxnSp macro="">
      <xdr:nvCxnSpPr>
        <xdr:cNvPr id="348" name="直線コネクタ 347"/>
        <xdr:cNvCxnSpPr/>
      </xdr:nvCxnSpPr>
      <xdr:spPr>
        <a:xfrm>
          <a:off x="9639300" y="9640490"/>
          <a:ext cx="838200" cy="19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51700</xdr:rowOff>
    </xdr:from>
    <xdr:to>
      <xdr:col>14</xdr:col>
      <xdr:colOff>28575</xdr:colOff>
      <xdr:row>56</xdr:row>
      <xdr:rowOff>39290</xdr:rowOff>
    </xdr:to>
    <xdr:cxnSp macro="">
      <xdr:nvCxnSpPr>
        <xdr:cNvPr id="351" name="直線コネクタ 350"/>
        <xdr:cNvCxnSpPr/>
      </xdr:nvCxnSpPr>
      <xdr:spPr>
        <a:xfrm>
          <a:off x="8750300" y="9310000"/>
          <a:ext cx="889000" cy="3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1828</xdr:rowOff>
    </xdr:from>
    <xdr:ext cx="534377" cy="259045"/>
    <xdr:sp macro="" textlink="">
      <xdr:nvSpPr>
        <xdr:cNvPr id="353" name="テキスト ボックス 352"/>
        <xdr:cNvSpPr txBox="1"/>
      </xdr:nvSpPr>
      <xdr:spPr>
        <a:xfrm>
          <a:off x="9372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51700</xdr:rowOff>
    </xdr:from>
    <xdr:to>
      <xdr:col>12</xdr:col>
      <xdr:colOff>511175</xdr:colOff>
      <xdr:row>55</xdr:row>
      <xdr:rowOff>54966</xdr:rowOff>
    </xdr:to>
    <xdr:cxnSp macro="">
      <xdr:nvCxnSpPr>
        <xdr:cNvPr id="354" name="直線コネクタ 353"/>
        <xdr:cNvCxnSpPr/>
      </xdr:nvCxnSpPr>
      <xdr:spPr>
        <a:xfrm flipV="1">
          <a:off x="7861300" y="9310000"/>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71627</xdr:rowOff>
    </xdr:from>
    <xdr:ext cx="534377" cy="259045"/>
    <xdr:sp macro="" textlink="">
      <xdr:nvSpPr>
        <xdr:cNvPr id="356" name="テキスト ボックス 355"/>
        <xdr:cNvSpPr txBox="1"/>
      </xdr:nvSpPr>
      <xdr:spPr>
        <a:xfrm>
          <a:off x="8483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11172</xdr:rowOff>
    </xdr:from>
    <xdr:to>
      <xdr:col>11</xdr:col>
      <xdr:colOff>307975</xdr:colOff>
      <xdr:row>55</xdr:row>
      <xdr:rowOff>54966</xdr:rowOff>
    </xdr:to>
    <xdr:cxnSp macro="">
      <xdr:nvCxnSpPr>
        <xdr:cNvPr id="357" name="直線コネクタ 356"/>
        <xdr:cNvCxnSpPr/>
      </xdr:nvCxnSpPr>
      <xdr:spPr>
        <a:xfrm>
          <a:off x="6972300" y="9440922"/>
          <a:ext cx="889000" cy="4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101726</xdr:rowOff>
    </xdr:from>
    <xdr:ext cx="534377" cy="259045"/>
    <xdr:sp macro="" textlink="">
      <xdr:nvSpPr>
        <xdr:cNvPr id="359" name="テキスト ボックス 358"/>
        <xdr:cNvSpPr txBox="1"/>
      </xdr:nvSpPr>
      <xdr:spPr>
        <a:xfrm>
          <a:off x="7594111" y="9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10253</xdr:rowOff>
    </xdr:from>
    <xdr:ext cx="534377" cy="259045"/>
    <xdr:sp macro="" textlink="">
      <xdr:nvSpPr>
        <xdr:cNvPr id="361" name="テキスト ボックス 360"/>
        <xdr:cNvSpPr txBox="1"/>
      </xdr:nvSpPr>
      <xdr:spPr>
        <a:xfrm>
          <a:off x="6705111" y="978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12482</xdr:rowOff>
    </xdr:from>
    <xdr:to>
      <xdr:col>15</xdr:col>
      <xdr:colOff>231775</xdr:colOff>
      <xdr:row>57</xdr:row>
      <xdr:rowOff>114082</xdr:rowOff>
    </xdr:to>
    <xdr:sp macro="" textlink="">
      <xdr:nvSpPr>
        <xdr:cNvPr id="367" name="円/楕円 366"/>
        <xdr:cNvSpPr/>
      </xdr:nvSpPr>
      <xdr:spPr>
        <a:xfrm>
          <a:off x="10426700" y="97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162359</xdr:rowOff>
    </xdr:from>
    <xdr:ext cx="534377" cy="259045"/>
    <xdr:sp macro="" textlink="">
      <xdr:nvSpPr>
        <xdr:cNvPr id="368" name="普通建設事業費該当値テキスト"/>
        <xdr:cNvSpPr txBox="1"/>
      </xdr:nvSpPr>
      <xdr:spPr>
        <a:xfrm>
          <a:off x="10528300" y="976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34,770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159940</xdr:rowOff>
    </xdr:from>
    <xdr:to>
      <xdr:col>14</xdr:col>
      <xdr:colOff>79375</xdr:colOff>
      <xdr:row>56</xdr:row>
      <xdr:rowOff>90090</xdr:rowOff>
    </xdr:to>
    <xdr:sp macro="" textlink="">
      <xdr:nvSpPr>
        <xdr:cNvPr id="369" name="円/楕円 368"/>
        <xdr:cNvSpPr/>
      </xdr:nvSpPr>
      <xdr:spPr>
        <a:xfrm>
          <a:off x="9588500" y="958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106617</xdr:rowOff>
    </xdr:from>
    <xdr:ext cx="534377" cy="259045"/>
    <xdr:sp macro="" textlink="">
      <xdr:nvSpPr>
        <xdr:cNvPr id="370" name="テキスト ボックス 369"/>
        <xdr:cNvSpPr txBox="1"/>
      </xdr:nvSpPr>
      <xdr:spPr>
        <a:xfrm>
          <a:off x="9372111" y="936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900</xdr:rowOff>
    </xdr:from>
    <xdr:to>
      <xdr:col>12</xdr:col>
      <xdr:colOff>561975</xdr:colOff>
      <xdr:row>54</xdr:row>
      <xdr:rowOff>102500</xdr:rowOff>
    </xdr:to>
    <xdr:sp macro="" textlink="">
      <xdr:nvSpPr>
        <xdr:cNvPr id="371" name="円/楕円 370"/>
        <xdr:cNvSpPr/>
      </xdr:nvSpPr>
      <xdr:spPr>
        <a:xfrm>
          <a:off x="8699500" y="92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119027</xdr:rowOff>
    </xdr:from>
    <xdr:ext cx="534377" cy="259045"/>
    <xdr:sp macro="" textlink="">
      <xdr:nvSpPr>
        <xdr:cNvPr id="372" name="テキスト ボックス 371"/>
        <xdr:cNvSpPr txBox="1"/>
      </xdr:nvSpPr>
      <xdr:spPr>
        <a:xfrm>
          <a:off x="8483111" y="903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83,084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4166</xdr:rowOff>
    </xdr:from>
    <xdr:to>
      <xdr:col>11</xdr:col>
      <xdr:colOff>358775</xdr:colOff>
      <xdr:row>55</xdr:row>
      <xdr:rowOff>105766</xdr:rowOff>
    </xdr:to>
    <xdr:sp macro="" textlink="">
      <xdr:nvSpPr>
        <xdr:cNvPr id="373" name="円/楕円 372"/>
        <xdr:cNvSpPr/>
      </xdr:nvSpPr>
      <xdr:spPr>
        <a:xfrm>
          <a:off x="7810500" y="94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122293</xdr:rowOff>
    </xdr:from>
    <xdr:ext cx="534377" cy="259045"/>
    <xdr:sp macro="" textlink="">
      <xdr:nvSpPr>
        <xdr:cNvPr id="374" name="テキスト ボックス 373"/>
        <xdr:cNvSpPr txBox="1"/>
      </xdr:nvSpPr>
      <xdr:spPr>
        <a:xfrm>
          <a:off x="7594111" y="920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67,034</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131822</xdr:rowOff>
    </xdr:from>
    <xdr:to>
      <xdr:col>10</xdr:col>
      <xdr:colOff>155575</xdr:colOff>
      <xdr:row>55</xdr:row>
      <xdr:rowOff>61972</xdr:rowOff>
    </xdr:to>
    <xdr:sp macro="" textlink="">
      <xdr:nvSpPr>
        <xdr:cNvPr id="375" name="円/楕円 374"/>
        <xdr:cNvSpPr/>
      </xdr:nvSpPr>
      <xdr:spPr>
        <a:xfrm>
          <a:off x="6921500" y="939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78499</xdr:rowOff>
    </xdr:from>
    <xdr:ext cx="534377" cy="259045"/>
    <xdr:sp macro="" textlink="">
      <xdr:nvSpPr>
        <xdr:cNvPr id="376" name="テキスト ボックス 375"/>
        <xdr:cNvSpPr txBox="1"/>
      </xdr:nvSpPr>
      <xdr:spPr>
        <a:xfrm>
          <a:off x="6705111" y="916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70244</xdr:rowOff>
    </xdr:from>
    <xdr:to>
      <xdr:col>15</xdr:col>
      <xdr:colOff>180975</xdr:colOff>
      <xdr:row>76</xdr:row>
      <xdr:rowOff>128612</xdr:rowOff>
    </xdr:to>
    <xdr:cxnSp macro="">
      <xdr:nvCxnSpPr>
        <xdr:cNvPr id="405" name="直線コネクタ 404"/>
        <xdr:cNvCxnSpPr/>
      </xdr:nvCxnSpPr>
      <xdr:spPr>
        <a:xfrm>
          <a:off x="9639300" y="13100444"/>
          <a:ext cx="838200" cy="5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118418</xdr:rowOff>
    </xdr:from>
    <xdr:ext cx="469744" cy="259045"/>
    <xdr:sp macro="" textlink="">
      <xdr:nvSpPr>
        <xdr:cNvPr id="406" name="普通建設事業費 （ うち新規整備　）平均値テキスト"/>
        <xdr:cNvSpPr txBox="1"/>
      </xdr:nvSpPr>
      <xdr:spPr>
        <a:xfrm>
          <a:off x="10528300" y="13148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70244</xdr:rowOff>
    </xdr:from>
    <xdr:to>
      <xdr:col>14</xdr:col>
      <xdr:colOff>28575</xdr:colOff>
      <xdr:row>79</xdr:row>
      <xdr:rowOff>44450</xdr:rowOff>
    </xdr:to>
    <xdr:cxnSp macro="">
      <xdr:nvCxnSpPr>
        <xdr:cNvPr id="408" name="直線コネクタ 407"/>
        <xdr:cNvCxnSpPr/>
      </xdr:nvCxnSpPr>
      <xdr:spPr>
        <a:xfrm flipV="1">
          <a:off x="8750300" y="13100444"/>
          <a:ext cx="889000" cy="48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119207</xdr:rowOff>
    </xdr:from>
    <xdr:ext cx="534377" cy="259045"/>
    <xdr:sp macro="" textlink="">
      <xdr:nvSpPr>
        <xdr:cNvPr id="410" name="テキスト ボックス 409"/>
        <xdr:cNvSpPr txBox="1"/>
      </xdr:nvSpPr>
      <xdr:spPr>
        <a:xfrm>
          <a:off x="9372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2" name="テキスト ボックス 411"/>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77812</xdr:rowOff>
    </xdr:from>
    <xdr:to>
      <xdr:col>15</xdr:col>
      <xdr:colOff>231775</xdr:colOff>
      <xdr:row>77</xdr:row>
      <xdr:rowOff>7962</xdr:rowOff>
    </xdr:to>
    <xdr:sp macro="" textlink="">
      <xdr:nvSpPr>
        <xdr:cNvPr id="418" name="円/楕円 417"/>
        <xdr:cNvSpPr/>
      </xdr:nvSpPr>
      <xdr:spPr>
        <a:xfrm>
          <a:off x="10426700" y="1310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100690</xdr:rowOff>
    </xdr:from>
    <xdr:ext cx="534377" cy="259045"/>
    <xdr:sp macro="" textlink="">
      <xdr:nvSpPr>
        <xdr:cNvPr id="419" name="普通建設事業費 （ うち新規整備　）該当値テキスト"/>
        <xdr:cNvSpPr txBox="1"/>
      </xdr:nvSpPr>
      <xdr:spPr>
        <a:xfrm>
          <a:off x="10528300" y="129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19444</xdr:rowOff>
    </xdr:from>
    <xdr:to>
      <xdr:col>14</xdr:col>
      <xdr:colOff>79375</xdr:colOff>
      <xdr:row>76</xdr:row>
      <xdr:rowOff>121044</xdr:rowOff>
    </xdr:to>
    <xdr:sp macro="" textlink="">
      <xdr:nvSpPr>
        <xdr:cNvPr id="420" name="円/楕円 419"/>
        <xdr:cNvSpPr/>
      </xdr:nvSpPr>
      <xdr:spPr>
        <a:xfrm>
          <a:off x="9588500" y="130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112171</xdr:rowOff>
    </xdr:from>
    <xdr:ext cx="534377" cy="259045"/>
    <xdr:sp macro="" textlink="">
      <xdr:nvSpPr>
        <xdr:cNvPr id="421" name="テキスト ボックス 420"/>
        <xdr:cNvSpPr txBox="1"/>
      </xdr:nvSpPr>
      <xdr:spPr>
        <a:xfrm>
          <a:off x="9372111" y="131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22" name="円/楕円 421"/>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23" name="テキスト ボックス 422"/>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27673</xdr:rowOff>
    </xdr:from>
    <xdr:to>
      <xdr:col>15</xdr:col>
      <xdr:colOff>180975</xdr:colOff>
      <xdr:row>98</xdr:row>
      <xdr:rowOff>74867</xdr:rowOff>
    </xdr:to>
    <xdr:cxnSp macro="">
      <xdr:nvCxnSpPr>
        <xdr:cNvPr id="452" name="直線コネクタ 451"/>
        <xdr:cNvCxnSpPr/>
      </xdr:nvCxnSpPr>
      <xdr:spPr>
        <a:xfrm>
          <a:off x="9639300" y="16658323"/>
          <a:ext cx="838200" cy="21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104611</xdr:rowOff>
    </xdr:from>
    <xdr:to>
      <xdr:col>14</xdr:col>
      <xdr:colOff>28575</xdr:colOff>
      <xdr:row>97</xdr:row>
      <xdr:rowOff>27673</xdr:rowOff>
    </xdr:to>
    <xdr:cxnSp macro="">
      <xdr:nvCxnSpPr>
        <xdr:cNvPr id="455" name="直線コネクタ 454"/>
        <xdr:cNvCxnSpPr/>
      </xdr:nvCxnSpPr>
      <xdr:spPr>
        <a:xfrm>
          <a:off x="8750300" y="16392361"/>
          <a:ext cx="889000" cy="26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20032</xdr:rowOff>
    </xdr:from>
    <xdr:ext cx="534377" cy="259045"/>
    <xdr:sp macro="" textlink="">
      <xdr:nvSpPr>
        <xdr:cNvPr id="457" name="テキスト ボックス 456"/>
        <xdr:cNvSpPr txBox="1"/>
      </xdr:nvSpPr>
      <xdr:spPr>
        <a:xfrm>
          <a:off x="9372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157903</xdr:rowOff>
    </xdr:from>
    <xdr:ext cx="534377" cy="259045"/>
    <xdr:sp macro="" textlink="">
      <xdr:nvSpPr>
        <xdr:cNvPr id="459" name="テキスト ボックス 458"/>
        <xdr:cNvSpPr txBox="1"/>
      </xdr:nvSpPr>
      <xdr:spPr>
        <a:xfrm>
          <a:off x="8483111" y="167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24067</xdr:rowOff>
    </xdr:from>
    <xdr:to>
      <xdr:col>15</xdr:col>
      <xdr:colOff>231775</xdr:colOff>
      <xdr:row>98</xdr:row>
      <xdr:rowOff>125667</xdr:rowOff>
    </xdr:to>
    <xdr:sp macro="" textlink="">
      <xdr:nvSpPr>
        <xdr:cNvPr id="465" name="円/楕円 464"/>
        <xdr:cNvSpPr/>
      </xdr:nvSpPr>
      <xdr:spPr>
        <a:xfrm>
          <a:off x="10426700" y="1682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110444</xdr:rowOff>
    </xdr:from>
    <xdr:ext cx="534377" cy="259045"/>
    <xdr:sp macro="" textlink="">
      <xdr:nvSpPr>
        <xdr:cNvPr id="466" name="普通建設事業費 （ うち更新整備　）該当値テキスト"/>
        <xdr:cNvSpPr txBox="1"/>
      </xdr:nvSpPr>
      <xdr:spPr>
        <a:xfrm>
          <a:off x="10528300" y="1674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148323</xdr:rowOff>
    </xdr:from>
    <xdr:to>
      <xdr:col>14</xdr:col>
      <xdr:colOff>79375</xdr:colOff>
      <xdr:row>97</xdr:row>
      <xdr:rowOff>78473</xdr:rowOff>
    </xdr:to>
    <xdr:sp macro="" textlink="">
      <xdr:nvSpPr>
        <xdr:cNvPr id="467" name="円/楕円 466"/>
        <xdr:cNvSpPr/>
      </xdr:nvSpPr>
      <xdr:spPr>
        <a:xfrm>
          <a:off x="9588500" y="166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95000</xdr:rowOff>
    </xdr:from>
    <xdr:ext cx="534377" cy="259045"/>
    <xdr:sp macro="" textlink="">
      <xdr:nvSpPr>
        <xdr:cNvPr id="468" name="テキスト ボックス 467"/>
        <xdr:cNvSpPr txBox="1"/>
      </xdr:nvSpPr>
      <xdr:spPr>
        <a:xfrm>
          <a:off x="9372111" y="1638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53811</xdr:rowOff>
    </xdr:from>
    <xdr:to>
      <xdr:col>12</xdr:col>
      <xdr:colOff>561975</xdr:colOff>
      <xdr:row>95</xdr:row>
      <xdr:rowOff>155411</xdr:rowOff>
    </xdr:to>
    <xdr:sp macro="" textlink="">
      <xdr:nvSpPr>
        <xdr:cNvPr id="469" name="円/楕円 468"/>
        <xdr:cNvSpPr/>
      </xdr:nvSpPr>
      <xdr:spPr>
        <a:xfrm>
          <a:off x="8699500" y="1634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488</xdr:rowOff>
    </xdr:from>
    <xdr:ext cx="534377" cy="259045"/>
    <xdr:sp macro="" textlink="">
      <xdr:nvSpPr>
        <xdr:cNvPr id="470" name="テキスト ボックス 469"/>
        <xdr:cNvSpPr txBox="1"/>
      </xdr:nvSpPr>
      <xdr:spPr>
        <a:xfrm>
          <a:off x="8483111" y="1611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1" name="直線コネクタ 50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4" name="直線コネクタ 50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7" name="直線コネクタ 50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09" name="テキスト ボックス 508"/>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98552</xdr:rowOff>
    </xdr:from>
    <xdr:to>
      <xdr:col>19</xdr:col>
      <xdr:colOff>644525</xdr:colOff>
      <xdr:row>39</xdr:row>
      <xdr:rowOff>98878</xdr:rowOff>
    </xdr:to>
    <xdr:cxnSp macro="">
      <xdr:nvCxnSpPr>
        <xdr:cNvPr id="510" name="直線コネクタ 509"/>
        <xdr:cNvCxnSpPr/>
      </xdr:nvCxnSpPr>
      <xdr:spPr>
        <a:xfrm>
          <a:off x="12814300" y="678510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2" name="テキスト ボックス 511"/>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140733</xdr:rowOff>
    </xdr:from>
    <xdr:ext cx="469744" cy="259045"/>
    <xdr:sp macro="" textlink="">
      <xdr:nvSpPr>
        <xdr:cNvPr id="514" name="テキスト ボックス 513"/>
        <xdr:cNvSpPr txBox="1"/>
      </xdr:nvSpPr>
      <xdr:spPr>
        <a:xfrm>
          <a:off x="1257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0" name="円/楕円 51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2" name="円/楕円 52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3" name="テキスト ボックス 522"/>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4" name="円/楕円 52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5" name="テキスト ボックス 524"/>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6" name="円/楕円 52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7" name="テキスト ボックス 526"/>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47752</xdr:rowOff>
    </xdr:from>
    <xdr:to>
      <xdr:col>18</xdr:col>
      <xdr:colOff>492125</xdr:colOff>
      <xdr:row>39</xdr:row>
      <xdr:rowOff>149352</xdr:rowOff>
    </xdr:to>
    <xdr:sp macro="" textlink="">
      <xdr:nvSpPr>
        <xdr:cNvPr id="528" name="円/楕円 527"/>
        <xdr:cNvSpPr/>
      </xdr:nvSpPr>
      <xdr:spPr>
        <a:xfrm>
          <a:off x="12763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140479</xdr:rowOff>
    </xdr:from>
    <xdr:ext cx="249299" cy="259045"/>
    <xdr:sp macro="" textlink="">
      <xdr:nvSpPr>
        <xdr:cNvPr id="529" name="テキスト ボックス 528"/>
        <xdr:cNvSpPr txBox="1"/>
      </xdr:nvSpPr>
      <xdr:spPr>
        <a:xfrm>
          <a:off x="12689649"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84858</xdr:rowOff>
    </xdr:from>
    <xdr:to>
      <xdr:col>23</xdr:col>
      <xdr:colOff>517525</xdr:colOff>
      <xdr:row>78</xdr:row>
      <xdr:rowOff>102476</xdr:rowOff>
    </xdr:to>
    <xdr:cxnSp macro="">
      <xdr:nvCxnSpPr>
        <xdr:cNvPr id="607" name="直線コネクタ 606"/>
        <xdr:cNvCxnSpPr/>
      </xdr:nvCxnSpPr>
      <xdr:spPr>
        <a:xfrm flipV="1">
          <a:off x="15481300" y="13457958"/>
          <a:ext cx="838200" cy="1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08" name="公債費平均値テキスト"/>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102034</xdr:rowOff>
    </xdr:from>
    <xdr:to>
      <xdr:col>22</xdr:col>
      <xdr:colOff>365125</xdr:colOff>
      <xdr:row>78</xdr:row>
      <xdr:rowOff>102476</xdr:rowOff>
    </xdr:to>
    <xdr:cxnSp macro="">
      <xdr:nvCxnSpPr>
        <xdr:cNvPr id="610" name="直線コネクタ 609"/>
        <xdr:cNvCxnSpPr/>
      </xdr:nvCxnSpPr>
      <xdr:spPr>
        <a:xfrm>
          <a:off x="14592300" y="13475134"/>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36149</xdr:rowOff>
    </xdr:from>
    <xdr:ext cx="534377" cy="259045"/>
    <xdr:sp macro="" textlink="">
      <xdr:nvSpPr>
        <xdr:cNvPr id="612" name="テキスト ボックス 611"/>
        <xdr:cNvSpPr txBox="1"/>
      </xdr:nvSpPr>
      <xdr:spPr>
        <a:xfrm>
          <a:off x="15214111" y="130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97951</xdr:rowOff>
    </xdr:from>
    <xdr:to>
      <xdr:col>21</xdr:col>
      <xdr:colOff>161925</xdr:colOff>
      <xdr:row>78</xdr:row>
      <xdr:rowOff>102034</xdr:rowOff>
    </xdr:to>
    <xdr:cxnSp macro="">
      <xdr:nvCxnSpPr>
        <xdr:cNvPr id="613" name="直線コネクタ 612"/>
        <xdr:cNvCxnSpPr/>
      </xdr:nvCxnSpPr>
      <xdr:spPr>
        <a:xfrm>
          <a:off x="13703300" y="13471051"/>
          <a:ext cx="88900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161025</xdr:rowOff>
    </xdr:from>
    <xdr:ext cx="534377" cy="259045"/>
    <xdr:sp macro="" textlink="">
      <xdr:nvSpPr>
        <xdr:cNvPr id="615" name="テキスト ボックス 614"/>
        <xdr:cNvSpPr txBox="1"/>
      </xdr:nvSpPr>
      <xdr:spPr>
        <a:xfrm>
          <a:off x="14325111" y="130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97951</xdr:rowOff>
    </xdr:from>
    <xdr:to>
      <xdr:col>19</xdr:col>
      <xdr:colOff>644525</xdr:colOff>
      <xdr:row>78</xdr:row>
      <xdr:rowOff>116565</xdr:rowOff>
    </xdr:to>
    <xdr:cxnSp macro="">
      <xdr:nvCxnSpPr>
        <xdr:cNvPr id="616" name="直線コネクタ 615"/>
        <xdr:cNvCxnSpPr/>
      </xdr:nvCxnSpPr>
      <xdr:spPr>
        <a:xfrm flipV="1">
          <a:off x="12814300" y="13471051"/>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156819</xdr:rowOff>
    </xdr:from>
    <xdr:ext cx="534377" cy="259045"/>
    <xdr:sp macro="" textlink="">
      <xdr:nvSpPr>
        <xdr:cNvPr id="618" name="テキスト ボックス 617"/>
        <xdr:cNvSpPr txBox="1"/>
      </xdr:nvSpPr>
      <xdr:spPr>
        <a:xfrm>
          <a:off x="13436111" y="130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158458</xdr:rowOff>
    </xdr:from>
    <xdr:ext cx="534377" cy="259045"/>
    <xdr:sp macro="" textlink="">
      <xdr:nvSpPr>
        <xdr:cNvPr id="620" name="テキスト ボックス 619"/>
        <xdr:cNvSpPr txBox="1"/>
      </xdr:nvSpPr>
      <xdr:spPr>
        <a:xfrm>
          <a:off x="12547111" y="130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34058</xdr:rowOff>
    </xdr:from>
    <xdr:to>
      <xdr:col>23</xdr:col>
      <xdr:colOff>568325</xdr:colOff>
      <xdr:row>78</xdr:row>
      <xdr:rowOff>135658</xdr:rowOff>
    </xdr:to>
    <xdr:sp macro="" textlink="">
      <xdr:nvSpPr>
        <xdr:cNvPr id="626" name="円/楕円 625"/>
        <xdr:cNvSpPr/>
      </xdr:nvSpPr>
      <xdr:spPr>
        <a:xfrm>
          <a:off x="16268700" y="134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120435</xdr:rowOff>
    </xdr:from>
    <xdr:ext cx="534377" cy="259045"/>
    <xdr:sp macro="" textlink="">
      <xdr:nvSpPr>
        <xdr:cNvPr id="627" name="公債費該当値テキスト"/>
        <xdr:cNvSpPr txBox="1"/>
      </xdr:nvSpPr>
      <xdr:spPr>
        <a:xfrm>
          <a:off x="16370300" y="1332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51676</xdr:rowOff>
    </xdr:from>
    <xdr:to>
      <xdr:col>22</xdr:col>
      <xdr:colOff>415925</xdr:colOff>
      <xdr:row>78</xdr:row>
      <xdr:rowOff>153276</xdr:rowOff>
    </xdr:to>
    <xdr:sp macro="" textlink="">
      <xdr:nvSpPr>
        <xdr:cNvPr id="628" name="円/楕円 627"/>
        <xdr:cNvSpPr/>
      </xdr:nvSpPr>
      <xdr:spPr>
        <a:xfrm>
          <a:off x="15430500" y="1342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144403</xdr:rowOff>
    </xdr:from>
    <xdr:ext cx="534377" cy="259045"/>
    <xdr:sp macro="" textlink="">
      <xdr:nvSpPr>
        <xdr:cNvPr id="629" name="テキスト ボックス 628"/>
        <xdr:cNvSpPr txBox="1"/>
      </xdr:nvSpPr>
      <xdr:spPr>
        <a:xfrm>
          <a:off x="15214111" y="1351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51234</xdr:rowOff>
    </xdr:from>
    <xdr:to>
      <xdr:col>21</xdr:col>
      <xdr:colOff>212725</xdr:colOff>
      <xdr:row>78</xdr:row>
      <xdr:rowOff>152834</xdr:rowOff>
    </xdr:to>
    <xdr:sp macro="" textlink="">
      <xdr:nvSpPr>
        <xdr:cNvPr id="630" name="円/楕円 629"/>
        <xdr:cNvSpPr/>
      </xdr:nvSpPr>
      <xdr:spPr>
        <a:xfrm>
          <a:off x="14541500" y="134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143961</xdr:rowOff>
    </xdr:from>
    <xdr:ext cx="534377" cy="259045"/>
    <xdr:sp macro="" textlink="">
      <xdr:nvSpPr>
        <xdr:cNvPr id="631" name="テキスト ボックス 630"/>
        <xdr:cNvSpPr txBox="1"/>
      </xdr:nvSpPr>
      <xdr:spPr>
        <a:xfrm>
          <a:off x="14325111" y="1351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47151</xdr:rowOff>
    </xdr:from>
    <xdr:to>
      <xdr:col>20</xdr:col>
      <xdr:colOff>9525</xdr:colOff>
      <xdr:row>78</xdr:row>
      <xdr:rowOff>148751</xdr:rowOff>
    </xdr:to>
    <xdr:sp macro="" textlink="">
      <xdr:nvSpPr>
        <xdr:cNvPr id="632" name="円/楕円 631"/>
        <xdr:cNvSpPr/>
      </xdr:nvSpPr>
      <xdr:spPr>
        <a:xfrm>
          <a:off x="13652500" y="1342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139878</xdr:rowOff>
    </xdr:from>
    <xdr:ext cx="534377" cy="259045"/>
    <xdr:sp macro="" textlink="">
      <xdr:nvSpPr>
        <xdr:cNvPr id="633" name="テキスト ボックス 632"/>
        <xdr:cNvSpPr txBox="1"/>
      </xdr:nvSpPr>
      <xdr:spPr>
        <a:xfrm>
          <a:off x="13436111" y="1351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65765</xdr:rowOff>
    </xdr:from>
    <xdr:to>
      <xdr:col>18</xdr:col>
      <xdr:colOff>492125</xdr:colOff>
      <xdr:row>78</xdr:row>
      <xdr:rowOff>167365</xdr:rowOff>
    </xdr:to>
    <xdr:sp macro="" textlink="">
      <xdr:nvSpPr>
        <xdr:cNvPr id="634" name="円/楕円 633"/>
        <xdr:cNvSpPr/>
      </xdr:nvSpPr>
      <xdr:spPr>
        <a:xfrm>
          <a:off x="12763500" y="134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158492</xdr:rowOff>
    </xdr:from>
    <xdr:ext cx="534377" cy="259045"/>
    <xdr:sp macro="" textlink="">
      <xdr:nvSpPr>
        <xdr:cNvPr id="635" name="テキスト ボックス 634"/>
        <xdr:cNvSpPr txBox="1"/>
      </xdr:nvSpPr>
      <xdr:spPr>
        <a:xfrm>
          <a:off x="12547111" y="1353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133452</xdr:rowOff>
    </xdr:from>
    <xdr:to>
      <xdr:col>23</xdr:col>
      <xdr:colOff>517525</xdr:colOff>
      <xdr:row>95</xdr:row>
      <xdr:rowOff>103772</xdr:rowOff>
    </xdr:to>
    <xdr:cxnSp macro="">
      <xdr:nvCxnSpPr>
        <xdr:cNvPr id="664" name="直線コネクタ 663"/>
        <xdr:cNvCxnSpPr/>
      </xdr:nvCxnSpPr>
      <xdr:spPr>
        <a:xfrm>
          <a:off x="15481300" y="16249752"/>
          <a:ext cx="838200" cy="14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113428</xdr:rowOff>
    </xdr:from>
    <xdr:ext cx="469744" cy="259045"/>
    <xdr:sp macro="" textlink="">
      <xdr:nvSpPr>
        <xdr:cNvPr id="665" name="積立金平均値テキスト"/>
        <xdr:cNvSpPr txBox="1"/>
      </xdr:nvSpPr>
      <xdr:spPr>
        <a:xfrm>
          <a:off x="16370300" y="16572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133452</xdr:rowOff>
    </xdr:from>
    <xdr:to>
      <xdr:col>22</xdr:col>
      <xdr:colOff>365125</xdr:colOff>
      <xdr:row>96</xdr:row>
      <xdr:rowOff>56756</xdr:rowOff>
    </xdr:to>
    <xdr:cxnSp macro="">
      <xdr:nvCxnSpPr>
        <xdr:cNvPr id="667" name="直線コネクタ 666"/>
        <xdr:cNvCxnSpPr/>
      </xdr:nvCxnSpPr>
      <xdr:spPr>
        <a:xfrm flipV="1">
          <a:off x="14592300" y="16249752"/>
          <a:ext cx="889000" cy="26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153967</xdr:rowOff>
    </xdr:from>
    <xdr:ext cx="534377" cy="259045"/>
    <xdr:sp macro="" textlink="">
      <xdr:nvSpPr>
        <xdr:cNvPr id="669" name="テキスト ボックス 668"/>
        <xdr:cNvSpPr txBox="1"/>
      </xdr:nvSpPr>
      <xdr:spPr>
        <a:xfrm>
          <a:off x="15214111" y="1661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148540</xdr:rowOff>
    </xdr:from>
    <xdr:to>
      <xdr:col>21</xdr:col>
      <xdr:colOff>161925</xdr:colOff>
      <xdr:row>96</xdr:row>
      <xdr:rowOff>56756</xdr:rowOff>
    </xdr:to>
    <xdr:cxnSp macro="">
      <xdr:nvCxnSpPr>
        <xdr:cNvPr id="670" name="直線コネクタ 669"/>
        <xdr:cNvCxnSpPr/>
      </xdr:nvCxnSpPr>
      <xdr:spPr>
        <a:xfrm>
          <a:off x="13703300" y="16264840"/>
          <a:ext cx="889000" cy="25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1" name="フローチャート : 判断 670"/>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42409</xdr:rowOff>
    </xdr:from>
    <xdr:ext cx="534377" cy="259045"/>
    <xdr:sp macro="" textlink="">
      <xdr:nvSpPr>
        <xdr:cNvPr id="672" name="テキスト ボックス 671"/>
        <xdr:cNvSpPr txBox="1"/>
      </xdr:nvSpPr>
      <xdr:spPr>
        <a:xfrm>
          <a:off x="14325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148540</xdr:rowOff>
    </xdr:from>
    <xdr:to>
      <xdr:col>19</xdr:col>
      <xdr:colOff>644525</xdr:colOff>
      <xdr:row>97</xdr:row>
      <xdr:rowOff>45669</xdr:rowOff>
    </xdr:to>
    <xdr:cxnSp macro="">
      <xdr:nvCxnSpPr>
        <xdr:cNvPr id="673" name="直線コネクタ 672"/>
        <xdr:cNvCxnSpPr/>
      </xdr:nvCxnSpPr>
      <xdr:spPr>
        <a:xfrm flipV="1">
          <a:off x="12814300" y="16264840"/>
          <a:ext cx="889000" cy="4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4" name="フローチャート : 判断 673"/>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127182</xdr:rowOff>
    </xdr:from>
    <xdr:ext cx="534377" cy="259045"/>
    <xdr:sp macro="" textlink="">
      <xdr:nvSpPr>
        <xdr:cNvPr id="675" name="テキスト ボックス 674"/>
        <xdr:cNvSpPr txBox="1"/>
      </xdr:nvSpPr>
      <xdr:spPr>
        <a:xfrm>
          <a:off x="13436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6" name="フローチャート : 判断 675"/>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7" name="テキスト ボックス 676"/>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52972</xdr:rowOff>
    </xdr:from>
    <xdr:to>
      <xdr:col>23</xdr:col>
      <xdr:colOff>568325</xdr:colOff>
      <xdr:row>95</xdr:row>
      <xdr:rowOff>154572</xdr:rowOff>
    </xdr:to>
    <xdr:sp macro="" textlink="">
      <xdr:nvSpPr>
        <xdr:cNvPr id="683" name="円/楕円 682"/>
        <xdr:cNvSpPr/>
      </xdr:nvSpPr>
      <xdr:spPr>
        <a:xfrm>
          <a:off x="16268700" y="163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75849</xdr:rowOff>
    </xdr:from>
    <xdr:ext cx="534377" cy="259045"/>
    <xdr:sp macro="" textlink="">
      <xdr:nvSpPr>
        <xdr:cNvPr id="684" name="積立金該当値テキスト"/>
        <xdr:cNvSpPr txBox="1"/>
      </xdr:nvSpPr>
      <xdr:spPr>
        <a:xfrm>
          <a:off x="16370300" y="1619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16,443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82652</xdr:rowOff>
    </xdr:from>
    <xdr:to>
      <xdr:col>22</xdr:col>
      <xdr:colOff>415925</xdr:colOff>
      <xdr:row>95</xdr:row>
      <xdr:rowOff>12802</xdr:rowOff>
    </xdr:to>
    <xdr:sp macro="" textlink="">
      <xdr:nvSpPr>
        <xdr:cNvPr id="685" name="円/楕円 684"/>
        <xdr:cNvSpPr/>
      </xdr:nvSpPr>
      <xdr:spPr>
        <a:xfrm>
          <a:off x="15430500" y="1619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29329</xdr:rowOff>
    </xdr:from>
    <xdr:ext cx="534377" cy="259045"/>
    <xdr:sp macro="" textlink="">
      <xdr:nvSpPr>
        <xdr:cNvPr id="686" name="テキスト ボックス 685"/>
        <xdr:cNvSpPr txBox="1"/>
      </xdr:nvSpPr>
      <xdr:spPr>
        <a:xfrm>
          <a:off x="15214111" y="1597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5956</xdr:rowOff>
    </xdr:from>
    <xdr:to>
      <xdr:col>21</xdr:col>
      <xdr:colOff>212725</xdr:colOff>
      <xdr:row>96</xdr:row>
      <xdr:rowOff>107556</xdr:rowOff>
    </xdr:to>
    <xdr:sp macro="" textlink="">
      <xdr:nvSpPr>
        <xdr:cNvPr id="687" name="円/楕円 686"/>
        <xdr:cNvSpPr/>
      </xdr:nvSpPr>
      <xdr:spPr>
        <a:xfrm>
          <a:off x="14541500" y="164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124083</xdr:rowOff>
    </xdr:from>
    <xdr:ext cx="534377" cy="259045"/>
    <xdr:sp macro="" textlink="">
      <xdr:nvSpPr>
        <xdr:cNvPr id="688" name="テキスト ボックス 687"/>
        <xdr:cNvSpPr txBox="1"/>
      </xdr:nvSpPr>
      <xdr:spPr>
        <a:xfrm>
          <a:off x="14325111" y="1624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97740</xdr:rowOff>
    </xdr:from>
    <xdr:to>
      <xdr:col>20</xdr:col>
      <xdr:colOff>9525</xdr:colOff>
      <xdr:row>95</xdr:row>
      <xdr:rowOff>27890</xdr:rowOff>
    </xdr:to>
    <xdr:sp macro="" textlink="">
      <xdr:nvSpPr>
        <xdr:cNvPr id="689" name="円/楕円 688"/>
        <xdr:cNvSpPr/>
      </xdr:nvSpPr>
      <xdr:spPr>
        <a:xfrm>
          <a:off x="13652500" y="162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44417</xdr:rowOff>
    </xdr:from>
    <xdr:ext cx="534377" cy="259045"/>
    <xdr:sp macro="" textlink="">
      <xdr:nvSpPr>
        <xdr:cNvPr id="690" name="テキスト ボックス 689"/>
        <xdr:cNvSpPr txBox="1"/>
      </xdr:nvSpPr>
      <xdr:spPr>
        <a:xfrm>
          <a:off x="13436111" y="1598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166319</xdr:rowOff>
    </xdr:from>
    <xdr:to>
      <xdr:col>18</xdr:col>
      <xdr:colOff>492125</xdr:colOff>
      <xdr:row>97</xdr:row>
      <xdr:rowOff>96469</xdr:rowOff>
    </xdr:to>
    <xdr:sp macro="" textlink="">
      <xdr:nvSpPr>
        <xdr:cNvPr id="691" name="円/楕円 690"/>
        <xdr:cNvSpPr/>
      </xdr:nvSpPr>
      <xdr:spPr>
        <a:xfrm>
          <a:off x="12763500" y="1662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87596</xdr:rowOff>
    </xdr:from>
    <xdr:ext cx="469744" cy="259045"/>
    <xdr:sp macro="" textlink="">
      <xdr:nvSpPr>
        <xdr:cNvPr id="692" name="テキスト ボックス 691"/>
        <xdr:cNvSpPr txBox="1"/>
      </xdr:nvSpPr>
      <xdr:spPr>
        <a:xfrm>
          <a:off x="12579427" y="1671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9" name="直線コネクタ 71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2" name="直線コネクタ 72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4" name="テキスト ボックス 723"/>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5" name="直線コネクタ 72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7" name="テキスト ボックス 726"/>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8" name="直線コネクタ 72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0" name="テキスト ボックス 729"/>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2" name="テキスト ボックス 731"/>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8" name="円/楕円 73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0" name="円/楕円 73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1" name="テキスト ボックス 74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2" name="円/楕円 74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3" name="テキスト ボックス 74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4" name="円/楕円 74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5" name="テキスト ボックス 74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6" name="円/楕円 74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7" name="テキスト ボックス 74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36961</xdr:rowOff>
    </xdr:from>
    <xdr:to>
      <xdr:col>32</xdr:col>
      <xdr:colOff>187325</xdr:colOff>
      <xdr:row>59</xdr:row>
      <xdr:rowOff>49403</xdr:rowOff>
    </xdr:to>
    <xdr:cxnSp macro="">
      <xdr:nvCxnSpPr>
        <xdr:cNvPr id="778" name="直線コネクタ 777"/>
        <xdr:cNvCxnSpPr/>
      </xdr:nvCxnSpPr>
      <xdr:spPr>
        <a:xfrm>
          <a:off x="21323300" y="10152511"/>
          <a:ext cx="8382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79"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20958</xdr:rowOff>
    </xdr:from>
    <xdr:to>
      <xdr:col>31</xdr:col>
      <xdr:colOff>34925</xdr:colOff>
      <xdr:row>59</xdr:row>
      <xdr:rowOff>36961</xdr:rowOff>
    </xdr:to>
    <xdr:cxnSp macro="">
      <xdr:nvCxnSpPr>
        <xdr:cNvPr id="781" name="直線コネクタ 780"/>
        <xdr:cNvCxnSpPr/>
      </xdr:nvCxnSpPr>
      <xdr:spPr>
        <a:xfrm>
          <a:off x="20434300" y="10136508"/>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3" name="テキスト ボックス 782"/>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4695</xdr:rowOff>
    </xdr:from>
    <xdr:to>
      <xdr:col>29</xdr:col>
      <xdr:colOff>517525</xdr:colOff>
      <xdr:row>59</xdr:row>
      <xdr:rowOff>20958</xdr:rowOff>
    </xdr:to>
    <xdr:cxnSp macro="">
      <xdr:nvCxnSpPr>
        <xdr:cNvPr id="784" name="直線コネクタ 783"/>
        <xdr:cNvCxnSpPr/>
      </xdr:nvCxnSpPr>
      <xdr:spPr>
        <a:xfrm>
          <a:off x="19545300" y="10120245"/>
          <a:ext cx="889000" cy="1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6" name="テキスト ボックス 785"/>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158674</xdr:rowOff>
    </xdr:from>
    <xdr:to>
      <xdr:col>28</xdr:col>
      <xdr:colOff>314325</xdr:colOff>
      <xdr:row>59</xdr:row>
      <xdr:rowOff>4695</xdr:rowOff>
    </xdr:to>
    <xdr:cxnSp macro="">
      <xdr:nvCxnSpPr>
        <xdr:cNvPr id="787" name="直線コネクタ 786"/>
        <xdr:cNvCxnSpPr/>
      </xdr:nvCxnSpPr>
      <xdr:spPr>
        <a:xfrm>
          <a:off x="18656300" y="10102774"/>
          <a:ext cx="889000" cy="1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89" name="テキスト ボックス 788"/>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1" name="テキスト ボックス 790"/>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170053</xdr:rowOff>
    </xdr:from>
    <xdr:to>
      <xdr:col>32</xdr:col>
      <xdr:colOff>238125</xdr:colOff>
      <xdr:row>59</xdr:row>
      <xdr:rowOff>100203</xdr:rowOff>
    </xdr:to>
    <xdr:sp macro="" textlink="">
      <xdr:nvSpPr>
        <xdr:cNvPr id="797" name="円/楕円 796"/>
        <xdr:cNvSpPr/>
      </xdr:nvSpPr>
      <xdr:spPr>
        <a:xfrm>
          <a:off x="22110700" y="101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84980</xdr:rowOff>
    </xdr:from>
    <xdr:ext cx="469744" cy="259045"/>
    <xdr:sp macro="" textlink="">
      <xdr:nvSpPr>
        <xdr:cNvPr id="798" name="貸付金該当値テキスト"/>
        <xdr:cNvSpPr txBox="1"/>
      </xdr:nvSpPr>
      <xdr:spPr>
        <a:xfrm>
          <a:off x="22212300" y="1002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157611</xdr:rowOff>
    </xdr:from>
    <xdr:to>
      <xdr:col>31</xdr:col>
      <xdr:colOff>85725</xdr:colOff>
      <xdr:row>59</xdr:row>
      <xdr:rowOff>87761</xdr:rowOff>
    </xdr:to>
    <xdr:sp macro="" textlink="">
      <xdr:nvSpPr>
        <xdr:cNvPr id="799" name="円/楕円 798"/>
        <xdr:cNvSpPr/>
      </xdr:nvSpPr>
      <xdr:spPr>
        <a:xfrm>
          <a:off x="21272500" y="1010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78888</xdr:rowOff>
    </xdr:from>
    <xdr:ext cx="469744" cy="259045"/>
    <xdr:sp macro="" textlink="">
      <xdr:nvSpPr>
        <xdr:cNvPr id="800" name="テキスト ボックス 799"/>
        <xdr:cNvSpPr txBox="1"/>
      </xdr:nvSpPr>
      <xdr:spPr>
        <a:xfrm>
          <a:off x="21088427" y="1019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141608</xdr:rowOff>
    </xdr:from>
    <xdr:to>
      <xdr:col>29</xdr:col>
      <xdr:colOff>568325</xdr:colOff>
      <xdr:row>59</xdr:row>
      <xdr:rowOff>71758</xdr:rowOff>
    </xdr:to>
    <xdr:sp macro="" textlink="">
      <xdr:nvSpPr>
        <xdr:cNvPr id="801" name="円/楕円 800"/>
        <xdr:cNvSpPr/>
      </xdr:nvSpPr>
      <xdr:spPr>
        <a:xfrm>
          <a:off x="20383500" y="1008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62885</xdr:rowOff>
    </xdr:from>
    <xdr:ext cx="469744" cy="259045"/>
    <xdr:sp macro="" textlink="">
      <xdr:nvSpPr>
        <xdr:cNvPr id="802" name="テキスト ボックス 801"/>
        <xdr:cNvSpPr txBox="1"/>
      </xdr:nvSpPr>
      <xdr:spPr>
        <a:xfrm>
          <a:off x="20199427" y="1017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125345</xdr:rowOff>
    </xdr:from>
    <xdr:to>
      <xdr:col>28</xdr:col>
      <xdr:colOff>365125</xdr:colOff>
      <xdr:row>59</xdr:row>
      <xdr:rowOff>55495</xdr:rowOff>
    </xdr:to>
    <xdr:sp macro="" textlink="">
      <xdr:nvSpPr>
        <xdr:cNvPr id="803" name="円/楕円 802"/>
        <xdr:cNvSpPr/>
      </xdr:nvSpPr>
      <xdr:spPr>
        <a:xfrm>
          <a:off x="19494500" y="100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46622</xdr:rowOff>
    </xdr:from>
    <xdr:ext cx="469744" cy="259045"/>
    <xdr:sp macro="" textlink="">
      <xdr:nvSpPr>
        <xdr:cNvPr id="804" name="テキスト ボックス 803"/>
        <xdr:cNvSpPr txBox="1"/>
      </xdr:nvSpPr>
      <xdr:spPr>
        <a:xfrm>
          <a:off x="19310427" y="1016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107874</xdr:rowOff>
    </xdr:from>
    <xdr:to>
      <xdr:col>27</xdr:col>
      <xdr:colOff>161925</xdr:colOff>
      <xdr:row>59</xdr:row>
      <xdr:rowOff>38024</xdr:rowOff>
    </xdr:to>
    <xdr:sp macro="" textlink="">
      <xdr:nvSpPr>
        <xdr:cNvPr id="805" name="円/楕円 804"/>
        <xdr:cNvSpPr/>
      </xdr:nvSpPr>
      <xdr:spPr>
        <a:xfrm>
          <a:off x="18605500" y="100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29151</xdr:rowOff>
    </xdr:from>
    <xdr:ext cx="469744" cy="259045"/>
    <xdr:sp macro="" textlink="">
      <xdr:nvSpPr>
        <xdr:cNvPr id="806" name="テキスト ボックス 805"/>
        <xdr:cNvSpPr txBox="1"/>
      </xdr:nvSpPr>
      <xdr:spPr>
        <a:xfrm>
          <a:off x="18421427" y="10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109720</xdr:rowOff>
    </xdr:from>
    <xdr:to>
      <xdr:col>32</xdr:col>
      <xdr:colOff>187325</xdr:colOff>
      <xdr:row>77</xdr:row>
      <xdr:rowOff>115762</xdr:rowOff>
    </xdr:to>
    <xdr:cxnSp macro="">
      <xdr:nvCxnSpPr>
        <xdr:cNvPr id="838" name="直線コネクタ 837"/>
        <xdr:cNvCxnSpPr/>
      </xdr:nvCxnSpPr>
      <xdr:spPr>
        <a:xfrm flipV="1">
          <a:off x="21323300" y="13311370"/>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124317</xdr:rowOff>
    </xdr:from>
    <xdr:ext cx="534377" cy="259045"/>
    <xdr:sp macro="" textlink="">
      <xdr:nvSpPr>
        <xdr:cNvPr id="839" name="繰出金平均値テキスト"/>
        <xdr:cNvSpPr txBox="1"/>
      </xdr:nvSpPr>
      <xdr:spPr>
        <a:xfrm>
          <a:off x="22212300" y="1281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115762</xdr:rowOff>
    </xdr:from>
    <xdr:to>
      <xdr:col>31</xdr:col>
      <xdr:colOff>34925</xdr:colOff>
      <xdr:row>78</xdr:row>
      <xdr:rowOff>23147</xdr:rowOff>
    </xdr:to>
    <xdr:cxnSp macro="">
      <xdr:nvCxnSpPr>
        <xdr:cNvPr id="841" name="直線コネクタ 840"/>
        <xdr:cNvCxnSpPr/>
      </xdr:nvCxnSpPr>
      <xdr:spPr>
        <a:xfrm flipV="1">
          <a:off x="20434300" y="13317412"/>
          <a:ext cx="889000" cy="7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80938</xdr:rowOff>
    </xdr:from>
    <xdr:ext cx="534377" cy="259045"/>
    <xdr:sp macro="" textlink="">
      <xdr:nvSpPr>
        <xdr:cNvPr id="843" name="テキスト ボックス 842"/>
        <xdr:cNvSpPr txBox="1"/>
      </xdr:nvSpPr>
      <xdr:spPr>
        <a:xfrm>
          <a:off x="21056111" y="127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155604</xdr:rowOff>
    </xdr:from>
    <xdr:to>
      <xdr:col>29</xdr:col>
      <xdr:colOff>517525</xdr:colOff>
      <xdr:row>78</xdr:row>
      <xdr:rowOff>23147</xdr:rowOff>
    </xdr:to>
    <xdr:cxnSp macro="">
      <xdr:nvCxnSpPr>
        <xdr:cNvPr id="844" name="直線コネクタ 843"/>
        <xdr:cNvCxnSpPr/>
      </xdr:nvCxnSpPr>
      <xdr:spPr>
        <a:xfrm>
          <a:off x="19545300" y="13185804"/>
          <a:ext cx="889000" cy="21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6" name="テキスト ボックス 845"/>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61389</xdr:rowOff>
    </xdr:from>
    <xdr:to>
      <xdr:col>28</xdr:col>
      <xdr:colOff>314325</xdr:colOff>
      <xdr:row>76</xdr:row>
      <xdr:rowOff>155604</xdr:rowOff>
    </xdr:to>
    <xdr:cxnSp macro="">
      <xdr:nvCxnSpPr>
        <xdr:cNvPr id="847" name="直線コネクタ 846"/>
        <xdr:cNvCxnSpPr/>
      </xdr:nvCxnSpPr>
      <xdr:spPr>
        <a:xfrm>
          <a:off x="18656300" y="13091589"/>
          <a:ext cx="889000" cy="9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49" name="テキスト ボックス 848"/>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51" name="テキスト ボックス 850"/>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58920</xdr:rowOff>
    </xdr:from>
    <xdr:to>
      <xdr:col>32</xdr:col>
      <xdr:colOff>238125</xdr:colOff>
      <xdr:row>77</xdr:row>
      <xdr:rowOff>160520</xdr:rowOff>
    </xdr:to>
    <xdr:sp macro="" textlink="">
      <xdr:nvSpPr>
        <xdr:cNvPr id="857" name="円/楕円 856"/>
        <xdr:cNvSpPr/>
      </xdr:nvSpPr>
      <xdr:spPr>
        <a:xfrm>
          <a:off x="22110700" y="1326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37347</xdr:rowOff>
    </xdr:from>
    <xdr:ext cx="534377" cy="259045"/>
    <xdr:sp macro="" textlink="">
      <xdr:nvSpPr>
        <xdr:cNvPr id="858" name="繰出金該当値テキスト"/>
        <xdr:cNvSpPr txBox="1"/>
      </xdr:nvSpPr>
      <xdr:spPr>
        <a:xfrm>
          <a:off x="22212300" y="1323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30,168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64962</xdr:rowOff>
    </xdr:from>
    <xdr:to>
      <xdr:col>31</xdr:col>
      <xdr:colOff>85725</xdr:colOff>
      <xdr:row>77</xdr:row>
      <xdr:rowOff>166562</xdr:rowOff>
    </xdr:to>
    <xdr:sp macro="" textlink="">
      <xdr:nvSpPr>
        <xdr:cNvPr id="859" name="円/楕円 858"/>
        <xdr:cNvSpPr/>
      </xdr:nvSpPr>
      <xdr:spPr>
        <a:xfrm>
          <a:off x="21272500" y="132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157689</xdr:rowOff>
    </xdr:from>
    <xdr:ext cx="534377" cy="259045"/>
    <xdr:sp macro="" textlink="">
      <xdr:nvSpPr>
        <xdr:cNvPr id="860" name="テキスト ボックス 859"/>
        <xdr:cNvSpPr txBox="1"/>
      </xdr:nvSpPr>
      <xdr:spPr>
        <a:xfrm>
          <a:off x="21056111" y="133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143797</xdr:rowOff>
    </xdr:from>
    <xdr:to>
      <xdr:col>29</xdr:col>
      <xdr:colOff>568325</xdr:colOff>
      <xdr:row>78</xdr:row>
      <xdr:rowOff>73947</xdr:rowOff>
    </xdr:to>
    <xdr:sp macro="" textlink="">
      <xdr:nvSpPr>
        <xdr:cNvPr id="861" name="円/楕円 860"/>
        <xdr:cNvSpPr/>
      </xdr:nvSpPr>
      <xdr:spPr>
        <a:xfrm>
          <a:off x="20383500" y="133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65074</xdr:rowOff>
    </xdr:from>
    <xdr:ext cx="534377" cy="259045"/>
    <xdr:sp macro="" textlink="">
      <xdr:nvSpPr>
        <xdr:cNvPr id="862" name="テキスト ボックス 861"/>
        <xdr:cNvSpPr txBox="1"/>
      </xdr:nvSpPr>
      <xdr:spPr>
        <a:xfrm>
          <a:off x="20167111" y="1343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104804</xdr:rowOff>
    </xdr:from>
    <xdr:to>
      <xdr:col>28</xdr:col>
      <xdr:colOff>365125</xdr:colOff>
      <xdr:row>77</xdr:row>
      <xdr:rowOff>34954</xdr:rowOff>
    </xdr:to>
    <xdr:sp macro="" textlink="">
      <xdr:nvSpPr>
        <xdr:cNvPr id="863" name="円/楕円 862"/>
        <xdr:cNvSpPr/>
      </xdr:nvSpPr>
      <xdr:spPr>
        <a:xfrm>
          <a:off x="19494500" y="1313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26081</xdr:rowOff>
    </xdr:from>
    <xdr:ext cx="534377" cy="259045"/>
    <xdr:sp macro="" textlink="">
      <xdr:nvSpPr>
        <xdr:cNvPr id="864" name="テキスト ボックス 863"/>
        <xdr:cNvSpPr txBox="1"/>
      </xdr:nvSpPr>
      <xdr:spPr>
        <a:xfrm>
          <a:off x="19278111" y="132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10589</xdr:rowOff>
    </xdr:from>
    <xdr:to>
      <xdr:col>27</xdr:col>
      <xdr:colOff>161925</xdr:colOff>
      <xdr:row>76</xdr:row>
      <xdr:rowOff>112189</xdr:rowOff>
    </xdr:to>
    <xdr:sp macro="" textlink="">
      <xdr:nvSpPr>
        <xdr:cNvPr id="865" name="円/楕円 864"/>
        <xdr:cNvSpPr/>
      </xdr:nvSpPr>
      <xdr:spPr>
        <a:xfrm>
          <a:off x="18605500" y="130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103316</xdr:rowOff>
    </xdr:from>
    <xdr:ext cx="534377" cy="259045"/>
    <xdr:sp macro="" textlink="">
      <xdr:nvSpPr>
        <xdr:cNvPr id="866" name="テキスト ボックス 865"/>
        <xdr:cNvSpPr txBox="1"/>
      </xdr:nvSpPr>
      <xdr:spPr>
        <a:xfrm>
          <a:off x="18389111" y="1313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356,942</a:t>
          </a:r>
          <a:r>
            <a:rPr kumimoji="1" lang="ja-JP" altLang="en-US" sz="1100">
              <a:solidFill>
                <a:schemeClr val="dk1"/>
              </a:solidFill>
              <a:effectLst/>
              <a:latin typeface="+mn-lt"/>
              <a:ea typeface="+mn-ea"/>
              <a:cs typeface="+mn-cs"/>
            </a:rPr>
            <a:t>円となっている。主な構成項目である</a:t>
          </a:r>
          <a:r>
            <a:rPr kumimoji="1" lang="ja-JP" altLang="ja-JP" sz="1100">
              <a:solidFill>
                <a:schemeClr val="dk1"/>
              </a:solidFill>
              <a:effectLst/>
              <a:latin typeface="+mn-lt"/>
              <a:ea typeface="+mn-ea"/>
              <a:cs typeface="+mn-cs"/>
            </a:rPr>
            <a:t>扶助費は、</a:t>
          </a:r>
          <a:r>
            <a:rPr kumimoji="1" lang="ja-JP" altLang="en-US"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108,467</a:t>
          </a:r>
          <a:r>
            <a:rPr kumimoji="1" lang="ja-JP" altLang="en-US"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年度と比較すると、住民一人当たりの額は約</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倍となっている。増加した要因は</a:t>
          </a:r>
          <a:r>
            <a:rPr kumimoji="1" lang="ja-JP" altLang="ja-JP" sz="1100">
              <a:solidFill>
                <a:schemeClr val="dk1"/>
              </a:solidFill>
              <a:effectLst/>
              <a:latin typeface="+mn-lt"/>
              <a:ea typeface="+mn-ea"/>
              <a:cs typeface="+mn-cs"/>
            </a:rPr>
            <a:t>民間保育所運営費委託料</a:t>
          </a:r>
          <a:r>
            <a:rPr kumimoji="1" lang="ja-JP" altLang="en-US" sz="1100">
              <a:solidFill>
                <a:schemeClr val="dk1"/>
              </a:solidFill>
              <a:effectLst/>
              <a:latin typeface="+mn-lt"/>
              <a:ea typeface="+mn-ea"/>
              <a:cs typeface="+mn-cs"/>
            </a:rPr>
            <a:t>などの児童福祉関連経費の伸びが挙げられる</a:t>
          </a:r>
          <a:r>
            <a:rPr kumimoji="1" lang="ja-JP" altLang="ja-JP" sz="1100">
              <a:solidFill>
                <a:schemeClr val="dk1"/>
              </a:solidFill>
              <a:effectLst/>
              <a:latin typeface="+mn-lt"/>
              <a:ea typeface="+mn-ea"/>
              <a:cs typeface="+mn-cs"/>
            </a:rPr>
            <a:t>。物件費に</a:t>
          </a:r>
          <a:r>
            <a:rPr kumimoji="1" lang="ja-JP" altLang="en-US" sz="1100">
              <a:solidFill>
                <a:schemeClr val="dk1"/>
              </a:solidFill>
              <a:effectLst/>
              <a:latin typeface="+mn-lt"/>
              <a:ea typeface="+mn-ea"/>
              <a:cs typeface="+mn-cs"/>
            </a:rPr>
            <a:t>ついては、多くの公共施設で</a:t>
          </a:r>
          <a:r>
            <a:rPr kumimoji="1" lang="ja-JP" altLang="ja-JP" sz="1100">
              <a:solidFill>
                <a:schemeClr val="dk1"/>
              </a:solidFill>
              <a:effectLst/>
              <a:latin typeface="+mn-lt"/>
              <a:ea typeface="+mn-ea"/>
              <a:cs typeface="+mn-cs"/>
            </a:rPr>
            <a:t>指定管理</a:t>
          </a:r>
          <a:r>
            <a:rPr kumimoji="1" lang="ja-JP" altLang="en-US" sz="1100">
              <a:solidFill>
                <a:schemeClr val="dk1"/>
              </a:solidFill>
              <a:effectLst/>
              <a:latin typeface="+mn-lt"/>
              <a:ea typeface="+mn-ea"/>
              <a:cs typeface="+mn-cs"/>
            </a:rPr>
            <a:t>者制度を導入していることなどから、類似団体平均と比べて高い水準にある。</a:t>
          </a:r>
          <a:r>
            <a:rPr kumimoji="1" lang="ja-JP" altLang="ja-JP" sz="1100">
              <a:solidFill>
                <a:schemeClr val="dk1"/>
              </a:solidFill>
              <a:effectLst/>
              <a:latin typeface="+mn-lt"/>
              <a:ea typeface="+mn-ea"/>
              <a:cs typeface="+mn-cs"/>
            </a:rPr>
            <a:t>普通建設事業費については、こどもの国再整備事業や庁舎耐震改修等事業が平成２６年度で完了し</a:t>
          </a:r>
          <a:r>
            <a:rPr kumimoji="1" lang="ja-JP" altLang="en-US" sz="1100">
              <a:solidFill>
                <a:schemeClr val="dk1"/>
              </a:solidFill>
              <a:effectLst/>
              <a:latin typeface="+mn-lt"/>
              <a:ea typeface="+mn-ea"/>
              <a:cs typeface="+mn-cs"/>
            </a:rPr>
            <a:t>、大規模な設備改修がなかった</a:t>
          </a:r>
          <a:r>
            <a:rPr kumimoji="1" lang="ja-JP" altLang="ja-JP" sz="1100">
              <a:solidFill>
                <a:schemeClr val="dk1"/>
              </a:solidFill>
              <a:effectLst/>
              <a:latin typeface="+mn-lt"/>
              <a:ea typeface="+mn-ea"/>
              <a:cs typeface="+mn-cs"/>
            </a:rPr>
            <a:t>こと等</a:t>
          </a:r>
          <a:r>
            <a:rPr kumimoji="1" lang="ja-JP" altLang="en-US" sz="1100">
              <a:solidFill>
                <a:schemeClr val="dk1"/>
              </a:solidFill>
              <a:effectLst/>
              <a:latin typeface="+mn-lt"/>
              <a:ea typeface="+mn-ea"/>
              <a:cs typeface="+mn-cs"/>
            </a:rPr>
            <a:t>から、平成２８年度は、類似団体平均を下回り、住民</a:t>
          </a:r>
          <a:r>
            <a:rPr kumimoji="1" lang="ja-JP" altLang="ja-JP" sz="1100">
              <a:solidFill>
                <a:schemeClr val="dk1"/>
              </a:solidFill>
              <a:effectLst/>
              <a:latin typeface="+mn-lt"/>
              <a:ea typeface="+mn-ea"/>
              <a:cs typeface="+mn-cs"/>
            </a:rPr>
            <a:t>一人当たり</a:t>
          </a:r>
          <a:r>
            <a:rPr kumimoji="1" lang="en-US" altLang="ja-JP" sz="1100">
              <a:solidFill>
                <a:schemeClr val="dk1"/>
              </a:solidFill>
              <a:effectLst/>
              <a:latin typeface="+mn-lt"/>
              <a:ea typeface="+mn-ea"/>
              <a:cs typeface="+mn-cs"/>
            </a:rPr>
            <a:t>34,770</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となった。公債費については、類似団体平均を大幅に下回った額で推移しているが、今後は、老朽化した公共施設の大規模改修、建て替えに係る起債に伴い増加することが見込まれる。繰出金については、</a:t>
          </a:r>
          <a:r>
            <a:rPr kumimoji="1" lang="ja-JP" altLang="en-US" sz="1100">
              <a:solidFill>
                <a:schemeClr val="dk1"/>
              </a:solidFill>
              <a:effectLst/>
              <a:latin typeface="+mn-lt"/>
              <a:ea typeface="+mn-ea"/>
              <a:cs typeface="+mn-cs"/>
            </a:rPr>
            <a:t>平成２６年度から下水道事業が法適用に移行し、同会計への支出が繰出金から、負担金及び補助金に変更となったため、大幅に減少し、平成２８年度の住民一人当たりの額は</a:t>
          </a:r>
          <a:r>
            <a:rPr kumimoji="1" lang="en-US" altLang="ja-JP" sz="1100">
              <a:solidFill>
                <a:schemeClr val="dk1"/>
              </a:solidFill>
              <a:effectLst/>
              <a:latin typeface="+mn-lt"/>
              <a:ea typeface="+mn-ea"/>
              <a:cs typeface="+mn-cs"/>
            </a:rPr>
            <a:t>30,168</a:t>
          </a:r>
          <a:r>
            <a:rPr kumimoji="1" lang="ja-JP" altLang="en-US" sz="1100">
              <a:solidFill>
                <a:schemeClr val="dk1"/>
              </a:solidFill>
              <a:effectLst/>
              <a:latin typeface="+mn-lt"/>
              <a:ea typeface="+mn-ea"/>
              <a:cs typeface="+mn-cs"/>
            </a:rPr>
            <a:t>円で、類似団体平均と比べ低い水準となっている。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埼玉県戸田市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137,320
131,073
18.19
52,112,739
49,015,218
2,569,838
28,725,272
26,749,690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40.4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106934</xdr:rowOff>
    </xdr:from>
    <xdr:to>
      <xdr:col>6</xdr:col>
      <xdr:colOff>511175</xdr:colOff>
      <xdr:row>36</xdr:row>
      <xdr:rowOff>75692</xdr:rowOff>
    </xdr:to>
    <xdr:cxnSp macro="">
      <xdr:nvCxnSpPr>
        <xdr:cNvPr id="61" name="直線コネクタ 60"/>
        <xdr:cNvCxnSpPr/>
      </xdr:nvCxnSpPr>
      <xdr:spPr>
        <a:xfrm>
          <a:off x="3797300" y="6107684"/>
          <a:ext cx="8382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15494</xdr:rowOff>
    </xdr:from>
    <xdr:to>
      <xdr:col>5</xdr:col>
      <xdr:colOff>358775</xdr:colOff>
      <xdr:row>35</xdr:row>
      <xdr:rowOff>106934</xdr:rowOff>
    </xdr:to>
    <xdr:cxnSp macro="">
      <xdr:nvCxnSpPr>
        <xdr:cNvPr id="64" name="直線コネクタ 63"/>
        <xdr:cNvCxnSpPr/>
      </xdr:nvCxnSpPr>
      <xdr:spPr>
        <a:xfrm>
          <a:off x="2908300" y="60162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125493</xdr:rowOff>
    </xdr:from>
    <xdr:ext cx="469744" cy="259045"/>
    <xdr:sp macro="" textlink="">
      <xdr:nvSpPr>
        <xdr:cNvPr id="66" name="テキスト ボックス 65"/>
        <xdr:cNvSpPr txBox="1"/>
      </xdr:nvSpPr>
      <xdr:spPr>
        <a:xfrm>
          <a:off x="3562427"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137414</xdr:rowOff>
    </xdr:from>
    <xdr:to>
      <xdr:col>4</xdr:col>
      <xdr:colOff>155575</xdr:colOff>
      <xdr:row>35</xdr:row>
      <xdr:rowOff>15494</xdr:rowOff>
    </xdr:to>
    <xdr:cxnSp macro="">
      <xdr:nvCxnSpPr>
        <xdr:cNvPr id="67" name="直線コネクタ 66"/>
        <xdr:cNvCxnSpPr/>
      </xdr:nvCxnSpPr>
      <xdr:spPr>
        <a:xfrm>
          <a:off x="2019300" y="5966714"/>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9" name="テキスト ボックス 68"/>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89408</xdr:rowOff>
    </xdr:from>
    <xdr:to>
      <xdr:col>2</xdr:col>
      <xdr:colOff>638175</xdr:colOff>
      <xdr:row>34</xdr:row>
      <xdr:rowOff>137414</xdr:rowOff>
    </xdr:to>
    <xdr:cxnSp macro="">
      <xdr:nvCxnSpPr>
        <xdr:cNvPr id="70" name="直線コネクタ 69"/>
        <xdr:cNvCxnSpPr/>
      </xdr:nvCxnSpPr>
      <xdr:spPr>
        <a:xfrm>
          <a:off x="1130300" y="591870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76471</xdr:rowOff>
    </xdr:from>
    <xdr:ext cx="469744" cy="259045"/>
    <xdr:sp macro="" textlink="">
      <xdr:nvSpPr>
        <xdr:cNvPr id="74" name="テキスト ボックス 73"/>
        <xdr:cNvSpPr txBox="1"/>
      </xdr:nvSpPr>
      <xdr:spPr>
        <a:xfrm>
          <a:off x="895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24892</xdr:rowOff>
    </xdr:from>
    <xdr:to>
      <xdr:col>6</xdr:col>
      <xdr:colOff>561975</xdr:colOff>
      <xdr:row>36</xdr:row>
      <xdr:rowOff>126492</xdr:rowOff>
    </xdr:to>
    <xdr:sp macro="" textlink="">
      <xdr:nvSpPr>
        <xdr:cNvPr id="80" name="円/楕円 79"/>
        <xdr:cNvSpPr/>
      </xdr:nvSpPr>
      <xdr:spPr>
        <a:xfrm>
          <a:off x="45847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3319</xdr:rowOff>
    </xdr:from>
    <xdr:ext cx="469744" cy="259045"/>
    <xdr:sp macro="" textlink="">
      <xdr:nvSpPr>
        <xdr:cNvPr id="81" name="議会費該当値テキスト"/>
        <xdr:cNvSpPr txBox="1"/>
      </xdr:nvSpPr>
      <xdr:spPr>
        <a:xfrm>
          <a:off x="4686300" y="61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56134</xdr:rowOff>
    </xdr:from>
    <xdr:to>
      <xdr:col>5</xdr:col>
      <xdr:colOff>409575</xdr:colOff>
      <xdr:row>35</xdr:row>
      <xdr:rowOff>157734</xdr:rowOff>
    </xdr:to>
    <xdr:sp macro="" textlink="">
      <xdr:nvSpPr>
        <xdr:cNvPr id="82" name="円/楕円 81"/>
        <xdr:cNvSpPr/>
      </xdr:nvSpPr>
      <xdr:spPr>
        <a:xfrm>
          <a:off x="3746500" y="60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148861</xdr:rowOff>
    </xdr:from>
    <xdr:ext cx="469744" cy="259045"/>
    <xdr:sp macro="" textlink="">
      <xdr:nvSpPr>
        <xdr:cNvPr id="83" name="テキスト ボックス 82"/>
        <xdr:cNvSpPr txBox="1"/>
      </xdr:nvSpPr>
      <xdr:spPr>
        <a:xfrm>
          <a:off x="3562427"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136144</xdr:rowOff>
    </xdr:from>
    <xdr:to>
      <xdr:col>4</xdr:col>
      <xdr:colOff>206375</xdr:colOff>
      <xdr:row>35</xdr:row>
      <xdr:rowOff>66294</xdr:rowOff>
    </xdr:to>
    <xdr:sp macro="" textlink="">
      <xdr:nvSpPr>
        <xdr:cNvPr id="84" name="円/楕円 83"/>
        <xdr:cNvSpPr/>
      </xdr:nvSpPr>
      <xdr:spPr>
        <a:xfrm>
          <a:off x="2857500" y="59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82821</xdr:rowOff>
    </xdr:from>
    <xdr:ext cx="469744" cy="259045"/>
    <xdr:sp macro="" textlink="">
      <xdr:nvSpPr>
        <xdr:cNvPr id="85" name="テキスト ボックス 84"/>
        <xdr:cNvSpPr txBox="1"/>
      </xdr:nvSpPr>
      <xdr:spPr>
        <a:xfrm>
          <a:off x="2673427" y="574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86614</xdr:rowOff>
    </xdr:from>
    <xdr:to>
      <xdr:col>3</xdr:col>
      <xdr:colOff>3175</xdr:colOff>
      <xdr:row>35</xdr:row>
      <xdr:rowOff>16764</xdr:rowOff>
    </xdr:to>
    <xdr:sp macro="" textlink="">
      <xdr:nvSpPr>
        <xdr:cNvPr id="86" name="円/楕円 85"/>
        <xdr:cNvSpPr/>
      </xdr:nvSpPr>
      <xdr:spPr>
        <a:xfrm>
          <a:off x="1968500" y="59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33291</xdr:rowOff>
    </xdr:from>
    <xdr:ext cx="469744" cy="259045"/>
    <xdr:sp macro="" textlink="">
      <xdr:nvSpPr>
        <xdr:cNvPr id="87" name="テキスト ボックス 86"/>
        <xdr:cNvSpPr txBox="1"/>
      </xdr:nvSpPr>
      <xdr:spPr>
        <a:xfrm>
          <a:off x="1784427" y="56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38608</xdr:rowOff>
    </xdr:from>
    <xdr:to>
      <xdr:col>1</xdr:col>
      <xdr:colOff>485775</xdr:colOff>
      <xdr:row>34</xdr:row>
      <xdr:rowOff>140208</xdr:rowOff>
    </xdr:to>
    <xdr:sp macro="" textlink="">
      <xdr:nvSpPr>
        <xdr:cNvPr id="88" name="円/楕円 87"/>
        <xdr:cNvSpPr/>
      </xdr:nvSpPr>
      <xdr:spPr>
        <a:xfrm>
          <a:off x="1079500" y="5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156735</xdr:rowOff>
    </xdr:from>
    <xdr:ext cx="469744" cy="259045"/>
    <xdr:sp macro="" textlink="">
      <xdr:nvSpPr>
        <xdr:cNvPr id="89" name="テキスト ボックス 88"/>
        <xdr:cNvSpPr txBox="1"/>
      </xdr:nvSpPr>
      <xdr:spPr>
        <a:xfrm>
          <a:off x="895427" y="56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143225</xdr:rowOff>
    </xdr:from>
    <xdr:to>
      <xdr:col>6</xdr:col>
      <xdr:colOff>511175</xdr:colOff>
      <xdr:row>56</xdr:row>
      <xdr:rowOff>93370</xdr:rowOff>
    </xdr:to>
    <xdr:cxnSp macro="">
      <xdr:nvCxnSpPr>
        <xdr:cNvPr id="119" name="直線コネクタ 118"/>
        <xdr:cNvCxnSpPr/>
      </xdr:nvCxnSpPr>
      <xdr:spPr>
        <a:xfrm>
          <a:off x="3797300" y="9572975"/>
          <a:ext cx="838200" cy="12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30182</xdr:rowOff>
    </xdr:from>
    <xdr:to>
      <xdr:col>5</xdr:col>
      <xdr:colOff>358775</xdr:colOff>
      <xdr:row>55</xdr:row>
      <xdr:rowOff>143225</xdr:rowOff>
    </xdr:to>
    <xdr:cxnSp macro="">
      <xdr:nvCxnSpPr>
        <xdr:cNvPr id="122" name="直線コネクタ 121"/>
        <xdr:cNvCxnSpPr/>
      </xdr:nvCxnSpPr>
      <xdr:spPr>
        <a:xfrm>
          <a:off x="2908300" y="9459932"/>
          <a:ext cx="889000" cy="1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118153</xdr:rowOff>
    </xdr:from>
    <xdr:ext cx="534377" cy="259045"/>
    <xdr:sp macro="" textlink="">
      <xdr:nvSpPr>
        <xdr:cNvPr id="124" name="テキスト ボックス 123"/>
        <xdr:cNvSpPr txBox="1"/>
      </xdr:nvSpPr>
      <xdr:spPr>
        <a:xfrm>
          <a:off x="3530111" y="97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50260</xdr:rowOff>
    </xdr:from>
    <xdr:to>
      <xdr:col>4</xdr:col>
      <xdr:colOff>155575</xdr:colOff>
      <xdr:row>55</xdr:row>
      <xdr:rowOff>30182</xdr:rowOff>
    </xdr:to>
    <xdr:cxnSp macro="">
      <xdr:nvCxnSpPr>
        <xdr:cNvPr id="125" name="直線コネクタ 124"/>
        <xdr:cNvCxnSpPr/>
      </xdr:nvCxnSpPr>
      <xdr:spPr>
        <a:xfrm>
          <a:off x="2019300" y="9308560"/>
          <a:ext cx="889000" cy="15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103788</xdr:rowOff>
    </xdr:from>
    <xdr:ext cx="534377" cy="259045"/>
    <xdr:sp macro="" textlink="">
      <xdr:nvSpPr>
        <xdr:cNvPr id="127" name="テキスト ボックス 126"/>
        <xdr:cNvSpPr txBox="1"/>
      </xdr:nvSpPr>
      <xdr:spPr>
        <a:xfrm>
          <a:off x="2641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50260</xdr:rowOff>
    </xdr:from>
    <xdr:to>
      <xdr:col>2</xdr:col>
      <xdr:colOff>638175</xdr:colOff>
      <xdr:row>56</xdr:row>
      <xdr:rowOff>51270</xdr:rowOff>
    </xdr:to>
    <xdr:cxnSp macro="">
      <xdr:nvCxnSpPr>
        <xdr:cNvPr id="128" name="直線コネクタ 127"/>
        <xdr:cNvCxnSpPr/>
      </xdr:nvCxnSpPr>
      <xdr:spPr>
        <a:xfrm flipV="1">
          <a:off x="1130300" y="9308560"/>
          <a:ext cx="889000" cy="34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84243</xdr:rowOff>
    </xdr:from>
    <xdr:ext cx="534377" cy="259045"/>
    <xdr:sp macro="" textlink="">
      <xdr:nvSpPr>
        <xdr:cNvPr id="130" name="テキスト ボックス 129"/>
        <xdr:cNvSpPr txBox="1"/>
      </xdr:nvSpPr>
      <xdr:spPr>
        <a:xfrm>
          <a:off x="1752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148576</xdr:rowOff>
    </xdr:from>
    <xdr:ext cx="534377" cy="259045"/>
    <xdr:sp macro="" textlink="">
      <xdr:nvSpPr>
        <xdr:cNvPr id="132" name="テキスト ボックス 131"/>
        <xdr:cNvSpPr txBox="1"/>
      </xdr:nvSpPr>
      <xdr:spPr>
        <a:xfrm>
          <a:off x="863111" y="97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42570</xdr:rowOff>
    </xdr:from>
    <xdr:to>
      <xdr:col>6</xdr:col>
      <xdr:colOff>561975</xdr:colOff>
      <xdr:row>56</xdr:row>
      <xdr:rowOff>144170</xdr:rowOff>
    </xdr:to>
    <xdr:sp macro="" textlink="">
      <xdr:nvSpPr>
        <xdr:cNvPr id="138" name="円/楕円 137"/>
        <xdr:cNvSpPr/>
      </xdr:nvSpPr>
      <xdr:spPr>
        <a:xfrm>
          <a:off x="4584700" y="96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20997</xdr:rowOff>
    </xdr:from>
    <xdr:ext cx="534377" cy="259045"/>
    <xdr:sp macro="" textlink="">
      <xdr:nvSpPr>
        <xdr:cNvPr id="139" name="総務費該当値テキスト"/>
        <xdr:cNvSpPr txBox="1"/>
      </xdr:nvSpPr>
      <xdr:spPr>
        <a:xfrm>
          <a:off x="4686300" y="962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44,432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92425</xdr:rowOff>
    </xdr:from>
    <xdr:to>
      <xdr:col>5</xdr:col>
      <xdr:colOff>409575</xdr:colOff>
      <xdr:row>56</xdr:row>
      <xdr:rowOff>22575</xdr:rowOff>
    </xdr:to>
    <xdr:sp macro="" textlink="">
      <xdr:nvSpPr>
        <xdr:cNvPr id="140" name="円/楕円 139"/>
        <xdr:cNvSpPr/>
      </xdr:nvSpPr>
      <xdr:spPr>
        <a:xfrm>
          <a:off x="3746500" y="95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39102</xdr:rowOff>
    </xdr:from>
    <xdr:ext cx="534377" cy="259045"/>
    <xdr:sp macro="" textlink="">
      <xdr:nvSpPr>
        <xdr:cNvPr id="141" name="テキスト ボックス 140"/>
        <xdr:cNvSpPr txBox="1"/>
      </xdr:nvSpPr>
      <xdr:spPr>
        <a:xfrm>
          <a:off x="3530111" y="9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150832</xdr:rowOff>
    </xdr:from>
    <xdr:to>
      <xdr:col>4</xdr:col>
      <xdr:colOff>206375</xdr:colOff>
      <xdr:row>55</xdr:row>
      <xdr:rowOff>80982</xdr:rowOff>
    </xdr:to>
    <xdr:sp macro="" textlink="">
      <xdr:nvSpPr>
        <xdr:cNvPr id="142" name="円/楕円 141"/>
        <xdr:cNvSpPr/>
      </xdr:nvSpPr>
      <xdr:spPr>
        <a:xfrm>
          <a:off x="2857500" y="940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97509</xdr:rowOff>
    </xdr:from>
    <xdr:ext cx="534377" cy="259045"/>
    <xdr:sp macro="" textlink="">
      <xdr:nvSpPr>
        <xdr:cNvPr id="143" name="テキスト ボックス 142"/>
        <xdr:cNvSpPr txBox="1"/>
      </xdr:nvSpPr>
      <xdr:spPr>
        <a:xfrm>
          <a:off x="2641111" y="918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56,749</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170910</xdr:rowOff>
    </xdr:from>
    <xdr:to>
      <xdr:col>3</xdr:col>
      <xdr:colOff>3175</xdr:colOff>
      <xdr:row>54</xdr:row>
      <xdr:rowOff>101060</xdr:rowOff>
    </xdr:to>
    <xdr:sp macro="" textlink="">
      <xdr:nvSpPr>
        <xdr:cNvPr id="144" name="円/楕円 143"/>
        <xdr:cNvSpPr/>
      </xdr:nvSpPr>
      <xdr:spPr>
        <a:xfrm>
          <a:off x="1968500" y="92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117587</xdr:rowOff>
    </xdr:from>
    <xdr:ext cx="534377" cy="259045"/>
    <xdr:sp macro="" textlink="">
      <xdr:nvSpPr>
        <xdr:cNvPr id="145" name="テキスト ボックス 144"/>
        <xdr:cNvSpPr txBox="1"/>
      </xdr:nvSpPr>
      <xdr:spPr>
        <a:xfrm>
          <a:off x="1752111" y="903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64,695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470</xdr:rowOff>
    </xdr:from>
    <xdr:to>
      <xdr:col>1</xdr:col>
      <xdr:colOff>485775</xdr:colOff>
      <xdr:row>56</xdr:row>
      <xdr:rowOff>102070</xdr:rowOff>
    </xdr:to>
    <xdr:sp macro="" textlink="">
      <xdr:nvSpPr>
        <xdr:cNvPr id="146" name="円/楕円 145"/>
        <xdr:cNvSpPr/>
      </xdr:nvSpPr>
      <xdr:spPr>
        <a:xfrm>
          <a:off x="1079500" y="960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118597</xdr:rowOff>
    </xdr:from>
    <xdr:ext cx="534377" cy="259045"/>
    <xdr:sp macro="" textlink="">
      <xdr:nvSpPr>
        <xdr:cNvPr id="147" name="テキスト ボックス 146"/>
        <xdr:cNvSpPr txBox="1"/>
      </xdr:nvSpPr>
      <xdr:spPr>
        <a:xfrm>
          <a:off x="863111" y="937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101840</xdr:rowOff>
    </xdr:from>
    <xdr:to>
      <xdr:col>6</xdr:col>
      <xdr:colOff>511175</xdr:colOff>
      <xdr:row>74</xdr:row>
      <xdr:rowOff>103156</xdr:rowOff>
    </xdr:to>
    <xdr:cxnSp macro="">
      <xdr:nvCxnSpPr>
        <xdr:cNvPr id="179" name="直線コネクタ 178"/>
        <xdr:cNvCxnSpPr/>
      </xdr:nvCxnSpPr>
      <xdr:spPr>
        <a:xfrm flipV="1">
          <a:off x="3797300" y="12789140"/>
          <a:ext cx="838200" cy="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2035</xdr:rowOff>
    </xdr:from>
    <xdr:ext cx="599010" cy="259045"/>
    <xdr:sp macro="" textlink="">
      <xdr:nvSpPr>
        <xdr:cNvPr id="180" name="民生費平均値テキスト"/>
        <xdr:cNvSpPr txBox="1"/>
      </xdr:nvSpPr>
      <xdr:spPr>
        <a:xfrm>
          <a:off x="4686300" y="1286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140484</xdr:rowOff>
    </xdr:from>
    <xdr:to>
      <xdr:col>5</xdr:col>
      <xdr:colOff>358775</xdr:colOff>
      <xdr:row>74</xdr:row>
      <xdr:rowOff>103156</xdr:rowOff>
    </xdr:to>
    <xdr:cxnSp macro="">
      <xdr:nvCxnSpPr>
        <xdr:cNvPr id="182" name="直線コネクタ 181"/>
        <xdr:cNvCxnSpPr/>
      </xdr:nvCxnSpPr>
      <xdr:spPr>
        <a:xfrm>
          <a:off x="2908300" y="12656334"/>
          <a:ext cx="889000" cy="13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72965</xdr:rowOff>
    </xdr:from>
    <xdr:ext cx="599010" cy="259045"/>
    <xdr:sp macro="" textlink="">
      <xdr:nvSpPr>
        <xdr:cNvPr id="184" name="テキスト ボックス 183"/>
        <xdr:cNvSpPr txBox="1"/>
      </xdr:nvSpPr>
      <xdr:spPr>
        <a:xfrm>
          <a:off x="3497794"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140484</xdr:rowOff>
    </xdr:from>
    <xdr:to>
      <xdr:col>4</xdr:col>
      <xdr:colOff>155575</xdr:colOff>
      <xdr:row>75</xdr:row>
      <xdr:rowOff>98313</xdr:rowOff>
    </xdr:to>
    <xdr:cxnSp macro="">
      <xdr:nvCxnSpPr>
        <xdr:cNvPr id="185" name="直線コネクタ 184"/>
        <xdr:cNvCxnSpPr/>
      </xdr:nvCxnSpPr>
      <xdr:spPr>
        <a:xfrm flipV="1">
          <a:off x="2019300" y="12656334"/>
          <a:ext cx="889000" cy="30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95913</xdr:rowOff>
    </xdr:from>
    <xdr:ext cx="599010" cy="259045"/>
    <xdr:sp macro="" textlink="">
      <xdr:nvSpPr>
        <xdr:cNvPr id="187" name="テキスト ボックス 186"/>
        <xdr:cNvSpPr txBox="1"/>
      </xdr:nvSpPr>
      <xdr:spPr>
        <a:xfrm>
          <a:off x="2608794"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129598</xdr:rowOff>
    </xdr:from>
    <xdr:to>
      <xdr:col>2</xdr:col>
      <xdr:colOff>638175</xdr:colOff>
      <xdr:row>75</xdr:row>
      <xdr:rowOff>98313</xdr:rowOff>
    </xdr:to>
    <xdr:cxnSp macro="">
      <xdr:nvCxnSpPr>
        <xdr:cNvPr id="188" name="直線コネクタ 187"/>
        <xdr:cNvCxnSpPr/>
      </xdr:nvCxnSpPr>
      <xdr:spPr>
        <a:xfrm>
          <a:off x="1130300" y="12816898"/>
          <a:ext cx="889000" cy="14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26049</xdr:rowOff>
    </xdr:from>
    <xdr:ext cx="599010" cy="259045"/>
    <xdr:sp macro="" textlink="">
      <xdr:nvSpPr>
        <xdr:cNvPr id="190" name="テキスト ボックス 189"/>
        <xdr:cNvSpPr txBox="1"/>
      </xdr:nvSpPr>
      <xdr:spPr>
        <a:xfrm>
          <a:off x="1719794"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49040</xdr:rowOff>
    </xdr:from>
    <xdr:ext cx="599010" cy="259045"/>
    <xdr:sp macro="" textlink="">
      <xdr:nvSpPr>
        <xdr:cNvPr id="192" name="テキスト ボックス 191"/>
        <xdr:cNvSpPr txBox="1"/>
      </xdr:nvSpPr>
      <xdr:spPr>
        <a:xfrm>
          <a:off x="830794" y="132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51040</xdr:rowOff>
    </xdr:from>
    <xdr:to>
      <xdr:col>6</xdr:col>
      <xdr:colOff>561975</xdr:colOff>
      <xdr:row>74</xdr:row>
      <xdr:rowOff>152640</xdr:rowOff>
    </xdr:to>
    <xdr:sp macro="" textlink="">
      <xdr:nvSpPr>
        <xdr:cNvPr id="198" name="円/楕円 197"/>
        <xdr:cNvSpPr/>
      </xdr:nvSpPr>
      <xdr:spPr>
        <a:xfrm>
          <a:off x="4584700" y="1273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73917</xdr:rowOff>
    </xdr:from>
    <xdr:ext cx="599010" cy="259045"/>
    <xdr:sp macro="" textlink="">
      <xdr:nvSpPr>
        <xdr:cNvPr id="199" name="民生費該当値テキスト"/>
        <xdr:cNvSpPr txBox="1"/>
      </xdr:nvSpPr>
      <xdr:spPr>
        <a:xfrm>
          <a:off x="4686300" y="1258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168,478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52356</xdr:rowOff>
    </xdr:from>
    <xdr:to>
      <xdr:col>5</xdr:col>
      <xdr:colOff>409575</xdr:colOff>
      <xdr:row>74</xdr:row>
      <xdr:rowOff>153956</xdr:rowOff>
    </xdr:to>
    <xdr:sp macro="" textlink="">
      <xdr:nvSpPr>
        <xdr:cNvPr id="200" name="円/楕円 199"/>
        <xdr:cNvSpPr/>
      </xdr:nvSpPr>
      <xdr:spPr>
        <a:xfrm>
          <a:off x="3746500" y="127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170483</xdr:rowOff>
    </xdr:from>
    <xdr:ext cx="599010" cy="259045"/>
    <xdr:sp macro="" textlink="">
      <xdr:nvSpPr>
        <xdr:cNvPr id="201" name="テキスト ボックス 200"/>
        <xdr:cNvSpPr txBox="1"/>
      </xdr:nvSpPr>
      <xdr:spPr>
        <a:xfrm>
          <a:off x="3497794" y="125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168,357</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89684</xdr:rowOff>
    </xdr:from>
    <xdr:to>
      <xdr:col>4</xdr:col>
      <xdr:colOff>206375</xdr:colOff>
      <xdr:row>74</xdr:row>
      <xdr:rowOff>19834</xdr:rowOff>
    </xdr:to>
    <xdr:sp macro="" textlink="">
      <xdr:nvSpPr>
        <xdr:cNvPr id="202" name="円/楕円 201"/>
        <xdr:cNvSpPr/>
      </xdr:nvSpPr>
      <xdr:spPr>
        <a:xfrm>
          <a:off x="2857500" y="1260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36361</xdr:rowOff>
    </xdr:from>
    <xdr:ext cx="599010" cy="259045"/>
    <xdr:sp macro="" textlink="">
      <xdr:nvSpPr>
        <xdr:cNvPr id="203" name="テキスト ボックス 202"/>
        <xdr:cNvSpPr txBox="1"/>
      </xdr:nvSpPr>
      <xdr:spPr>
        <a:xfrm>
          <a:off x="2608794" y="1238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180,678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47513</xdr:rowOff>
    </xdr:from>
    <xdr:to>
      <xdr:col>3</xdr:col>
      <xdr:colOff>3175</xdr:colOff>
      <xdr:row>75</xdr:row>
      <xdr:rowOff>149113</xdr:rowOff>
    </xdr:to>
    <xdr:sp macro="" textlink="">
      <xdr:nvSpPr>
        <xdr:cNvPr id="204" name="円/楕円 203"/>
        <xdr:cNvSpPr/>
      </xdr:nvSpPr>
      <xdr:spPr>
        <a:xfrm>
          <a:off x="1968500" y="1290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165640</xdr:rowOff>
    </xdr:from>
    <xdr:ext cx="599010" cy="259045"/>
    <xdr:sp macro="" textlink="">
      <xdr:nvSpPr>
        <xdr:cNvPr id="205" name="テキスト ボックス 204"/>
        <xdr:cNvSpPr txBox="1"/>
      </xdr:nvSpPr>
      <xdr:spPr>
        <a:xfrm>
          <a:off x="1719794" y="1268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153,052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78798</xdr:rowOff>
    </xdr:from>
    <xdr:to>
      <xdr:col>1</xdr:col>
      <xdr:colOff>485775</xdr:colOff>
      <xdr:row>75</xdr:row>
      <xdr:rowOff>8948</xdr:rowOff>
    </xdr:to>
    <xdr:sp macro="" textlink="">
      <xdr:nvSpPr>
        <xdr:cNvPr id="206" name="円/楕円 205"/>
        <xdr:cNvSpPr/>
      </xdr:nvSpPr>
      <xdr:spPr>
        <a:xfrm>
          <a:off x="1079500" y="127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25475</xdr:rowOff>
    </xdr:from>
    <xdr:ext cx="599010" cy="259045"/>
    <xdr:sp macro="" textlink="">
      <xdr:nvSpPr>
        <xdr:cNvPr id="207" name="テキスト ボックス 206"/>
        <xdr:cNvSpPr txBox="1"/>
      </xdr:nvSpPr>
      <xdr:spPr>
        <a:xfrm>
          <a:off x="830794" y="1254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144180</xdr:rowOff>
    </xdr:from>
    <xdr:to>
      <xdr:col>6</xdr:col>
      <xdr:colOff>511175</xdr:colOff>
      <xdr:row>98</xdr:row>
      <xdr:rowOff>15776</xdr:rowOff>
    </xdr:to>
    <xdr:cxnSp macro="">
      <xdr:nvCxnSpPr>
        <xdr:cNvPr id="235" name="直線コネクタ 234"/>
        <xdr:cNvCxnSpPr/>
      </xdr:nvCxnSpPr>
      <xdr:spPr>
        <a:xfrm>
          <a:off x="3797300" y="16774830"/>
          <a:ext cx="838200" cy="4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144180</xdr:rowOff>
    </xdr:from>
    <xdr:to>
      <xdr:col>5</xdr:col>
      <xdr:colOff>358775</xdr:colOff>
      <xdr:row>97</xdr:row>
      <xdr:rowOff>166903</xdr:rowOff>
    </xdr:to>
    <xdr:cxnSp macro="">
      <xdr:nvCxnSpPr>
        <xdr:cNvPr id="238" name="直線コネクタ 237"/>
        <xdr:cNvCxnSpPr/>
      </xdr:nvCxnSpPr>
      <xdr:spPr>
        <a:xfrm flipV="1">
          <a:off x="2908300" y="16774830"/>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86098</xdr:rowOff>
    </xdr:from>
    <xdr:ext cx="534377" cy="259045"/>
    <xdr:sp macro="" textlink="">
      <xdr:nvSpPr>
        <xdr:cNvPr id="240" name="テキスト ボックス 239"/>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142740</xdr:rowOff>
    </xdr:from>
    <xdr:to>
      <xdr:col>4</xdr:col>
      <xdr:colOff>155575</xdr:colOff>
      <xdr:row>97</xdr:row>
      <xdr:rowOff>166903</xdr:rowOff>
    </xdr:to>
    <xdr:cxnSp macro="">
      <xdr:nvCxnSpPr>
        <xdr:cNvPr id="241" name="直線コネクタ 240"/>
        <xdr:cNvCxnSpPr/>
      </xdr:nvCxnSpPr>
      <xdr:spPr>
        <a:xfrm>
          <a:off x="2019300" y="16601940"/>
          <a:ext cx="889000" cy="1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105598</xdr:rowOff>
    </xdr:from>
    <xdr:ext cx="534377" cy="259045"/>
    <xdr:sp macro="" textlink="">
      <xdr:nvSpPr>
        <xdr:cNvPr id="243" name="テキスト ボックス 242"/>
        <xdr:cNvSpPr txBox="1"/>
      </xdr:nvSpPr>
      <xdr:spPr>
        <a:xfrm>
          <a:off x="2641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142740</xdr:rowOff>
    </xdr:from>
    <xdr:to>
      <xdr:col>2</xdr:col>
      <xdr:colOff>638175</xdr:colOff>
      <xdr:row>97</xdr:row>
      <xdr:rowOff>167063</xdr:rowOff>
    </xdr:to>
    <xdr:cxnSp macro="">
      <xdr:nvCxnSpPr>
        <xdr:cNvPr id="244" name="直線コネクタ 243"/>
        <xdr:cNvCxnSpPr/>
      </xdr:nvCxnSpPr>
      <xdr:spPr>
        <a:xfrm flipV="1">
          <a:off x="1130300" y="16601940"/>
          <a:ext cx="889000" cy="19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91605</xdr:rowOff>
    </xdr:from>
    <xdr:ext cx="534377" cy="259045"/>
    <xdr:sp macro="" textlink="">
      <xdr:nvSpPr>
        <xdr:cNvPr id="246" name="テキスト ボックス 245"/>
        <xdr:cNvSpPr txBox="1"/>
      </xdr:nvSpPr>
      <xdr:spPr>
        <a:xfrm>
          <a:off x="1752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104500</xdr:rowOff>
    </xdr:from>
    <xdr:ext cx="534377" cy="259045"/>
    <xdr:sp macro="" textlink="">
      <xdr:nvSpPr>
        <xdr:cNvPr id="248" name="テキスト ボックス 247"/>
        <xdr:cNvSpPr txBox="1"/>
      </xdr:nvSpPr>
      <xdr:spPr>
        <a:xfrm>
          <a:off x="863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136426</xdr:rowOff>
    </xdr:from>
    <xdr:to>
      <xdr:col>6</xdr:col>
      <xdr:colOff>561975</xdr:colOff>
      <xdr:row>98</xdr:row>
      <xdr:rowOff>66576</xdr:rowOff>
    </xdr:to>
    <xdr:sp macro="" textlink="">
      <xdr:nvSpPr>
        <xdr:cNvPr id="254" name="円/楕円 253"/>
        <xdr:cNvSpPr/>
      </xdr:nvSpPr>
      <xdr:spPr>
        <a:xfrm>
          <a:off x="4584700" y="16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114853</xdr:rowOff>
    </xdr:from>
    <xdr:ext cx="534377" cy="259045"/>
    <xdr:sp macro="" textlink="">
      <xdr:nvSpPr>
        <xdr:cNvPr id="255" name="衛生費該当値テキスト"/>
        <xdr:cNvSpPr txBox="1"/>
      </xdr:nvSpPr>
      <xdr:spPr>
        <a:xfrm>
          <a:off x="4686300" y="1674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25,421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93380</xdr:rowOff>
    </xdr:from>
    <xdr:to>
      <xdr:col>5</xdr:col>
      <xdr:colOff>409575</xdr:colOff>
      <xdr:row>98</xdr:row>
      <xdr:rowOff>23530</xdr:rowOff>
    </xdr:to>
    <xdr:sp macro="" textlink="">
      <xdr:nvSpPr>
        <xdr:cNvPr id="256" name="円/楕円 255"/>
        <xdr:cNvSpPr/>
      </xdr:nvSpPr>
      <xdr:spPr>
        <a:xfrm>
          <a:off x="3746500" y="167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14657</xdr:rowOff>
    </xdr:from>
    <xdr:ext cx="534377" cy="259045"/>
    <xdr:sp macro="" textlink="">
      <xdr:nvSpPr>
        <xdr:cNvPr id="257" name="テキスト ボックス 256"/>
        <xdr:cNvSpPr txBox="1"/>
      </xdr:nvSpPr>
      <xdr:spPr>
        <a:xfrm>
          <a:off x="3530111" y="1681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116103</xdr:rowOff>
    </xdr:from>
    <xdr:to>
      <xdr:col>4</xdr:col>
      <xdr:colOff>206375</xdr:colOff>
      <xdr:row>98</xdr:row>
      <xdr:rowOff>46253</xdr:rowOff>
    </xdr:to>
    <xdr:sp macro="" textlink="">
      <xdr:nvSpPr>
        <xdr:cNvPr id="258" name="円/楕円 257"/>
        <xdr:cNvSpPr/>
      </xdr:nvSpPr>
      <xdr:spPr>
        <a:xfrm>
          <a:off x="2857500" y="167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37380</xdr:rowOff>
    </xdr:from>
    <xdr:ext cx="534377" cy="259045"/>
    <xdr:sp macro="" textlink="">
      <xdr:nvSpPr>
        <xdr:cNvPr id="259" name="テキスト ボックス 258"/>
        <xdr:cNvSpPr txBox="1"/>
      </xdr:nvSpPr>
      <xdr:spPr>
        <a:xfrm>
          <a:off x="2641111" y="1683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91940</xdr:rowOff>
    </xdr:from>
    <xdr:to>
      <xdr:col>3</xdr:col>
      <xdr:colOff>3175</xdr:colOff>
      <xdr:row>97</xdr:row>
      <xdr:rowOff>22090</xdr:rowOff>
    </xdr:to>
    <xdr:sp macro="" textlink="">
      <xdr:nvSpPr>
        <xdr:cNvPr id="260" name="円/楕円 259"/>
        <xdr:cNvSpPr/>
      </xdr:nvSpPr>
      <xdr:spPr>
        <a:xfrm>
          <a:off x="1968500" y="1655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38617</xdr:rowOff>
    </xdr:from>
    <xdr:ext cx="534377" cy="259045"/>
    <xdr:sp macro="" textlink="">
      <xdr:nvSpPr>
        <xdr:cNvPr id="261" name="テキスト ボックス 260"/>
        <xdr:cNvSpPr txBox="1"/>
      </xdr:nvSpPr>
      <xdr:spPr>
        <a:xfrm>
          <a:off x="1752111" y="1632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116263</xdr:rowOff>
    </xdr:from>
    <xdr:to>
      <xdr:col>1</xdr:col>
      <xdr:colOff>485775</xdr:colOff>
      <xdr:row>98</xdr:row>
      <xdr:rowOff>46413</xdr:rowOff>
    </xdr:to>
    <xdr:sp macro="" textlink="">
      <xdr:nvSpPr>
        <xdr:cNvPr id="262" name="円/楕円 261"/>
        <xdr:cNvSpPr/>
      </xdr:nvSpPr>
      <xdr:spPr>
        <a:xfrm>
          <a:off x="1079500" y="167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37540</xdr:rowOff>
    </xdr:from>
    <xdr:ext cx="534377" cy="259045"/>
    <xdr:sp macro="" textlink="">
      <xdr:nvSpPr>
        <xdr:cNvPr id="263" name="テキスト ボックス 262"/>
        <xdr:cNvSpPr txBox="1"/>
      </xdr:nvSpPr>
      <xdr:spPr>
        <a:xfrm>
          <a:off x="863111" y="1683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63119</xdr:rowOff>
    </xdr:from>
    <xdr:to>
      <xdr:col>15</xdr:col>
      <xdr:colOff>180975</xdr:colOff>
      <xdr:row>35</xdr:row>
      <xdr:rowOff>139319</xdr:rowOff>
    </xdr:to>
    <xdr:cxnSp macro="">
      <xdr:nvCxnSpPr>
        <xdr:cNvPr id="292" name="直線コネクタ 291"/>
        <xdr:cNvCxnSpPr/>
      </xdr:nvCxnSpPr>
      <xdr:spPr>
        <a:xfrm flipV="1">
          <a:off x="9639300" y="606386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142384</xdr:rowOff>
    </xdr:from>
    <xdr:ext cx="378565" cy="259045"/>
    <xdr:sp macro="" textlink="">
      <xdr:nvSpPr>
        <xdr:cNvPr id="293" name="労働費平均値テキスト"/>
        <xdr:cNvSpPr txBox="1"/>
      </xdr:nvSpPr>
      <xdr:spPr>
        <a:xfrm>
          <a:off x="10528300" y="6314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85979</xdr:rowOff>
    </xdr:from>
    <xdr:to>
      <xdr:col>14</xdr:col>
      <xdr:colOff>28575</xdr:colOff>
      <xdr:row>35</xdr:row>
      <xdr:rowOff>139319</xdr:rowOff>
    </xdr:to>
    <xdr:cxnSp macro="">
      <xdr:nvCxnSpPr>
        <xdr:cNvPr id="295" name="直線コネクタ 294"/>
        <xdr:cNvCxnSpPr/>
      </xdr:nvCxnSpPr>
      <xdr:spPr>
        <a:xfrm>
          <a:off x="8750300" y="5915279"/>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58945</xdr:rowOff>
    </xdr:from>
    <xdr:ext cx="378565" cy="259045"/>
    <xdr:sp macro="" textlink="">
      <xdr:nvSpPr>
        <xdr:cNvPr id="297" name="テキスト ボックス 296"/>
        <xdr:cNvSpPr txBox="1"/>
      </xdr:nvSpPr>
      <xdr:spPr>
        <a:xfrm>
          <a:off x="9450017" y="640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5588</xdr:rowOff>
    </xdr:from>
    <xdr:to>
      <xdr:col>12</xdr:col>
      <xdr:colOff>511175</xdr:colOff>
      <xdr:row>34</xdr:row>
      <xdr:rowOff>85979</xdr:rowOff>
    </xdr:to>
    <xdr:cxnSp macro="">
      <xdr:nvCxnSpPr>
        <xdr:cNvPr id="298" name="直線コネクタ 297"/>
        <xdr:cNvCxnSpPr/>
      </xdr:nvCxnSpPr>
      <xdr:spPr>
        <a:xfrm>
          <a:off x="7861300" y="5834888"/>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107713</xdr:rowOff>
    </xdr:from>
    <xdr:ext cx="469744" cy="259045"/>
    <xdr:sp macro="" textlink="">
      <xdr:nvSpPr>
        <xdr:cNvPr id="300" name="テキスト ボックス 299"/>
        <xdr:cNvSpPr txBox="1"/>
      </xdr:nvSpPr>
      <xdr:spPr>
        <a:xfrm>
          <a:off x="8515427" y="61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60833</xdr:rowOff>
    </xdr:from>
    <xdr:to>
      <xdr:col>11</xdr:col>
      <xdr:colOff>307975</xdr:colOff>
      <xdr:row>34</xdr:row>
      <xdr:rowOff>5588</xdr:rowOff>
    </xdr:to>
    <xdr:cxnSp macro="">
      <xdr:nvCxnSpPr>
        <xdr:cNvPr id="301" name="直線コネクタ 300"/>
        <xdr:cNvCxnSpPr/>
      </xdr:nvCxnSpPr>
      <xdr:spPr>
        <a:xfrm>
          <a:off x="6972300" y="5547233"/>
          <a:ext cx="8890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31132</xdr:rowOff>
    </xdr:from>
    <xdr:ext cx="469744" cy="259045"/>
    <xdr:sp macro="" textlink="">
      <xdr:nvSpPr>
        <xdr:cNvPr id="303" name="テキスト ボックス 302"/>
        <xdr:cNvSpPr txBox="1"/>
      </xdr:nvSpPr>
      <xdr:spPr>
        <a:xfrm>
          <a:off x="7626427" y="603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110761</xdr:rowOff>
    </xdr:from>
    <xdr:ext cx="469744" cy="259045"/>
    <xdr:sp macro="" textlink="">
      <xdr:nvSpPr>
        <xdr:cNvPr id="305" name="テキスト ボックス 304"/>
        <xdr:cNvSpPr txBox="1"/>
      </xdr:nvSpPr>
      <xdr:spPr>
        <a:xfrm>
          <a:off x="6737427" y="594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12319</xdr:rowOff>
    </xdr:from>
    <xdr:to>
      <xdr:col>15</xdr:col>
      <xdr:colOff>231775</xdr:colOff>
      <xdr:row>35</xdr:row>
      <xdr:rowOff>113919</xdr:rowOff>
    </xdr:to>
    <xdr:sp macro="" textlink="">
      <xdr:nvSpPr>
        <xdr:cNvPr id="311" name="円/楕円 310"/>
        <xdr:cNvSpPr/>
      </xdr:nvSpPr>
      <xdr:spPr>
        <a:xfrm>
          <a:off x="10426700" y="601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35196</xdr:rowOff>
    </xdr:from>
    <xdr:ext cx="469744" cy="259045"/>
    <xdr:sp macro="" textlink="">
      <xdr:nvSpPr>
        <xdr:cNvPr id="312" name="労働費該当値テキスト"/>
        <xdr:cNvSpPr txBox="1"/>
      </xdr:nvSpPr>
      <xdr:spPr>
        <a:xfrm>
          <a:off x="10528300" y="58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88519</xdr:rowOff>
    </xdr:from>
    <xdr:to>
      <xdr:col>14</xdr:col>
      <xdr:colOff>79375</xdr:colOff>
      <xdr:row>36</xdr:row>
      <xdr:rowOff>18669</xdr:rowOff>
    </xdr:to>
    <xdr:sp macro="" textlink="">
      <xdr:nvSpPr>
        <xdr:cNvPr id="313" name="円/楕円 312"/>
        <xdr:cNvSpPr/>
      </xdr:nvSpPr>
      <xdr:spPr>
        <a:xfrm>
          <a:off x="9588500" y="60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35196</xdr:rowOff>
    </xdr:from>
    <xdr:ext cx="469744" cy="259045"/>
    <xdr:sp macro="" textlink="">
      <xdr:nvSpPr>
        <xdr:cNvPr id="314" name="テキスト ボックス 313"/>
        <xdr:cNvSpPr txBox="1"/>
      </xdr:nvSpPr>
      <xdr:spPr>
        <a:xfrm>
          <a:off x="9404427" y="58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35179</xdr:rowOff>
    </xdr:from>
    <xdr:to>
      <xdr:col>12</xdr:col>
      <xdr:colOff>561975</xdr:colOff>
      <xdr:row>34</xdr:row>
      <xdr:rowOff>136779</xdr:rowOff>
    </xdr:to>
    <xdr:sp macro="" textlink="">
      <xdr:nvSpPr>
        <xdr:cNvPr id="315" name="円/楕円 314"/>
        <xdr:cNvSpPr/>
      </xdr:nvSpPr>
      <xdr:spPr>
        <a:xfrm>
          <a:off x="8699500" y="58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153306</xdr:rowOff>
    </xdr:from>
    <xdr:ext cx="469744" cy="259045"/>
    <xdr:sp macro="" textlink="">
      <xdr:nvSpPr>
        <xdr:cNvPr id="316" name="テキスト ボックス 315"/>
        <xdr:cNvSpPr txBox="1"/>
      </xdr:nvSpPr>
      <xdr:spPr>
        <a:xfrm>
          <a:off x="8515427" y="563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126238</xdr:rowOff>
    </xdr:from>
    <xdr:to>
      <xdr:col>11</xdr:col>
      <xdr:colOff>358775</xdr:colOff>
      <xdr:row>34</xdr:row>
      <xdr:rowOff>56388</xdr:rowOff>
    </xdr:to>
    <xdr:sp macro="" textlink="">
      <xdr:nvSpPr>
        <xdr:cNvPr id="317" name="円/楕円 316"/>
        <xdr:cNvSpPr/>
      </xdr:nvSpPr>
      <xdr:spPr>
        <a:xfrm>
          <a:off x="7810500" y="57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72915</xdr:rowOff>
    </xdr:from>
    <xdr:ext cx="469744" cy="259045"/>
    <xdr:sp macro="" textlink="">
      <xdr:nvSpPr>
        <xdr:cNvPr id="318" name="テキスト ボックス 317"/>
        <xdr:cNvSpPr txBox="1"/>
      </xdr:nvSpPr>
      <xdr:spPr>
        <a:xfrm>
          <a:off x="7626427" y="555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10033</xdr:rowOff>
    </xdr:from>
    <xdr:to>
      <xdr:col>10</xdr:col>
      <xdr:colOff>155575</xdr:colOff>
      <xdr:row>32</xdr:row>
      <xdr:rowOff>111633</xdr:rowOff>
    </xdr:to>
    <xdr:sp macro="" textlink="">
      <xdr:nvSpPr>
        <xdr:cNvPr id="319" name="円/楕円 318"/>
        <xdr:cNvSpPr/>
      </xdr:nvSpPr>
      <xdr:spPr>
        <a:xfrm>
          <a:off x="6921500" y="549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128160</xdr:rowOff>
    </xdr:from>
    <xdr:ext cx="469744" cy="259045"/>
    <xdr:sp macro="" textlink="">
      <xdr:nvSpPr>
        <xdr:cNvPr id="320" name="テキスト ボックス 319"/>
        <xdr:cNvSpPr txBox="1"/>
      </xdr:nvSpPr>
      <xdr:spPr>
        <a:xfrm>
          <a:off x="6737427" y="527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22257</xdr:rowOff>
    </xdr:from>
    <xdr:to>
      <xdr:col>15</xdr:col>
      <xdr:colOff>180975</xdr:colOff>
      <xdr:row>58</xdr:row>
      <xdr:rowOff>22943</xdr:rowOff>
    </xdr:to>
    <xdr:cxnSp macro="">
      <xdr:nvCxnSpPr>
        <xdr:cNvPr id="345" name="直線コネクタ 344"/>
        <xdr:cNvCxnSpPr/>
      </xdr:nvCxnSpPr>
      <xdr:spPr>
        <a:xfrm flipV="1">
          <a:off x="9639300" y="9966357"/>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112292</xdr:rowOff>
    </xdr:from>
    <xdr:ext cx="469744" cy="259045"/>
    <xdr:sp macro="" textlink="">
      <xdr:nvSpPr>
        <xdr:cNvPr id="346" name="農林水産業費平均値テキスト"/>
        <xdr:cNvSpPr txBox="1"/>
      </xdr:nvSpPr>
      <xdr:spPr>
        <a:xfrm>
          <a:off x="10528300" y="9542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22314</xdr:rowOff>
    </xdr:from>
    <xdr:to>
      <xdr:col>14</xdr:col>
      <xdr:colOff>28575</xdr:colOff>
      <xdr:row>58</xdr:row>
      <xdr:rowOff>22943</xdr:rowOff>
    </xdr:to>
    <xdr:cxnSp macro="">
      <xdr:nvCxnSpPr>
        <xdr:cNvPr id="348" name="直線コネクタ 347"/>
        <xdr:cNvCxnSpPr/>
      </xdr:nvCxnSpPr>
      <xdr:spPr>
        <a:xfrm>
          <a:off x="8750300" y="9966414"/>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72724</xdr:rowOff>
    </xdr:from>
    <xdr:ext cx="469744" cy="259045"/>
    <xdr:sp macro="" textlink="">
      <xdr:nvSpPr>
        <xdr:cNvPr id="350" name="テキスト ボックス 349"/>
        <xdr:cNvSpPr txBox="1"/>
      </xdr:nvSpPr>
      <xdr:spPr>
        <a:xfrm>
          <a:off x="9404427" y="950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22314</xdr:rowOff>
    </xdr:from>
    <xdr:to>
      <xdr:col>12</xdr:col>
      <xdr:colOff>511175</xdr:colOff>
      <xdr:row>58</xdr:row>
      <xdr:rowOff>23457</xdr:rowOff>
    </xdr:to>
    <xdr:cxnSp macro="">
      <xdr:nvCxnSpPr>
        <xdr:cNvPr id="351" name="直線コネクタ 350"/>
        <xdr:cNvCxnSpPr/>
      </xdr:nvCxnSpPr>
      <xdr:spPr>
        <a:xfrm flipV="1">
          <a:off x="7861300" y="996641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3" name="テキスト ボックス 352"/>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23457</xdr:rowOff>
    </xdr:from>
    <xdr:to>
      <xdr:col>11</xdr:col>
      <xdr:colOff>307975</xdr:colOff>
      <xdr:row>58</xdr:row>
      <xdr:rowOff>23857</xdr:rowOff>
    </xdr:to>
    <xdr:cxnSp macro="">
      <xdr:nvCxnSpPr>
        <xdr:cNvPr id="354" name="直線コネクタ 353"/>
        <xdr:cNvCxnSpPr/>
      </xdr:nvCxnSpPr>
      <xdr:spPr>
        <a:xfrm flipV="1">
          <a:off x="6972300" y="9967557"/>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6" name="テキスト ボックス 355"/>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38378</xdr:rowOff>
    </xdr:from>
    <xdr:ext cx="469744" cy="259045"/>
    <xdr:sp macro="" textlink="">
      <xdr:nvSpPr>
        <xdr:cNvPr id="358" name="テキスト ボックス 357"/>
        <xdr:cNvSpPr txBox="1"/>
      </xdr:nvSpPr>
      <xdr:spPr>
        <a:xfrm>
          <a:off x="6737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142907</xdr:rowOff>
    </xdr:from>
    <xdr:to>
      <xdr:col>15</xdr:col>
      <xdr:colOff>231775</xdr:colOff>
      <xdr:row>58</xdr:row>
      <xdr:rowOff>73057</xdr:rowOff>
    </xdr:to>
    <xdr:sp macro="" textlink="">
      <xdr:nvSpPr>
        <xdr:cNvPr id="364" name="円/楕円 363"/>
        <xdr:cNvSpPr/>
      </xdr:nvSpPr>
      <xdr:spPr>
        <a:xfrm>
          <a:off x="10426700" y="991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57834</xdr:rowOff>
    </xdr:from>
    <xdr:ext cx="313932" cy="259045"/>
    <xdr:sp macro="" textlink="">
      <xdr:nvSpPr>
        <xdr:cNvPr id="365" name="農林水産業費該当値テキスト"/>
        <xdr:cNvSpPr txBox="1"/>
      </xdr:nvSpPr>
      <xdr:spPr>
        <a:xfrm>
          <a:off x="10528300" y="9830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143593</xdr:rowOff>
    </xdr:from>
    <xdr:to>
      <xdr:col>14</xdr:col>
      <xdr:colOff>79375</xdr:colOff>
      <xdr:row>58</xdr:row>
      <xdr:rowOff>73743</xdr:rowOff>
    </xdr:to>
    <xdr:sp macro="" textlink="">
      <xdr:nvSpPr>
        <xdr:cNvPr id="366" name="円/楕円 365"/>
        <xdr:cNvSpPr/>
      </xdr:nvSpPr>
      <xdr:spPr>
        <a:xfrm>
          <a:off x="9588500" y="99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58</xdr:row>
      <xdr:rowOff>64870</xdr:rowOff>
    </xdr:from>
    <xdr:ext cx="313932" cy="259045"/>
    <xdr:sp macro="" textlink="">
      <xdr:nvSpPr>
        <xdr:cNvPr id="367" name="テキスト ボックス 366"/>
        <xdr:cNvSpPr txBox="1"/>
      </xdr:nvSpPr>
      <xdr:spPr>
        <a:xfrm>
          <a:off x="9482333" y="10008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142964</xdr:rowOff>
    </xdr:from>
    <xdr:to>
      <xdr:col>12</xdr:col>
      <xdr:colOff>561975</xdr:colOff>
      <xdr:row>58</xdr:row>
      <xdr:rowOff>73114</xdr:rowOff>
    </xdr:to>
    <xdr:sp macro="" textlink="">
      <xdr:nvSpPr>
        <xdr:cNvPr id="368" name="円/楕円 367"/>
        <xdr:cNvSpPr/>
      </xdr:nvSpPr>
      <xdr:spPr>
        <a:xfrm>
          <a:off x="8699500" y="99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58</xdr:row>
      <xdr:rowOff>64241</xdr:rowOff>
    </xdr:from>
    <xdr:ext cx="313932" cy="259045"/>
    <xdr:sp macro="" textlink="">
      <xdr:nvSpPr>
        <xdr:cNvPr id="369" name="テキスト ボックス 368"/>
        <xdr:cNvSpPr txBox="1"/>
      </xdr:nvSpPr>
      <xdr:spPr>
        <a:xfrm>
          <a:off x="8593333" y="10008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144107</xdr:rowOff>
    </xdr:from>
    <xdr:to>
      <xdr:col>11</xdr:col>
      <xdr:colOff>358775</xdr:colOff>
      <xdr:row>58</xdr:row>
      <xdr:rowOff>74257</xdr:rowOff>
    </xdr:to>
    <xdr:sp macro="" textlink="">
      <xdr:nvSpPr>
        <xdr:cNvPr id="370" name="円/楕円 369"/>
        <xdr:cNvSpPr/>
      </xdr:nvSpPr>
      <xdr:spPr>
        <a:xfrm>
          <a:off x="7810500" y="991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58</xdr:row>
      <xdr:rowOff>65384</xdr:rowOff>
    </xdr:from>
    <xdr:ext cx="313932" cy="259045"/>
    <xdr:sp macro="" textlink="">
      <xdr:nvSpPr>
        <xdr:cNvPr id="371" name="テキスト ボックス 370"/>
        <xdr:cNvSpPr txBox="1"/>
      </xdr:nvSpPr>
      <xdr:spPr>
        <a:xfrm>
          <a:off x="7704333" y="1000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144507</xdr:rowOff>
    </xdr:from>
    <xdr:to>
      <xdr:col>10</xdr:col>
      <xdr:colOff>155575</xdr:colOff>
      <xdr:row>58</xdr:row>
      <xdr:rowOff>74657</xdr:rowOff>
    </xdr:to>
    <xdr:sp macro="" textlink="">
      <xdr:nvSpPr>
        <xdr:cNvPr id="372" name="円/楕円 371"/>
        <xdr:cNvSpPr/>
      </xdr:nvSpPr>
      <xdr:spPr>
        <a:xfrm>
          <a:off x="6921500" y="99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58</xdr:row>
      <xdr:rowOff>65784</xdr:rowOff>
    </xdr:from>
    <xdr:ext cx="313932" cy="259045"/>
    <xdr:sp macro="" textlink="">
      <xdr:nvSpPr>
        <xdr:cNvPr id="373" name="テキスト ボックス 372"/>
        <xdr:cNvSpPr txBox="1"/>
      </xdr:nvSpPr>
      <xdr:spPr>
        <a:xfrm>
          <a:off x="6815333" y="10009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58570</xdr:rowOff>
    </xdr:from>
    <xdr:to>
      <xdr:col>15</xdr:col>
      <xdr:colOff>180975</xdr:colOff>
      <xdr:row>78</xdr:row>
      <xdr:rowOff>86779</xdr:rowOff>
    </xdr:to>
    <xdr:cxnSp macro="">
      <xdr:nvCxnSpPr>
        <xdr:cNvPr id="400" name="直線コネクタ 399"/>
        <xdr:cNvCxnSpPr/>
      </xdr:nvCxnSpPr>
      <xdr:spPr>
        <a:xfrm>
          <a:off x="9639300" y="13431670"/>
          <a:ext cx="8382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58570</xdr:rowOff>
    </xdr:from>
    <xdr:to>
      <xdr:col>14</xdr:col>
      <xdr:colOff>28575</xdr:colOff>
      <xdr:row>78</xdr:row>
      <xdr:rowOff>66594</xdr:rowOff>
    </xdr:to>
    <xdr:cxnSp macro="">
      <xdr:nvCxnSpPr>
        <xdr:cNvPr id="403" name="直線コネクタ 402"/>
        <xdr:cNvCxnSpPr/>
      </xdr:nvCxnSpPr>
      <xdr:spPr>
        <a:xfrm flipV="1">
          <a:off x="8750300" y="13431670"/>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61501</xdr:rowOff>
    </xdr:from>
    <xdr:ext cx="469744" cy="259045"/>
    <xdr:sp macro="" textlink="">
      <xdr:nvSpPr>
        <xdr:cNvPr id="405" name="テキスト ボックス 404"/>
        <xdr:cNvSpPr txBox="1"/>
      </xdr:nvSpPr>
      <xdr:spPr>
        <a:xfrm>
          <a:off x="9404427"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49471</xdr:rowOff>
    </xdr:from>
    <xdr:to>
      <xdr:col>12</xdr:col>
      <xdr:colOff>511175</xdr:colOff>
      <xdr:row>78</xdr:row>
      <xdr:rowOff>66594</xdr:rowOff>
    </xdr:to>
    <xdr:cxnSp macro="">
      <xdr:nvCxnSpPr>
        <xdr:cNvPr id="406" name="直線コネクタ 405"/>
        <xdr:cNvCxnSpPr/>
      </xdr:nvCxnSpPr>
      <xdr:spPr>
        <a:xfrm>
          <a:off x="7861300" y="13422571"/>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08" name="テキスト ボックス 407"/>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37905</xdr:rowOff>
    </xdr:from>
    <xdr:to>
      <xdr:col>11</xdr:col>
      <xdr:colOff>307975</xdr:colOff>
      <xdr:row>78</xdr:row>
      <xdr:rowOff>49471</xdr:rowOff>
    </xdr:to>
    <xdr:cxnSp macro="">
      <xdr:nvCxnSpPr>
        <xdr:cNvPr id="409" name="直線コネクタ 408"/>
        <xdr:cNvCxnSpPr/>
      </xdr:nvCxnSpPr>
      <xdr:spPr>
        <a:xfrm>
          <a:off x="6972300" y="13411005"/>
          <a:ext cx="889000" cy="1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1" name="テキスト ボックス 410"/>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3" name="テキスト ボックス 412"/>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35979</xdr:rowOff>
    </xdr:from>
    <xdr:to>
      <xdr:col>15</xdr:col>
      <xdr:colOff>231775</xdr:colOff>
      <xdr:row>78</xdr:row>
      <xdr:rowOff>137579</xdr:rowOff>
    </xdr:to>
    <xdr:sp macro="" textlink="">
      <xdr:nvSpPr>
        <xdr:cNvPr id="419" name="円/楕円 418"/>
        <xdr:cNvSpPr/>
      </xdr:nvSpPr>
      <xdr:spPr>
        <a:xfrm>
          <a:off x="10426700" y="134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122356</xdr:rowOff>
    </xdr:from>
    <xdr:ext cx="469744" cy="259045"/>
    <xdr:sp macro="" textlink="">
      <xdr:nvSpPr>
        <xdr:cNvPr id="420" name="商工費該当値テキスト"/>
        <xdr:cNvSpPr txBox="1"/>
      </xdr:nvSpPr>
      <xdr:spPr>
        <a:xfrm>
          <a:off x="10528300" y="133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7770</xdr:rowOff>
    </xdr:from>
    <xdr:to>
      <xdr:col>14</xdr:col>
      <xdr:colOff>79375</xdr:colOff>
      <xdr:row>78</xdr:row>
      <xdr:rowOff>109370</xdr:rowOff>
    </xdr:to>
    <xdr:sp macro="" textlink="">
      <xdr:nvSpPr>
        <xdr:cNvPr id="421" name="円/楕円 420"/>
        <xdr:cNvSpPr/>
      </xdr:nvSpPr>
      <xdr:spPr>
        <a:xfrm>
          <a:off x="9588500" y="133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100497</xdr:rowOff>
    </xdr:from>
    <xdr:ext cx="469744" cy="259045"/>
    <xdr:sp macro="" textlink="">
      <xdr:nvSpPr>
        <xdr:cNvPr id="422" name="テキスト ボックス 421"/>
        <xdr:cNvSpPr txBox="1"/>
      </xdr:nvSpPr>
      <xdr:spPr>
        <a:xfrm>
          <a:off x="9404427" y="134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15794</xdr:rowOff>
    </xdr:from>
    <xdr:to>
      <xdr:col>12</xdr:col>
      <xdr:colOff>561975</xdr:colOff>
      <xdr:row>78</xdr:row>
      <xdr:rowOff>117394</xdr:rowOff>
    </xdr:to>
    <xdr:sp macro="" textlink="">
      <xdr:nvSpPr>
        <xdr:cNvPr id="423" name="円/楕円 422"/>
        <xdr:cNvSpPr/>
      </xdr:nvSpPr>
      <xdr:spPr>
        <a:xfrm>
          <a:off x="8699500" y="1338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108521</xdr:rowOff>
    </xdr:from>
    <xdr:ext cx="469744" cy="259045"/>
    <xdr:sp macro="" textlink="">
      <xdr:nvSpPr>
        <xdr:cNvPr id="424" name="テキスト ボックス 423"/>
        <xdr:cNvSpPr txBox="1"/>
      </xdr:nvSpPr>
      <xdr:spPr>
        <a:xfrm>
          <a:off x="8515427" y="1348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170121</xdr:rowOff>
    </xdr:from>
    <xdr:to>
      <xdr:col>11</xdr:col>
      <xdr:colOff>358775</xdr:colOff>
      <xdr:row>78</xdr:row>
      <xdr:rowOff>100271</xdr:rowOff>
    </xdr:to>
    <xdr:sp macro="" textlink="">
      <xdr:nvSpPr>
        <xdr:cNvPr id="425" name="円/楕円 424"/>
        <xdr:cNvSpPr/>
      </xdr:nvSpPr>
      <xdr:spPr>
        <a:xfrm>
          <a:off x="7810500" y="1337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91398</xdr:rowOff>
    </xdr:from>
    <xdr:ext cx="469744" cy="259045"/>
    <xdr:sp macro="" textlink="">
      <xdr:nvSpPr>
        <xdr:cNvPr id="426" name="テキスト ボックス 425"/>
        <xdr:cNvSpPr txBox="1"/>
      </xdr:nvSpPr>
      <xdr:spPr>
        <a:xfrm>
          <a:off x="7626427" y="1346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158555</xdr:rowOff>
    </xdr:from>
    <xdr:to>
      <xdr:col>10</xdr:col>
      <xdr:colOff>155575</xdr:colOff>
      <xdr:row>78</xdr:row>
      <xdr:rowOff>88705</xdr:rowOff>
    </xdr:to>
    <xdr:sp macro="" textlink="">
      <xdr:nvSpPr>
        <xdr:cNvPr id="427" name="円/楕円 426"/>
        <xdr:cNvSpPr/>
      </xdr:nvSpPr>
      <xdr:spPr>
        <a:xfrm>
          <a:off x="6921500" y="1336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79832</xdr:rowOff>
    </xdr:from>
    <xdr:ext cx="469744" cy="259045"/>
    <xdr:sp macro="" textlink="">
      <xdr:nvSpPr>
        <xdr:cNvPr id="428" name="テキスト ボックス 427"/>
        <xdr:cNvSpPr txBox="1"/>
      </xdr:nvSpPr>
      <xdr:spPr>
        <a:xfrm>
          <a:off x="6737427" y="1345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69920</xdr:rowOff>
    </xdr:from>
    <xdr:to>
      <xdr:col>15</xdr:col>
      <xdr:colOff>180975</xdr:colOff>
      <xdr:row>96</xdr:row>
      <xdr:rowOff>7265</xdr:rowOff>
    </xdr:to>
    <xdr:cxnSp macro="">
      <xdr:nvCxnSpPr>
        <xdr:cNvPr id="458" name="直線コネクタ 457"/>
        <xdr:cNvCxnSpPr/>
      </xdr:nvCxnSpPr>
      <xdr:spPr>
        <a:xfrm>
          <a:off x="9639300" y="16357670"/>
          <a:ext cx="838200" cy="10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6214</xdr:rowOff>
    </xdr:from>
    <xdr:ext cx="534377" cy="259045"/>
    <xdr:sp macro="" textlink="">
      <xdr:nvSpPr>
        <xdr:cNvPr id="459" name="土木費平均値テキスト"/>
        <xdr:cNvSpPr txBox="1"/>
      </xdr:nvSpPr>
      <xdr:spPr>
        <a:xfrm>
          <a:off x="10528300" y="1663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69920</xdr:rowOff>
    </xdr:from>
    <xdr:to>
      <xdr:col>14</xdr:col>
      <xdr:colOff>28575</xdr:colOff>
      <xdr:row>95</xdr:row>
      <xdr:rowOff>109125</xdr:rowOff>
    </xdr:to>
    <xdr:cxnSp macro="">
      <xdr:nvCxnSpPr>
        <xdr:cNvPr id="461" name="直線コネクタ 460"/>
        <xdr:cNvCxnSpPr/>
      </xdr:nvCxnSpPr>
      <xdr:spPr>
        <a:xfrm flipV="1">
          <a:off x="8750300" y="16357670"/>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129812</xdr:rowOff>
    </xdr:from>
    <xdr:ext cx="534377" cy="259045"/>
    <xdr:sp macro="" textlink="">
      <xdr:nvSpPr>
        <xdr:cNvPr id="463" name="テキスト ボックス 462"/>
        <xdr:cNvSpPr txBox="1"/>
      </xdr:nvSpPr>
      <xdr:spPr>
        <a:xfrm>
          <a:off x="9372111" y="1676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78226</xdr:rowOff>
    </xdr:from>
    <xdr:to>
      <xdr:col>12</xdr:col>
      <xdr:colOff>511175</xdr:colOff>
      <xdr:row>95</xdr:row>
      <xdr:rowOff>109125</xdr:rowOff>
    </xdr:to>
    <xdr:cxnSp macro="">
      <xdr:nvCxnSpPr>
        <xdr:cNvPr id="464" name="直線コネクタ 463"/>
        <xdr:cNvCxnSpPr/>
      </xdr:nvCxnSpPr>
      <xdr:spPr>
        <a:xfrm>
          <a:off x="7861300" y="16365976"/>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33360</xdr:rowOff>
    </xdr:from>
    <xdr:ext cx="534377" cy="259045"/>
    <xdr:sp macro="" textlink="">
      <xdr:nvSpPr>
        <xdr:cNvPr id="466" name="テキスト ボックス 465"/>
        <xdr:cNvSpPr txBox="1"/>
      </xdr:nvSpPr>
      <xdr:spPr>
        <a:xfrm>
          <a:off x="8483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136385</xdr:rowOff>
    </xdr:from>
    <xdr:to>
      <xdr:col>11</xdr:col>
      <xdr:colOff>307975</xdr:colOff>
      <xdr:row>95</xdr:row>
      <xdr:rowOff>78226</xdr:rowOff>
    </xdr:to>
    <xdr:cxnSp macro="">
      <xdr:nvCxnSpPr>
        <xdr:cNvPr id="467" name="直線コネクタ 466"/>
        <xdr:cNvCxnSpPr/>
      </xdr:nvCxnSpPr>
      <xdr:spPr>
        <a:xfrm>
          <a:off x="6972300" y="16252685"/>
          <a:ext cx="889000" cy="11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163510</xdr:rowOff>
    </xdr:from>
    <xdr:ext cx="534377" cy="259045"/>
    <xdr:sp macro="" textlink="">
      <xdr:nvSpPr>
        <xdr:cNvPr id="469" name="テキスト ボックス 468"/>
        <xdr:cNvSpPr txBox="1"/>
      </xdr:nvSpPr>
      <xdr:spPr>
        <a:xfrm>
          <a:off x="7594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52545</xdr:rowOff>
    </xdr:from>
    <xdr:ext cx="534377" cy="259045"/>
    <xdr:sp macro="" textlink="">
      <xdr:nvSpPr>
        <xdr:cNvPr id="471" name="テキスト ボックス 470"/>
        <xdr:cNvSpPr txBox="1"/>
      </xdr:nvSpPr>
      <xdr:spPr>
        <a:xfrm>
          <a:off x="6705111"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127915</xdr:rowOff>
    </xdr:from>
    <xdr:to>
      <xdr:col>15</xdr:col>
      <xdr:colOff>231775</xdr:colOff>
      <xdr:row>96</xdr:row>
      <xdr:rowOff>58065</xdr:rowOff>
    </xdr:to>
    <xdr:sp macro="" textlink="">
      <xdr:nvSpPr>
        <xdr:cNvPr id="477" name="円/楕円 476"/>
        <xdr:cNvSpPr/>
      </xdr:nvSpPr>
      <xdr:spPr>
        <a:xfrm>
          <a:off x="10426700" y="164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150792</xdr:rowOff>
    </xdr:from>
    <xdr:ext cx="534377" cy="259045"/>
    <xdr:sp macro="" textlink="">
      <xdr:nvSpPr>
        <xdr:cNvPr id="478" name="土木費該当値テキスト"/>
        <xdr:cNvSpPr txBox="1"/>
      </xdr:nvSpPr>
      <xdr:spPr>
        <a:xfrm>
          <a:off x="10528300" y="1626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48,952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19120</xdr:rowOff>
    </xdr:from>
    <xdr:to>
      <xdr:col>14</xdr:col>
      <xdr:colOff>79375</xdr:colOff>
      <xdr:row>95</xdr:row>
      <xdr:rowOff>120720</xdr:rowOff>
    </xdr:to>
    <xdr:sp macro="" textlink="">
      <xdr:nvSpPr>
        <xdr:cNvPr id="479" name="円/楕円 478"/>
        <xdr:cNvSpPr/>
      </xdr:nvSpPr>
      <xdr:spPr>
        <a:xfrm>
          <a:off x="9588500" y="163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137247</xdr:rowOff>
    </xdr:from>
    <xdr:ext cx="534377" cy="259045"/>
    <xdr:sp macro="" textlink="">
      <xdr:nvSpPr>
        <xdr:cNvPr id="480" name="テキスト ボックス 479"/>
        <xdr:cNvSpPr txBox="1"/>
      </xdr:nvSpPr>
      <xdr:spPr>
        <a:xfrm>
          <a:off x="9372111" y="1608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58325</xdr:rowOff>
    </xdr:from>
    <xdr:to>
      <xdr:col>12</xdr:col>
      <xdr:colOff>561975</xdr:colOff>
      <xdr:row>95</xdr:row>
      <xdr:rowOff>159925</xdr:rowOff>
    </xdr:to>
    <xdr:sp macro="" textlink="">
      <xdr:nvSpPr>
        <xdr:cNvPr id="481" name="円/楕円 480"/>
        <xdr:cNvSpPr/>
      </xdr:nvSpPr>
      <xdr:spPr>
        <a:xfrm>
          <a:off x="8699500" y="163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5002</xdr:rowOff>
    </xdr:from>
    <xdr:ext cx="534377" cy="259045"/>
    <xdr:sp macro="" textlink="">
      <xdr:nvSpPr>
        <xdr:cNvPr id="482" name="テキスト ボックス 481"/>
        <xdr:cNvSpPr txBox="1"/>
      </xdr:nvSpPr>
      <xdr:spPr>
        <a:xfrm>
          <a:off x="8483111" y="1612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52,605</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27426</xdr:rowOff>
    </xdr:from>
    <xdr:to>
      <xdr:col>11</xdr:col>
      <xdr:colOff>358775</xdr:colOff>
      <xdr:row>95</xdr:row>
      <xdr:rowOff>129026</xdr:rowOff>
    </xdr:to>
    <xdr:sp macro="" textlink="">
      <xdr:nvSpPr>
        <xdr:cNvPr id="483" name="円/楕円 482"/>
        <xdr:cNvSpPr/>
      </xdr:nvSpPr>
      <xdr:spPr>
        <a:xfrm>
          <a:off x="7810500" y="163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145553</xdr:rowOff>
    </xdr:from>
    <xdr:ext cx="534377" cy="259045"/>
    <xdr:sp macro="" textlink="">
      <xdr:nvSpPr>
        <xdr:cNvPr id="484" name="テキスト ボックス 483"/>
        <xdr:cNvSpPr txBox="1"/>
      </xdr:nvSpPr>
      <xdr:spPr>
        <a:xfrm>
          <a:off x="7594111" y="1609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54,227</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85585</xdr:rowOff>
    </xdr:from>
    <xdr:to>
      <xdr:col>10</xdr:col>
      <xdr:colOff>155575</xdr:colOff>
      <xdr:row>95</xdr:row>
      <xdr:rowOff>15735</xdr:rowOff>
    </xdr:to>
    <xdr:sp macro="" textlink="">
      <xdr:nvSpPr>
        <xdr:cNvPr id="485" name="円/楕円 484"/>
        <xdr:cNvSpPr/>
      </xdr:nvSpPr>
      <xdr:spPr>
        <a:xfrm>
          <a:off x="6921500" y="162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32262</xdr:rowOff>
    </xdr:from>
    <xdr:ext cx="534377" cy="259045"/>
    <xdr:sp macro="" textlink="">
      <xdr:nvSpPr>
        <xdr:cNvPr id="486" name="テキスト ボックス 485"/>
        <xdr:cNvSpPr txBox="1"/>
      </xdr:nvSpPr>
      <xdr:spPr>
        <a:xfrm>
          <a:off x="6705111" y="1597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165608</xdr:rowOff>
    </xdr:from>
    <xdr:to>
      <xdr:col>23</xdr:col>
      <xdr:colOff>517525</xdr:colOff>
      <xdr:row>38</xdr:row>
      <xdr:rowOff>168983</xdr:rowOff>
    </xdr:to>
    <xdr:cxnSp macro="">
      <xdr:nvCxnSpPr>
        <xdr:cNvPr id="518" name="直線コネクタ 517"/>
        <xdr:cNvCxnSpPr/>
      </xdr:nvCxnSpPr>
      <xdr:spPr>
        <a:xfrm flipV="1">
          <a:off x="15481300" y="6680708"/>
          <a:ext cx="8382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91203</xdr:rowOff>
    </xdr:from>
    <xdr:ext cx="534377" cy="259045"/>
    <xdr:sp macro="" textlink="">
      <xdr:nvSpPr>
        <xdr:cNvPr id="519" name="消防費平均値テキスト"/>
        <xdr:cNvSpPr txBox="1"/>
      </xdr:nvSpPr>
      <xdr:spPr>
        <a:xfrm>
          <a:off x="16370300" y="609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20828</xdr:rowOff>
    </xdr:from>
    <xdr:to>
      <xdr:col>22</xdr:col>
      <xdr:colOff>365125</xdr:colOff>
      <xdr:row>38</xdr:row>
      <xdr:rowOff>168983</xdr:rowOff>
    </xdr:to>
    <xdr:cxnSp macro="">
      <xdr:nvCxnSpPr>
        <xdr:cNvPr id="521" name="直線コネクタ 520"/>
        <xdr:cNvCxnSpPr/>
      </xdr:nvCxnSpPr>
      <xdr:spPr>
        <a:xfrm>
          <a:off x="14592300" y="6021578"/>
          <a:ext cx="889000" cy="66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3" name="テキスト ボックス 522"/>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20828</xdr:rowOff>
    </xdr:from>
    <xdr:to>
      <xdr:col>21</xdr:col>
      <xdr:colOff>161925</xdr:colOff>
      <xdr:row>38</xdr:row>
      <xdr:rowOff>44341</xdr:rowOff>
    </xdr:to>
    <xdr:cxnSp macro="">
      <xdr:nvCxnSpPr>
        <xdr:cNvPr id="524" name="直線コネクタ 523"/>
        <xdr:cNvCxnSpPr/>
      </xdr:nvCxnSpPr>
      <xdr:spPr>
        <a:xfrm flipV="1">
          <a:off x="13703300" y="6021578"/>
          <a:ext cx="889000" cy="53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33908</xdr:rowOff>
    </xdr:from>
    <xdr:ext cx="534377" cy="259045"/>
    <xdr:sp macro="" textlink="">
      <xdr:nvSpPr>
        <xdr:cNvPr id="526" name="テキスト ボックス 525"/>
        <xdr:cNvSpPr txBox="1"/>
      </xdr:nvSpPr>
      <xdr:spPr>
        <a:xfrm>
          <a:off x="14325111" y="62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44341</xdr:rowOff>
    </xdr:from>
    <xdr:to>
      <xdr:col>19</xdr:col>
      <xdr:colOff>644525</xdr:colOff>
      <xdr:row>38</xdr:row>
      <xdr:rowOff>44559</xdr:rowOff>
    </xdr:to>
    <xdr:cxnSp macro="">
      <xdr:nvCxnSpPr>
        <xdr:cNvPr id="527" name="直線コネクタ 526"/>
        <xdr:cNvCxnSpPr/>
      </xdr:nvCxnSpPr>
      <xdr:spPr>
        <a:xfrm flipV="1">
          <a:off x="12814300" y="6559441"/>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123316</xdr:rowOff>
    </xdr:from>
    <xdr:ext cx="534377" cy="259045"/>
    <xdr:sp macro="" textlink="">
      <xdr:nvSpPr>
        <xdr:cNvPr id="529" name="テキスト ボックス 528"/>
        <xdr:cNvSpPr txBox="1"/>
      </xdr:nvSpPr>
      <xdr:spPr>
        <a:xfrm>
          <a:off x="13436111" y="59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25018</xdr:rowOff>
    </xdr:from>
    <xdr:ext cx="534377" cy="259045"/>
    <xdr:sp macro="" textlink="">
      <xdr:nvSpPr>
        <xdr:cNvPr id="531" name="テキスト ボックス 530"/>
        <xdr:cNvSpPr txBox="1"/>
      </xdr:nvSpPr>
      <xdr:spPr>
        <a:xfrm>
          <a:off x="12547111" y="60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114808</xdr:rowOff>
    </xdr:from>
    <xdr:to>
      <xdr:col>23</xdr:col>
      <xdr:colOff>568325</xdr:colOff>
      <xdr:row>39</xdr:row>
      <xdr:rowOff>44958</xdr:rowOff>
    </xdr:to>
    <xdr:sp macro="" textlink="">
      <xdr:nvSpPr>
        <xdr:cNvPr id="537" name="円/楕円 536"/>
        <xdr:cNvSpPr/>
      </xdr:nvSpPr>
      <xdr:spPr>
        <a:xfrm>
          <a:off x="162687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93235</xdr:rowOff>
    </xdr:from>
    <xdr:ext cx="469744" cy="259045"/>
    <xdr:sp macro="" textlink="">
      <xdr:nvSpPr>
        <xdr:cNvPr id="538" name="消防費該当値テキスト"/>
        <xdr:cNvSpPr txBox="1"/>
      </xdr:nvSpPr>
      <xdr:spPr>
        <a:xfrm>
          <a:off x="16370300"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118183</xdr:rowOff>
    </xdr:from>
    <xdr:to>
      <xdr:col>22</xdr:col>
      <xdr:colOff>415925</xdr:colOff>
      <xdr:row>39</xdr:row>
      <xdr:rowOff>48333</xdr:rowOff>
    </xdr:to>
    <xdr:sp macro="" textlink="">
      <xdr:nvSpPr>
        <xdr:cNvPr id="539" name="円/楕円 538"/>
        <xdr:cNvSpPr/>
      </xdr:nvSpPr>
      <xdr:spPr>
        <a:xfrm>
          <a:off x="15430500" y="663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39460</xdr:rowOff>
    </xdr:from>
    <xdr:ext cx="469744" cy="259045"/>
    <xdr:sp macro="" textlink="">
      <xdr:nvSpPr>
        <xdr:cNvPr id="540" name="テキスト ボックス 539"/>
        <xdr:cNvSpPr txBox="1"/>
      </xdr:nvSpPr>
      <xdr:spPr>
        <a:xfrm>
          <a:off x="15246427" y="672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9,931</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141478</xdr:rowOff>
    </xdr:from>
    <xdr:to>
      <xdr:col>21</xdr:col>
      <xdr:colOff>212725</xdr:colOff>
      <xdr:row>35</xdr:row>
      <xdr:rowOff>71628</xdr:rowOff>
    </xdr:to>
    <xdr:sp macro="" textlink="">
      <xdr:nvSpPr>
        <xdr:cNvPr id="541" name="円/楕円 540"/>
        <xdr:cNvSpPr/>
      </xdr:nvSpPr>
      <xdr:spPr>
        <a:xfrm>
          <a:off x="14541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88155</xdr:rowOff>
    </xdr:from>
    <xdr:ext cx="534377" cy="259045"/>
    <xdr:sp macro="" textlink="">
      <xdr:nvSpPr>
        <xdr:cNvPr id="542" name="テキスト ボックス 541"/>
        <xdr:cNvSpPr txBox="1"/>
      </xdr:nvSpPr>
      <xdr:spPr>
        <a:xfrm>
          <a:off x="14325111" y="574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164991</xdr:rowOff>
    </xdr:from>
    <xdr:to>
      <xdr:col>20</xdr:col>
      <xdr:colOff>9525</xdr:colOff>
      <xdr:row>38</xdr:row>
      <xdr:rowOff>95141</xdr:rowOff>
    </xdr:to>
    <xdr:sp macro="" textlink="">
      <xdr:nvSpPr>
        <xdr:cNvPr id="543" name="円/楕円 542"/>
        <xdr:cNvSpPr/>
      </xdr:nvSpPr>
      <xdr:spPr>
        <a:xfrm>
          <a:off x="13652500" y="65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86268</xdr:rowOff>
    </xdr:from>
    <xdr:ext cx="534377" cy="259045"/>
    <xdr:sp macro="" textlink="">
      <xdr:nvSpPr>
        <xdr:cNvPr id="544" name="テキスト ボックス 543"/>
        <xdr:cNvSpPr txBox="1"/>
      </xdr:nvSpPr>
      <xdr:spPr>
        <a:xfrm>
          <a:off x="13436111" y="660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165209</xdr:rowOff>
    </xdr:from>
    <xdr:to>
      <xdr:col>18</xdr:col>
      <xdr:colOff>492125</xdr:colOff>
      <xdr:row>38</xdr:row>
      <xdr:rowOff>95359</xdr:rowOff>
    </xdr:to>
    <xdr:sp macro="" textlink="">
      <xdr:nvSpPr>
        <xdr:cNvPr id="545" name="円/楕円 544"/>
        <xdr:cNvSpPr/>
      </xdr:nvSpPr>
      <xdr:spPr>
        <a:xfrm>
          <a:off x="12763500" y="650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86486</xdr:rowOff>
    </xdr:from>
    <xdr:ext cx="534377" cy="259045"/>
    <xdr:sp macro="" textlink="">
      <xdr:nvSpPr>
        <xdr:cNvPr id="546" name="テキスト ボックス 545"/>
        <xdr:cNvSpPr txBox="1"/>
      </xdr:nvSpPr>
      <xdr:spPr>
        <a:xfrm>
          <a:off x="12547111" y="660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80035</xdr:rowOff>
    </xdr:from>
    <xdr:to>
      <xdr:col>23</xdr:col>
      <xdr:colOff>517525</xdr:colOff>
      <xdr:row>56</xdr:row>
      <xdr:rowOff>122624</xdr:rowOff>
    </xdr:to>
    <xdr:cxnSp macro="">
      <xdr:nvCxnSpPr>
        <xdr:cNvPr id="574" name="直線コネクタ 573"/>
        <xdr:cNvCxnSpPr/>
      </xdr:nvCxnSpPr>
      <xdr:spPr>
        <a:xfrm>
          <a:off x="15481300" y="9681235"/>
          <a:ext cx="838200" cy="4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5"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80035</xdr:rowOff>
    </xdr:from>
    <xdr:to>
      <xdr:col>22</xdr:col>
      <xdr:colOff>365125</xdr:colOff>
      <xdr:row>56</xdr:row>
      <xdr:rowOff>91260</xdr:rowOff>
    </xdr:to>
    <xdr:cxnSp macro="">
      <xdr:nvCxnSpPr>
        <xdr:cNvPr id="577" name="直線コネクタ 576"/>
        <xdr:cNvCxnSpPr/>
      </xdr:nvCxnSpPr>
      <xdr:spPr>
        <a:xfrm flipV="1">
          <a:off x="14592300" y="9681235"/>
          <a:ext cx="889000" cy="1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46367</xdr:rowOff>
    </xdr:from>
    <xdr:ext cx="534377" cy="259045"/>
    <xdr:sp macro="" textlink="">
      <xdr:nvSpPr>
        <xdr:cNvPr id="579" name="テキスト ボックス 578"/>
        <xdr:cNvSpPr txBox="1"/>
      </xdr:nvSpPr>
      <xdr:spPr>
        <a:xfrm>
          <a:off x="15214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91260</xdr:rowOff>
    </xdr:from>
    <xdr:to>
      <xdr:col>21</xdr:col>
      <xdr:colOff>161925</xdr:colOff>
      <xdr:row>56</xdr:row>
      <xdr:rowOff>145986</xdr:rowOff>
    </xdr:to>
    <xdr:cxnSp macro="">
      <xdr:nvCxnSpPr>
        <xdr:cNvPr id="580" name="直線コネクタ 579"/>
        <xdr:cNvCxnSpPr/>
      </xdr:nvCxnSpPr>
      <xdr:spPr>
        <a:xfrm flipV="1">
          <a:off x="13703300" y="9692460"/>
          <a:ext cx="889000" cy="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2" name="テキスト ボックス 581"/>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30932</xdr:rowOff>
    </xdr:from>
    <xdr:to>
      <xdr:col>19</xdr:col>
      <xdr:colOff>644525</xdr:colOff>
      <xdr:row>56</xdr:row>
      <xdr:rowOff>145986</xdr:rowOff>
    </xdr:to>
    <xdr:cxnSp macro="">
      <xdr:nvCxnSpPr>
        <xdr:cNvPr id="583" name="直線コネクタ 582"/>
        <xdr:cNvCxnSpPr/>
      </xdr:nvCxnSpPr>
      <xdr:spPr>
        <a:xfrm>
          <a:off x="12814300" y="9632132"/>
          <a:ext cx="889000" cy="11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5" name="テキスト ボックス 584"/>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7" name="テキスト ボックス 586"/>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71824</xdr:rowOff>
    </xdr:from>
    <xdr:to>
      <xdr:col>23</xdr:col>
      <xdr:colOff>568325</xdr:colOff>
      <xdr:row>57</xdr:row>
      <xdr:rowOff>1974</xdr:rowOff>
    </xdr:to>
    <xdr:sp macro="" textlink="">
      <xdr:nvSpPr>
        <xdr:cNvPr id="593" name="円/楕円 592"/>
        <xdr:cNvSpPr/>
      </xdr:nvSpPr>
      <xdr:spPr>
        <a:xfrm>
          <a:off x="16268700" y="96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50251</xdr:rowOff>
    </xdr:from>
    <xdr:ext cx="534377" cy="259045"/>
    <xdr:sp macro="" textlink="">
      <xdr:nvSpPr>
        <xdr:cNvPr id="594" name="教育費該当値テキスト"/>
        <xdr:cNvSpPr txBox="1"/>
      </xdr:nvSpPr>
      <xdr:spPr>
        <a:xfrm>
          <a:off x="16370300" y="965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35,747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29235</xdr:rowOff>
    </xdr:from>
    <xdr:to>
      <xdr:col>22</xdr:col>
      <xdr:colOff>415925</xdr:colOff>
      <xdr:row>56</xdr:row>
      <xdr:rowOff>130835</xdr:rowOff>
    </xdr:to>
    <xdr:sp macro="" textlink="">
      <xdr:nvSpPr>
        <xdr:cNvPr id="595" name="円/楕円 594"/>
        <xdr:cNvSpPr/>
      </xdr:nvSpPr>
      <xdr:spPr>
        <a:xfrm>
          <a:off x="15430500" y="96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121962</xdr:rowOff>
    </xdr:from>
    <xdr:ext cx="534377" cy="259045"/>
    <xdr:sp macro="" textlink="">
      <xdr:nvSpPr>
        <xdr:cNvPr id="596" name="テキスト ボックス 595"/>
        <xdr:cNvSpPr txBox="1"/>
      </xdr:nvSpPr>
      <xdr:spPr>
        <a:xfrm>
          <a:off x="15214111" y="97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40460</xdr:rowOff>
    </xdr:from>
    <xdr:to>
      <xdr:col>21</xdr:col>
      <xdr:colOff>212725</xdr:colOff>
      <xdr:row>56</xdr:row>
      <xdr:rowOff>142060</xdr:rowOff>
    </xdr:to>
    <xdr:sp macro="" textlink="">
      <xdr:nvSpPr>
        <xdr:cNvPr id="597" name="円/楕円 596"/>
        <xdr:cNvSpPr/>
      </xdr:nvSpPr>
      <xdr:spPr>
        <a:xfrm>
          <a:off x="14541500" y="96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133187</xdr:rowOff>
    </xdr:from>
    <xdr:ext cx="534377" cy="259045"/>
    <xdr:sp macro="" textlink="">
      <xdr:nvSpPr>
        <xdr:cNvPr id="598" name="テキスト ボックス 597"/>
        <xdr:cNvSpPr txBox="1"/>
      </xdr:nvSpPr>
      <xdr:spPr>
        <a:xfrm>
          <a:off x="14325111" y="973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95186</xdr:rowOff>
    </xdr:from>
    <xdr:to>
      <xdr:col>20</xdr:col>
      <xdr:colOff>9525</xdr:colOff>
      <xdr:row>57</xdr:row>
      <xdr:rowOff>25336</xdr:rowOff>
    </xdr:to>
    <xdr:sp macro="" textlink="">
      <xdr:nvSpPr>
        <xdr:cNvPr id="599" name="円/楕円 598"/>
        <xdr:cNvSpPr/>
      </xdr:nvSpPr>
      <xdr:spPr>
        <a:xfrm>
          <a:off x="13652500" y="96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16463</xdr:rowOff>
    </xdr:from>
    <xdr:ext cx="534377" cy="259045"/>
    <xdr:sp macro="" textlink="">
      <xdr:nvSpPr>
        <xdr:cNvPr id="600" name="テキスト ボックス 599"/>
        <xdr:cNvSpPr txBox="1"/>
      </xdr:nvSpPr>
      <xdr:spPr>
        <a:xfrm>
          <a:off x="13436111" y="978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151582</xdr:rowOff>
    </xdr:from>
    <xdr:to>
      <xdr:col>18</xdr:col>
      <xdr:colOff>492125</xdr:colOff>
      <xdr:row>56</xdr:row>
      <xdr:rowOff>81732</xdr:rowOff>
    </xdr:to>
    <xdr:sp macro="" textlink="">
      <xdr:nvSpPr>
        <xdr:cNvPr id="601" name="円/楕円 600"/>
        <xdr:cNvSpPr/>
      </xdr:nvSpPr>
      <xdr:spPr>
        <a:xfrm>
          <a:off x="12763500" y="958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72859</xdr:rowOff>
    </xdr:from>
    <xdr:ext cx="534377" cy="259045"/>
    <xdr:sp macro="" textlink="">
      <xdr:nvSpPr>
        <xdr:cNvPr id="602" name="テキスト ボックス 601"/>
        <xdr:cNvSpPr txBox="1"/>
      </xdr:nvSpPr>
      <xdr:spPr>
        <a:xfrm>
          <a:off x="12547111" y="967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41" name="テキスト ボックス 640"/>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98552</xdr:rowOff>
    </xdr:from>
    <xdr:to>
      <xdr:col>19</xdr:col>
      <xdr:colOff>644525</xdr:colOff>
      <xdr:row>79</xdr:row>
      <xdr:rowOff>98879</xdr:rowOff>
    </xdr:to>
    <xdr:cxnSp macro="">
      <xdr:nvCxnSpPr>
        <xdr:cNvPr id="642" name="直線コネクタ 641"/>
        <xdr:cNvCxnSpPr/>
      </xdr:nvCxnSpPr>
      <xdr:spPr>
        <a:xfrm>
          <a:off x="12814300" y="1364310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4" name="テキスト ボックス 643"/>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140733</xdr:rowOff>
    </xdr:from>
    <xdr:ext cx="469744" cy="259045"/>
    <xdr:sp macro="" textlink="">
      <xdr:nvSpPr>
        <xdr:cNvPr id="646" name="テキスト ボックス 645"/>
        <xdr:cNvSpPr txBox="1"/>
      </xdr:nvSpPr>
      <xdr:spPr>
        <a:xfrm>
          <a:off x="12579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2" name="円/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4" name="円/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5" name="テキスト ボックス 654"/>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6" name="円/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7" name="テキスト ボックス 656"/>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58" name="円/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59" name="テキスト ボックス 658"/>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47752</xdr:rowOff>
    </xdr:from>
    <xdr:to>
      <xdr:col>18</xdr:col>
      <xdr:colOff>492125</xdr:colOff>
      <xdr:row>79</xdr:row>
      <xdr:rowOff>149352</xdr:rowOff>
    </xdr:to>
    <xdr:sp macro="" textlink="">
      <xdr:nvSpPr>
        <xdr:cNvPr id="660" name="円/楕円 659"/>
        <xdr:cNvSpPr/>
      </xdr:nvSpPr>
      <xdr:spPr>
        <a:xfrm>
          <a:off x="12763500" y="135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140479</xdr:rowOff>
    </xdr:from>
    <xdr:ext cx="249299" cy="259045"/>
    <xdr:sp macro="" textlink="">
      <xdr:nvSpPr>
        <xdr:cNvPr id="661" name="テキスト ボックス 660"/>
        <xdr:cNvSpPr txBox="1"/>
      </xdr:nvSpPr>
      <xdr:spPr>
        <a:xfrm>
          <a:off x="12689649" y="13685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84858</xdr:rowOff>
    </xdr:from>
    <xdr:to>
      <xdr:col>23</xdr:col>
      <xdr:colOff>517525</xdr:colOff>
      <xdr:row>98</xdr:row>
      <xdr:rowOff>102476</xdr:rowOff>
    </xdr:to>
    <xdr:cxnSp macro="">
      <xdr:nvCxnSpPr>
        <xdr:cNvPr id="690" name="直線コネクタ 689"/>
        <xdr:cNvCxnSpPr/>
      </xdr:nvCxnSpPr>
      <xdr:spPr>
        <a:xfrm flipV="1">
          <a:off x="15481300" y="16886958"/>
          <a:ext cx="838200" cy="1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91" name="公債費平均値テキスト"/>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102034</xdr:rowOff>
    </xdr:from>
    <xdr:to>
      <xdr:col>22</xdr:col>
      <xdr:colOff>365125</xdr:colOff>
      <xdr:row>98</xdr:row>
      <xdr:rowOff>102476</xdr:rowOff>
    </xdr:to>
    <xdr:cxnSp macro="">
      <xdr:nvCxnSpPr>
        <xdr:cNvPr id="693" name="直線コネクタ 692"/>
        <xdr:cNvCxnSpPr/>
      </xdr:nvCxnSpPr>
      <xdr:spPr>
        <a:xfrm>
          <a:off x="14592300" y="16904134"/>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36110</xdr:rowOff>
    </xdr:from>
    <xdr:ext cx="534377" cy="259045"/>
    <xdr:sp macro="" textlink="">
      <xdr:nvSpPr>
        <xdr:cNvPr id="695" name="テキスト ボックス 694"/>
        <xdr:cNvSpPr txBox="1"/>
      </xdr:nvSpPr>
      <xdr:spPr>
        <a:xfrm>
          <a:off x="15214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97951</xdr:rowOff>
    </xdr:from>
    <xdr:to>
      <xdr:col>21</xdr:col>
      <xdr:colOff>161925</xdr:colOff>
      <xdr:row>98</xdr:row>
      <xdr:rowOff>102034</xdr:rowOff>
    </xdr:to>
    <xdr:cxnSp macro="">
      <xdr:nvCxnSpPr>
        <xdr:cNvPr id="696" name="直線コネクタ 695"/>
        <xdr:cNvCxnSpPr/>
      </xdr:nvCxnSpPr>
      <xdr:spPr>
        <a:xfrm>
          <a:off x="13703300" y="16900051"/>
          <a:ext cx="88900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160965</xdr:rowOff>
    </xdr:from>
    <xdr:ext cx="534377" cy="259045"/>
    <xdr:sp macro="" textlink="">
      <xdr:nvSpPr>
        <xdr:cNvPr id="698" name="テキスト ボックス 697"/>
        <xdr:cNvSpPr txBox="1"/>
      </xdr:nvSpPr>
      <xdr:spPr>
        <a:xfrm>
          <a:off x="14325111" y="164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97951</xdr:rowOff>
    </xdr:from>
    <xdr:to>
      <xdr:col>19</xdr:col>
      <xdr:colOff>644525</xdr:colOff>
      <xdr:row>98</xdr:row>
      <xdr:rowOff>116565</xdr:rowOff>
    </xdr:to>
    <xdr:cxnSp macro="">
      <xdr:nvCxnSpPr>
        <xdr:cNvPr id="699" name="直線コネクタ 698"/>
        <xdr:cNvCxnSpPr/>
      </xdr:nvCxnSpPr>
      <xdr:spPr>
        <a:xfrm flipV="1">
          <a:off x="12814300" y="16900051"/>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156811</xdr:rowOff>
    </xdr:from>
    <xdr:ext cx="534377" cy="259045"/>
    <xdr:sp macro="" textlink="">
      <xdr:nvSpPr>
        <xdr:cNvPr id="701" name="テキスト ボックス 700"/>
        <xdr:cNvSpPr txBox="1"/>
      </xdr:nvSpPr>
      <xdr:spPr>
        <a:xfrm>
          <a:off x="13436111" y="164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158450</xdr:rowOff>
    </xdr:from>
    <xdr:ext cx="534377" cy="259045"/>
    <xdr:sp macro="" textlink="">
      <xdr:nvSpPr>
        <xdr:cNvPr id="703" name="テキスト ボックス 702"/>
        <xdr:cNvSpPr txBox="1"/>
      </xdr:nvSpPr>
      <xdr:spPr>
        <a:xfrm>
          <a:off x="12547111" y="164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34058</xdr:rowOff>
    </xdr:from>
    <xdr:to>
      <xdr:col>23</xdr:col>
      <xdr:colOff>568325</xdr:colOff>
      <xdr:row>98</xdr:row>
      <xdr:rowOff>135658</xdr:rowOff>
    </xdr:to>
    <xdr:sp macro="" textlink="">
      <xdr:nvSpPr>
        <xdr:cNvPr id="709" name="円/楕円 708"/>
        <xdr:cNvSpPr/>
      </xdr:nvSpPr>
      <xdr:spPr>
        <a:xfrm>
          <a:off x="16268700" y="1683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120435</xdr:rowOff>
    </xdr:from>
    <xdr:ext cx="534377" cy="259045"/>
    <xdr:sp macro="" textlink="">
      <xdr:nvSpPr>
        <xdr:cNvPr id="710" name="公債費該当値テキスト"/>
        <xdr:cNvSpPr txBox="1"/>
      </xdr:nvSpPr>
      <xdr:spPr>
        <a:xfrm>
          <a:off x="16370300" y="1675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51676</xdr:rowOff>
    </xdr:from>
    <xdr:to>
      <xdr:col>22</xdr:col>
      <xdr:colOff>415925</xdr:colOff>
      <xdr:row>98</xdr:row>
      <xdr:rowOff>153276</xdr:rowOff>
    </xdr:to>
    <xdr:sp macro="" textlink="">
      <xdr:nvSpPr>
        <xdr:cNvPr id="711" name="円/楕円 710"/>
        <xdr:cNvSpPr/>
      </xdr:nvSpPr>
      <xdr:spPr>
        <a:xfrm>
          <a:off x="15430500" y="168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144403</xdr:rowOff>
    </xdr:from>
    <xdr:ext cx="534377" cy="259045"/>
    <xdr:sp macro="" textlink="">
      <xdr:nvSpPr>
        <xdr:cNvPr id="712" name="テキスト ボックス 711"/>
        <xdr:cNvSpPr txBox="1"/>
      </xdr:nvSpPr>
      <xdr:spPr>
        <a:xfrm>
          <a:off x="15214111" y="1694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51234</xdr:rowOff>
    </xdr:from>
    <xdr:to>
      <xdr:col>21</xdr:col>
      <xdr:colOff>212725</xdr:colOff>
      <xdr:row>98</xdr:row>
      <xdr:rowOff>152834</xdr:rowOff>
    </xdr:to>
    <xdr:sp macro="" textlink="">
      <xdr:nvSpPr>
        <xdr:cNvPr id="713" name="円/楕円 712"/>
        <xdr:cNvSpPr/>
      </xdr:nvSpPr>
      <xdr:spPr>
        <a:xfrm>
          <a:off x="14541500" y="1685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143961</xdr:rowOff>
    </xdr:from>
    <xdr:ext cx="534377" cy="259045"/>
    <xdr:sp macro="" textlink="">
      <xdr:nvSpPr>
        <xdr:cNvPr id="714" name="テキスト ボックス 713"/>
        <xdr:cNvSpPr txBox="1"/>
      </xdr:nvSpPr>
      <xdr:spPr>
        <a:xfrm>
          <a:off x="14325111" y="1694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47151</xdr:rowOff>
    </xdr:from>
    <xdr:to>
      <xdr:col>20</xdr:col>
      <xdr:colOff>9525</xdr:colOff>
      <xdr:row>98</xdr:row>
      <xdr:rowOff>148751</xdr:rowOff>
    </xdr:to>
    <xdr:sp macro="" textlink="">
      <xdr:nvSpPr>
        <xdr:cNvPr id="715" name="円/楕円 714"/>
        <xdr:cNvSpPr/>
      </xdr:nvSpPr>
      <xdr:spPr>
        <a:xfrm>
          <a:off x="13652500" y="1684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139878</xdr:rowOff>
    </xdr:from>
    <xdr:ext cx="534377" cy="259045"/>
    <xdr:sp macro="" textlink="">
      <xdr:nvSpPr>
        <xdr:cNvPr id="716" name="テキスト ボックス 715"/>
        <xdr:cNvSpPr txBox="1"/>
      </xdr:nvSpPr>
      <xdr:spPr>
        <a:xfrm>
          <a:off x="13436111" y="1694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65765</xdr:rowOff>
    </xdr:from>
    <xdr:to>
      <xdr:col>18</xdr:col>
      <xdr:colOff>492125</xdr:colOff>
      <xdr:row>98</xdr:row>
      <xdr:rowOff>167365</xdr:rowOff>
    </xdr:to>
    <xdr:sp macro="" textlink="">
      <xdr:nvSpPr>
        <xdr:cNvPr id="717" name="円/楕円 716"/>
        <xdr:cNvSpPr/>
      </xdr:nvSpPr>
      <xdr:spPr>
        <a:xfrm>
          <a:off x="12763500" y="1686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158492</xdr:rowOff>
    </xdr:from>
    <xdr:ext cx="534377" cy="259045"/>
    <xdr:sp macro="" textlink="">
      <xdr:nvSpPr>
        <xdr:cNvPr id="718" name="テキスト ボックス 717"/>
        <xdr:cNvSpPr txBox="1"/>
      </xdr:nvSpPr>
      <xdr:spPr>
        <a:xfrm>
          <a:off x="12547111" y="1696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5" name="テキスト ボックス 754"/>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8" name="テキスト ボックス 757"/>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0" name="テキスト ボックス 759"/>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a:t>
          </a:r>
          <a:r>
            <a:rPr kumimoji="1" lang="ja-JP" altLang="en-US"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168,478</a:t>
          </a:r>
          <a:r>
            <a:rPr kumimoji="1" lang="ja-JP" altLang="en-US" sz="1100">
              <a:solidFill>
                <a:schemeClr val="dk1"/>
              </a:solidFill>
              <a:effectLst/>
              <a:latin typeface="+mn-lt"/>
              <a:ea typeface="+mn-ea"/>
              <a:cs typeface="+mn-cs"/>
            </a:rPr>
            <a:t>円となっており、類似団体平均を上回っている。これは、</a:t>
          </a:r>
          <a:r>
            <a:rPr kumimoji="1" lang="ja-JP" altLang="ja-JP" sz="1100">
              <a:solidFill>
                <a:schemeClr val="dk1"/>
              </a:solidFill>
              <a:effectLst/>
              <a:latin typeface="+mn-lt"/>
              <a:ea typeface="+mn-ea"/>
              <a:cs typeface="+mn-cs"/>
            </a:rPr>
            <a:t>民間保育所運営費委託料などの児童福祉関連経費</a:t>
          </a:r>
          <a:r>
            <a:rPr kumimoji="1" lang="ja-JP" altLang="en-US" sz="1100">
              <a:solidFill>
                <a:schemeClr val="dk1"/>
              </a:solidFill>
              <a:effectLst/>
              <a:latin typeface="+mn-lt"/>
              <a:ea typeface="+mn-ea"/>
              <a:cs typeface="+mn-cs"/>
            </a:rPr>
            <a:t>が増嵩していることが</a:t>
          </a:r>
          <a:r>
            <a:rPr kumimoji="1" lang="ja-JP" altLang="ja-JP" sz="1100">
              <a:solidFill>
                <a:schemeClr val="dk1"/>
              </a:solidFill>
              <a:effectLst/>
              <a:latin typeface="+mn-lt"/>
              <a:ea typeface="+mn-ea"/>
              <a:cs typeface="+mn-cs"/>
            </a:rPr>
            <a:t>挙げられ</a:t>
          </a:r>
          <a:r>
            <a:rPr kumimoji="1" lang="ja-JP" altLang="en-US" sz="1100">
              <a:solidFill>
                <a:schemeClr val="dk1"/>
              </a:solidFill>
              <a:effectLst/>
              <a:latin typeface="+mn-lt"/>
              <a:ea typeface="+mn-ea"/>
              <a:cs typeface="+mn-cs"/>
            </a:rPr>
            <a:t>、本市が子育て環境の充実を図るため、重点施策として取り組んできたことによる。衛生費は、市民医療センター等施設整備事業が終了したことから前年度に比べ、住民一人当たり</a:t>
          </a:r>
          <a:r>
            <a:rPr kumimoji="1" lang="en-US" altLang="ja-JP" sz="1100">
              <a:solidFill>
                <a:schemeClr val="dk1"/>
              </a:solidFill>
              <a:effectLst/>
              <a:latin typeface="+mn-lt"/>
              <a:ea typeface="+mn-ea"/>
              <a:cs typeface="+mn-cs"/>
            </a:rPr>
            <a:t>1,883</a:t>
          </a:r>
          <a:r>
            <a:rPr kumimoji="1" lang="ja-JP" altLang="en-US" sz="1100">
              <a:solidFill>
                <a:schemeClr val="dk1"/>
              </a:solidFill>
              <a:effectLst/>
              <a:latin typeface="+mn-lt"/>
              <a:ea typeface="+mn-ea"/>
              <a:cs typeface="+mn-cs"/>
            </a:rPr>
            <a:t>円減少している。</a:t>
          </a:r>
          <a:r>
            <a:rPr kumimoji="1" lang="ja-JP" altLang="ja-JP" sz="1100">
              <a:solidFill>
                <a:schemeClr val="dk1"/>
              </a:solidFill>
              <a:effectLst/>
              <a:latin typeface="+mn-lt"/>
              <a:ea typeface="+mn-ea"/>
              <a:cs typeface="+mn-cs"/>
            </a:rPr>
            <a:t>土木費は、</a:t>
          </a:r>
          <a:r>
            <a:rPr kumimoji="1" lang="ja-JP" altLang="en-US" sz="1100">
              <a:solidFill>
                <a:schemeClr val="dk1"/>
              </a:solidFill>
              <a:effectLst/>
              <a:latin typeface="+mn-lt"/>
              <a:ea typeface="+mn-ea"/>
              <a:cs typeface="+mn-cs"/>
            </a:rPr>
            <a:t>類似団体平均を上回る水準で推移しており、平成２８年度は</a:t>
          </a:r>
          <a:r>
            <a:rPr kumimoji="1" lang="ja-JP" altLang="ja-JP" sz="1100">
              <a:solidFill>
                <a:schemeClr val="dk1"/>
              </a:solidFill>
              <a:effectLst/>
              <a:latin typeface="+mn-lt"/>
              <a:ea typeface="+mn-ea"/>
              <a:cs typeface="+mn-cs"/>
            </a:rPr>
            <a:t>市営自転車駐車場改修等事業</a:t>
          </a:r>
          <a:r>
            <a:rPr kumimoji="1" lang="ja-JP" altLang="en-US" sz="1100">
              <a:solidFill>
                <a:schemeClr val="dk1"/>
              </a:solidFill>
              <a:effectLst/>
              <a:latin typeface="+mn-lt"/>
              <a:ea typeface="+mn-ea"/>
              <a:cs typeface="+mn-cs"/>
            </a:rPr>
            <a:t>が終了したことにより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5,711</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財政調整基金残高の標準財政規模比については、前年度と比較して</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ポイント増</a:t>
          </a:r>
          <a:r>
            <a:rPr kumimoji="1" lang="ja-JP" altLang="en-US" sz="1100">
              <a:solidFill>
                <a:schemeClr val="dk1"/>
              </a:solidFill>
              <a:effectLst/>
              <a:latin typeface="+mn-lt"/>
              <a:ea typeface="+mn-ea"/>
              <a:cs typeface="+mn-cs"/>
            </a:rPr>
            <a:t>加し、</a:t>
          </a:r>
          <a:r>
            <a:rPr kumimoji="1" lang="ja-JP" altLang="ja-JP" sz="1100">
              <a:solidFill>
                <a:schemeClr val="dk1"/>
              </a:solidFill>
              <a:effectLst/>
              <a:latin typeface="+mn-lt"/>
              <a:ea typeface="+mn-ea"/>
              <a:cs typeface="+mn-cs"/>
            </a:rPr>
            <a:t>残高としては、約８億円増加している。</a:t>
          </a:r>
          <a:r>
            <a:rPr kumimoji="1" lang="ja-JP" altLang="en-US" sz="1100">
              <a:solidFill>
                <a:schemeClr val="dk1"/>
              </a:solidFill>
              <a:effectLst/>
              <a:latin typeface="+mn-lt"/>
              <a:ea typeface="+mn-ea"/>
              <a:cs typeface="+mn-cs"/>
            </a:rPr>
            <a:t>主な要因としては、平成２８年度は、大規模な施設整備が少ない年であったことから、財政調整基金からの繰入金が少なかったことが挙げられる。実質</a:t>
          </a:r>
          <a:r>
            <a:rPr kumimoji="1" lang="ja-JP" altLang="ja-JP" sz="1100">
              <a:solidFill>
                <a:schemeClr val="dk1"/>
              </a:solidFill>
              <a:effectLst/>
              <a:latin typeface="+mn-lt"/>
              <a:ea typeface="+mn-ea"/>
              <a:cs typeface="+mn-cs"/>
            </a:rPr>
            <a:t>収支額については、</a:t>
          </a:r>
          <a:r>
            <a:rPr kumimoji="1" lang="ja-JP" altLang="en-US" sz="1100">
              <a:solidFill>
                <a:schemeClr val="dk1"/>
              </a:solidFill>
              <a:effectLst/>
              <a:latin typeface="+mn-lt"/>
              <a:ea typeface="+mn-ea"/>
              <a:cs typeface="+mn-cs"/>
            </a:rPr>
            <a:t>前年</a:t>
          </a:r>
          <a:r>
            <a:rPr kumimoji="1" lang="ja-JP" altLang="ja-JP" sz="1100">
              <a:solidFill>
                <a:schemeClr val="dk1"/>
              </a:solidFill>
              <a:effectLst/>
              <a:latin typeface="+mn-lt"/>
              <a:ea typeface="+mn-ea"/>
              <a:cs typeface="+mn-cs"/>
            </a:rPr>
            <a:t>度</a:t>
          </a:r>
          <a:r>
            <a:rPr kumimoji="1" lang="ja-JP" altLang="en-US" sz="1100">
              <a:solidFill>
                <a:schemeClr val="dk1"/>
              </a:solidFill>
              <a:effectLst/>
              <a:latin typeface="+mn-lt"/>
              <a:ea typeface="+mn-ea"/>
              <a:cs typeface="+mn-cs"/>
            </a:rPr>
            <a:t>に比べ</a:t>
          </a:r>
          <a:r>
            <a:rPr kumimoji="1" lang="ja-JP" altLang="ja-JP" sz="1100">
              <a:solidFill>
                <a:schemeClr val="dk1"/>
              </a:solidFill>
              <a:effectLst/>
              <a:latin typeface="+mn-lt"/>
              <a:ea typeface="+mn-ea"/>
              <a:cs typeface="+mn-cs"/>
            </a:rPr>
            <a:t>約</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億増加し、</a:t>
          </a:r>
          <a:r>
            <a:rPr kumimoji="1" lang="en-US" altLang="ja-JP" sz="1100">
              <a:solidFill>
                <a:schemeClr val="dk1"/>
              </a:solidFill>
              <a:effectLst/>
              <a:latin typeface="+mn-lt"/>
              <a:ea typeface="+mn-ea"/>
              <a:cs typeface="+mn-cs"/>
            </a:rPr>
            <a:t>0.24</a:t>
          </a:r>
          <a:r>
            <a:rPr kumimoji="1" lang="ja-JP" altLang="ja-JP" sz="1100">
              <a:solidFill>
                <a:schemeClr val="dk1"/>
              </a:solidFill>
              <a:effectLst/>
              <a:latin typeface="+mn-lt"/>
              <a:ea typeface="+mn-ea"/>
              <a:cs typeface="+mn-cs"/>
            </a:rPr>
            <a:t>ポイント増となった。今後も財政調整基金の残高を一定水準に維持するよう努め、健全な財政運営を図る。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17.88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で、前年度に比べ</a:t>
          </a:r>
          <a:r>
            <a:rPr kumimoji="1" lang="en-US" altLang="ja-JP" sz="1100">
              <a:solidFill>
                <a:schemeClr val="dk1"/>
              </a:solidFill>
              <a:effectLst/>
              <a:latin typeface="+mn-lt"/>
              <a:ea typeface="+mn-ea"/>
              <a:cs typeface="+mn-cs"/>
            </a:rPr>
            <a:t>2.56</a:t>
          </a:r>
          <a:r>
            <a:rPr kumimoji="1" lang="ja-JP" altLang="en-US" sz="1100">
              <a:solidFill>
                <a:schemeClr val="dk1"/>
              </a:solidFill>
              <a:effectLst/>
              <a:latin typeface="+mn-lt"/>
              <a:ea typeface="+mn-ea"/>
              <a:cs typeface="+mn-cs"/>
            </a:rPr>
            <a:t>ポイント減少した。</a:t>
          </a:r>
          <a:r>
            <a:rPr kumimoji="1" lang="ja-JP" altLang="ja-JP" sz="1100">
              <a:solidFill>
                <a:schemeClr val="dk1"/>
              </a:solidFill>
              <a:effectLst/>
              <a:latin typeface="+mn-lt"/>
              <a:ea typeface="+mn-ea"/>
              <a:cs typeface="+mn-cs"/>
            </a:rPr>
            <a:t>分母となる標準財政規模については、前年度に比べ、約</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億円増加している。標準財政規模に対する黒字額の割合</a:t>
          </a:r>
          <a:r>
            <a:rPr kumimoji="1" lang="ja-JP" altLang="en-US" sz="1100">
              <a:solidFill>
                <a:schemeClr val="dk1"/>
              </a:solidFill>
              <a:effectLst/>
              <a:latin typeface="+mn-lt"/>
              <a:ea typeface="+mn-ea"/>
              <a:cs typeface="+mn-cs"/>
            </a:rPr>
            <a:t>では、水道事業会計において、前年度に比べ、</a:t>
          </a:r>
          <a:r>
            <a:rPr kumimoji="1" lang="en-US" altLang="ja-JP" sz="1100">
              <a:solidFill>
                <a:schemeClr val="dk1"/>
              </a:solidFill>
              <a:effectLst/>
              <a:latin typeface="+mn-lt"/>
              <a:ea typeface="+mn-ea"/>
              <a:cs typeface="+mn-cs"/>
            </a:rPr>
            <a:t>1.31</a:t>
          </a:r>
          <a:r>
            <a:rPr kumimoji="1" lang="ja-JP" altLang="en-US" sz="1100">
              <a:solidFill>
                <a:schemeClr val="dk1"/>
              </a:solidFill>
              <a:effectLst/>
              <a:latin typeface="+mn-lt"/>
              <a:ea typeface="+mn-ea"/>
              <a:cs typeface="+mn-cs"/>
            </a:rPr>
            <a:t>ポイント増加し、一般会計が</a:t>
          </a:r>
          <a:r>
            <a:rPr kumimoji="1" lang="en-US" altLang="ja-JP" sz="1100">
              <a:solidFill>
                <a:schemeClr val="dk1"/>
              </a:solidFill>
              <a:effectLst/>
              <a:latin typeface="+mn-lt"/>
              <a:ea typeface="+mn-ea"/>
              <a:cs typeface="+mn-cs"/>
            </a:rPr>
            <a:t>0.42</a:t>
          </a:r>
          <a:r>
            <a:rPr kumimoji="1" lang="ja-JP" altLang="en-US" sz="1100">
              <a:solidFill>
                <a:schemeClr val="dk1"/>
              </a:solidFill>
              <a:effectLst/>
              <a:latin typeface="+mn-lt"/>
              <a:ea typeface="+mn-ea"/>
              <a:cs typeface="+mn-cs"/>
            </a:rPr>
            <a:t>ポイント増加したことが、連結実質赤字比率を下げることに繋がった。</a:t>
          </a:r>
          <a:endParaRPr lang="ja-JP" altLang="ja-JP" sz="1400">
            <a:effectLst/>
          </a:endParaRPr>
        </a:p>
        <a:p>
          <a:r>
            <a:rPr kumimoji="1" lang="ja-JP" altLang="ja-JP" sz="1100">
              <a:solidFill>
                <a:schemeClr val="dk1"/>
              </a:solidFill>
              <a:effectLst/>
              <a:latin typeface="+mn-lt"/>
              <a:ea typeface="+mn-ea"/>
              <a:cs typeface="+mn-cs"/>
            </a:rPr>
            <a:t>　現状すべての会計において、実質収支は黒字となっているものの、一般会計からの赤字補てん的な繰出金が多額となっている会計も複数あることから、今後も健全な財政運営を図る。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A2" sqref="A2"/>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52112739</v>
      </c>
      <c r="BO4" s="381"/>
      <c r="BP4" s="381"/>
      <c r="BQ4" s="381"/>
      <c r="BR4" s="381"/>
      <c r="BS4" s="381"/>
      <c r="BT4" s="381"/>
      <c r="BU4" s="382"/>
      <c r="BV4" s="380">
        <v>52858652</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8.9</v>
      </c>
      <c r="CU4" s="387"/>
      <c r="CV4" s="387"/>
      <c r="CW4" s="387"/>
      <c r="CX4" s="387"/>
      <c r="CY4" s="387"/>
      <c r="CZ4" s="387"/>
      <c r="DA4" s="388"/>
      <c r="DB4" s="386">
        <v>8.6999999999999993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49015218</v>
      </c>
      <c r="BO5" s="418"/>
      <c r="BP5" s="418"/>
      <c r="BQ5" s="418"/>
      <c r="BR5" s="418"/>
      <c r="BS5" s="418"/>
      <c r="BT5" s="418"/>
      <c r="BU5" s="419"/>
      <c r="BV5" s="417">
        <v>50246259</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91.9</v>
      </c>
      <c r="CU5" s="415"/>
      <c r="CV5" s="415"/>
      <c r="CW5" s="415"/>
      <c r="CX5" s="415"/>
      <c r="CY5" s="415"/>
      <c r="CZ5" s="415"/>
      <c r="DA5" s="416"/>
      <c r="DB5" s="414">
        <v>87.8</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87</v>
      </c>
      <c r="AV6" s="450"/>
      <c r="AW6" s="450"/>
      <c r="AX6" s="450"/>
      <c r="AY6" s="451" t="s">
        <v>88</v>
      </c>
      <c r="AZ6" s="452"/>
      <c r="BA6" s="452"/>
      <c r="BB6" s="452"/>
      <c r="BC6" s="452"/>
      <c r="BD6" s="452"/>
      <c r="BE6" s="452"/>
      <c r="BF6" s="452"/>
      <c r="BG6" s="452"/>
      <c r="BH6" s="452"/>
      <c r="BI6" s="452"/>
      <c r="BJ6" s="452"/>
      <c r="BK6" s="452"/>
      <c r="BL6" s="452"/>
      <c r="BM6" s="453"/>
      <c r="BN6" s="417">
        <v>3097521</v>
      </c>
      <c r="BO6" s="418"/>
      <c r="BP6" s="418"/>
      <c r="BQ6" s="418"/>
      <c r="BR6" s="418"/>
      <c r="BS6" s="418"/>
      <c r="BT6" s="418"/>
      <c r="BU6" s="419"/>
      <c r="BV6" s="417">
        <v>2612393</v>
      </c>
      <c r="BW6" s="418"/>
      <c r="BX6" s="418"/>
      <c r="BY6" s="418"/>
      <c r="BZ6" s="418"/>
      <c r="CA6" s="418"/>
      <c r="CB6" s="418"/>
      <c r="CC6" s="419"/>
      <c r="CD6" s="420" t="s">
        <v>89</v>
      </c>
      <c r="CE6" s="421"/>
      <c r="CF6" s="421"/>
      <c r="CG6" s="421"/>
      <c r="CH6" s="421"/>
      <c r="CI6" s="421"/>
      <c r="CJ6" s="421"/>
      <c r="CK6" s="421"/>
      <c r="CL6" s="421"/>
      <c r="CM6" s="421"/>
      <c r="CN6" s="421"/>
      <c r="CO6" s="421"/>
      <c r="CP6" s="421"/>
      <c r="CQ6" s="421"/>
      <c r="CR6" s="421"/>
      <c r="CS6" s="422"/>
      <c r="CT6" s="454">
        <v>91.9</v>
      </c>
      <c r="CU6" s="455"/>
      <c r="CV6" s="455"/>
      <c r="CW6" s="455"/>
      <c r="CX6" s="455"/>
      <c r="CY6" s="455"/>
      <c r="CZ6" s="455"/>
      <c r="DA6" s="456"/>
      <c r="DB6" s="454">
        <v>87.8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90</v>
      </c>
      <c r="AN7" s="447"/>
      <c r="AO7" s="447"/>
      <c r="AP7" s="447"/>
      <c r="AQ7" s="447"/>
      <c r="AR7" s="447"/>
      <c r="AS7" s="447"/>
      <c r="AT7" s="448"/>
      <c r="AU7" s="449" t="s">
        <v>91</v>
      </c>
      <c r="AV7" s="450"/>
      <c r="AW7" s="450"/>
      <c r="AX7" s="450"/>
      <c r="AY7" s="451" t="s">
        <v>92</v>
      </c>
      <c r="AZ7" s="452"/>
      <c r="BA7" s="452"/>
      <c r="BB7" s="452"/>
      <c r="BC7" s="452"/>
      <c r="BD7" s="452"/>
      <c r="BE7" s="452"/>
      <c r="BF7" s="452"/>
      <c r="BG7" s="452"/>
      <c r="BH7" s="452"/>
      <c r="BI7" s="452"/>
      <c r="BJ7" s="452"/>
      <c r="BK7" s="452"/>
      <c r="BL7" s="452"/>
      <c r="BM7" s="453"/>
      <c r="BN7" s="417">
        <v>527683</v>
      </c>
      <c r="BO7" s="418"/>
      <c r="BP7" s="418"/>
      <c r="BQ7" s="418"/>
      <c r="BR7" s="418"/>
      <c r="BS7" s="418"/>
      <c r="BT7" s="418"/>
      <c r="BU7" s="419"/>
      <c r="BV7" s="417">
        <v>203065</v>
      </c>
      <c r="BW7" s="418"/>
      <c r="BX7" s="418"/>
      <c r="BY7" s="418"/>
      <c r="BZ7" s="418"/>
      <c r="CA7" s="418"/>
      <c r="CB7" s="418"/>
      <c r="CC7" s="419"/>
      <c r="CD7" s="420" t="s">
        <v>93</v>
      </c>
      <c r="CE7" s="421"/>
      <c r="CF7" s="421"/>
      <c r="CG7" s="421"/>
      <c r="CH7" s="421"/>
      <c r="CI7" s="421"/>
      <c r="CJ7" s="421"/>
      <c r="CK7" s="421"/>
      <c r="CL7" s="421"/>
      <c r="CM7" s="421"/>
      <c r="CN7" s="421"/>
      <c r="CO7" s="421"/>
      <c r="CP7" s="421"/>
      <c r="CQ7" s="421"/>
      <c r="CR7" s="421"/>
      <c r="CS7" s="422"/>
      <c r="CT7" s="417">
        <v>28725272</v>
      </c>
      <c r="CU7" s="418"/>
      <c r="CV7" s="418"/>
      <c r="CW7" s="418"/>
      <c r="CX7" s="418"/>
      <c r="CY7" s="418"/>
      <c r="CZ7" s="418"/>
      <c r="DA7" s="419"/>
      <c r="DB7" s="417">
        <v>27664672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94</v>
      </c>
      <c r="AN8" s="447"/>
      <c r="AO8" s="447"/>
      <c r="AP8" s="447"/>
      <c r="AQ8" s="447"/>
      <c r="AR8" s="447"/>
      <c r="AS8" s="447"/>
      <c r="AT8" s="448"/>
      <c r="AU8" s="449" t="s">
        <v>79</v>
      </c>
      <c r="AV8" s="450"/>
      <c r="AW8" s="450"/>
      <c r="AX8" s="450"/>
      <c r="AY8" s="451" t="s">
        <v>95</v>
      </c>
      <c r="AZ8" s="452"/>
      <c r="BA8" s="452"/>
      <c r="BB8" s="452"/>
      <c r="BC8" s="452"/>
      <c r="BD8" s="452"/>
      <c r="BE8" s="452"/>
      <c r="BF8" s="452"/>
      <c r="BG8" s="452"/>
      <c r="BH8" s="452"/>
      <c r="BI8" s="452"/>
      <c r="BJ8" s="452"/>
      <c r="BK8" s="452"/>
      <c r="BL8" s="452"/>
      <c r="BM8" s="453"/>
      <c r="BN8" s="417">
        <v>2569838</v>
      </c>
      <c r="BO8" s="418"/>
      <c r="BP8" s="418"/>
      <c r="BQ8" s="418"/>
      <c r="BR8" s="418"/>
      <c r="BS8" s="418"/>
      <c r="BT8" s="418"/>
      <c r="BU8" s="419"/>
      <c r="BV8" s="417">
        <v>2409328</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1.22</v>
      </c>
      <c r="CU8" s="458"/>
      <c r="CV8" s="458"/>
      <c r="CW8" s="458"/>
      <c r="CX8" s="458"/>
      <c r="CY8" s="458"/>
      <c r="CZ8" s="458"/>
      <c r="DA8" s="459"/>
      <c r="DB8" s="457">
        <v>1.2</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136150</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160510</v>
      </c>
      <c r="BO9" s="418"/>
      <c r="BP9" s="418"/>
      <c r="BQ9" s="418"/>
      <c r="BR9" s="418"/>
      <c r="BS9" s="418"/>
      <c r="BT9" s="418"/>
      <c r="BU9" s="419"/>
      <c r="BV9" s="417">
        <v>633299</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6.6</v>
      </c>
      <c r="CU9" s="415"/>
      <c r="CV9" s="415"/>
      <c r="CW9" s="415"/>
      <c r="CX9" s="415"/>
      <c r="CY9" s="415"/>
      <c r="CZ9" s="415"/>
      <c r="DA9" s="416"/>
      <c r="DB9" s="414">
        <v>5.8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123079</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1112307</v>
      </c>
      <c r="BO10" s="418"/>
      <c r="BP10" s="418"/>
      <c r="BQ10" s="418"/>
      <c r="BR10" s="418"/>
      <c r="BS10" s="418"/>
      <c r="BT10" s="418"/>
      <c r="BU10" s="419"/>
      <c r="BV10" s="417">
        <v>1194914</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105</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137320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278000</v>
      </c>
      <c r="BO12" s="418"/>
      <c r="BP12" s="418"/>
      <c r="BQ12" s="418"/>
      <c r="BR12" s="418"/>
      <c r="BS12" s="418"/>
      <c r="BT12" s="418"/>
      <c r="BU12" s="419"/>
      <c r="BV12" s="417">
        <v>892000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131073</v>
      </c>
      <c r="S13" s="499"/>
      <c r="T13" s="499"/>
      <c r="U13" s="499"/>
      <c r="V13" s="500"/>
      <c r="W13" s="433" t="s">
        <v>124</v>
      </c>
      <c r="X13" s="434"/>
      <c r="Y13" s="434"/>
      <c r="Z13" s="434"/>
      <c r="AA13" s="434"/>
      <c r="AB13" s="424"/>
      <c r="AC13" s="468">
        <v>103</v>
      </c>
      <c r="AD13" s="469"/>
      <c r="AE13" s="469"/>
      <c r="AF13" s="469"/>
      <c r="AG13" s="508"/>
      <c r="AH13" s="468">
        <v>101</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994817</v>
      </c>
      <c r="BO13" s="418"/>
      <c r="BP13" s="418"/>
      <c r="BQ13" s="418"/>
      <c r="BR13" s="418"/>
      <c r="BS13" s="418"/>
      <c r="BT13" s="418"/>
      <c r="BU13" s="419"/>
      <c r="BV13" s="417">
        <v>936213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3.8</v>
      </c>
      <c r="CU13" s="415"/>
      <c r="CV13" s="415"/>
      <c r="CW13" s="415"/>
      <c r="CX13" s="415"/>
      <c r="CY13" s="415"/>
      <c r="CZ13" s="415"/>
      <c r="DA13" s="416"/>
      <c r="DB13" s="414">
        <v>3.7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135243</v>
      </c>
      <c r="S14" s="499"/>
      <c r="T14" s="499"/>
      <c r="U14" s="499"/>
      <c r="V14" s="500"/>
      <c r="W14" s="407"/>
      <c r="X14" s="408"/>
      <c r="Y14" s="408"/>
      <c r="Z14" s="408"/>
      <c r="AA14" s="408"/>
      <c r="AB14" s="397"/>
      <c r="AC14" s="501">
        <v>0.2</v>
      </c>
      <c r="AD14" s="502"/>
      <c r="AE14" s="502"/>
      <c r="AF14" s="502"/>
      <c r="AG14" s="503"/>
      <c r="AH14" s="501">
        <v>0.2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40.4</v>
      </c>
      <c r="CU14" s="513"/>
      <c r="CV14" s="513"/>
      <c r="CW14" s="513"/>
      <c r="CX14" s="513"/>
      <c r="CY14" s="513"/>
      <c r="CZ14" s="513"/>
      <c r="DA14" s="514"/>
      <c r="DB14" s="512">
        <v>54.9</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129712</v>
      </c>
      <c r="S15" s="499"/>
      <c r="T15" s="499"/>
      <c r="U15" s="499"/>
      <c r="V15" s="500"/>
      <c r="W15" s="433" t="s">
        <v>131</v>
      </c>
      <c r="X15" s="434"/>
      <c r="Y15" s="434"/>
      <c r="Z15" s="434"/>
      <c r="AA15" s="434"/>
      <c r="AB15" s="424"/>
      <c r="AC15" s="468">
        <v>14060</v>
      </c>
      <c r="AD15" s="469"/>
      <c r="AE15" s="469"/>
      <c r="AF15" s="469"/>
      <c r="AG15" s="508"/>
      <c r="AH15" s="468">
        <v>13524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22057955</v>
      </c>
      <c r="BO15" s="381"/>
      <c r="BP15" s="381"/>
      <c r="BQ15" s="381"/>
      <c r="BR15" s="381"/>
      <c r="BS15" s="381"/>
      <c r="BT15" s="381"/>
      <c r="BU15" s="382"/>
      <c r="BV15" s="380">
        <v>21281965</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23</v>
      </c>
      <c r="AD16" s="502"/>
      <c r="AE16" s="502"/>
      <c r="AF16" s="502"/>
      <c r="AG16" s="503"/>
      <c r="AH16" s="501">
        <v>23.6</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17742054</v>
      </c>
      <c r="BO16" s="418"/>
      <c r="BP16" s="418"/>
      <c r="BQ16" s="418"/>
      <c r="BR16" s="418"/>
      <c r="BS16" s="418"/>
      <c r="BT16" s="418"/>
      <c r="BU16" s="419"/>
      <c r="BV16" s="417">
        <v>17624623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46929</v>
      </c>
      <c r="AD17" s="469"/>
      <c r="AE17" s="469"/>
      <c r="AF17" s="469"/>
      <c r="AG17" s="508"/>
      <c r="AH17" s="468">
        <v>43756</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28725272</v>
      </c>
      <c r="BO17" s="418"/>
      <c r="BP17" s="418"/>
      <c r="BQ17" s="418"/>
      <c r="BR17" s="418"/>
      <c r="BS17" s="418"/>
      <c r="BT17" s="418"/>
      <c r="BU17" s="419"/>
      <c r="BV17" s="417">
        <v>27664672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18.190000000000001</v>
      </c>
      <c r="M18" s="530"/>
      <c r="N18" s="530"/>
      <c r="O18" s="530"/>
      <c r="P18" s="530"/>
      <c r="Q18" s="530"/>
      <c r="R18" s="531"/>
      <c r="S18" s="531"/>
      <c r="T18" s="531"/>
      <c r="U18" s="531"/>
      <c r="V18" s="532"/>
      <c r="W18" s="435"/>
      <c r="X18" s="436"/>
      <c r="Y18" s="436"/>
      <c r="Z18" s="436"/>
      <c r="AA18" s="436"/>
      <c r="AB18" s="427"/>
      <c r="AC18" s="533">
        <v>76.8</v>
      </c>
      <c r="AD18" s="534"/>
      <c r="AE18" s="534"/>
      <c r="AF18" s="534"/>
      <c r="AG18" s="535"/>
      <c r="AH18" s="533">
        <v>76.3</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26598017</v>
      </c>
      <c r="BO18" s="418"/>
      <c r="BP18" s="418"/>
      <c r="BQ18" s="418"/>
      <c r="BR18" s="418"/>
      <c r="BS18" s="418"/>
      <c r="BT18" s="418"/>
      <c r="BU18" s="419"/>
      <c r="BV18" s="417">
        <v>25653326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7485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34481699</v>
      </c>
      <c r="BO19" s="418"/>
      <c r="BP19" s="418"/>
      <c r="BQ19" s="418"/>
      <c r="BR19" s="418"/>
      <c r="BS19" s="418"/>
      <c r="BT19" s="418"/>
      <c r="BU19" s="419"/>
      <c r="BV19" s="417">
        <v>34278666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59432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26749690</v>
      </c>
      <c r="BO23" s="418"/>
      <c r="BP23" s="418"/>
      <c r="BQ23" s="418"/>
      <c r="BR23" s="418"/>
      <c r="BS23" s="418"/>
      <c r="BT23" s="418"/>
      <c r="BU23" s="419"/>
      <c r="BV23" s="417">
        <v>26528415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9700</v>
      </c>
      <c r="R24" s="469"/>
      <c r="S24" s="469"/>
      <c r="T24" s="469"/>
      <c r="U24" s="469"/>
      <c r="V24" s="508"/>
      <c r="W24" s="563"/>
      <c r="X24" s="551"/>
      <c r="Y24" s="552"/>
      <c r="Z24" s="467" t="s">
        <v>155</v>
      </c>
      <c r="AA24" s="447"/>
      <c r="AB24" s="447"/>
      <c r="AC24" s="447"/>
      <c r="AD24" s="447"/>
      <c r="AE24" s="447"/>
      <c r="AF24" s="447"/>
      <c r="AG24" s="448"/>
      <c r="AH24" s="468">
        <v>793</v>
      </c>
      <c r="AI24" s="469"/>
      <c r="AJ24" s="469"/>
      <c r="AK24" s="469"/>
      <c r="AL24" s="508"/>
      <c r="AM24" s="468">
        <v>2382965</v>
      </c>
      <c r="AN24" s="469"/>
      <c r="AO24" s="469"/>
      <c r="AP24" s="469"/>
      <c r="AQ24" s="469"/>
      <c r="AR24" s="508"/>
      <c r="AS24" s="468">
        <v>3005</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7706648</v>
      </c>
      <c r="BO24" s="418"/>
      <c r="BP24" s="418"/>
      <c r="BQ24" s="418"/>
      <c r="BR24" s="418"/>
      <c r="BS24" s="418"/>
      <c r="BT24" s="418"/>
      <c r="BU24" s="419"/>
      <c r="BV24" s="417">
        <v>8572643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8140</v>
      </c>
      <c r="R25" s="469"/>
      <c r="S25" s="469"/>
      <c r="T25" s="469"/>
      <c r="U25" s="469"/>
      <c r="V25" s="508"/>
      <c r="W25" s="563"/>
      <c r="X25" s="551"/>
      <c r="Y25" s="552"/>
      <c r="Z25" s="467" t="s">
        <v>158</v>
      </c>
      <c r="AA25" s="447"/>
      <c r="AB25" s="447"/>
      <c r="AC25" s="447"/>
      <c r="AD25" s="447"/>
      <c r="AE25" s="447"/>
      <c r="AF25" s="447"/>
      <c r="AG25" s="448"/>
      <c r="AH25" s="468">
        <v>139</v>
      </c>
      <c r="AI25" s="469"/>
      <c r="AJ25" s="469"/>
      <c r="AK25" s="469"/>
      <c r="AL25" s="508"/>
      <c r="AM25" s="468">
        <v>406436</v>
      </c>
      <c r="AN25" s="469"/>
      <c r="AO25" s="469"/>
      <c r="AP25" s="469"/>
      <c r="AQ25" s="469"/>
      <c r="AR25" s="508"/>
      <c r="AS25" s="468">
        <v>2924</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16172402</v>
      </c>
      <c r="BO25" s="381"/>
      <c r="BP25" s="381"/>
      <c r="BQ25" s="381"/>
      <c r="BR25" s="381"/>
      <c r="BS25" s="381"/>
      <c r="BT25" s="381"/>
      <c r="BU25" s="382"/>
      <c r="BV25" s="380">
        <v>16507310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7460</v>
      </c>
      <c r="R26" s="469"/>
      <c r="S26" s="469"/>
      <c r="T26" s="469"/>
      <c r="U26" s="469"/>
      <c r="V26" s="508"/>
      <c r="W26" s="563"/>
      <c r="X26" s="551"/>
      <c r="Y26" s="552"/>
      <c r="Z26" s="467" t="s">
        <v>161</v>
      </c>
      <c r="AA26" s="573"/>
      <c r="AB26" s="573"/>
      <c r="AC26" s="573"/>
      <c r="AD26" s="573"/>
      <c r="AE26" s="573"/>
      <c r="AF26" s="573"/>
      <c r="AG26" s="574"/>
      <c r="AH26" s="468">
        <v>21</v>
      </c>
      <c r="AI26" s="469"/>
      <c r="AJ26" s="469"/>
      <c r="AK26" s="469"/>
      <c r="AL26" s="508"/>
      <c r="AM26" s="468">
        <v>63273</v>
      </c>
      <c r="AN26" s="469"/>
      <c r="AO26" s="469"/>
      <c r="AP26" s="469"/>
      <c r="AQ26" s="469"/>
      <c r="AR26" s="508"/>
      <c r="AS26" s="468">
        <v>3013</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v>400000</v>
      </c>
      <c r="BO26" s="418"/>
      <c r="BP26" s="418"/>
      <c r="BQ26" s="418"/>
      <c r="BR26" s="418"/>
      <c r="BS26" s="418"/>
      <c r="BT26" s="418"/>
      <c r="BU26" s="419"/>
      <c r="BV26" s="417">
        <v>350000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5400</v>
      </c>
      <c r="R27" s="469"/>
      <c r="S27" s="469"/>
      <c r="T27" s="469"/>
      <c r="U27" s="469"/>
      <c r="V27" s="508"/>
      <c r="W27" s="563"/>
      <c r="X27" s="551"/>
      <c r="Y27" s="552"/>
      <c r="Z27" s="467" t="s">
        <v>164</v>
      </c>
      <c r="AA27" s="447"/>
      <c r="AB27" s="447"/>
      <c r="AC27" s="447"/>
      <c r="AD27" s="447"/>
      <c r="AE27" s="447"/>
      <c r="AF27" s="447"/>
      <c r="AG27" s="448"/>
      <c r="AH27" s="468">
        <v>17</v>
      </c>
      <c r="AI27" s="469"/>
      <c r="AJ27" s="469"/>
      <c r="AK27" s="469"/>
      <c r="AL27" s="508"/>
      <c r="AM27" s="468">
        <v>66096</v>
      </c>
      <c r="AN27" s="469"/>
      <c r="AO27" s="469"/>
      <c r="AP27" s="469"/>
      <c r="AQ27" s="469"/>
      <c r="AR27" s="508"/>
      <c r="AS27" s="468">
        <v>3888</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2624070</v>
      </c>
      <c r="BO27" s="587"/>
      <c r="BP27" s="587"/>
      <c r="BQ27" s="587"/>
      <c r="BR27" s="587"/>
      <c r="BS27" s="587"/>
      <c r="BT27" s="587"/>
      <c r="BU27" s="588"/>
      <c r="BV27" s="586">
        <v>2623743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4900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4678183</v>
      </c>
      <c r="BO28" s="381"/>
      <c r="BP28" s="381"/>
      <c r="BQ28" s="381"/>
      <c r="BR28" s="381"/>
      <c r="BS28" s="381"/>
      <c r="BT28" s="381"/>
      <c r="BU28" s="382"/>
      <c r="BV28" s="380">
        <v>3843876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24</v>
      </c>
      <c r="M29" s="469"/>
      <c r="N29" s="469"/>
      <c r="O29" s="469"/>
      <c r="P29" s="508"/>
      <c r="Q29" s="468">
        <v>4500</v>
      </c>
      <c r="R29" s="469"/>
      <c r="S29" s="469"/>
      <c r="T29" s="469"/>
      <c r="U29" s="469"/>
      <c r="V29" s="508"/>
      <c r="W29" s="564"/>
      <c r="X29" s="565"/>
      <c r="Y29" s="566"/>
      <c r="Z29" s="467" t="s">
        <v>171</v>
      </c>
      <c r="AA29" s="447"/>
      <c r="AB29" s="447"/>
      <c r="AC29" s="447"/>
      <c r="AD29" s="447"/>
      <c r="AE29" s="447"/>
      <c r="AF29" s="447"/>
      <c r="AG29" s="448"/>
      <c r="AH29" s="468">
        <v>810</v>
      </c>
      <c r="AI29" s="469"/>
      <c r="AJ29" s="469"/>
      <c r="AK29" s="469"/>
      <c r="AL29" s="508"/>
      <c r="AM29" s="468">
        <v>2449061</v>
      </c>
      <c r="AN29" s="469"/>
      <c r="AO29" s="469"/>
      <c r="AP29" s="469"/>
      <c r="AQ29" s="469"/>
      <c r="AR29" s="508"/>
      <c r="AS29" s="468">
        <v>3024</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t="s">
        <v>122</v>
      </c>
      <c r="BO29" s="418"/>
      <c r="BP29" s="418"/>
      <c r="BQ29" s="418"/>
      <c r="BR29" s="418"/>
      <c r="BS29" s="418"/>
      <c r="BT29" s="418"/>
      <c r="BU29" s="419"/>
      <c r="BV29" s="417" t="s">
        <v>122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101.3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4375758</v>
      </c>
      <c r="BO30" s="587"/>
      <c r="BP30" s="587"/>
      <c r="BQ30" s="587"/>
      <c r="BR30" s="587"/>
      <c r="BS30" s="587"/>
      <c r="BT30" s="587"/>
      <c r="BU30" s="588"/>
      <c r="BV30" s="586">
        <v>3515714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8</v>
      </c>
      <c r="V34" s="598"/>
      <c r="W34" s="599" t="str">
        <f>IF('各会計、関係団体の財政状況及び健全化判断比率'!B28="","",'各会計、関係団体の財政状況及び健全化判断比率'!B28)</f>
        <v>国民健康保険</v>
      </c>
      <c r="X34" s="599"/>
      <c r="Y34" s="599"/>
      <c r="Z34" s="599"/>
      <c r="AA34" s="599"/>
      <c r="AB34" s="599"/>
      <c r="AC34" s="599"/>
      <c r="AD34" s="599"/>
      <c r="AE34" s="599"/>
      <c r="AF34" s="599"/>
      <c r="AG34" s="599"/>
      <c r="AH34" s="599"/>
      <c r="AI34" s="599"/>
      <c r="AJ34" s="599"/>
      <c r="AK34" s="599"/>
      <c r="AL34" s="167"/>
      <c r="AM34" s="598">
        <f>IF(AO34="","",MAX(C34:D43,U34:V43)+1)</f>
        <v>14</v>
      </c>
      <c r="AN34" s="598"/>
      <c r="AO34" s="599" t="str">
        <f>IF('各会計、関係団体の財政状況及び健全化判断比率'!B34="","",'各会計、関係団体の財政状況及び健全化判断比率'!B34)</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16</v>
      </c>
      <c r="BX34" s="598"/>
      <c r="BY34" s="599" t="str">
        <f>IF('各会計、関係団体の財政状況及び健全化判断比率'!B68="","",'各会計、関係団体の財政状況及び健全化判断比率'!B68)</f>
        <v>蕨戸田衛生センター組合</v>
      </c>
      <c r="BZ34" s="599"/>
      <c r="CA34" s="599"/>
      <c r="CB34" s="599"/>
      <c r="CC34" s="599"/>
      <c r="CD34" s="599"/>
      <c r="CE34" s="599"/>
      <c r="CF34" s="599"/>
      <c r="CG34" s="599"/>
      <c r="CH34" s="599"/>
      <c r="CI34" s="599"/>
      <c r="CJ34" s="599"/>
      <c r="CK34" s="599"/>
      <c r="CL34" s="599"/>
      <c r="CM34" s="599"/>
      <c r="CN34" s="167"/>
      <c r="CO34" s="598">
        <f>IF(CQ34="","",MAX(C34:D43,U34:V43,AM34:AN43,BE34:BF43,BW34:BX43)+1)</f>
        <v>23</v>
      </c>
      <c r="CP34" s="598"/>
      <c r="CQ34" s="599" t="str">
        <f>IF('各会計、関係団体の財政状況及び健全化判断比率'!BS7="","",'各会計、関係団体の財政状況及び健全化判断比率'!BS7)</f>
        <v>戸田市文化スポーツ財団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中小企業従業員退職金等福祉共済事業</v>
      </c>
      <c r="F35" s="599"/>
      <c r="G35" s="599"/>
      <c r="H35" s="599"/>
      <c r="I35" s="599"/>
      <c r="J35" s="599"/>
      <c r="K35" s="599"/>
      <c r="L35" s="599"/>
      <c r="M35" s="599"/>
      <c r="N35" s="599"/>
      <c r="O35" s="599"/>
      <c r="P35" s="599"/>
      <c r="Q35" s="599"/>
      <c r="R35" s="599"/>
      <c r="S35" s="599"/>
      <c r="T35" s="167"/>
      <c r="U35" s="598">
        <f>IF(W35="","",U34+1)</f>
        <v>9</v>
      </c>
      <c r="V35" s="598"/>
      <c r="W35" s="599" t="str">
        <f>IF('各会計、関係団体の財政状況及び健全化判断比率'!B29="","",'各会計、関係団体の財政状況及び健全化判断比率'!B29)</f>
        <v>介護保険</v>
      </c>
      <c r="X35" s="599"/>
      <c r="Y35" s="599"/>
      <c r="Z35" s="599"/>
      <c r="AA35" s="599"/>
      <c r="AB35" s="599"/>
      <c r="AC35" s="599"/>
      <c r="AD35" s="599"/>
      <c r="AE35" s="599"/>
      <c r="AF35" s="599"/>
      <c r="AG35" s="599"/>
      <c r="AH35" s="599"/>
      <c r="AI35" s="599"/>
      <c r="AJ35" s="599"/>
      <c r="AK35" s="599"/>
      <c r="AL35" s="167"/>
      <c r="AM35" s="598">
        <f t="shared" ref="AM35:AM43" si="0">IF(AO35="","",AM34+1)</f>
        <v>15</v>
      </c>
      <c r="AN35" s="598"/>
      <c r="AO35" s="599" t="str">
        <f>IF('各会計、関係団体の財政状況及び健全化判断比率'!B35="","",'各会計、関係団体の財政状況及び健全化判断比率'!B35)</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17</v>
      </c>
      <c r="BX35" s="598"/>
      <c r="BY35" s="599" t="str">
        <f>IF('各会計、関係団体の財政状況及び健全化判断比率'!B69="","",'各会計、関係団体の財政状況及び健全化判断比率'!B69)</f>
        <v>戸田競艇組合</v>
      </c>
      <c r="BZ35" s="599"/>
      <c r="CA35" s="599"/>
      <c r="CB35" s="599"/>
      <c r="CC35" s="599"/>
      <c r="CD35" s="599"/>
      <c r="CE35" s="599"/>
      <c r="CF35" s="599"/>
      <c r="CG35" s="599"/>
      <c r="CH35" s="599"/>
      <c r="CI35" s="599"/>
      <c r="CJ35" s="599"/>
      <c r="CK35" s="599"/>
      <c r="CL35" s="599"/>
      <c r="CM35" s="599"/>
      <c r="CN35" s="167"/>
      <c r="CO35" s="598">
        <f t="shared" ref="CO35:CO43" si="3">IF(CQ35="","",CO34+1)</f>
        <v>24</v>
      </c>
      <c r="CP35" s="598"/>
      <c r="CQ35" s="599" t="str">
        <f>IF('各会計、関係団体の財政状況及び健全化判断比率'!BS8="","",'各会計、関係団体の財政状況及び健全化判断比率'!BS8)</f>
        <v>戸田市水と緑の公社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市民医療センター</v>
      </c>
      <c r="F36" s="599"/>
      <c r="G36" s="599"/>
      <c r="H36" s="599"/>
      <c r="I36" s="599"/>
      <c r="J36" s="599"/>
      <c r="K36" s="599"/>
      <c r="L36" s="599"/>
      <c r="M36" s="599"/>
      <c r="N36" s="599"/>
      <c r="O36" s="599"/>
      <c r="P36" s="599"/>
      <c r="Q36" s="599"/>
      <c r="R36" s="599"/>
      <c r="S36" s="599"/>
      <c r="T36" s="167"/>
      <c r="U36" s="598">
        <f t="shared" ref="U36:U43" si="4">IF(W36="","",U35+1)</f>
        <v>10</v>
      </c>
      <c r="V36" s="598"/>
      <c r="W36" s="599" t="str">
        <f>IF('各会計、関係団体の財政状況及び健全化判断比率'!B30="","",'各会計、関係団体の財政状況及び健全化判断比率'!B30)</f>
        <v>後期高齢者医療</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18</v>
      </c>
      <c r="BX36" s="598"/>
      <c r="BY36" s="599" t="str">
        <f>IF('各会計、関係団体の財政状況及び健全化判断比率'!B70="","",'各会計、関係団体の財政状況及び健全化判断比率'!B70)</f>
        <v>埼玉県後期高齢者医療広域連合</v>
      </c>
      <c r="BZ36" s="599"/>
      <c r="CA36" s="599"/>
      <c r="CB36" s="599"/>
      <c r="CC36" s="599"/>
      <c r="CD36" s="599"/>
      <c r="CE36" s="599"/>
      <c r="CF36" s="599"/>
      <c r="CG36" s="599"/>
      <c r="CH36" s="599"/>
      <c r="CI36" s="599"/>
      <c r="CJ36" s="599"/>
      <c r="CK36" s="599"/>
      <c r="CL36" s="599"/>
      <c r="CM36" s="599"/>
      <c r="CN36" s="167"/>
      <c r="CO36" s="598">
        <f t="shared" si="3"/>
        <v>25</v>
      </c>
      <c r="CP36" s="598"/>
      <c r="CQ36" s="599" t="str">
        <f>IF('各会計、関係団体の財政状況及び健全化判断比率'!BS9="","",'各会計、関係団体の財政状況及び健全化判断比率'!BS9)</f>
        <v>戸田市土地開発公社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海外留学奨学事業</v>
      </c>
      <c r="F37" s="599"/>
      <c r="G37" s="599"/>
      <c r="H37" s="599"/>
      <c r="I37" s="599"/>
      <c r="J37" s="599"/>
      <c r="K37" s="599"/>
      <c r="L37" s="599"/>
      <c r="M37" s="599"/>
      <c r="N37" s="599"/>
      <c r="O37" s="599"/>
      <c r="P37" s="599"/>
      <c r="Q37" s="599"/>
      <c r="R37" s="599"/>
      <c r="S37" s="599"/>
      <c r="T37" s="167"/>
      <c r="U37" s="598">
        <f t="shared" si="4"/>
        <v>11</v>
      </c>
      <c r="V37" s="598"/>
      <c r="W37" s="599" t="str">
        <f>IF('各会計、関係団体の財政状況及び健全化判断比率'!B31="","",'各会計、関係団体の財政状況及び健全化判断比率'!B31)</f>
        <v>介護老人保健施設事業</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19</v>
      </c>
      <c r="BX37" s="598"/>
      <c r="BY37" s="599" t="str">
        <f>IF('各会計、関係団体の財政状況及び健全化判断比率'!B71="","",'各会計、関係団体の財政状況及び健全化判断比率'!B71)</f>
        <v>埼玉県後期高齢者医療広域連合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f t="shared" ref="C38:C43" si="5">IF(E38="","",C37+1)</f>
        <v>5</v>
      </c>
      <c r="D38" s="598"/>
      <c r="E38" s="599" t="str">
        <f>IF('各会計、関係団体の財政状況及び健全化判断比率'!B11="","",'各会計、関係団体の財政状況及び健全化判断比率'!B11)</f>
        <v>火災共済事業</v>
      </c>
      <c r="F38" s="599"/>
      <c r="G38" s="599"/>
      <c r="H38" s="599"/>
      <c r="I38" s="599"/>
      <c r="J38" s="599"/>
      <c r="K38" s="599"/>
      <c r="L38" s="599"/>
      <c r="M38" s="599"/>
      <c r="N38" s="599"/>
      <c r="O38" s="599"/>
      <c r="P38" s="599"/>
      <c r="Q38" s="599"/>
      <c r="R38" s="599"/>
      <c r="S38" s="599"/>
      <c r="T38" s="167"/>
      <c r="U38" s="598">
        <f t="shared" si="4"/>
        <v>12</v>
      </c>
      <c r="V38" s="598"/>
      <c r="W38" s="599" t="str">
        <f>IF('各会計、関係団体の財政状況及び健全化判断比率'!B32="","",'各会計、関係団体の財政状況及び健全化判断比率'!B32)</f>
        <v>在宅介護支援事業</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20</v>
      </c>
      <c r="BX38" s="598"/>
      <c r="BY38" s="599" t="str">
        <f>IF('各会計、関係団体の財政状況及び健全化判断比率'!B72="","",'各会計、関係団体の財政状況及び健全化判断比率'!B72)</f>
        <v>埼玉県市町村総合事務組合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f t="shared" si="5"/>
        <v>6</v>
      </c>
      <c r="D39" s="598"/>
      <c r="E39" s="599" t="str">
        <f>IF('各会計、関係団体の財政状況及び健全化判断比率'!B12="","",'各会計、関係団体の財政状況及び健全化判断比率'!B12)</f>
        <v>新曽第一土地区画整理事業</v>
      </c>
      <c r="F39" s="599"/>
      <c r="G39" s="599"/>
      <c r="H39" s="599"/>
      <c r="I39" s="599"/>
      <c r="J39" s="599"/>
      <c r="K39" s="599"/>
      <c r="L39" s="599"/>
      <c r="M39" s="599"/>
      <c r="N39" s="599"/>
      <c r="O39" s="599"/>
      <c r="P39" s="599"/>
      <c r="Q39" s="599"/>
      <c r="R39" s="599"/>
      <c r="S39" s="599"/>
      <c r="T39" s="167"/>
      <c r="U39" s="598">
        <f t="shared" si="4"/>
        <v>13</v>
      </c>
      <c r="V39" s="598"/>
      <c r="W39" s="599" t="str">
        <f>IF('各会計、関係団体の財政状況及び健全化判断比率'!B33="","",'各会計、関係団体の財政状況及び健全化判断比率'!B33)</f>
        <v>交通災害共済事業</v>
      </c>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21</v>
      </c>
      <c r="BX39" s="598"/>
      <c r="BY39" s="599" t="str">
        <f>IF('各会計、関係団体の財政状況及び健全化判断比率'!B73="","",'各会計、関係団体の財政状況及び健全化判断比率'!B73)</f>
        <v>埼玉県市町村総合事務組合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f t="shared" si="5"/>
        <v>7</v>
      </c>
      <c r="D40" s="598"/>
      <c r="E40" s="599" t="str">
        <f>IF('各会計、関係団体の財政状況及び健全化判断比率'!B13="","",'各会計、関係団体の財政状況及び健全化判断比率'!B13)</f>
        <v>新曽第二土地区画整理事業</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22</v>
      </c>
      <c r="BX40" s="598"/>
      <c r="BY40" s="599" t="str">
        <f>IF('各会計、関係団体の財政状況及び健全化判断比率'!B74="","",'各会計、関係団体の財政状況及び健全化判断比率'!B74)</f>
        <v>彩の国さいたま人づくり広域連合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P42" sqref="P4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4" t="s">
        <v>533</v>
      </c>
      <c r="D34" s="1184"/>
      <c r="E34" s="1185"/>
      <c r="F34" s="32">
        <v>9.3800000000000008</v>
      </c>
      <c r="G34" s="33">
        <v>6.49</v>
      </c>
      <c r="H34" s="33">
        <v>5.83</v>
      </c>
      <c r="I34" s="33">
        <v>7.5</v>
      </c>
      <c r="J34" s="34">
        <v>7.92</v>
      </c>
      <c r="K34" s="22"/>
      <c r="L34" s="22"/>
      <c r="M34" s="22"/>
      <c r="N34" s="22"/>
      <c r="O34" s="22"/>
      <c r="P34" s="22"/>
    </row>
    <row r="35" spans="1:16" ht="39" customHeight="1">
      <c r="A35" s="22"/>
      <c r="B35" s="35"/>
      <c r="C35" s="1178" t="s">
        <v>534</v>
      </c>
      <c r="D35" s="1179"/>
      <c r="E35" s="1180"/>
      <c r="F35" s="36">
        <v>6.28</v>
      </c>
      <c r="G35" s="37">
        <v>4.1100000000000003</v>
      </c>
      <c r="H35" s="37">
        <v>4.54</v>
      </c>
      <c r="I35" s="37">
        <v>2.86</v>
      </c>
      <c r="J35" s="38">
        <v>4.17</v>
      </c>
      <c r="K35" s="22"/>
      <c r="L35" s="22"/>
      <c r="M35" s="22"/>
      <c r="N35" s="22"/>
      <c r="O35" s="22"/>
      <c r="P35" s="22"/>
    </row>
    <row r="36" spans="1:16" ht="39" customHeight="1">
      <c r="A36" s="22"/>
      <c r="B36" s="35"/>
      <c r="C36" s="1178" t="s">
        <v>535</v>
      </c>
      <c r="D36" s="1179"/>
      <c r="E36" s="1180"/>
      <c r="F36" s="36">
        <v>2.17</v>
      </c>
      <c r="G36" s="37">
        <v>1.45</v>
      </c>
      <c r="H36" s="37">
        <v>1.55</v>
      </c>
      <c r="I36" s="37">
        <v>1.36</v>
      </c>
      <c r="J36" s="38">
        <v>2.3199999999999998</v>
      </c>
      <c r="K36" s="22"/>
      <c r="L36" s="22"/>
      <c r="M36" s="22"/>
      <c r="N36" s="22"/>
      <c r="O36" s="22"/>
      <c r="P36" s="22"/>
    </row>
    <row r="37" spans="1:16" ht="39" customHeight="1">
      <c r="A37" s="22"/>
      <c r="B37" s="35"/>
      <c r="C37" s="1178" t="s">
        <v>536</v>
      </c>
      <c r="D37" s="1179"/>
      <c r="E37" s="1180"/>
      <c r="F37" s="36" t="s">
        <v>487</v>
      </c>
      <c r="G37" s="37" t="s">
        <v>487</v>
      </c>
      <c r="H37" s="37">
        <v>1.49</v>
      </c>
      <c r="I37" s="37">
        <v>1.33</v>
      </c>
      <c r="J37" s="38">
        <v>1.38</v>
      </c>
      <c r="K37" s="22"/>
      <c r="L37" s="22"/>
      <c r="M37" s="22"/>
      <c r="N37" s="22"/>
      <c r="O37" s="22"/>
      <c r="P37" s="22"/>
    </row>
    <row r="38" spans="1:16" ht="39" customHeight="1">
      <c r="A38" s="22"/>
      <c r="B38" s="35"/>
      <c r="C38" s="1178" t="s">
        <v>537</v>
      </c>
      <c r="D38" s="1179"/>
      <c r="E38" s="1180"/>
      <c r="F38" s="36">
        <v>0.66</v>
      </c>
      <c r="G38" s="37">
        <v>0.46</v>
      </c>
      <c r="H38" s="37">
        <v>0.1</v>
      </c>
      <c r="I38" s="37">
        <v>0.76</v>
      </c>
      <c r="J38" s="38">
        <v>0.77</v>
      </c>
      <c r="K38" s="22"/>
      <c r="L38" s="22"/>
      <c r="M38" s="22"/>
      <c r="N38" s="22"/>
      <c r="O38" s="22"/>
      <c r="P38" s="22"/>
    </row>
    <row r="39" spans="1:16" ht="39" customHeight="1">
      <c r="A39" s="22"/>
      <c r="B39" s="35"/>
      <c r="C39" s="1178" t="s">
        <v>538</v>
      </c>
      <c r="D39" s="1179"/>
      <c r="E39" s="1180"/>
      <c r="F39" s="36">
        <v>0.33</v>
      </c>
      <c r="G39" s="37">
        <v>0.49</v>
      </c>
      <c r="H39" s="37">
        <v>0.18</v>
      </c>
      <c r="I39" s="37">
        <v>0.59</v>
      </c>
      <c r="J39" s="38">
        <v>0.47</v>
      </c>
      <c r="K39" s="22"/>
      <c r="L39" s="22"/>
      <c r="M39" s="22"/>
      <c r="N39" s="22"/>
      <c r="O39" s="22"/>
      <c r="P39" s="22"/>
    </row>
    <row r="40" spans="1:16" ht="39" customHeight="1">
      <c r="A40" s="22"/>
      <c r="B40" s="35"/>
      <c r="C40" s="1178" t="s">
        <v>539</v>
      </c>
      <c r="D40" s="1179"/>
      <c r="E40" s="1180"/>
      <c r="F40" s="36">
        <v>0.21</v>
      </c>
      <c r="G40" s="37">
        <v>0.2</v>
      </c>
      <c r="H40" s="37">
        <v>0.18</v>
      </c>
      <c r="I40" s="37">
        <v>0.16</v>
      </c>
      <c r="J40" s="38">
        <v>0.27</v>
      </c>
      <c r="K40" s="22"/>
      <c r="L40" s="22"/>
      <c r="M40" s="22"/>
      <c r="N40" s="22"/>
      <c r="O40" s="22"/>
      <c r="P40" s="22"/>
    </row>
    <row r="41" spans="1:16" ht="39" customHeight="1">
      <c r="A41" s="22"/>
      <c r="B41" s="35"/>
      <c r="C41" s="1178" t="s">
        <v>540</v>
      </c>
      <c r="D41" s="1179"/>
      <c r="E41" s="1180"/>
      <c r="F41" s="36">
        <v>0.26</v>
      </c>
      <c r="G41" s="37">
        <v>0.33</v>
      </c>
      <c r="H41" s="37">
        <v>0.28999999999999998</v>
      </c>
      <c r="I41" s="37">
        <v>0.42</v>
      </c>
      <c r="J41" s="38">
        <v>0.26</v>
      </c>
      <c r="K41" s="22"/>
      <c r="L41" s="22"/>
      <c r="M41" s="22"/>
      <c r="N41" s="22"/>
      <c r="O41" s="22"/>
      <c r="P41" s="22"/>
    </row>
    <row r="42" spans="1:16" ht="39" customHeight="1">
      <c r="A42" s="22"/>
      <c r="B42" s="39"/>
      <c r="C42" s="1178" t="s">
        <v>541</v>
      </c>
      <c r="D42" s="1179"/>
      <c r="E42" s="1180"/>
      <c r="F42" s="36" t="s">
        <v>487</v>
      </c>
      <c r="G42" s="37" t="s">
        <v>487</v>
      </c>
      <c r="H42" s="37" t="s">
        <v>487</v>
      </c>
      <c r="I42" s="37" t="s">
        <v>487</v>
      </c>
      <c r="J42" s="38" t="s">
        <v>487</v>
      </c>
      <c r="K42" s="22"/>
      <c r="L42" s="22"/>
      <c r="M42" s="22"/>
      <c r="N42" s="22"/>
      <c r="O42" s="22"/>
      <c r="P42" s="22"/>
    </row>
    <row r="43" spans="1:16" ht="39" customHeight="1" thickBot="1">
      <c r="A43" s="22"/>
      <c r="B43" s="40"/>
      <c r="C43" s="1181" t="s">
        <v>542</v>
      </c>
      <c r="D43" s="1182"/>
      <c r="E43" s="1183"/>
      <c r="F43" s="41">
        <v>0.89</v>
      </c>
      <c r="G43" s="42">
        <v>1.62</v>
      </c>
      <c r="H43" s="42">
        <v>0.24</v>
      </c>
      <c r="I43" s="42">
        <v>0.3</v>
      </c>
      <c r="J43" s="43">
        <v>0.28999999999999998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Q56" sqref="Q5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4" t="s">
        <v>11</v>
      </c>
      <c r="C45" s="1195"/>
      <c r="D45" s="58"/>
      <c r="E45" s="1200" t="s">
        <v>12</v>
      </c>
      <c r="F45" s="1200"/>
      <c r="G45" s="1200"/>
      <c r="H45" s="1200"/>
      <c r="I45" s="1200"/>
      <c r="J45" s="1201"/>
      <c r="K45" s="59">
        <v>2088</v>
      </c>
      <c r="L45" s="60">
        <v>2432</v>
      </c>
      <c r="M45" s="60">
        <v>2400</v>
      </c>
      <c r="N45" s="60">
        <v>2428</v>
      </c>
      <c r="O45" s="61">
        <v>2614</v>
      </c>
      <c r="P45" s="48"/>
      <c r="Q45" s="48"/>
      <c r="R45" s="48"/>
      <c r="S45" s="48"/>
      <c r="T45" s="48"/>
      <c r="U45" s="48"/>
    </row>
    <row r="46" spans="1:21" ht="30.75" customHeight="1">
      <c r="A46" s="48"/>
      <c r="B46" s="1196"/>
      <c r="C46" s="1197"/>
      <c r="D46" s="62"/>
      <c r="E46" s="1188" t="s">
        <v>13</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c r="A47" s="48"/>
      <c r="B47" s="1196"/>
      <c r="C47" s="1197"/>
      <c r="D47" s="62"/>
      <c r="E47" s="1188" t="s">
        <v>14</v>
      </c>
      <c r="F47" s="1188"/>
      <c r="G47" s="1188"/>
      <c r="H47" s="1188"/>
      <c r="I47" s="1188"/>
      <c r="J47" s="1189"/>
      <c r="K47" s="63" t="s">
        <v>487</v>
      </c>
      <c r="L47" s="64" t="s">
        <v>487</v>
      </c>
      <c r="M47" s="64" t="s">
        <v>487</v>
      </c>
      <c r="N47" s="64" t="s">
        <v>487</v>
      </c>
      <c r="O47" s="65" t="s">
        <v>487</v>
      </c>
      <c r="P47" s="48"/>
      <c r="Q47" s="48"/>
      <c r="R47" s="48"/>
      <c r="S47" s="48"/>
      <c r="T47" s="48"/>
      <c r="U47" s="48"/>
    </row>
    <row r="48" spans="1:21" ht="30.75" customHeight="1">
      <c r="A48" s="48"/>
      <c r="B48" s="1196"/>
      <c r="C48" s="1197"/>
      <c r="D48" s="62"/>
      <c r="E48" s="1188" t="s">
        <v>15</v>
      </c>
      <c r="F48" s="1188"/>
      <c r="G48" s="1188"/>
      <c r="H48" s="1188"/>
      <c r="I48" s="1188"/>
      <c r="J48" s="1189"/>
      <c r="K48" s="63">
        <v>797</v>
      </c>
      <c r="L48" s="64">
        <v>779</v>
      </c>
      <c r="M48" s="64">
        <v>741</v>
      </c>
      <c r="N48" s="64">
        <v>581</v>
      </c>
      <c r="O48" s="65">
        <v>557</v>
      </c>
      <c r="P48" s="48"/>
      <c r="Q48" s="48"/>
      <c r="R48" s="48"/>
      <c r="S48" s="48"/>
      <c r="T48" s="48"/>
      <c r="U48" s="48"/>
    </row>
    <row r="49" spans="1:21" ht="30.75" customHeight="1">
      <c r="A49" s="48"/>
      <c r="B49" s="1196"/>
      <c r="C49" s="1197"/>
      <c r="D49" s="62"/>
      <c r="E49" s="1188" t="s">
        <v>16</v>
      </c>
      <c r="F49" s="1188"/>
      <c r="G49" s="1188"/>
      <c r="H49" s="1188"/>
      <c r="I49" s="1188"/>
      <c r="J49" s="1189"/>
      <c r="K49" s="63">
        <v>68</v>
      </c>
      <c r="L49" s="64">
        <v>97</v>
      </c>
      <c r="M49" s="64">
        <v>86</v>
      </c>
      <c r="N49" s="64">
        <v>91</v>
      </c>
      <c r="O49" s="65">
        <v>81</v>
      </c>
      <c r="P49" s="48"/>
      <c r="Q49" s="48"/>
      <c r="R49" s="48"/>
      <c r="S49" s="48"/>
      <c r="T49" s="48"/>
      <c r="U49" s="48"/>
    </row>
    <row r="50" spans="1:21" ht="30.75" customHeight="1">
      <c r="A50" s="48"/>
      <c r="B50" s="1196"/>
      <c r="C50" s="1197"/>
      <c r="D50" s="62"/>
      <c r="E50" s="1188" t="s">
        <v>17</v>
      </c>
      <c r="F50" s="1188"/>
      <c r="G50" s="1188"/>
      <c r="H50" s="1188"/>
      <c r="I50" s="1188"/>
      <c r="J50" s="1189"/>
      <c r="K50" s="63">
        <v>191</v>
      </c>
      <c r="L50" s="64">
        <v>66</v>
      </c>
      <c r="M50" s="64">
        <v>48</v>
      </c>
      <c r="N50" s="64">
        <v>109</v>
      </c>
      <c r="O50" s="65">
        <v>25</v>
      </c>
      <c r="P50" s="48"/>
      <c r="Q50" s="48"/>
      <c r="R50" s="48"/>
      <c r="S50" s="48"/>
      <c r="T50" s="48"/>
      <c r="U50" s="48"/>
    </row>
    <row r="51" spans="1:21" ht="30.75" customHeight="1">
      <c r="A51" s="48"/>
      <c r="B51" s="1198"/>
      <c r="C51" s="1199"/>
      <c r="D51" s="66"/>
      <c r="E51" s="1188" t="s">
        <v>18</v>
      </c>
      <c r="F51" s="1188"/>
      <c r="G51" s="1188"/>
      <c r="H51" s="1188"/>
      <c r="I51" s="1188"/>
      <c r="J51" s="1189"/>
      <c r="K51" s="63" t="s">
        <v>487</v>
      </c>
      <c r="L51" s="64" t="s">
        <v>487</v>
      </c>
      <c r="M51" s="64" t="s">
        <v>487</v>
      </c>
      <c r="N51" s="64" t="s">
        <v>487</v>
      </c>
      <c r="O51" s="65" t="s">
        <v>487</v>
      </c>
      <c r="P51" s="48"/>
      <c r="Q51" s="48"/>
      <c r="R51" s="48"/>
      <c r="S51" s="48"/>
      <c r="T51" s="48"/>
      <c r="U51" s="48"/>
    </row>
    <row r="52" spans="1:21" ht="30.75" customHeight="1">
      <c r="A52" s="48"/>
      <c r="B52" s="1186" t="s">
        <v>19</v>
      </c>
      <c r="C52" s="1187"/>
      <c r="D52" s="66"/>
      <c r="E52" s="1188" t="s">
        <v>20</v>
      </c>
      <c r="F52" s="1188"/>
      <c r="G52" s="1188"/>
      <c r="H52" s="1188"/>
      <c r="I52" s="1188"/>
      <c r="J52" s="1189"/>
      <c r="K52" s="63">
        <v>2291</v>
      </c>
      <c r="L52" s="64">
        <v>2371</v>
      </c>
      <c r="M52" s="64">
        <v>2415</v>
      </c>
      <c r="N52" s="64">
        <v>2196</v>
      </c>
      <c r="O52" s="65">
        <v>2132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853</v>
      </c>
      <c r="L53" s="69">
        <v>1003</v>
      </c>
      <c r="M53" s="69">
        <v>860</v>
      </c>
      <c r="N53" s="69">
        <v>1013</v>
      </c>
      <c r="O53" s="70">
        <v>1145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Q39" sqref="Q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202" t="s">
        <v>24</v>
      </c>
      <c r="C41" s="1203"/>
      <c r="D41" s="81"/>
      <c r="E41" s="1208" t="s">
        <v>25</v>
      </c>
      <c r="F41" s="1208"/>
      <c r="G41" s="1208"/>
      <c r="H41" s="1209"/>
      <c r="I41" s="82">
        <v>21579</v>
      </c>
      <c r="J41" s="83">
        <v>22424</v>
      </c>
      <c r="K41" s="83">
        <v>25461</v>
      </c>
      <c r="L41" s="83">
        <v>26776</v>
      </c>
      <c r="M41" s="84">
        <v>26750</v>
      </c>
    </row>
    <row r="42" spans="2:13" ht="27.75" customHeight="1">
      <c r="B42" s="1204"/>
      <c r="C42" s="1205"/>
      <c r="D42" s="85"/>
      <c r="E42" s="1210" t="s">
        <v>26</v>
      </c>
      <c r="F42" s="1210"/>
      <c r="G42" s="1210"/>
      <c r="H42" s="1211"/>
      <c r="I42" s="86">
        <v>9093</v>
      </c>
      <c r="J42" s="87">
        <v>9270</v>
      </c>
      <c r="K42" s="87">
        <v>8932</v>
      </c>
      <c r="L42" s="87">
        <v>6977</v>
      </c>
      <c r="M42" s="88">
        <v>5691</v>
      </c>
    </row>
    <row r="43" spans="2:13" ht="27.75" customHeight="1">
      <c r="B43" s="1204"/>
      <c r="C43" s="1205"/>
      <c r="D43" s="85"/>
      <c r="E43" s="1210" t="s">
        <v>27</v>
      </c>
      <c r="F43" s="1210"/>
      <c r="G43" s="1210"/>
      <c r="H43" s="1211"/>
      <c r="I43" s="86">
        <v>6822</v>
      </c>
      <c r="J43" s="87">
        <v>6589</v>
      </c>
      <c r="K43" s="87">
        <v>6441</v>
      </c>
      <c r="L43" s="87">
        <v>6957</v>
      </c>
      <c r="M43" s="88">
        <v>6585</v>
      </c>
    </row>
    <row r="44" spans="2:13" ht="27.75" customHeight="1">
      <c r="B44" s="1204"/>
      <c r="C44" s="1205"/>
      <c r="D44" s="85"/>
      <c r="E44" s="1210" t="s">
        <v>28</v>
      </c>
      <c r="F44" s="1210"/>
      <c r="G44" s="1210"/>
      <c r="H44" s="1211"/>
      <c r="I44" s="86">
        <v>718</v>
      </c>
      <c r="J44" s="87">
        <v>597</v>
      </c>
      <c r="K44" s="87">
        <v>474</v>
      </c>
      <c r="L44" s="87">
        <v>350</v>
      </c>
      <c r="M44" s="88">
        <v>242</v>
      </c>
    </row>
    <row r="45" spans="2:13" ht="27.75" customHeight="1">
      <c r="B45" s="1204"/>
      <c r="C45" s="1205"/>
      <c r="D45" s="85"/>
      <c r="E45" s="1210" t="s">
        <v>29</v>
      </c>
      <c r="F45" s="1210"/>
      <c r="G45" s="1210"/>
      <c r="H45" s="1211"/>
      <c r="I45" s="86">
        <v>8043</v>
      </c>
      <c r="J45" s="87">
        <v>7661</v>
      </c>
      <c r="K45" s="87">
        <v>7144</v>
      </c>
      <c r="L45" s="87">
        <v>7021</v>
      </c>
      <c r="M45" s="88">
        <v>6604</v>
      </c>
    </row>
    <row r="46" spans="2:13" ht="27.75" customHeight="1">
      <c r="B46" s="1204"/>
      <c r="C46" s="1205"/>
      <c r="D46" s="89"/>
      <c r="E46" s="1210" t="s">
        <v>30</v>
      </c>
      <c r="F46" s="1210"/>
      <c r="G46" s="1210"/>
      <c r="H46" s="1211"/>
      <c r="I46" s="86">
        <v>1</v>
      </c>
      <c r="J46" s="87">
        <v>2</v>
      </c>
      <c r="K46" s="87">
        <v>0</v>
      </c>
      <c r="L46" s="87" t="s">
        <v>487</v>
      </c>
      <c r="M46" s="88" t="s">
        <v>487</v>
      </c>
    </row>
    <row r="47" spans="2:13" ht="27.75" customHeight="1">
      <c r="B47" s="1204"/>
      <c r="C47" s="1205"/>
      <c r="D47" s="90"/>
      <c r="E47" s="1212" t="s">
        <v>31</v>
      </c>
      <c r="F47" s="1213"/>
      <c r="G47" s="1213"/>
      <c r="H47" s="1214"/>
      <c r="I47" s="86" t="s">
        <v>487</v>
      </c>
      <c r="J47" s="87" t="s">
        <v>487</v>
      </c>
      <c r="K47" s="87" t="s">
        <v>487</v>
      </c>
      <c r="L47" s="87" t="s">
        <v>487</v>
      </c>
      <c r="M47" s="88" t="s">
        <v>487</v>
      </c>
    </row>
    <row r="48" spans="2:13" ht="27.75" customHeight="1">
      <c r="B48" s="1204"/>
      <c r="C48" s="1205"/>
      <c r="D48" s="85"/>
      <c r="E48" s="1210" t="s">
        <v>32</v>
      </c>
      <c r="F48" s="1210"/>
      <c r="G48" s="1210"/>
      <c r="H48" s="1211"/>
      <c r="I48" s="86" t="s">
        <v>487</v>
      </c>
      <c r="J48" s="87" t="s">
        <v>487</v>
      </c>
      <c r="K48" s="87" t="s">
        <v>487</v>
      </c>
      <c r="L48" s="87" t="s">
        <v>487</v>
      </c>
      <c r="M48" s="88" t="s">
        <v>487</v>
      </c>
    </row>
    <row r="49" spans="2:13" ht="27.75" customHeight="1">
      <c r="B49" s="1206"/>
      <c r="C49" s="1207"/>
      <c r="D49" s="85"/>
      <c r="E49" s="1210" t="s">
        <v>33</v>
      </c>
      <c r="F49" s="1210"/>
      <c r="G49" s="1210"/>
      <c r="H49" s="1211"/>
      <c r="I49" s="86" t="s">
        <v>487</v>
      </c>
      <c r="J49" s="87" t="s">
        <v>487</v>
      </c>
      <c r="K49" s="87" t="s">
        <v>487</v>
      </c>
      <c r="L49" s="87" t="s">
        <v>487</v>
      </c>
      <c r="M49" s="88" t="s">
        <v>487</v>
      </c>
    </row>
    <row r="50" spans="2:13" ht="27.75" customHeight="1">
      <c r="B50" s="1215" t="s">
        <v>34</v>
      </c>
      <c r="C50" s="1216"/>
      <c r="D50" s="91"/>
      <c r="E50" s="1210" t="s">
        <v>35</v>
      </c>
      <c r="F50" s="1210"/>
      <c r="G50" s="1210"/>
      <c r="H50" s="1211"/>
      <c r="I50" s="86">
        <v>8602</v>
      </c>
      <c r="J50" s="87">
        <v>7522</v>
      </c>
      <c r="K50" s="87">
        <v>6406</v>
      </c>
      <c r="L50" s="87">
        <v>7753</v>
      </c>
      <c r="M50" s="88">
        <v>9734</v>
      </c>
    </row>
    <row r="51" spans="2:13" ht="27.75" customHeight="1">
      <c r="B51" s="1204"/>
      <c r="C51" s="1205"/>
      <c r="D51" s="85"/>
      <c r="E51" s="1210" t="s">
        <v>36</v>
      </c>
      <c r="F51" s="1210"/>
      <c r="G51" s="1210"/>
      <c r="H51" s="1211"/>
      <c r="I51" s="86">
        <v>8718</v>
      </c>
      <c r="J51" s="87">
        <v>9987</v>
      </c>
      <c r="K51" s="87">
        <v>10697</v>
      </c>
      <c r="L51" s="87">
        <v>10261</v>
      </c>
      <c r="M51" s="88">
        <v>10618</v>
      </c>
    </row>
    <row r="52" spans="2:13" ht="27.75" customHeight="1">
      <c r="B52" s="1206"/>
      <c r="C52" s="1207"/>
      <c r="D52" s="85"/>
      <c r="E52" s="1210" t="s">
        <v>37</v>
      </c>
      <c r="F52" s="1210"/>
      <c r="G52" s="1210"/>
      <c r="H52" s="1211"/>
      <c r="I52" s="86">
        <v>18953</v>
      </c>
      <c r="J52" s="87">
        <v>18031</v>
      </c>
      <c r="K52" s="87">
        <v>16845</v>
      </c>
      <c r="L52" s="87">
        <v>15794</v>
      </c>
      <c r="M52" s="88">
        <v>14562</v>
      </c>
    </row>
    <row r="53" spans="2:13" ht="27.75" customHeight="1" thickBot="1">
      <c r="B53" s="1217" t="s">
        <v>38</v>
      </c>
      <c r="C53" s="1218"/>
      <c r="D53" s="92"/>
      <c r="E53" s="1219" t="s">
        <v>39</v>
      </c>
      <c r="F53" s="1219"/>
      <c r="G53" s="1219"/>
      <c r="H53" s="1220"/>
      <c r="I53" s="93">
        <v>9983</v>
      </c>
      <c r="J53" s="94">
        <v>11003</v>
      </c>
      <c r="K53" s="94">
        <v>14504</v>
      </c>
      <c r="L53" s="94">
        <v>14271</v>
      </c>
      <c r="M53" s="95">
        <v>10957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70" sqref="G70"/>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555</v>
      </c>
      <c r="C41" s="248"/>
      <c r="D41" s="248"/>
      <c r="E41" s="248"/>
      <c r="F41" s="248"/>
      <c r="G41" s="248"/>
      <c r="H41" s="248"/>
      <c r="I41" s="248"/>
      <c r="J41" s="248"/>
      <c r="K41" s="248"/>
      <c r="L41" s="248"/>
      <c r="M41" s="248"/>
      <c r="N41" s="248"/>
      <c r="O41" s="248"/>
      <c r="P41" s="249"/>
    </row>
    <row r="42" spans="2:17">
      <c r="B42" s="250"/>
      <c r="C42" s="246"/>
      <c r="D42" s="246"/>
      <c r="E42" s="246"/>
      <c r="F42" s="246"/>
      <c r="G42" s="353" t="s">
        <v>556</v>
      </c>
      <c r="I42" s="354"/>
      <c r="J42" s="354"/>
      <c r="K42" s="354"/>
      <c r="L42" s="246"/>
      <c r="M42" s="246"/>
      <c r="N42" s="246"/>
      <c r="O42" s="246"/>
    </row>
    <row r="43" spans="2:17">
      <c r="B43" s="250"/>
      <c r="C43" s="246"/>
      <c r="D43" s="246"/>
      <c r="E43" s="246"/>
      <c r="F43" s="246"/>
      <c r="G43" s="1233" t="s">
        <v>565</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557</v>
      </c>
    </row>
    <row r="50" spans="1:17">
      <c r="B50" s="250"/>
      <c r="C50" s="246"/>
      <c r="D50" s="246"/>
      <c r="E50" s="246"/>
      <c r="F50" s="246"/>
      <c r="G50" s="1242"/>
      <c r="H50" s="1243"/>
      <c r="I50" s="1243"/>
      <c r="J50" s="1244"/>
      <c r="K50" s="356" t="s">
        <v>526</v>
      </c>
      <c r="L50" s="356" t="s">
        <v>527</v>
      </c>
      <c r="M50" s="356" t="s">
        <v>528</v>
      </c>
      <c r="N50" s="356" t="s">
        <v>529</v>
      </c>
      <c r="O50" s="356" t="s">
        <v>530</v>
      </c>
    </row>
    <row r="51" spans="1:17">
      <c r="B51" s="250"/>
      <c r="C51" s="246"/>
      <c r="D51" s="246"/>
      <c r="E51" s="246"/>
      <c r="F51" s="246"/>
      <c r="G51" s="1245" t="s">
        <v>558</v>
      </c>
      <c r="H51" s="1246"/>
      <c r="I51" s="1251" t="s">
        <v>559</v>
      </c>
      <c r="J51" s="1251"/>
      <c r="K51" s="1255"/>
      <c r="L51" s="1255"/>
      <c r="M51" s="1255"/>
      <c r="N51" s="1221">
        <v>54.9</v>
      </c>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560</v>
      </c>
      <c r="J53" s="1231"/>
      <c r="K53" s="1256"/>
      <c r="L53" s="1256"/>
      <c r="M53" s="1256"/>
      <c r="N53" s="1253">
        <v>61.9</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561</v>
      </c>
      <c r="H55" s="1226"/>
      <c r="I55" s="1231" t="s">
        <v>559</v>
      </c>
      <c r="J55" s="1231"/>
      <c r="K55" s="1255"/>
      <c r="L55" s="1255"/>
      <c r="M55" s="1255"/>
      <c r="N55" s="1221">
        <v>17.8</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560</v>
      </c>
      <c r="J57" s="1223"/>
      <c r="K57" s="1256"/>
      <c r="L57" s="1256"/>
      <c r="M57" s="1256"/>
      <c r="N57" s="1253">
        <v>56.2</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562</v>
      </c>
      <c r="C63" s="246"/>
      <c r="D63" s="246"/>
      <c r="E63" s="246"/>
      <c r="F63" s="246"/>
      <c r="G63" s="246"/>
      <c r="H63" s="246"/>
      <c r="I63" s="246"/>
      <c r="J63" s="246"/>
      <c r="K63" s="246"/>
      <c r="L63" s="246"/>
      <c r="M63" s="246"/>
      <c r="N63" s="246"/>
      <c r="O63" s="246"/>
    </row>
    <row r="64" spans="1:17">
      <c r="B64" s="250"/>
      <c r="C64" s="246"/>
      <c r="D64" s="246"/>
      <c r="E64" s="246"/>
      <c r="F64" s="246"/>
      <c r="G64" s="353" t="s">
        <v>556</v>
      </c>
      <c r="I64" s="354"/>
      <c r="J64" s="354"/>
      <c r="K64" s="354"/>
      <c r="L64" s="246"/>
      <c r="M64" s="246"/>
      <c r="N64" s="246"/>
      <c r="O64" s="246"/>
    </row>
    <row r="65" spans="2:30">
      <c r="B65" s="250"/>
      <c r="C65" s="246"/>
      <c r="D65" s="246"/>
      <c r="E65" s="246"/>
      <c r="F65" s="246"/>
      <c r="G65" s="1233" t="s">
        <v>566</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563</v>
      </c>
      <c r="I71" s="370"/>
      <c r="J71" s="366"/>
      <c r="K71" s="366"/>
      <c r="L71" s="367"/>
      <c r="M71" s="366"/>
      <c r="N71" s="367"/>
      <c r="O71" s="368"/>
    </row>
    <row r="72" spans="2:30">
      <c r="B72" s="250"/>
      <c r="C72" s="246"/>
      <c r="D72" s="246"/>
      <c r="E72" s="246"/>
      <c r="F72" s="246"/>
      <c r="G72" s="1242"/>
      <c r="H72" s="1243"/>
      <c r="I72" s="1243"/>
      <c r="J72" s="1244"/>
      <c r="K72" s="356" t="s">
        <v>526</v>
      </c>
      <c r="L72" s="356" t="s">
        <v>527</v>
      </c>
      <c r="M72" s="356" t="s">
        <v>528</v>
      </c>
      <c r="N72" s="356" t="s">
        <v>529</v>
      </c>
      <c r="O72" s="356" t="s">
        <v>530</v>
      </c>
    </row>
    <row r="73" spans="2:30">
      <c r="B73" s="250"/>
      <c r="C73" s="246"/>
      <c r="D73" s="246"/>
      <c r="E73" s="246"/>
      <c r="F73" s="246"/>
      <c r="G73" s="1245" t="s">
        <v>558</v>
      </c>
      <c r="H73" s="1246"/>
      <c r="I73" s="1251" t="s">
        <v>559</v>
      </c>
      <c r="J73" s="1251"/>
      <c r="K73" s="1232">
        <v>41.7</v>
      </c>
      <c r="L73" s="1232">
        <v>44.7</v>
      </c>
      <c r="M73" s="1221">
        <v>57.1</v>
      </c>
      <c r="N73" s="1221">
        <v>54.9</v>
      </c>
      <c r="O73" s="1221">
        <v>40.4</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564</v>
      </c>
      <c r="J75" s="1231"/>
      <c r="K75" s="1253">
        <v>4.2</v>
      </c>
      <c r="L75" s="1253">
        <v>3.8</v>
      </c>
      <c r="M75" s="1253">
        <v>3.6</v>
      </c>
      <c r="N75" s="1253">
        <v>3.7</v>
      </c>
      <c r="O75" s="1253">
        <v>3.8</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561</v>
      </c>
      <c r="H77" s="1226"/>
      <c r="I77" s="1231" t="s">
        <v>559</v>
      </c>
      <c r="J77" s="1231"/>
      <c r="K77" s="1232">
        <v>46.1</v>
      </c>
      <c r="L77" s="1232">
        <v>37.6</v>
      </c>
      <c r="M77" s="1221">
        <v>33.799999999999997</v>
      </c>
      <c r="N77" s="1221">
        <v>17.8</v>
      </c>
      <c r="O77" s="1221">
        <v>15</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564</v>
      </c>
      <c r="J79" s="1223"/>
      <c r="K79" s="1224">
        <v>8.5</v>
      </c>
      <c r="L79" s="1224">
        <v>7.9</v>
      </c>
      <c r="M79" s="1224">
        <v>7.1</v>
      </c>
      <c r="N79" s="1224">
        <v>5.3</v>
      </c>
      <c r="O79" s="1224">
        <v>5</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A115" sqref="A11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525</v>
      </c>
      <c r="G2" s="113"/>
      <c r="H2" s="114"/>
    </row>
    <row r="3" spans="1:8">
      <c r="A3" s="110" t="s">
        <v>518</v>
      </c>
      <c r="B3" s="115"/>
      <c r="C3" s="116"/>
      <c r="D3" s="117">
        <v>71057</v>
      </c>
      <c r="E3" s="118"/>
      <c r="F3" s="119">
        <v>43493</v>
      </c>
      <c r="G3" s="120"/>
      <c r="H3" s="121"/>
    </row>
    <row r="4" spans="1:8">
      <c r="A4" s="122"/>
      <c r="B4" s="123"/>
      <c r="C4" s="124"/>
      <c r="D4" s="125">
        <v>53001</v>
      </c>
      <c r="E4" s="126"/>
      <c r="F4" s="127">
        <v>23254</v>
      </c>
      <c r="G4" s="128"/>
      <c r="H4" s="129"/>
    </row>
    <row r="5" spans="1:8">
      <c r="A5" s="110" t="s">
        <v>520</v>
      </c>
      <c r="B5" s="115"/>
      <c r="C5" s="116"/>
      <c r="D5" s="117">
        <v>67034</v>
      </c>
      <c r="E5" s="118"/>
      <c r="F5" s="119">
        <v>50840</v>
      </c>
      <c r="G5" s="120"/>
      <c r="H5" s="121"/>
    </row>
    <row r="6" spans="1:8">
      <c r="A6" s="122"/>
      <c r="B6" s="123"/>
      <c r="C6" s="124"/>
      <c r="D6" s="125">
        <v>44018</v>
      </c>
      <c r="E6" s="126"/>
      <c r="F6" s="127">
        <v>25367</v>
      </c>
      <c r="G6" s="128"/>
      <c r="H6" s="129"/>
    </row>
    <row r="7" spans="1:8">
      <c r="A7" s="110" t="s">
        <v>521</v>
      </c>
      <c r="B7" s="115"/>
      <c r="C7" s="116"/>
      <c r="D7" s="117">
        <v>83084</v>
      </c>
      <c r="E7" s="118"/>
      <c r="F7" s="119">
        <v>53605</v>
      </c>
      <c r="G7" s="120"/>
      <c r="H7" s="121"/>
    </row>
    <row r="8" spans="1:8">
      <c r="A8" s="122"/>
      <c r="B8" s="123"/>
      <c r="C8" s="124"/>
      <c r="D8" s="125">
        <v>50726</v>
      </c>
      <c r="E8" s="126"/>
      <c r="F8" s="127">
        <v>28343</v>
      </c>
      <c r="G8" s="128"/>
      <c r="H8" s="129"/>
    </row>
    <row r="9" spans="1:8">
      <c r="A9" s="110" t="s">
        <v>522</v>
      </c>
      <c r="B9" s="115"/>
      <c r="C9" s="116"/>
      <c r="D9" s="117">
        <v>52724</v>
      </c>
      <c r="E9" s="118"/>
      <c r="F9" s="119">
        <v>44267</v>
      </c>
      <c r="G9" s="120"/>
      <c r="H9" s="121"/>
    </row>
    <row r="10" spans="1:8">
      <c r="A10" s="122"/>
      <c r="B10" s="123"/>
      <c r="C10" s="124"/>
      <c r="D10" s="125">
        <v>38791</v>
      </c>
      <c r="E10" s="126"/>
      <c r="F10" s="127">
        <v>26161</v>
      </c>
      <c r="G10" s="128"/>
      <c r="H10" s="129"/>
    </row>
    <row r="11" spans="1:8">
      <c r="A11" s="110" t="s">
        <v>523</v>
      </c>
      <c r="B11" s="115"/>
      <c r="C11" s="116"/>
      <c r="D11" s="117">
        <v>34770</v>
      </c>
      <c r="E11" s="118"/>
      <c r="F11" s="119">
        <v>40879</v>
      </c>
      <c r="G11" s="120"/>
      <c r="H11" s="121"/>
    </row>
    <row r="12" spans="1:8">
      <c r="A12" s="122"/>
      <c r="B12" s="123"/>
      <c r="C12" s="130"/>
      <c r="D12" s="125">
        <v>24592</v>
      </c>
      <c r="E12" s="126"/>
      <c r="F12" s="127">
        <v>24087</v>
      </c>
      <c r="G12" s="128"/>
      <c r="H12" s="129"/>
    </row>
    <row r="13" spans="1:8">
      <c r="A13" s="110"/>
      <c r="B13" s="115"/>
      <c r="C13" s="131"/>
      <c r="D13" s="132">
        <v>61734</v>
      </c>
      <c r="E13" s="133"/>
      <c r="F13" s="134">
        <v>46617</v>
      </c>
      <c r="G13" s="135"/>
      <c r="H13" s="121"/>
    </row>
    <row r="14" spans="1:8">
      <c r="A14" s="122"/>
      <c r="B14" s="123"/>
      <c r="C14" s="124"/>
      <c r="D14" s="125">
        <v>42226</v>
      </c>
      <c r="E14" s="126"/>
      <c r="F14" s="127">
        <v>25442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10.23</v>
      </c>
      <c r="C19" s="136">
        <f>ROUND(VALUE(SUBSTITUTE(実質収支比率等に係る経年分析!G$48,"▲","-")),2)</f>
        <v>7.55</v>
      </c>
      <c r="D19" s="136">
        <f>ROUND(VALUE(SUBSTITUTE(実質収支比率等に係る経年分析!H$48,"▲","-")),2)</f>
        <v>6.51</v>
      </c>
      <c r="E19" s="136">
        <f>ROUND(VALUE(SUBSTITUTE(実質収支比率等に係る経年分析!I$48,"▲","-")),2)</f>
        <v>8.7100000000000009</v>
      </c>
      <c r="F19" s="136">
        <f>ROUND(VALUE(SUBSTITUTE(実質収支比率等に係る経年分析!J$48,"▲","-")),2)</f>
        <v>8.9499999999999993</v>
      </c>
    </row>
    <row r="20" spans="1:11">
      <c r="A20" s="136" t="s">
        <v>44</v>
      </c>
      <c r="B20" s="136">
        <f>ROUND(VALUE(SUBSTITUTE(実質収支比率等に係る経年分析!F$47,"▲","-")),2)</f>
        <v>13.5</v>
      </c>
      <c r="C20" s="136">
        <f>ROUND(VALUE(SUBSTITUTE(実質収支比率等に係る経年分析!G$47,"▲","-")),2)</f>
        <v>13.68</v>
      </c>
      <c r="D20" s="136">
        <f>ROUND(VALUE(SUBSTITUTE(実質収支比率等に係る経年分析!H$47,"▲","-")),2)</f>
        <v>12.98</v>
      </c>
      <c r="E20" s="136">
        <f>ROUND(VALUE(SUBSTITUTE(実質収支比率等に係る経年分析!I$47,"▲","-")),2)</f>
        <v>13.89</v>
      </c>
      <c r="F20" s="136">
        <f>ROUND(VALUE(SUBSTITUTE(実質収支比率等に係る経年分析!J$47,"▲","-")),2)</f>
        <v>16.29</v>
      </c>
    </row>
    <row r="21" spans="1:11">
      <c r="A21" s="136" t="s">
        <v>45</v>
      </c>
      <c r="B21" s="136">
        <f>IF(ISNUMBER(VALUE(SUBSTITUTE(実質収支比率等に係る経年分析!F$49,"▲","-"))),ROUND(VALUE(SUBSTITUTE(実質収支比率等に係る経年分析!F$49,"▲","-")),2),NA())</f>
        <v>2.5499999999999998</v>
      </c>
      <c r="C21" s="136">
        <f>IF(ISNUMBER(VALUE(SUBSTITUTE(実質収支比率等に係る経年分析!G$49,"▲","-"))),ROUND(VALUE(SUBSTITUTE(実質収支比率等に係る経年分析!G$49,"▲","-")),2),NA())</f>
        <v>-1.89</v>
      </c>
      <c r="D21" s="136">
        <f>IF(ISNUMBER(VALUE(SUBSTITUTE(実質収支比率等に係る経年分析!H$49,"▲","-"))),ROUND(VALUE(SUBSTITUTE(実質収支比率等に係る経年分析!H$49,"▲","-")),2),NA())</f>
        <v>-1.1000000000000001</v>
      </c>
      <c r="E21" s="136">
        <f>IF(ISNUMBER(VALUE(SUBSTITUTE(実質収支比率等に係る経年分析!I$49,"▲","-"))),ROUND(VALUE(SUBSTITUTE(実質収支比率等に係る経年分析!I$49,"▲","-")),2),NA())</f>
        <v>3.38</v>
      </c>
      <c r="F21" s="136">
        <f>IF(ISNUMBER(VALUE(SUBSTITUTE(実質収支比率等に係る経年分析!J$49,"▲","-"))),ROUND(VALUE(SUBSTITUTE(実質収支比率等に係る経年分析!J$49,"▲","-")),2),NA())</f>
        <v>3.46</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0.89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1.62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0.28999999999999998</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市民医療センター</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0.33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0.28999999999999998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0.42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0.26</v>
      </c>
    </row>
    <row r="30" spans="1:11">
      <c r="A30" s="137" t="str">
        <f>IF(連結実質赤字比率に係る赤字・黒字の構成分析!C$40="",NA(),連結実質赤字比率に係る赤字・黒字の構成分析!C$40)</f>
        <v>新曽第二土地区画整理事業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0.27</v>
      </c>
    </row>
    <row r="31" spans="1:11">
      <c r="A31" s="137" t="str">
        <f>IF(連結実質赤字比率に係る赤字・黒字の構成分析!C$39="",NA(),連結実質赤字比率に係る赤字・黒字の構成分析!C$39)</f>
        <v>新曽第一土地区画整理事業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0.47</v>
      </c>
    </row>
    <row r="32" spans="1:11">
      <c r="A32" s="137" t="str">
        <f>IF(連結実質赤字比率に係る赤字・黒字の構成分析!C$38="",NA(),連結実質赤字比率に係る赤字・黒字の構成分析!C$38)</f>
        <v>介護保険</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0.77</v>
      </c>
    </row>
    <row r="33" spans="1:16">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#VALUE!</v>
      </c>
      <c r="E33" s="137" t="e">
        <f>IF(ROUND(VALUE(SUBSTITUTE(連結実質赤字比率に係る赤字・黒字の構成分析!G$37,"▲", "-")), 2) &gt;= 0, ABS(ROUND(VALUE(SUBSTITUTE(連結実質赤字比率に係る赤字・黒字の構成分析!G$37,"▲", "-")), 2)), NA())</f>
        <v>#VALUE!</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1.38</v>
      </c>
    </row>
    <row r="34" spans="1:16">
      <c r="A34" s="137" t="str">
        <f>IF(連結実質赤字比率に係る赤字・黒字の構成分析!C$36="",NA(),連結実質赤字比率に係る赤字・黒字の構成分析!C$36)</f>
        <v>国民健康保険</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2.17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1.55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2.3199999999999998</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6.28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4.1100000000000003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4.54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2.86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4.17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9.3800000000000008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6.49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5.83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7.92</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2291</v>
      </c>
      <c r="E42" s="138"/>
      <c r="F42" s="138"/>
      <c r="G42" s="138">
        <f>'実質公債費比率（分子）の構造'!L$52</f>
        <v>2371</v>
      </c>
      <c r="H42" s="138"/>
      <c r="I42" s="138"/>
      <c r="J42" s="138">
        <f>'実質公債費比率（分子）の構造'!M$52</f>
        <v>2415</v>
      </c>
      <c r="K42" s="138"/>
      <c r="L42" s="138"/>
      <c r="M42" s="138">
        <f>'実質公債費比率（分子）の構造'!N$52</f>
        <v>2196</v>
      </c>
      <c r="N42" s="138"/>
      <c r="O42" s="138"/>
      <c r="P42" s="138">
        <f>'実質公債費比率（分子）の構造'!O$52</f>
        <v>2132</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191</v>
      </c>
      <c r="C44" s="138"/>
      <c r="D44" s="138"/>
      <c r="E44" s="138">
        <f>'実質公債費比率（分子）の構造'!L$50</f>
        <v>66</v>
      </c>
      <c r="F44" s="138"/>
      <c r="G44" s="138"/>
      <c r="H44" s="138">
        <f>'実質公債費比率（分子）の構造'!M$50</f>
        <v>48</v>
      </c>
      <c r="I44" s="138"/>
      <c r="J44" s="138"/>
      <c r="K44" s="138">
        <f>'実質公債費比率（分子）の構造'!N$50</f>
        <v>109</v>
      </c>
      <c r="L44" s="138"/>
      <c r="M44" s="138"/>
      <c r="N44" s="138">
        <f>'実質公債費比率（分子）の構造'!O$50</f>
        <v>25</v>
      </c>
      <c r="O44" s="138"/>
      <c r="P44" s="138"/>
    </row>
    <row r="45" spans="1:16">
      <c r="A45" s="138" t="s">
        <v>55</v>
      </c>
      <c r="B45" s="138">
        <f>'実質公債費比率（分子）の構造'!K$49</f>
        <v>68</v>
      </c>
      <c r="C45" s="138"/>
      <c r="D45" s="138"/>
      <c r="E45" s="138">
        <f>'実質公債費比率（分子）の構造'!L$49</f>
        <v>97</v>
      </c>
      <c r="F45" s="138"/>
      <c r="G45" s="138"/>
      <c r="H45" s="138">
        <f>'実質公債費比率（分子）の構造'!M$49</f>
        <v>86</v>
      </c>
      <c r="I45" s="138"/>
      <c r="J45" s="138"/>
      <c r="K45" s="138">
        <f>'実質公債費比率（分子）の構造'!N$49</f>
        <v>91</v>
      </c>
      <c r="L45" s="138"/>
      <c r="M45" s="138"/>
      <c r="N45" s="138">
        <f>'実質公債費比率（分子）の構造'!O$49</f>
        <v>81</v>
      </c>
      <c r="O45" s="138"/>
      <c r="P45" s="138"/>
    </row>
    <row r="46" spans="1:16">
      <c r="A46" s="138" t="s">
        <v>56</v>
      </c>
      <c r="B46" s="138">
        <f>'実質公債費比率（分子）の構造'!K$48</f>
        <v>797</v>
      </c>
      <c r="C46" s="138"/>
      <c r="D46" s="138"/>
      <c r="E46" s="138">
        <f>'実質公債費比率（分子）の構造'!L$48</f>
        <v>779</v>
      </c>
      <c r="F46" s="138"/>
      <c r="G46" s="138"/>
      <c r="H46" s="138">
        <f>'実質公債費比率（分子）の構造'!M$48</f>
        <v>741</v>
      </c>
      <c r="I46" s="138"/>
      <c r="J46" s="138"/>
      <c r="K46" s="138">
        <f>'実質公債費比率（分子）の構造'!N$48</f>
        <v>581</v>
      </c>
      <c r="L46" s="138"/>
      <c r="M46" s="138"/>
      <c r="N46" s="138">
        <f>'実質公債費比率（分子）の構造'!O$48</f>
        <v>557</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2088</v>
      </c>
      <c r="C49" s="138"/>
      <c r="D49" s="138"/>
      <c r="E49" s="138">
        <f>'実質公債費比率（分子）の構造'!L$45</f>
        <v>2432</v>
      </c>
      <c r="F49" s="138"/>
      <c r="G49" s="138"/>
      <c r="H49" s="138">
        <f>'実質公債費比率（分子）の構造'!M$45</f>
        <v>2400</v>
      </c>
      <c r="I49" s="138"/>
      <c r="J49" s="138"/>
      <c r="K49" s="138">
        <f>'実質公債費比率（分子）の構造'!N$45</f>
        <v>2428</v>
      </c>
      <c r="L49" s="138"/>
      <c r="M49" s="138"/>
      <c r="N49" s="138">
        <f>'実質公債費比率（分子）の構造'!O$45</f>
        <v>2614</v>
      </c>
      <c r="O49" s="138"/>
      <c r="P49" s="138"/>
    </row>
    <row r="50" spans="1:16">
      <c r="A50" s="138" t="s">
        <v>60</v>
      </c>
      <c r="B50" s="138" t="e">
        <f>NA()</f>
        <v>#N/A</v>
      </c>
      <c r="C50" s="138">
        <f>IF(ISNUMBER('実質公債費比率（分子）の構造'!K$53),'実質公債費比率（分子）の構造'!K$53,NA())</f>
        <v>853</v>
      </c>
      <c r="D50" s="138" t="e">
        <f>NA()</f>
        <v>#N/A</v>
      </c>
      <c r="E50" s="138" t="e">
        <f>NA()</f>
        <v>#N/A</v>
      </c>
      <c r="F50" s="138">
        <f>IF(ISNUMBER('実質公債費比率（分子）の構造'!L$53),'実質公債費比率（分子）の構造'!L$53,NA())</f>
        <v>1003</v>
      </c>
      <c r="G50" s="138" t="e">
        <f>NA()</f>
        <v>#N/A</v>
      </c>
      <c r="H50" s="138" t="e">
        <f>NA()</f>
        <v>#N/A</v>
      </c>
      <c r="I50" s="138">
        <f>IF(ISNUMBER('実質公債費比率（分子）の構造'!M$53),'実質公債費比率（分子）の構造'!M$53,NA())</f>
        <v>860</v>
      </c>
      <c r="J50" s="138" t="e">
        <f>NA()</f>
        <v>#N/A</v>
      </c>
      <c r="K50" s="138" t="e">
        <f>NA()</f>
        <v>#N/A</v>
      </c>
      <c r="L50" s="138">
        <f>IF(ISNUMBER('実質公債費比率（分子）の構造'!N$53),'実質公債費比率（分子）の構造'!N$53,NA())</f>
        <v>1013</v>
      </c>
      <c r="M50" s="138" t="e">
        <f>NA()</f>
        <v>#N/A</v>
      </c>
      <c r="N50" s="138" t="e">
        <f>NA()</f>
        <v>#N/A</v>
      </c>
      <c r="O50" s="138">
        <f>IF(ISNUMBER('実質公債費比率（分子）の構造'!O$53),'実質公債費比率（分子）の構造'!O$53,NA())</f>
        <v>1145</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18953</v>
      </c>
      <c r="E56" s="137"/>
      <c r="F56" s="137"/>
      <c r="G56" s="137">
        <f>'将来負担比率（分子）の構造'!J$52</f>
        <v>18031</v>
      </c>
      <c r="H56" s="137"/>
      <c r="I56" s="137"/>
      <c r="J56" s="137">
        <f>'将来負担比率（分子）の構造'!K$52</f>
        <v>16845</v>
      </c>
      <c r="K56" s="137"/>
      <c r="L56" s="137"/>
      <c r="M56" s="137">
        <f>'将来負担比率（分子）の構造'!L$52</f>
        <v>15794</v>
      </c>
      <c r="N56" s="137"/>
      <c r="O56" s="137"/>
      <c r="P56" s="137">
        <f>'将来負担比率（分子）の構造'!M$52</f>
        <v>14562</v>
      </c>
    </row>
    <row r="57" spans="1:16">
      <c r="A57" s="137" t="s">
        <v>36</v>
      </c>
      <c r="B57" s="137"/>
      <c r="C57" s="137"/>
      <c r="D57" s="137">
        <f>'将来負担比率（分子）の構造'!I$51</f>
        <v>8718</v>
      </c>
      <c r="E57" s="137"/>
      <c r="F57" s="137"/>
      <c r="G57" s="137">
        <f>'将来負担比率（分子）の構造'!J$51</f>
        <v>9987</v>
      </c>
      <c r="H57" s="137"/>
      <c r="I57" s="137"/>
      <c r="J57" s="137">
        <f>'将来負担比率（分子）の構造'!K$51</f>
        <v>10697</v>
      </c>
      <c r="K57" s="137"/>
      <c r="L57" s="137"/>
      <c r="M57" s="137">
        <f>'将来負担比率（分子）の構造'!L$51</f>
        <v>10261</v>
      </c>
      <c r="N57" s="137"/>
      <c r="O57" s="137"/>
      <c r="P57" s="137">
        <f>'将来負担比率（分子）の構造'!M$51</f>
        <v>10618</v>
      </c>
    </row>
    <row r="58" spans="1:16">
      <c r="A58" s="137" t="s">
        <v>35</v>
      </c>
      <c r="B58" s="137"/>
      <c r="C58" s="137"/>
      <c r="D58" s="137">
        <f>'将来負担比率（分子）の構造'!I$50</f>
        <v>8602</v>
      </c>
      <c r="E58" s="137"/>
      <c r="F58" s="137"/>
      <c r="G58" s="137">
        <f>'将来負担比率（分子）の構造'!J$50</f>
        <v>7522</v>
      </c>
      <c r="H58" s="137"/>
      <c r="I58" s="137"/>
      <c r="J58" s="137">
        <f>'将来負担比率（分子）の構造'!K$50</f>
        <v>6406</v>
      </c>
      <c r="K58" s="137"/>
      <c r="L58" s="137"/>
      <c r="M58" s="137">
        <f>'将来負担比率（分子）の構造'!L$50</f>
        <v>7753</v>
      </c>
      <c r="N58" s="137"/>
      <c r="O58" s="137"/>
      <c r="P58" s="137">
        <f>'将来負担比率（分子）の構造'!M$50</f>
        <v>9734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v>
      </c>
      <c r="C61" s="137"/>
      <c r="D61" s="137"/>
      <c r="E61" s="137">
        <f>'将来負担比率（分子）の構造'!J$46</f>
        <v>2</v>
      </c>
      <c r="F61" s="137"/>
      <c r="G61" s="137"/>
      <c r="H61" s="137">
        <f>'将来負担比率（分子）の構造'!K$46</f>
        <v>0</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8043</v>
      </c>
      <c r="C62" s="137"/>
      <c r="D62" s="137"/>
      <c r="E62" s="137">
        <f>'将来負担比率（分子）の構造'!J$45</f>
        <v>7661</v>
      </c>
      <c r="F62" s="137"/>
      <c r="G62" s="137"/>
      <c r="H62" s="137">
        <f>'将来負担比率（分子）の構造'!K$45</f>
        <v>7144</v>
      </c>
      <c r="I62" s="137"/>
      <c r="J62" s="137"/>
      <c r="K62" s="137">
        <f>'将来負担比率（分子）の構造'!L$45</f>
        <v>7021</v>
      </c>
      <c r="L62" s="137"/>
      <c r="M62" s="137"/>
      <c r="N62" s="137">
        <f>'将来負担比率（分子）の構造'!M$45</f>
        <v>6604</v>
      </c>
      <c r="O62" s="137"/>
      <c r="P62" s="137"/>
    </row>
    <row r="63" spans="1:16">
      <c r="A63" s="137" t="s">
        <v>28</v>
      </c>
      <c r="B63" s="137">
        <f>'将来負担比率（分子）の構造'!I$44</f>
        <v>718</v>
      </c>
      <c r="C63" s="137"/>
      <c r="D63" s="137"/>
      <c r="E63" s="137">
        <f>'将来負担比率（分子）の構造'!J$44</f>
        <v>597</v>
      </c>
      <c r="F63" s="137"/>
      <c r="G63" s="137"/>
      <c r="H63" s="137">
        <f>'将来負担比率（分子）の構造'!K$44</f>
        <v>474</v>
      </c>
      <c r="I63" s="137"/>
      <c r="J63" s="137"/>
      <c r="K63" s="137">
        <f>'将来負担比率（分子）の構造'!L$44</f>
        <v>350</v>
      </c>
      <c r="L63" s="137"/>
      <c r="M63" s="137"/>
      <c r="N63" s="137">
        <f>'将来負担比率（分子）の構造'!M$44</f>
        <v>242</v>
      </c>
      <c r="O63" s="137"/>
      <c r="P63" s="137"/>
    </row>
    <row r="64" spans="1:16">
      <c r="A64" s="137" t="s">
        <v>27</v>
      </c>
      <c r="B64" s="137">
        <f>'将来負担比率（分子）の構造'!I$43</f>
        <v>6822</v>
      </c>
      <c r="C64" s="137"/>
      <c r="D64" s="137"/>
      <c r="E64" s="137">
        <f>'将来負担比率（分子）の構造'!J$43</f>
        <v>6589</v>
      </c>
      <c r="F64" s="137"/>
      <c r="G64" s="137"/>
      <c r="H64" s="137">
        <f>'将来負担比率（分子）の構造'!K$43</f>
        <v>6441</v>
      </c>
      <c r="I64" s="137"/>
      <c r="J64" s="137"/>
      <c r="K64" s="137">
        <f>'将来負担比率（分子）の構造'!L$43</f>
        <v>6957</v>
      </c>
      <c r="L64" s="137"/>
      <c r="M64" s="137"/>
      <c r="N64" s="137">
        <f>'将来負担比率（分子）の構造'!M$43</f>
        <v>6585</v>
      </c>
      <c r="O64" s="137"/>
      <c r="P64" s="137"/>
    </row>
    <row r="65" spans="1:16">
      <c r="A65" s="137" t="s">
        <v>26</v>
      </c>
      <c r="B65" s="137">
        <f>'将来負担比率（分子）の構造'!I$42</f>
        <v>9093</v>
      </c>
      <c r="C65" s="137"/>
      <c r="D65" s="137"/>
      <c r="E65" s="137">
        <f>'将来負担比率（分子）の構造'!J$42</f>
        <v>9270</v>
      </c>
      <c r="F65" s="137"/>
      <c r="G65" s="137"/>
      <c r="H65" s="137">
        <f>'将来負担比率（分子）の構造'!K$42</f>
        <v>8932</v>
      </c>
      <c r="I65" s="137"/>
      <c r="J65" s="137"/>
      <c r="K65" s="137">
        <f>'将来負担比率（分子）の構造'!L$42</f>
        <v>6977</v>
      </c>
      <c r="L65" s="137"/>
      <c r="M65" s="137"/>
      <c r="N65" s="137">
        <f>'将来負担比率（分子）の構造'!M$42</f>
        <v>5691</v>
      </c>
      <c r="O65" s="137"/>
      <c r="P65" s="137"/>
    </row>
    <row r="66" spans="1:16">
      <c r="A66" s="137" t="s">
        <v>25</v>
      </c>
      <c r="B66" s="137">
        <f>'将来負担比率（分子）の構造'!I$41</f>
        <v>21579</v>
      </c>
      <c r="C66" s="137"/>
      <c r="D66" s="137"/>
      <c r="E66" s="137">
        <f>'将来負担比率（分子）の構造'!J$41</f>
        <v>22424</v>
      </c>
      <c r="F66" s="137"/>
      <c r="G66" s="137"/>
      <c r="H66" s="137">
        <f>'将来負担比率（分子）の構造'!K$41</f>
        <v>25461</v>
      </c>
      <c r="I66" s="137"/>
      <c r="J66" s="137"/>
      <c r="K66" s="137">
        <f>'将来負担比率（分子）の構造'!L$41</f>
        <v>26776</v>
      </c>
      <c r="L66" s="137"/>
      <c r="M66" s="137"/>
      <c r="N66" s="137">
        <f>'将来負担比率（分子）の構造'!M$41</f>
        <v>26750</v>
      </c>
      <c r="O66" s="137"/>
      <c r="P66" s="137"/>
    </row>
    <row r="67" spans="1:16">
      <c r="A67" s="137" t="s">
        <v>64</v>
      </c>
      <c r="B67" s="137" t="e">
        <f>NA()</f>
        <v>#N/A</v>
      </c>
      <c r="C67" s="137">
        <f>IF(ISNUMBER('将来負担比率（分子）の構造'!I$53), IF('将来負担比率（分子）の構造'!I$53 &lt; 0, 0, '将来負担比率（分子）の構造'!I$53), NA())</f>
        <v>9983</v>
      </c>
      <c r="D67" s="137" t="e">
        <f>NA()</f>
        <v>#N/A</v>
      </c>
      <c r="E67" s="137" t="e">
        <f>NA()</f>
        <v>#N/A</v>
      </c>
      <c r="F67" s="137">
        <f>IF(ISNUMBER('将来負担比率（分子）の構造'!J$53), IF('将来負担比率（分子）の構造'!J$53 &lt; 0, 0, '将来負担比率（分子）の構造'!J$53), NA())</f>
        <v>11003</v>
      </c>
      <c r="G67" s="137" t="e">
        <f>NA()</f>
        <v>#N/A</v>
      </c>
      <c r="H67" s="137" t="e">
        <f>NA()</f>
        <v>#N/A</v>
      </c>
      <c r="I67" s="137">
        <f>IF(ISNUMBER('将来負担比率（分子）の構造'!K$53), IF('将来負担比率（分子）の構造'!K$53 &lt; 0, 0, '将来負担比率（分子）の構造'!K$53), NA())</f>
        <v>14504</v>
      </c>
      <c r="J67" s="137" t="e">
        <f>NA()</f>
        <v>#N/A</v>
      </c>
      <c r="K67" s="137" t="e">
        <f>NA()</f>
        <v>#N/A</v>
      </c>
      <c r="L67" s="137">
        <f>IF(ISNUMBER('将来負担比率（分子）の構造'!L$53), IF('将来負担比率（分子）の構造'!L$53 &lt; 0, 0, '将来負担比率（分子）の構造'!L$53), NA())</f>
        <v>14271</v>
      </c>
      <c r="M67" s="137" t="e">
        <f>NA()</f>
        <v>#N/A</v>
      </c>
      <c r="N67" s="137" t="e">
        <f>NA()</f>
        <v>#N/A</v>
      </c>
      <c r="O67" s="137">
        <f>IF(ISNUMBER('将来負担比率（分子）の構造'!M$53), IF('将来負担比率（分子）の構造'!M$53 &lt; 0, 0, '将来負担比率（分子）の構造'!M$53), NA())</f>
        <v>10957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CG2" sqref="CG2"/>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27830754</v>
      </c>
      <c r="S5" s="615"/>
      <c r="T5" s="615"/>
      <c r="U5" s="615"/>
      <c r="V5" s="615"/>
      <c r="W5" s="615"/>
      <c r="X5" s="615"/>
      <c r="Y5" s="616"/>
      <c r="Z5" s="617">
        <v>53.4</v>
      </c>
      <c r="AA5" s="617"/>
      <c r="AB5" s="617"/>
      <c r="AC5" s="617"/>
      <c r="AD5" s="618">
        <v>26040416</v>
      </c>
      <c r="AE5" s="618"/>
      <c r="AF5" s="618"/>
      <c r="AG5" s="618"/>
      <c r="AH5" s="618"/>
      <c r="AI5" s="618"/>
      <c r="AJ5" s="618"/>
      <c r="AK5" s="618"/>
      <c r="AL5" s="619">
        <v>90</v>
      </c>
      <c r="AM5" s="620"/>
      <c r="AN5" s="620"/>
      <c r="AO5" s="621"/>
      <c r="AP5" s="611" t="s">
        <v>210</v>
      </c>
      <c r="AQ5" s="612"/>
      <c r="AR5" s="612"/>
      <c r="AS5" s="612"/>
      <c r="AT5" s="612"/>
      <c r="AU5" s="612"/>
      <c r="AV5" s="612"/>
      <c r="AW5" s="612"/>
      <c r="AX5" s="612"/>
      <c r="AY5" s="612"/>
      <c r="AZ5" s="612"/>
      <c r="BA5" s="612"/>
      <c r="BB5" s="612"/>
      <c r="BC5" s="612"/>
      <c r="BD5" s="612"/>
      <c r="BE5" s="612"/>
      <c r="BF5" s="613"/>
      <c r="BG5" s="625">
        <v>26040416</v>
      </c>
      <c r="BH5" s="626"/>
      <c r="BI5" s="626"/>
      <c r="BJ5" s="626"/>
      <c r="BK5" s="626"/>
      <c r="BL5" s="626"/>
      <c r="BM5" s="626"/>
      <c r="BN5" s="627"/>
      <c r="BO5" s="628">
        <v>93.6</v>
      </c>
      <c r="BP5" s="628"/>
      <c r="BQ5" s="628"/>
      <c r="BR5" s="628"/>
      <c r="BS5" s="629">
        <v>309657</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220515</v>
      </c>
      <c r="S6" s="626"/>
      <c r="T6" s="626"/>
      <c r="U6" s="626"/>
      <c r="V6" s="626"/>
      <c r="W6" s="626"/>
      <c r="X6" s="626"/>
      <c r="Y6" s="627"/>
      <c r="Z6" s="628">
        <v>0.4</v>
      </c>
      <c r="AA6" s="628"/>
      <c r="AB6" s="628"/>
      <c r="AC6" s="628"/>
      <c r="AD6" s="629">
        <v>220515</v>
      </c>
      <c r="AE6" s="629"/>
      <c r="AF6" s="629"/>
      <c r="AG6" s="629"/>
      <c r="AH6" s="629"/>
      <c r="AI6" s="629"/>
      <c r="AJ6" s="629"/>
      <c r="AK6" s="629"/>
      <c r="AL6" s="630">
        <v>0.8</v>
      </c>
      <c r="AM6" s="631"/>
      <c r="AN6" s="631"/>
      <c r="AO6" s="632"/>
      <c r="AP6" s="622" t="s">
        <v>215</v>
      </c>
      <c r="AQ6" s="623"/>
      <c r="AR6" s="623"/>
      <c r="AS6" s="623"/>
      <c r="AT6" s="623"/>
      <c r="AU6" s="623"/>
      <c r="AV6" s="623"/>
      <c r="AW6" s="623"/>
      <c r="AX6" s="623"/>
      <c r="AY6" s="623"/>
      <c r="AZ6" s="623"/>
      <c r="BA6" s="623"/>
      <c r="BB6" s="623"/>
      <c r="BC6" s="623"/>
      <c r="BD6" s="623"/>
      <c r="BE6" s="623"/>
      <c r="BF6" s="624"/>
      <c r="BG6" s="625">
        <v>26040416</v>
      </c>
      <c r="BH6" s="626"/>
      <c r="BI6" s="626"/>
      <c r="BJ6" s="626"/>
      <c r="BK6" s="626"/>
      <c r="BL6" s="626"/>
      <c r="BM6" s="626"/>
      <c r="BN6" s="627"/>
      <c r="BO6" s="628">
        <v>93.6</v>
      </c>
      <c r="BP6" s="628"/>
      <c r="BQ6" s="628"/>
      <c r="BR6" s="628"/>
      <c r="BS6" s="629">
        <v>309657</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361768</v>
      </c>
      <c r="CS6" s="626"/>
      <c r="CT6" s="626"/>
      <c r="CU6" s="626"/>
      <c r="CV6" s="626"/>
      <c r="CW6" s="626"/>
      <c r="CX6" s="626"/>
      <c r="CY6" s="627"/>
      <c r="CZ6" s="628">
        <v>0.7</v>
      </c>
      <c r="DA6" s="628"/>
      <c r="DB6" s="628"/>
      <c r="DC6" s="628"/>
      <c r="DD6" s="634">
        <v>11352</v>
      </c>
      <c r="DE6" s="626"/>
      <c r="DF6" s="626"/>
      <c r="DG6" s="626"/>
      <c r="DH6" s="626"/>
      <c r="DI6" s="626"/>
      <c r="DJ6" s="626"/>
      <c r="DK6" s="626"/>
      <c r="DL6" s="626"/>
      <c r="DM6" s="626"/>
      <c r="DN6" s="626"/>
      <c r="DO6" s="626"/>
      <c r="DP6" s="627"/>
      <c r="DQ6" s="634">
        <v>361548</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20461</v>
      </c>
      <c r="S7" s="626"/>
      <c r="T7" s="626"/>
      <c r="U7" s="626"/>
      <c r="V7" s="626"/>
      <c r="W7" s="626"/>
      <c r="X7" s="626"/>
      <c r="Y7" s="627"/>
      <c r="Z7" s="628">
        <v>0</v>
      </c>
      <c r="AA7" s="628"/>
      <c r="AB7" s="628"/>
      <c r="AC7" s="628"/>
      <c r="AD7" s="629">
        <v>20461</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12129070</v>
      </c>
      <c r="BH7" s="626"/>
      <c r="BI7" s="626"/>
      <c r="BJ7" s="626"/>
      <c r="BK7" s="626"/>
      <c r="BL7" s="626"/>
      <c r="BM7" s="626"/>
      <c r="BN7" s="627"/>
      <c r="BO7" s="628">
        <v>43.6</v>
      </c>
      <c r="BP7" s="628"/>
      <c r="BQ7" s="628"/>
      <c r="BR7" s="628"/>
      <c r="BS7" s="629">
        <v>309657</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6101362</v>
      </c>
      <c r="CS7" s="626"/>
      <c r="CT7" s="626"/>
      <c r="CU7" s="626"/>
      <c r="CV7" s="626"/>
      <c r="CW7" s="626"/>
      <c r="CX7" s="626"/>
      <c r="CY7" s="627"/>
      <c r="CZ7" s="628">
        <v>12.4</v>
      </c>
      <c r="DA7" s="628"/>
      <c r="DB7" s="628"/>
      <c r="DC7" s="628"/>
      <c r="DD7" s="634">
        <v>62162</v>
      </c>
      <c r="DE7" s="626"/>
      <c r="DF7" s="626"/>
      <c r="DG7" s="626"/>
      <c r="DH7" s="626"/>
      <c r="DI7" s="626"/>
      <c r="DJ7" s="626"/>
      <c r="DK7" s="626"/>
      <c r="DL7" s="626"/>
      <c r="DM7" s="626"/>
      <c r="DN7" s="626"/>
      <c r="DO7" s="626"/>
      <c r="DP7" s="627"/>
      <c r="DQ7" s="634">
        <v>5368841</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85569</v>
      </c>
      <c r="S8" s="626"/>
      <c r="T8" s="626"/>
      <c r="U8" s="626"/>
      <c r="V8" s="626"/>
      <c r="W8" s="626"/>
      <c r="X8" s="626"/>
      <c r="Y8" s="627"/>
      <c r="Z8" s="628">
        <v>0.2</v>
      </c>
      <c r="AA8" s="628"/>
      <c r="AB8" s="628"/>
      <c r="AC8" s="628"/>
      <c r="AD8" s="629">
        <v>85569</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243565</v>
      </c>
      <c r="BH8" s="626"/>
      <c r="BI8" s="626"/>
      <c r="BJ8" s="626"/>
      <c r="BK8" s="626"/>
      <c r="BL8" s="626"/>
      <c r="BM8" s="626"/>
      <c r="BN8" s="627"/>
      <c r="BO8" s="628">
        <v>0.9</v>
      </c>
      <c r="BP8" s="628"/>
      <c r="BQ8" s="628"/>
      <c r="BR8" s="628"/>
      <c r="BS8" s="634" t="s">
        <v>222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23135366</v>
      </c>
      <c r="CS8" s="626"/>
      <c r="CT8" s="626"/>
      <c r="CU8" s="626"/>
      <c r="CV8" s="626"/>
      <c r="CW8" s="626"/>
      <c r="CX8" s="626"/>
      <c r="CY8" s="627"/>
      <c r="CZ8" s="628">
        <v>47.2</v>
      </c>
      <c r="DA8" s="628"/>
      <c r="DB8" s="628"/>
      <c r="DC8" s="628"/>
      <c r="DD8" s="634">
        <v>345543</v>
      </c>
      <c r="DE8" s="626"/>
      <c r="DF8" s="626"/>
      <c r="DG8" s="626"/>
      <c r="DH8" s="626"/>
      <c r="DI8" s="626"/>
      <c r="DJ8" s="626"/>
      <c r="DK8" s="626"/>
      <c r="DL8" s="626"/>
      <c r="DM8" s="626"/>
      <c r="DN8" s="626"/>
      <c r="DO8" s="626"/>
      <c r="DP8" s="627"/>
      <c r="DQ8" s="634">
        <v>11885217</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52413</v>
      </c>
      <c r="S9" s="626"/>
      <c r="T9" s="626"/>
      <c r="U9" s="626"/>
      <c r="V9" s="626"/>
      <c r="W9" s="626"/>
      <c r="X9" s="626"/>
      <c r="Y9" s="627"/>
      <c r="Z9" s="628">
        <v>0.1</v>
      </c>
      <c r="AA9" s="628"/>
      <c r="AB9" s="628"/>
      <c r="AC9" s="628"/>
      <c r="AD9" s="629">
        <v>52413</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9499058</v>
      </c>
      <c r="BH9" s="626"/>
      <c r="BI9" s="626"/>
      <c r="BJ9" s="626"/>
      <c r="BK9" s="626"/>
      <c r="BL9" s="626"/>
      <c r="BM9" s="626"/>
      <c r="BN9" s="627"/>
      <c r="BO9" s="628">
        <v>34.1</v>
      </c>
      <c r="BP9" s="628"/>
      <c r="BQ9" s="628"/>
      <c r="BR9" s="628"/>
      <c r="BS9" s="634" t="s">
        <v>222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3490751</v>
      </c>
      <c r="CS9" s="626"/>
      <c r="CT9" s="626"/>
      <c r="CU9" s="626"/>
      <c r="CV9" s="626"/>
      <c r="CW9" s="626"/>
      <c r="CX9" s="626"/>
      <c r="CY9" s="627"/>
      <c r="CZ9" s="628">
        <v>7.1</v>
      </c>
      <c r="DA9" s="628"/>
      <c r="DB9" s="628"/>
      <c r="DC9" s="628"/>
      <c r="DD9" s="634">
        <v>7057</v>
      </c>
      <c r="DE9" s="626"/>
      <c r="DF9" s="626"/>
      <c r="DG9" s="626"/>
      <c r="DH9" s="626"/>
      <c r="DI9" s="626"/>
      <c r="DJ9" s="626"/>
      <c r="DK9" s="626"/>
      <c r="DL9" s="626"/>
      <c r="DM9" s="626"/>
      <c r="DN9" s="626"/>
      <c r="DO9" s="626"/>
      <c r="DP9" s="627"/>
      <c r="DQ9" s="634">
        <v>2930362</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2074883</v>
      </c>
      <c r="S10" s="626"/>
      <c r="T10" s="626"/>
      <c r="U10" s="626"/>
      <c r="V10" s="626"/>
      <c r="W10" s="626"/>
      <c r="X10" s="626"/>
      <c r="Y10" s="627"/>
      <c r="Z10" s="628">
        <v>4</v>
      </c>
      <c r="AA10" s="628"/>
      <c r="AB10" s="628"/>
      <c r="AC10" s="628"/>
      <c r="AD10" s="629">
        <v>2074883</v>
      </c>
      <c r="AE10" s="629"/>
      <c r="AF10" s="629"/>
      <c r="AG10" s="629"/>
      <c r="AH10" s="629"/>
      <c r="AI10" s="629"/>
      <c r="AJ10" s="629"/>
      <c r="AK10" s="629"/>
      <c r="AL10" s="630">
        <v>7.2</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486596</v>
      </c>
      <c r="BH10" s="626"/>
      <c r="BI10" s="626"/>
      <c r="BJ10" s="626"/>
      <c r="BK10" s="626"/>
      <c r="BL10" s="626"/>
      <c r="BM10" s="626"/>
      <c r="BN10" s="627"/>
      <c r="BO10" s="628">
        <v>1.7</v>
      </c>
      <c r="BP10" s="628"/>
      <c r="BQ10" s="628"/>
      <c r="BR10" s="628"/>
      <c r="BS10" s="634" t="s">
        <v>222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240395</v>
      </c>
      <c r="CS10" s="626"/>
      <c r="CT10" s="626"/>
      <c r="CU10" s="626"/>
      <c r="CV10" s="626"/>
      <c r="CW10" s="626"/>
      <c r="CX10" s="626"/>
      <c r="CY10" s="627"/>
      <c r="CZ10" s="628">
        <v>0.5</v>
      </c>
      <c r="DA10" s="628"/>
      <c r="DB10" s="628"/>
      <c r="DC10" s="628"/>
      <c r="DD10" s="634" t="s">
        <v>222</v>
      </c>
      <c r="DE10" s="626"/>
      <c r="DF10" s="626"/>
      <c r="DG10" s="626"/>
      <c r="DH10" s="626"/>
      <c r="DI10" s="626"/>
      <c r="DJ10" s="626"/>
      <c r="DK10" s="626"/>
      <c r="DL10" s="626"/>
      <c r="DM10" s="626"/>
      <c r="DN10" s="626"/>
      <c r="DO10" s="626"/>
      <c r="DP10" s="627"/>
      <c r="DQ10" s="634">
        <v>58002</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7035</v>
      </c>
      <c r="S11" s="626"/>
      <c r="T11" s="626"/>
      <c r="U11" s="626"/>
      <c r="V11" s="626"/>
      <c r="W11" s="626"/>
      <c r="X11" s="626"/>
      <c r="Y11" s="627"/>
      <c r="Z11" s="628">
        <v>0</v>
      </c>
      <c r="AA11" s="628"/>
      <c r="AB11" s="628"/>
      <c r="AC11" s="628"/>
      <c r="AD11" s="629">
        <v>7035</v>
      </c>
      <c r="AE11" s="629"/>
      <c r="AF11" s="629"/>
      <c r="AG11" s="629"/>
      <c r="AH11" s="629"/>
      <c r="AI11" s="629"/>
      <c r="AJ11" s="629"/>
      <c r="AK11" s="629"/>
      <c r="AL11" s="630">
        <v>0</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1899851</v>
      </c>
      <c r="BH11" s="626"/>
      <c r="BI11" s="626"/>
      <c r="BJ11" s="626"/>
      <c r="BK11" s="626"/>
      <c r="BL11" s="626"/>
      <c r="BM11" s="626"/>
      <c r="BN11" s="627"/>
      <c r="BO11" s="628">
        <v>6.8</v>
      </c>
      <c r="BP11" s="628"/>
      <c r="BQ11" s="628"/>
      <c r="BR11" s="628"/>
      <c r="BS11" s="634">
        <v>309657</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7577</v>
      </c>
      <c r="CS11" s="626"/>
      <c r="CT11" s="626"/>
      <c r="CU11" s="626"/>
      <c r="CV11" s="626"/>
      <c r="CW11" s="626"/>
      <c r="CX11" s="626"/>
      <c r="CY11" s="627"/>
      <c r="CZ11" s="628">
        <v>0</v>
      </c>
      <c r="DA11" s="628"/>
      <c r="DB11" s="628"/>
      <c r="DC11" s="628"/>
      <c r="DD11" s="634">
        <v>2127</v>
      </c>
      <c r="DE11" s="626"/>
      <c r="DF11" s="626"/>
      <c r="DG11" s="626"/>
      <c r="DH11" s="626"/>
      <c r="DI11" s="626"/>
      <c r="DJ11" s="626"/>
      <c r="DK11" s="626"/>
      <c r="DL11" s="626"/>
      <c r="DM11" s="626"/>
      <c r="DN11" s="626"/>
      <c r="DO11" s="626"/>
      <c r="DP11" s="627"/>
      <c r="DQ11" s="634">
        <v>4122</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222</v>
      </c>
      <c r="S12" s="626"/>
      <c r="T12" s="626"/>
      <c r="U12" s="626"/>
      <c r="V12" s="626"/>
      <c r="W12" s="626"/>
      <c r="X12" s="626"/>
      <c r="Y12" s="627"/>
      <c r="Z12" s="628" t="s">
        <v>222</v>
      </c>
      <c r="AA12" s="628"/>
      <c r="AB12" s="628"/>
      <c r="AC12" s="628"/>
      <c r="AD12" s="629" t="s">
        <v>222</v>
      </c>
      <c r="AE12" s="629"/>
      <c r="AF12" s="629"/>
      <c r="AG12" s="629"/>
      <c r="AH12" s="629"/>
      <c r="AI12" s="629"/>
      <c r="AJ12" s="629"/>
      <c r="AK12" s="629"/>
      <c r="AL12" s="630" t="s">
        <v>222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12806298</v>
      </c>
      <c r="BH12" s="626"/>
      <c r="BI12" s="626"/>
      <c r="BJ12" s="626"/>
      <c r="BK12" s="626"/>
      <c r="BL12" s="626"/>
      <c r="BM12" s="626"/>
      <c r="BN12" s="627"/>
      <c r="BO12" s="628">
        <v>46</v>
      </c>
      <c r="BP12" s="628"/>
      <c r="BQ12" s="628"/>
      <c r="BR12" s="628"/>
      <c r="BS12" s="634" t="s">
        <v>222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317859</v>
      </c>
      <c r="CS12" s="626"/>
      <c r="CT12" s="626"/>
      <c r="CU12" s="626"/>
      <c r="CV12" s="626"/>
      <c r="CW12" s="626"/>
      <c r="CX12" s="626"/>
      <c r="CY12" s="627"/>
      <c r="CZ12" s="628">
        <v>0.6</v>
      </c>
      <c r="DA12" s="628"/>
      <c r="DB12" s="628"/>
      <c r="DC12" s="628"/>
      <c r="DD12" s="634" t="s">
        <v>222</v>
      </c>
      <c r="DE12" s="626"/>
      <c r="DF12" s="626"/>
      <c r="DG12" s="626"/>
      <c r="DH12" s="626"/>
      <c r="DI12" s="626"/>
      <c r="DJ12" s="626"/>
      <c r="DK12" s="626"/>
      <c r="DL12" s="626"/>
      <c r="DM12" s="626"/>
      <c r="DN12" s="626"/>
      <c r="DO12" s="626"/>
      <c r="DP12" s="627"/>
      <c r="DQ12" s="634">
        <v>204983</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64580</v>
      </c>
      <c r="S13" s="626"/>
      <c r="T13" s="626"/>
      <c r="U13" s="626"/>
      <c r="V13" s="626"/>
      <c r="W13" s="626"/>
      <c r="X13" s="626"/>
      <c r="Y13" s="627"/>
      <c r="Z13" s="628">
        <v>0.1</v>
      </c>
      <c r="AA13" s="628"/>
      <c r="AB13" s="628"/>
      <c r="AC13" s="628"/>
      <c r="AD13" s="629">
        <v>64580</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12396171</v>
      </c>
      <c r="BH13" s="626"/>
      <c r="BI13" s="626"/>
      <c r="BJ13" s="626"/>
      <c r="BK13" s="626"/>
      <c r="BL13" s="626"/>
      <c r="BM13" s="626"/>
      <c r="BN13" s="627"/>
      <c r="BO13" s="628">
        <v>44.5</v>
      </c>
      <c r="BP13" s="628"/>
      <c r="BQ13" s="628"/>
      <c r="BR13" s="628"/>
      <c r="BS13" s="634" t="s">
        <v>222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6722055</v>
      </c>
      <c r="CS13" s="626"/>
      <c r="CT13" s="626"/>
      <c r="CU13" s="626"/>
      <c r="CV13" s="626"/>
      <c r="CW13" s="626"/>
      <c r="CX13" s="626"/>
      <c r="CY13" s="627"/>
      <c r="CZ13" s="628">
        <v>13.7</v>
      </c>
      <c r="DA13" s="628"/>
      <c r="DB13" s="628"/>
      <c r="DC13" s="628"/>
      <c r="DD13" s="634">
        <v>3749394</v>
      </c>
      <c r="DE13" s="626"/>
      <c r="DF13" s="626"/>
      <c r="DG13" s="626"/>
      <c r="DH13" s="626"/>
      <c r="DI13" s="626"/>
      <c r="DJ13" s="626"/>
      <c r="DK13" s="626"/>
      <c r="DL13" s="626"/>
      <c r="DM13" s="626"/>
      <c r="DN13" s="626"/>
      <c r="DO13" s="626"/>
      <c r="DP13" s="627"/>
      <c r="DQ13" s="634">
        <v>3244384</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222</v>
      </c>
      <c r="S14" s="626"/>
      <c r="T14" s="626"/>
      <c r="U14" s="626"/>
      <c r="V14" s="626"/>
      <c r="W14" s="626"/>
      <c r="X14" s="626"/>
      <c r="Y14" s="627"/>
      <c r="Z14" s="628" t="s">
        <v>222</v>
      </c>
      <c r="AA14" s="628"/>
      <c r="AB14" s="628"/>
      <c r="AC14" s="628"/>
      <c r="AD14" s="629" t="s">
        <v>222</v>
      </c>
      <c r="AE14" s="629"/>
      <c r="AF14" s="629"/>
      <c r="AG14" s="629"/>
      <c r="AH14" s="629"/>
      <c r="AI14" s="629"/>
      <c r="AJ14" s="629"/>
      <c r="AK14" s="629"/>
      <c r="AL14" s="630" t="s">
        <v>222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101365</v>
      </c>
      <c r="BH14" s="626"/>
      <c r="BI14" s="626"/>
      <c r="BJ14" s="626"/>
      <c r="BK14" s="626"/>
      <c r="BL14" s="626"/>
      <c r="BM14" s="626"/>
      <c r="BN14" s="627"/>
      <c r="BO14" s="628">
        <v>0.4</v>
      </c>
      <c r="BP14" s="628"/>
      <c r="BQ14" s="628"/>
      <c r="BR14" s="628"/>
      <c r="BS14" s="634" t="s">
        <v>222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1367920</v>
      </c>
      <c r="CS14" s="626"/>
      <c r="CT14" s="626"/>
      <c r="CU14" s="626"/>
      <c r="CV14" s="626"/>
      <c r="CW14" s="626"/>
      <c r="CX14" s="626"/>
      <c r="CY14" s="627"/>
      <c r="CZ14" s="628">
        <v>2.8</v>
      </c>
      <c r="DA14" s="628"/>
      <c r="DB14" s="628"/>
      <c r="DC14" s="628"/>
      <c r="DD14" s="634">
        <v>57242</v>
      </c>
      <c r="DE14" s="626"/>
      <c r="DF14" s="626"/>
      <c r="DG14" s="626"/>
      <c r="DH14" s="626"/>
      <c r="DI14" s="626"/>
      <c r="DJ14" s="626"/>
      <c r="DK14" s="626"/>
      <c r="DL14" s="626"/>
      <c r="DM14" s="626"/>
      <c r="DN14" s="626"/>
      <c r="DO14" s="626"/>
      <c r="DP14" s="627"/>
      <c r="DQ14" s="634">
        <v>1359288</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158043</v>
      </c>
      <c r="S15" s="626"/>
      <c r="T15" s="626"/>
      <c r="U15" s="626"/>
      <c r="V15" s="626"/>
      <c r="W15" s="626"/>
      <c r="X15" s="626"/>
      <c r="Y15" s="627"/>
      <c r="Z15" s="628">
        <v>0.3</v>
      </c>
      <c r="AA15" s="628"/>
      <c r="AB15" s="628"/>
      <c r="AC15" s="628"/>
      <c r="AD15" s="629">
        <v>158043</v>
      </c>
      <c r="AE15" s="629"/>
      <c r="AF15" s="629"/>
      <c r="AG15" s="629"/>
      <c r="AH15" s="629"/>
      <c r="AI15" s="629"/>
      <c r="AJ15" s="629"/>
      <c r="AK15" s="629"/>
      <c r="AL15" s="630">
        <v>0.5</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1003683</v>
      </c>
      <c r="BH15" s="626"/>
      <c r="BI15" s="626"/>
      <c r="BJ15" s="626"/>
      <c r="BK15" s="626"/>
      <c r="BL15" s="626"/>
      <c r="BM15" s="626"/>
      <c r="BN15" s="627"/>
      <c r="BO15" s="628">
        <v>3.6</v>
      </c>
      <c r="BP15" s="628"/>
      <c r="BQ15" s="628"/>
      <c r="BR15" s="628"/>
      <c r="BS15" s="634" t="s">
        <v>222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4908718</v>
      </c>
      <c r="CS15" s="626"/>
      <c r="CT15" s="626"/>
      <c r="CU15" s="626"/>
      <c r="CV15" s="626"/>
      <c r="CW15" s="626"/>
      <c r="CX15" s="626"/>
      <c r="CY15" s="627"/>
      <c r="CZ15" s="628">
        <v>10</v>
      </c>
      <c r="DA15" s="628"/>
      <c r="DB15" s="628"/>
      <c r="DC15" s="628"/>
      <c r="DD15" s="634">
        <v>539684</v>
      </c>
      <c r="DE15" s="626"/>
      <c r="DF15" s="626"/>
      <c r="DG15" s="626"/>
      <c r="DH15" s="626"/>
      <c r="DI15" s="626"/>
      <c r="DJ15" s="626"/>
      <c r="DK15" s="626"/>
      <c r="DL15" s="626"/>
      <c r="DM15" s="626"/>
      <c r="DN15" s="626"/>
      <c r="DO15" s="626"/>
      <c r="DP15" s="627"/>
      <c r="DQ15" s="634">
        <v>3692046</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24446</v>
      </c>
      <c r="S16" s="626"/>
      <c r="T16" s="626"/>
      <c r="U16" s="626"/>
      <c r="V16" s="626"/>
      <c r="W16" s="626"/>
      <c r="X16" s="626"/>
      <c r="Y16" s="627"/>
      <c r="Z16" s="628">
        <v>0</v>
      </c>
      <c r="AA16" s="628"/>
      <c r="AB16" s="628"/>
      <c r="AC16" s="628"/>
      <c r="AD16" s="629" t="s">
        <v>222</v>
      </c>
      <c r="AE16" s="629"/>
      <c r="AF16" s="629"/>
      <c r="AG16" s="629"/>
      <c r="AH16" s="629"/>
      <c r="AI16" s="629"/>
      <c r="AJ16" s="629"/>
      <c r="AK16" s="629"/>
      <c r="AL16" s="630" t="s">
        <v>222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222</v>
      </c>
      <c r="BH16" s="626"/>
      <c r="BI16" s="626"/>
      <c r="BJ16" s="626"/>
      <c r="BK16" s="626"/>
      <c r="BL16" s="626"/>
      <c r="BM16" s="626"/>
      <c r="BN16" s="627"/>
      <c r="BO16" s="628" t="s">
        <v>222</v>
      </c>
      <c r="BP16" s="628"/>
      <c r="BQ16" s="628"/>
      <c r="BR16" s="628"/>
      <c r="BS16" s="634" t="s">
        <v>222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222</v>
      </c>
      <c r="CS16" s="626"/>
      <c r="CT16" s="626"/>
      <c r="CU16" s="626"/>
      <c r="CV16" s="626"/>
      <c r="CW16" s="626"/>
      <c r="CX16" s="626"/>
      <c r="CY16" s="627"/>
      <c r="CZ16" s="628" t="s">
        <v>222</v>
      </c>
      <c r="DA16" s="628"/>
      <c r="DB16" s="628"/>
      <c r="DC16" s="628"/>
      <c r="DD16" s="634" t="s">
        <v>222</v>
      </c>
      <c r="DE16" s="626"/>
      <c r="DF16" s="626"/>
      <c r="DG16" s="626"/>
      <c r="DH16" s="626"/>
      <c r="DI16" s="626"/>
      <c r="DJ16" s="626"/>
      <c r="DK16" s="626"/>
      <c r="DL16" s="626"/>
      <c r="DM16" s="626"/>
      <c r="DN16" s="626"/>
      <c r="DO16" s="626"/>
      <c r="DP16" s="627"/>
      <c r="DQ16" s="634" t="s">
        <v>222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t="s">
        <v>222</v>
      </c>
      <c r="S17" s="626"/>
      <c r="T17" s="626"/>
      <c r="U17" s="626"/>
      <c r="V17" s="626"/>
      <c r="W17" s="626"/>
      <c r="X17" s="626"/>
      <c r="Y17" s="627"/>
      <c r="Z17" s="628" t="s">
        <v>222</v>
      </c>
      <c r="AA17" s="628"/>
      <c r="AB17" s="628"/>
      <c r="AC17" s="628"/>
      <c r="AD17" s="629" t="s">
        <v>222</v>
      </c>
      <c r="AE17" s="629"/>
      <c r="AF17" s="629"/>
      <c r="AG17" s="629"/>
      <c r="AH17" s="629"/>
      <c r="AI17" s="629"/>
      <c r="AJ17" s="629"/>
      <c r="AK17" s="629"/>
      <c r="AL17" s="630" t="s">
        <v>222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222</v>
      </c>
      <c r="BH17" s="626"/>
      <c r="BI17" s="626"/>
      <c r="BJ17" s="626"/>
      <c r="BK17" s="626"/>
      <c r="BL17" s="626"/>
      <c r="BM17" s="626"/>
      <c r="BN17" s="627"/>
      <c r="BO17" s="628" t="s">
        <v>222</v>
      </c>
      <c r="BP17" s="628"/>
      <c r="BQ17" s="628"/>
      <c r="BR17" s="628"/>
      <c r="BS17" s="634" t="s">
        <v>222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2361447</v>
      </c>
      <c r="CS17" s="626"/>
      <c r="CT17" s="626"/>
      <c r="CU17" s="626"/>
      <c r="CV17" s="626"/>
      <c r="CW17" s="626"/>
      <c r="CX17" s="626"/>
      <c r="CY17" s="627"/>
      <c r="CZ17" s="628">
        <v>4.8</v>
      </c>
      <c r="DA17" s="628"/>
      <c r="DB17" s="628"/>
      <c r="DC17" s="628"/>
      <c r="DD17" s="634" t="s">
        <v>222</v>
      </c>
      <c r="DE17" s="626"/>
      <c r="DF17" s="626"/>
      <c r="DG17" s="626"/>
      <c r="DH17" s="626"/>
      <c r="DI17" s="626"/>
      <c r="DJ17" s="626"/>
      <c r="DK17" s="626"/>
      <c r="DL17" s="626"/>
      <c r="DM17" s="626"/>
      <c r="DN17" s="626"/>
      <c r="DO17" s="626"/>
      <c r="DP17" s="627"/>
      <c r="DQ17" s="634">
        <v>2275385</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24327</v>
      </c>
      <c r="S18" s="626"/>
      <c r="T18" s="626"/>
      <c r="U18" s="626"/>
      <c r="V18" s="626"/>
      <c r="W18" s="626"/>
      <c r="X18" s="626"/>
      <c r="Y18" s="627"/>
      <c r="Z18" s="628">
        <v>0</v>
      </c>
      <c r="AA18" s="628"/>
      <c r="AB18" s="628"/>
      <c r="AC18" s="628"/>
      <c r="AD18" s="629" t="s">
        <v>222</v>
      </c>
      <c r="AE18" s="629"/>
      <c r="AF18" s="629"/>
      <c r="AG18" s="629"/>
      <c r="AH18" s="629"/>
      <c r="AI18" s="629"/>
      <c r="AJ18" s="629"/>
      <c r="AK18" s="629"/>
      <c r="AL18" s="630" t="s">
        <v>222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222</v>
      </c>
      <c r="BH18" s="626"/>
      <c r="BI18" s="626"/>
      <c r="BJ18" s="626"/>
      <c r="BK18" s="626"/>
      <c r="BL18" s="626"/>
      <c r="BM18" s="626"/>
      <c r="BN18" s="627"/>
      <c r="BO18" s="628" t="s">
        <v>222</v>
      </c>
      <c r="BP18" s="628"/>
      <c r="BQ18" s="628"/>
      <c r="BR18" s="628"/>
      <c r="BS18" s="634" t="s">
        <v>222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222</v>
      </c>
      <c r="CS18" s="626"/>
      <c r="CT18" s="626"/>
      <c r="CU18" s="626"/>
      <c r="CV18" s="626"/>
      <c r="CW18" s="626"/>
      <c r="CX18" s="626"/>
      <c r="CY18" s="627"/>
      <c r="CZ18" s="628" t="s">
        <v>222</v>
      </c>
      <c r="DA18" s="628"/>
      <c r="DB18" s="628"/>
      <c r="DC18" s="628"/>
      <c r="DD18" s="634" t="s">
        <v>222</v>
      </c>
      <c r="DE18" s="626"/>
      <c r="DF18" s="626"/>
      <c r="DG18" s="626"/>
      <c r="DH18" s="626"/>
      <c r="DI18" s="626"/>
      <c r="DJ18" s="626"/>
      <c r="DK18" s="626"/>
      <c r="DL18" s="626"/>
      <c r="DM18" s="626"/>
      <c r="DN18" s="626"/>
      <c r="DO18" s="626"/>
      <c r="DP18" s="627"/>
      <c r="DQ18" s="634" t="s">
        <v>222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v>119</v>
      </c>
      <c r="S19" s="626"/>
      <c r="T19" s="626"/>
      <c r="U19" s="626"/>
      <c r="V19" s="626"/>
      <c r="W19" s="626"/>
      <c r="X19" s="626"/>
      <c r="Y19" s="627"/>
      <c r="Z19" s="628">
        <v>0</v>
      </c>
      <c r="AA19" s="628"/>
      <c r="AB19" s="628"/>
      <c r="AC19" s="628"/>
      <c r="AD19" s="629" t="s">
        <v>222</v>
      </c>
      <c r="AE19" s="629"/>
      <c r="AF19" s="629"/>
      <c r="AG19" s="629"/>
      <c r="AH19" s="629"/>
      <c r="AI19" s="629"/>
      <c r="AJ19" s="629"/>
      <c r="AK19" s="629"/>
      <c r="AL19" s="630" t="s">
        <v>222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1790338</v>
      </c>
      <c r="BH19" s="626"/>
      <c r="BI19" s="626"/>
      <c r="BJ19" s="626"/>
      <c r="BK19" s="626"/>
      <c r="BL19" s="626"/>
      <c r="BM19" s="626"/>
      <c r="BN19" s="627"/>
      <c r="BO19" s="628">
        <v>6.4</v>
      </c>
      <c r="BP19" s="628"/>
      <c r="BQ19" s="628"/>
      <c r="BR19" s="628"/>
      <c r="BS19" s="634" t="s">
        <v>222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222</v>
      </c>
      <c r="CS19" s="626"/>
      <c r="CT19" s="626"/>
      <c r="CU19" s="626"/>
      <c r="CV19" s="626"/>
      <c r="CW19" s="626"/>
      <c r="CX19" s="626"/>
      <c r="CY19" s="627"/>
      <c r="CZ19" s="628" t="s">
        <v>222</v>
      </c>
      <c r="DA19" s="628"/>
      <c r="DB19" s="628"/>
      <c r="DC19" s="628"/>
      <c r="DD19" s="634" t="s">
        <v>222</v>
      </c>
      <c r="DE19" s="626"/>
      <c r="DF19" s="626"/>
      <c r="DG19" s="626"/>
      <c r="DH19" s="626"/>
      <c r="DI19" s="626"/>
      <c r="DJ19" s="626"/>
      <c r="DK19" s="626"/>
      <c r="DL19" s="626"/>
      <c r="DM19" s="626"/>
      <c r="DN19" s="626"/>
      <c r="DO19" s="626"/>
      <c r="DP19" s="627"/>
      <c r="DQ19" s="634" t="s">
        <v>222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30538699</v>
      </c>
      <c r="S20" s="626"/>
      <c r="T20" s="626"/>
      <c r="U20" s="626"/>
      <c r="V20" s="626"/>
      <c r="W20" s="626"/>
      <c r="X20" s="626"/>
      <c r="Y20" s="627"/>
      <c r="Z20" s="628">
        <v>58.6</v>
      </c>
      <c r="AA20" s="628"/>
      <c r="AB20" s="628"/>
      <c r="AC20" s="628"/>
      <c r="AD20" s="629">
        <v>28723915</v>
      </c>
      <c r="AE20" s="629"/>
      <c r="AF20" s="629"/>
      <c r="AG20" s="629"/>
      <c r="AH20" s="629"/>
      <c r="AI20" s="629"/>
      <c r="AJ20" s="629"/>
      <c r="AK20" s="629"/>
      <c r="AL20" s="630">
        <v>99.3</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1790338</v>
      </c>
      <c r="BH20" s="626"/>
      <c r="BI20" s="626"/>
      <c r="BJ20" s="626"/>
      <c r="BK20" s="626"/>
      <c r="BL20" s="626"/>
      <c r="BM20" s="626"/>
      <c r="BN20" s="627"/>
      <c r="BO20" s="628">
        <v>6.4</v>
      </c>
      <c r="BP20" s="628"/>
      <c r="BQ20" s="628"/>
      <c r="BR20" s="628"/>
      <c r="BS20" s="634" t="s">
        <v>222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49015218</v>
      </c>
      <c r="CS20" s="626"/>
      <c r="CT20" s="626"/>
      <c r="CU20" s="626"/>
      <c r="CV20" s="626"/>
      <c r="CW20" s="626"/>
      <c r="CX20" s="626"/>
      <c r="CY20" s="627"/>
      <c r="CZ20" s="628">
        <v>100</v>
      </c>
      <c r="DA20" s="628"/>
      <c r="DB20" s="628"/>
      <c r="DC20" s="628"/>
      <c r="DD20" s="634">
        <v>4774561</v>
      </c>
      <c r="DE20" s="626"/>
      <c r="DF20" s="626"/>
      <c r="DG20" s="626"/>
      <c r="DH20" s="626"/>
      <c r="DI20" s="626"/>
      <c r="DJ20" s="626"/>
      <c r="DK20" s="626"/>
      <c r="DL20" s="626"/>
      <c r="DM20" s="626"/>
      <c r="DN20" s="626"/>
      <c r="DO20" s="626"/>
      <c r="DP20" s="627"/>
      <c r="DQ20" s="634">
        <v>31384178</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19026</v>
      </c>
      <c r="S21" s="626"/>
      <c r="T21" s="626"/>
      <c r="U21" s="626"/>
      <c r="V21" s="626"/>
      <c r="W21" s="626"/>
      <c r="X21" s="626"/>
      <c r="Y21" s="627"/>
      <c r="Z21" s="628">
        <v>0</v>
      </c>
      <c r="AA21" s="628"/>
      <c r="AB21" s="628"/>
      <c r="AC21" s="628"/>
      <c r="AD21" s="629">
        <v>19026</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222</v>
      </c>
      <c r="BH21" s="626"/>
      <c r="BI21" s="626"/>
      <c r="BJ21" s="626"/>
      <c r="BK21" s="626"/>
      <c r="BL21" s="626"/>
      <c r="BM21" s="626"/>
      <c r="BN21" s="627"/>
      <c r="BO21" s="628" t="s">
        <v>222</v>
      </c>
      <c r="BP21" s="628"/>
      <c r="BQ21" s="628"/>
      <c r="BR21" s="628"/>
      <c r="BS21" s="634" t="s">
        <v>222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614567</v>
      </c>
      <c r="S22" s="626"/>
      <c r="T22" s="626"/>
      <c r="U22" s="626"/>
      <c r="V22" s="626"/>
      <c r="W22" s="626"/>
      <c r="X22" s="626"/>
      <c r="Y22" s="627"/>
      <c r="Z22" s="628">
        <v>1.2</v>
      </c>
      <c r="AA22" s="628"/>
      <c r="AB22" s="628"/>
      <c r="AC22" s="628"/>
      <c r="AD22" s="629" t="s">
        <v>222</v>
      </c>
      <c r="AE22" s="629"/>
      <c r="AF22" s="629"/>
      <c r="AG22" s="629"/>
      <c r="AH22" s="629"/>
      <c r="AI22" s="629"/>
      <c r="AJ22" s="629"/>
      <c r="AK22" s="629"/>
      <c r="AL22" s="630" t="s">
        <v>222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222</v>
      </c>
      <c r="BH22" s="626"/>
      <c r="BI22" s="626"/>
      <c r="BJ22" s="626"/>
      <c r="BK22" s="626"/>
      <c r="BL22" s="626"/>
      <c r="BM22" s="626"/>
      <c r="BN22" s="627"/>
      <c r="BO22" s="628" t="s">
        <v>222</v>
      </c>
      <c r="BP22" s="628"/>
      <c r="BQ22" s="628"/>
      <c r="BR22" s="628"/>
      <c r="BS22" s="634" t="s">
        <v>222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923616</v>
      </c>
      <c r="S23" s="626"/>
      <c r="T23" s="626"/>
      <c r="U23" s="626"/>
      <c r="V23" s="626"/>
      <c r="W23" s="626"/>
      <c r="X23" s="626"/>
      <c r="Y23" s="627"/>
      <c r="Z23" s="628">
        <v>1.8</v>
      </c>
      <c r="AA23" s="628"/>
      <c r="AB23" s="628"/>
      <c r="AC23" s="628"/>
      <c r="AD23" s="629" t="s">
        <v>222</v>
      </c>
      <c r="AE23" s="629"/>
      <c r="AF23" s="629"/>
      <c r="AG23" s="629"/>
      <c r="AH23" s="629"/>
      <c r="AI23" s="629"/>
      <c r="AJ23" s="629"/>
      <c r="AK23" s="629"/>
      <c r="AL23" s="630" t="s">
        <v>222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1790338</v>
      </c>
      <c r="BH23" s="626"/>
      <c r="BI23" s="626"/>
      <c r="BJ23" s="626"/>
      <c r="BK23" s="626"/>
      <c r="BL23" s="626"/>
      <c r="BM23" s="626"/>
      <c r="BN23" s="627"/>
      <c r="BO23" s="628">
        <v>6.4</v>
      </c>
      <c r="BP23" s="628"/>
      <c r="BQ23" s="628"/>
      <c r="BR23" s="628"/>
      <c r="BS23" s="634" t="s">
        <v>222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93036</v>
      </c>
      <c r="S24" s="626"/>
      <c r="T24" s="626"/>
      <c r="U24" s="626"/>
      <c r="V24" s="626"/>
      <c r="W24" s="626"/>
      <c r="X24" s="626"/>
      <c r="Y24" s="627"/>
      <c r="Z24" s="628">
        <v>0.2</v>
      </c>
      <c r="AA24" s="628"/>
      <c r="AB24" s="628"/>
      <c r="AC24" s="628"/>
      <c r="AD24" s="629" t="s">
        <v>222</v>
      </c>
      <c r="AE24" s="629"/>
      <c r="AF24" s="629"/>
      <c r="AG24" s="629"/>
      <c r="AH24" s="629"/>
      <c r="AI24" s="629"/>
      <c r="AJ24" s="629"/>
      <c r="AK24" s="629"/>
      <c r="AL24" s="630" t="s">
        <v>222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222</v>
      </c>
      <c r="BH24" s="626"/>
      <c r="BI24" s="626"/>
      <c r="BJ24" s="626"/>
      <c r="BK24" s="626"/>
      <c r="BL24" s="626"/>
      <c r="BM24" s="626"/>
      <c r="BN24" s="627"/>
      <c r="BO24" s="628" t="s">
        <v>222</v>
      </c>
      <c r="BP24" s="628"/>
      <c r="BQ24" s="628"/>
      <c r="BR24" s="628"/>
      <c r="BS24" s="634" t="s">
        <v>222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24142300</v>
      </c>
      <c r="CS24" s="615"/>
      <c r="CT24" s="615"/>
      <c r="CU24" s="615"/>
      <c r="CV24" s="615"/>
      <c r="CW24" s="615"/>
      <c r="CX24" s="615"/>
      <c r="CY24" s="616"/>
      <c r="CZ24" s="652">
        <v>49.3</v>
      </c>
      <c r="DA24" s="653"/>
      <c r="DB24" s="653"/>
      <c r="DC24" s="654"/>
      <c r="DD24" s="651">
        <v>13587715</v>
      </c>
      <c r="DE24" s="615"/>
      <c r="DF24" s="615"/>
      <c r="DG24" s="615"/>
      <c r="DH24" s="615"/>
      <c r="DI24" s="615"/>
      <c r="DJ24" s="615"/>
      <c r="DK24" s="616"/>
      <c r="DL24" s="651">
        <v>13388756</v>
      </c>
      <c r="DM24" s="615"/>
      <c r="DN24" s="615"/>
      <c r="DO24" s="615"/>
      <c r="DP24" s="615"/>
      <c r="DQ24" s="615"/>
      <c r="DR24" s="615"/>
      <c r="DS24" s="615"/>
      <c r="DT24" s="615"/>
      <c r="DU24" s="615"/>
      <c r="DV24" s="616"/>
      <c r="DW24" s="619">
        <v>46.3</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9169914</v>
      </c>
      <c r="S25" s="626"/>
      <c r="T25" s="626"/>
      <c r="U25" s="626"/>
      <c r="V25" s="626"/>
      <c r="W25" s="626"/>
      <c r="X25" s="626"/>
      <c r="Y25" s="627"/>
      <c r="Z25" s="628">
        <v>17.600000000000001</v>
      </c>
      <c r="AA25" s="628"/>
      <c r="AB25" s="628"/>
      <c r="AC25" s="628"/>
      <c r="AD25" s="629" t="s">
        <v>222</v>
      </c>
      <c r="AE25" s="629"/>
      <c r="AF25" s="629"/>
      <c r="AG25" s="629"/>
      <c r="AH25" s="629"/>
      <c r="AI25" s="629"/>
      <c r="AJ25" s="629"/>
      <c r="AK25" s="629"/>
      <c r="AL25" s="630" t="s">
        <v>222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222</v>
      </c>
      <c r="BH25" s="626"/>
      <c r="BI25" s="626"/>
      <c r="BJ25" s="626"/>
      <c r="BK25" s="626"/>
      <c r="BL25" s="626"/>
      <c r="BM25" s="626"/>
      <c r="BN25" s="627"/>
      <c r="BO25" s="628" t="s">
        <v>222</v>
      </c>
      <c r="BP25" s="628"/>
      <c r="BQ25" s="628"/>
      <c r="BR25" s="628"/>
      <c r="BS25" s="634" t="s">
        <v>222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6886115</v>
      </c>
      <c r="CS25" s="657"/>
      <c r="CT25" s="657"/>
      <c r="CU25" s="657"/>
      <c r="CV25" s="657"/>
      <c r="CW25" s="657"/>
      <c r="CX25" s="657"/>
      <c r="CY25" s="658"/>
      <c r="CZ25" s="659">
        <v>14</v>
      </c>
      <c r="DA25" s="660"/>
      <c r="DB25" s="660"/>
      <c r="DC25" s="661"/>
      <c r="DD25" s="634">
        <v>6540340</v>
      </c>
      <c r="DE25" s="657"/>
      <c r="DF25" s="657"/>
      <c r="DG25" s="657"/>
      <c r="DH25" s="657"/>
      <c r="DI25" s="657"/>
      <c r="DJ25" s="657"/>
      <c r="DK25" s="658"/>
      <c r="DL25" s="634">
        <v>6398463</v>
      </c>
      <c r="DM25" s="657"/>
      <c r="DN25" s="657"/>
      <c r="DO25" s="657"/>
      <c r="DP25" s="657"/>
      <c r="DQ25" s="657"/>
      <c r="DR25" s="657"/>
      <c r="DS25" s="657"/>
      <c r="DT25" s="657"/>
      <c r="DU25" s="657"/>
      <c r="DV25" s="658"/>
      <c r="DW25" s="630">
        <v>22.1</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222</v>
      </c>
      <c r="S26" s="626"/>
      <c r="T26" s="626"/>
      <c r="U26" s="626"/>
      <c r="V26" s="626"/>
      <c r="W26" s="626"/>
      <c r="X26" s="626"/>
      <c r="Y26" s="627"/>
      <c r="Z26" s="628" t="s">
        <v>222</v>
      </c>
      <c r="AA26" s="628"/>
      <c r="AB26" s="628"/>
      <c r="AC26" s="628"/>
      <c r="AD26" s="629" t="s">
        <v>222</v>
      </c>
      <c r="AE26" s="629"/>
      <c r="AF26" s="629"/>
      <c r="AG26" s="629"/>
      <c r="AH26" s="629"/>
      <c r="AI26" s="629"/>
      <c r="AJ26" s="629"/>
      <c r="AK26" s="629"/>
      <c r="AL26" s="630" t="s">
        <v>222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222</v>
      </c>
      <c r="BH26" s="626"/>
      <c r="BI26" s="626"/>
      <c r="BJ26" s="626"/>
      <c r="BK26" s="626"/>
      <c r="BL26" s="626"/>
      <c r="BM26" s="626"/>
      <c r="BN26" s="627"/>
      <c r="BO26" s="628" t="s">
        <v>222</v>
      </c>
      <c r="BP26" s="628"/>
      <c r="BQ26" s="628"/>
      <c r="BR26" s="628"/>
      <c r="BS26" s="634" t="s">
        <v>222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4967663</v>
      </c>
      <c r="CS26" s="626"/>
      <c r="CT26" s="626"/>
      <c r="CU26" s="626"/>
      <c r="CV26" s="626"/>
      <c r="CW26" s="626"/>
      <c r="CX26" s="626"/>
      <c r="CY26" s="627"/>
      <c r="CZ26" s="659">
        <v>10.1</v>
      </c>
      <c r="DA26" s="660"/>
      <c r="DB26" s="660"/>
      <c r="DC26" s="661"/>
      <c r="DD26" s="634">
        <v>4641291</v>
      </c>
      <c r="DE26" s="626"/>
      <c r="DF26" s="626"/>
      <c r="DG26" s="626"/>
      <c r="DH26" s="626"/>
      <c r="DI26" s="626"/>
      <c r="DJ26" s="626"/>
      <c r="DK26" s="627"/>
      <c r="DL26" s="634" t="s">
        <v>281</v>
      </c>
      <c r="DM26" s="626"/>
      <c r="DN26" s="626"/>
      <c r="DO26" s="626"/>
      <c r="DP26" s="626"/>
      <c r="DQ26" s="626"/>
      <c r="DR26" s="626"/>
      <c r="DS26" s="626"/>
      <c r="DT26" s="626"/>
      <c r="DU26" s="626"/>
      <c r="DV26" s="627"/>
      <c r="DW26" s="630" t="s">
        <v>281</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2598284</v>
      </c>
      <c r="S27" s="626"/>
      <c r="T27" s="626"/>
      <c r="U27" s="626"/>
      <c r="V27" s="626"/>
      <c r="W27" s="626"/>
      <c r="X27" s="626"/>
      <c r="Y27" s="627"/>
      <c r="Z27" s="628">
        <v>5</v>
      </c>
      <c r="AA27" s="628"/>
      <c r="AB27" s="628"/>
      <c r="AC27" s="628"/>
      <c r="AD27" s="629" t="s">
        <v>222</v>
      </c>
      <c r="AE27" s="629"/>
      <c r="AF27" s="629"/>
      <c r="AG27" s="629"/>
      <c r="AH27" s="629"/>
      <c r="AI27" s="629"/>
      <c r="AJ27" s="629"/>
      <c r="AK27" s="629"/>
      <c r="AL27" s="630" t="s">
        <v>222</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27830754</v>
      </c>
      <c r="BH27" s="626"/>
      <c r="BI27" s="626"/>
      <c r="BJ27" s="626"/>
      <c r="BK27" s="626"/>
      <c r="BL27" s="626"/>
      <c r="BM27" s="626"/>
      <c r="BN27" s="627"/>
      <c r="BO27" s="628">
        <v>100</v>
      </c>
      <c r="BP27" s="628"/>
      <c r="BQ27" s="628"/>
      <c r="BR27" s="628"/>
      <c r="BS27" s="634">
        <v>309657</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14894738</v>
      </c>
      <c r="CS27" s="657"/>
      <c r="CT27" s="657"/>
      <c r="CU27" s="657"/>
      <c r="CV27" s="657"/>
      <c r="CW27" s="657"/>
      <c r="CX27" s="657"/>
      <c r="CY27" s="658"/>
      <c r="CZ27" s="659">
        <v>30.4</v>
      </c>
      <c r="DA27" s="660"/>
      <c r="DB27" s="660"/>
      <c r="DC27" s="661"/>
      <c r="DD27" s="634">
        <v>4771990</v>
      </c>
      <c r="DE27" s="657"/>
      <c r="DF27" s="657"/>
      <c r="DG27" s="657"/>
      <c r="DH27" s="657"/>
      <c r="DI27" s="657"/>
      <c r="DJ27" s="657"/>
      <c r="DK27" s="658"/>
      <c r="DL27" s="634">
        <v>4714908</v>
      </c>
      <c r="DM27" s="657"/>
      <c r="DN27" s="657"/>
      <c r="DO27" s="657"/>
      <c r="DP27" s="657"/>
      <c r="DQ27" s="657"/>
      <c r="DR27" s="657"/>
      <c r="DS27" s="657"/>
      <c r="DT27" s="657"/>
      <c r="DU27" s="657"/>
      <c r="DV27" s="658"/>
      <c r="DW27" s="630">
        <v>16.3</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531576</v>
      </c>
      <c r="S28" s="626"/>
      <c r="T28" s="626"/>
      <c r="U28" s="626"/>
      <c r="V28" s="626"/>
      <c r="W28" s="626"/>
      <c r="X28" s="626"/>
      <c r="Y28" s="627"/>
      <c r="Z28" s="628">
        <v>1</v>
      </c>
      <c r="AA28" s="628"/>
      <c r="AB28" s="628"/>
      <c r="AC28" s="628"/>
      <c r="AD28" s="629">
        <v>129599</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2361447</v>
      </c>
      <c r="CS28" s="626"/>
      <c r="CT28" s="626"/>
      <c r="CU28" s="626"/>
      <c r="CV28" s="626"/>
      <c r="CW28" s="626"/>
      <c r="CX28" s="626"/>
      <c r="CY28" s="627"/>
      <c r="CZ28" s="659">
        <v>4.8</v>
      </c>
      <c r="DA28" s="660"/>
      <c r="DB28" s="660"/>
      <c r="DC28" s="661"/>
      <c r="DD28" s="634">
        <v>2275385</v>
      </c>
      <c r="DE28" s="626"/>
      <c r="DF28" s="626"/>
      <c r="DG28" s="626"/>
      <c r="DH28" s="626"/>
      <c r="DI28" s="626"/>
      <c r="DJ28" s="626"/>
      <c r="DK28" s="627"/>
      <c r="DL28" s="634">
        <v>2275385</v>
      </c>
      <c r="DM28" s="626"/>
      <c r="DN28" s="626"/>
      <c r="DO28" s="626"/>
      <c r="DP28" s="626"/>
      <c r="DQ28" s="626"/>
      <c r="DR28" s="626"/>
      <c r="DS28" s="626"/>
      <c r="DT28" s="626"/>
      <c r="DU28" s="626"/>
      <c r="DV28" s="627"/>
      <c r="DW28" s="630">
        <v>7.9</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216127</v>
      </c>
      <c r="S29" s="626"/>
      <c r="T29" s="626"/>
      <c r="U29" s="626"/>
      <c r="V29" s="626"/>
      <c r="W29" s="626"/>
      <c r="X29" s="626"/>
      <c r="Y29" s="627"/>
      <c r="Z29" s="628">
        <v>0.4</v>
      </c>
      <c r="AA29" s="628"/>
      <c r="AB29" s="628"/>
      <c r="AC29" s="628"/>
      <c r="AD29" s="629" t="s">
        <v>222</v>
      </c>
      <c r="AE29" s="629"/>
      <c r="AF29" s="629"/>
      <c r="AG29" s="629"/>
      <c r="AH29" s="629"/>
      <c r="AI29" s="629"/>
      <c r="AJ29" s="629"/>
      <c r="AK29" s="629"/>
      <c r="AL29" s="630" t="s">
        <v>222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2361447</v>
      </c>
      <c r="CS29" s="657"/>
      <c r="CT29" s="657"/>
      <c r="CU29" s="657"/>
      <c r="CV29" s="657"/>
      <c r="CW29" s="657"/>
      <c r="CX29" s="657"/>
      <c r="CY29" s="658"/>
      <c r="CZ29" s="659">
        <v>4.8</v>
      </c>
      <c r="DA29" s="660"/>
      <c r="DB29" s="660"/>
      <c r="DC29" s="661"/>
      <c r="DD29" s="634">
        <v>2275385</v>
      </c>
      <c r="DE29" s="657"/>
      <c r="DF29" s="657"/>
      <c r="DG29" s="657"/>
      <c r="DH29" s="657"/>
      <c r="DI29" s="657"/>
      <c r="DJ29" s="657"/>
      <c r="DK29" s="658"/>
      <c r="DL29" s="634">
        <v>2275385</v>
      </c>
      <c r="DM29" s="657"/>
      <c r="DN29" s="657"/>
      <c r="DO29" s="657"/>
      <c r="DP29" s="657"/>
      <c r="DQ29" s="657"/>
      <c r="DR29" s="657"/>
      <c r="DS29" s="657"/>
      <c r="DT29" s="657"/>
      <c r="DU29" s="657"/>
      <c r="DV29" s="658"/>
      <c r="DW29" s="630">
        <v>7.9</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577619</v>
      </c>
      <c r="S30" s="626"/>
      <c r="T30" s="626"/>
      <c r="U30" s="626"/>
      <c r="V30" s="626"/>
      <c r="W30" s="626"/>
      <c r="X30" s="626"/>
      <c r="Y30" s="627"/>
      <c r="Z30" s="628">
        <v>1.1000000000000001</v>
      </c>
      <c r="AA30" s="628"/>
      <c r="AB30" s="628"/>
      <c r="AC30" s="628"/>
      <c r="AD30" s="629" t="s">
        <v>222</v>
      </c>
      <c r="AE30" s="629"/>
      <c r="AF30" s="629"/>
      <c r="AG30" s="629"/>
      <c r="AH30" s="629"/>
      <c r="AI30" s="629"/>
      <c r="AJ30" s="629"/>
      <c r="AK30" s="629"/>
      <c r="AL30" s="630" t="s">
        <v>222</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99.1</v>
      </c>
      <c r="BH30" s="684"/>
      <c r="BI30" s="684"/>
      <c r="BJ30" s="684"/>
      <c r="BK30" s="684"/>
      <c r="BL30" s="684"/>
      <c r="BM30" s="620">
        <v>96.4</v>
      </c>
      <c r="BN30" s="684"/>
      <c r="BO30" s="684"/>
      <c r="BP30" s="684"/>
      <c r="BQ30" s="685"/>
      <c r="BR30" s="683">
        <v>99.1</v>
      </c>
      <c r="BS30" s="684"/>
      <c r="BT30" s="684"/>
      <c r="BU30" s="684"/>
      <c r="BV30" s="684"/>
      <c r="BW30" s="684"/>
      <c r="BX30" s="620">
        <v>95.9</v>
      </c>
      <c r="BY30" s="684"/>
      <c r="BZ30" s="684"/>
      <c r="CA30" s="684"/>
      <c r="CB30" s="685"/>
      <c r="CD30" s="688"/>
      <c r="CE30" s="689"/>
      <c r="CF30" s="639" t="s">
        <v>294</v>
      </c>
      <c r="CG30" s="640"/>
      <c r="CH30" s="640"/>
      <c r="CI30" s="640"/>
      <c r="CJ30" s="640"/>
      <c r="CK30" s="640"/>
      <c r="CL30" s="640"/>
      <c r="CM30" s="640"/>
      <c r="CN30" s="640"/>
      <c r="CO30" s="640"/>
      <c r="CP30" s="640"/>
      <c r="CQ30" s="641"/>
      <c r="CR30" s="625">
        <v>2117325</v>
      </c>
      <c r="CS30" s="626"/>
      <c r="CT30" s="626"/>
      <c r="CU30" s="626"/>
      <c r="CV30" s="626"/>
      <c r="CW30" s="626"/>
      <c r="CX30" s="626"/>
      <c r="CY30" s="627"/>
      <c r="CZ30" s="659">
        <v>4.3</v>
      </c>
      <c r="DA30" s="660"/>
      <c r="DB30" s="660"/>
      <c r="DC30" s="661"/>
      <c r="DD30" s="634">
        <v>2031263</v>
      </c>
      <c r="DE30" s="626"/>
      <c r="DF30" s="626"/>
      <c r="DG30" s="626"/>
      <c r="DH30" s="626"/>
      <c r="DI30" s="626"/>
      <c r="DJ30" s="626"/>
      <c r="DK30" s="627"/>
      <c r="DL30" s="634">
        <v>2031263</v>
      </c>
      <c r="DM30" s="626"/>
      <c r="DN30" s="626"/>
      <c r="DO30" s="626"/>
      <c r="DP30" s="626"/>
      <c r="DQ30" s="626"/>
      <c r="DR30" s="626"/>
      <c r="DS30" s="626"/>
      <c r="DT30" s="626"/>
      <c r="DU30" s="626"/>
      <c r="DV30" s="627"/>
      <c r="DW30" s="630">
        <v>7</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2612394</v>
      </c>
      <c r="S31" s="626"/>
      <c r="T31" s="626"/>
      <c r="U31" s="626"/>
      <c r="V31" s="626"/>
      <c r="W31" s="626"/>
      <c r="X31" s="626"/>
      <c r="Y31" s="627"/>
      <c r="Z31" s="628">
        <v>5</v>
      </c>
      <c r="AA31" s="628"/>
      <c r="AB31" s="628"/>
      <c r="AC31" s="628"/>
      <c r="AD31" s="629" t="s">
        <v>222</v>
      </c>
      <c r="AE31" s="629"/>
      <c r="AF31" s="629"/>
      <c r="AG31" s="629"/>
      <c r="AH31" s="629"/>
      <c r="AI31" s="629"/>
      <c r="AJ31" s="629"/>
      <c r="AK31" s="629"/>
      <c r="AL31" s="630" t="s">
        <v>222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98.7</v>
      </c>
      <c r="BH31" s="657"/>
      <c r="BI31" s="657"/>
      <c r="BJ31" s="657"/>
      <c r="BK31" s="657"/>
      <c r="BL31" s="657"/>
      <c r="BM31" s="631">
        <v>94.1</v>
      </c>
      <c r="BN31" s="681"/>
      <c r="BO31" s="681"/>
      <c r="BP31" s="681"/>
      <c r="BQ31" s="682"/>
      <c r="BR31" s="680">
        <v>98.6</v>
      </c>
      <c r="BS31" s="657"/>
      <c r="BT31" s="657"/>
      <c r="BU31" s="657"/>
      <c r="BV31" s="657"/>
      <c r="BW31" s="657"/>
      <c r="BX31" s="631">
        <v>93.3</v>
      </c>
      <c r="BY31" s="681"/>
      <c r="BZ31" s="681"/>
      <c r="CA31" s="681"/>
      <c r="CB31" s="682"/>
      <c r="CD31" s="688"/>
      <c r="CE31" s="689"/>
      <c r="CF31" s="639" t="s">
        <v>298</v>
      </c>
      <c r="CG31" s="640"/>
      <c r="CH31" s="640"/>
      <c r="CI31" s="640"/>
      <c r="CJ31" s="640"/>
      <c r="CK31" s="640"/>
      <c r="CL31" s="640"/>
      <c r="CM31" s="640"/>
      <c r="CN31" s="640"/>
      <c r="CO31" s="640"/>
      <c r="CP31" s="640"/>
      <c r="CQ31" s="641"/>
      <c r="CR31" s="625">
        <v>244122</v>
      </c>
      <c r="CS31" s="657"/>
      <c r="CT31" s="657"/>
      <c r="CU31" s="657"/>
      <c r="CV31" s="657"/>
      <c r="CW31" s="657"/>
      <c r="CX31" s="657"/>
      <c r="CY31" s="658"/>
      <c r="CZ31" s="659">
        <v>0.5</v>
      </c>
      <c r="DA31" s="660"/>
      <c r="DB31" s="660"/>
      <c r="DC31" s="661"/>
      <c r="DD31" s="634">
        <v>244122</v>
      </c>
      <c r="DE31" s="657"/>
      <c r="DF31" s="657"/>
      <c r="DG31" s="657"/>
      <c r="DH31" s="657"/>
      <c r="DI31" s="657"/>
      <c r="DJ31" s="657"/>
      <c r="DK31" s="658"/>
      <c r="DL31" s="634">
        <v>244122</v>
      </c>
      <c r="DM31" s="657"/>
      <c r="DN31" s="657"/>
      <c r="DO31" s="657"/>
      <c r="DP31" s="657"/>
      <c r="DQ31" s="657"/>
      <c r="DR31" s="657"/>
      <c r="DS31" s="657"/>
      <c r="DT31" s="657"/>
      <c r="DU31" s="657"/>
      <c r="DV31" s="658"/>
      <c r="DW31" s="630">
        <v>0.8</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1879281</v>
      </c>
      <c r="S32" s="626"/>
      <c r="T32" s="626"/>
      <c r="U32" s="626"/>
      <c r="V32" s="626"/>
      <c r="W32" s="626"/>
      <c r="X32" s="626"/>
      <c r="Y32" s="627"/>
      <c r="Z32" s="628">
        <v>3.6</v>
      </c>
      <c r="AA32" s="628"/>
      <c r="AB32" s="628"/>
      <c r="AC32" s="628"/>
      <c r="AD32" s="629">
        <v>56784</v>
      </c>
      <c r="AE32" s="629"/>
      <c r="AF32" s="629"/>
      <c r="AG32" s="629"/>
      <c r="AH32" s="629"/>
      <c r="AI32" s="629"/>
      <c r="AJ32" s="629"/>
      <c r="AK32" s="629"/>
      <c r="AL32" s="630">
        <v>0.2</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99.5</v>
      </c>
      <c r="BH32" s="693"/>
      <c r="BI32" s="693"/>
      <c r="BJ32" s="693"/>
      <c r="BK32" s="693"/>
      <c r="BL32" s="693"/>
      <c r="BM32" s="694">
        <v>98.1</v>
      </c>
      <c r="BN32" s="693"/>
      <c r="BO32" s="693"/>
      <c r="BP32" s="693"/>
      <c r="BQ32" s="695"/>
      <c r="BR32" s="692">
        <v>99.5</v>
      </c>
      <c r="BS32" s="693"/>
      <c r="BT32" s="693"/>
      <c r="BU32" s="693"/>
      <c r="BV32" s="693"/>
      <c r="BW32" s="693"/>
      <c r="BX32" s="694">
        <v>97.9</v>
      </c>
      <c r="BY32" s="693"/>
      <c r="BZ32" s="693"/>
      <c r="CA32" s="693"/>
      <c r="CB32" s="695"/>
      <c r="CD32" s="690"/>
      <c r="CE32" s="691"/>
      <c r="CF32" s="639" t="s">
        <v>301</v>
      </c>
      <c r="CG32" s="640"/>
      <c r="CH32" s="640"/>
      <c r="CI32" s="640"/>
      <c r="CJ32" s="640"/>
      <c r="CK32" s="640"/>
      <c r="CL32" s="640"/>
      <c r="CM32" s="640"/>
      <c r="CN32" s="640"/>
      <c r="CO32" s="640"/>
      <c r="CP32" s="640"/>
      <c r="CQ32" s="641"/>
      <c r="CR32" s="625" t="s">
        <v>222</v>
      </c>
      <c r="CS32" s="626"/>
      <c r="CT32" s="626"/>
      <c r="CU32" s="626"/>
      <c r="CV32" s="626"/>
      <c r="CW32" s="626"/>
      <c r="CX32" s="626"/>
      <c r="CY32" s="627"/>
      <c r="CZ32" s="659" t="s">
        <v>222</v>
      </c>
      <c r="DA32" s="660"/>
      <c r="DB32" s="660"/>
      <c r="DC32" s="661"/>
      <c r="DD32" s="634" t="s">
        <v>222</v>
      </c>
      <c r="DE32" s="626"/>
      <c r="DF32" s="626"/>
      <c r="DG32" s="626"/>
      <c r="DH32" s="626"/>
      <c r="DI32" s="626"/>
      <c r="DJ32" s="626"/>
      <c r="DK32" s="627"/>
      <c r="DL32" s="634" t="s">
        <v>222</v>
      </c>
      <c r="DM32" s="626"/>
      <c r="DN32" s="626"/>
      <c r="DO32" s="626"/>
      <c r="DP32" s="626"/>
      <c r="DQ32" s="626"/>
      <c r="DR32" s="626"/>
      <c r="DS32" s="626"/>
      <c r="DT32" s="626"/>
      <c r="DU32" s="626"/>
      <c r="DV32" s="627"/>
      <c r="DW32" s="630" t="s">
        <v>222</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2338600</v>
      </c>
      <c r="S33" s="626"/>
      <c r="T33" s="626"/>
      <c r="U33" s="626"/>
      <c r="V33" s="626"/>
      <c r="W33" s="626"/>
      <c r="X33" s="626"/>
      <c r="Y33" s="627"/>
      <c r="Z33" s="628">
        <v>4.5</v>
      </c>
      <c r="AA33" s="628"/>
      <c r="AB33" s="628"/>
      <c r="AC33" s="628"/>
      <c r="AD33" s="629" t="s">
        <v>222</v>
      </c>
      <c r="AE33" s="629"/>
      <c r="AF33" s="629"/>
      <c r="AG33" s="629"/>
      <c r="AH33" s="629"/>
      <c r="AI33" s="629"/>
      <c r="AJ33" s="629"/>
      <c r="AK33" s="629"/>
      <c r="AL33" s="630" t="s">
        <v>222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20098357</v>
      </c>
      <c r="CS33" s="657"/>
      <c r="CT33" s="657"/>
      <c r="CU33" s="657"/>
      <c r="CV33" s="657"/>
      <c r="CW33" s="657"/>
      <c r="CX33" s="657"/>
      <c r="CY33" s="658"/>
      <c r="CZ33" s="659">
        <v>41</v>
      </c>
      <c r="DA33" s="660"/>
      <c r="DB33" s="660"/>
      <c r="DC33" s="661"/>
      <c r="DD33" s="634">
        <v>16790064</v>
      </c>
      <c r="DE33" s="657"/>
      <c r="DF33" s="657"/>
      <c r="DG33" s="657"/>
      <c r="DH33" s="657"/>
      <c r="DI33" s="657"/>
      <c r="DJ33" s="657"/>
      <c r="DK33" s="658"/>
      <c r="DL33" s="634">
        <v>13209261</v>
      </c>
      <c r="DM33" s="657"/>
      <c r="DN33" s="657"/>
      <c r="DO33" s="657"/>
      <c r="DP33" s="657"/>
      <c r="DQ33" s="657"/>
      <c r="DR33" s="657"/>
      <c r="DS33" s="657"/>
      <c r="DT33" s="657"/>
      <c r="DU33" s="657"/>
      <c r="DV33" s="658"/>
      <c r="DW33" s="630">
        <v>45.7</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222</v>
      </c>
      <c r="S34" s="626"/>
      <c r="T34" s="626"/>
      <c r="U34" s="626"/>
      <c r="V34" s="626"/>
      <c r="W34" s="626"/>
      <c r="X34" s="626"/>
      <c r="Y34" s="627"/>
      <c r="Z34" s="628" t="s">
        <v>222</v>
      </c>
      <c r="AA34" s="628"/>
      <c r="AB34" s="628"/>
      <c r="AC34" s="628"/>
      <c r="AD34" s="629" t="s">
        <v>222</v>
      </c>
      <c r="AE34" s="629"/>
      <c r="AF34" s="629"/>
      <c r="AG34" s="629"/>
      <c r="AH34" s="629"/>
      <c r="AI34" s="629"/>
      <c r="AJ34" s="629"/>
      <c r="AK34" s="629"/>
      <c r="AL34" s="630" t="s">
        <v>222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8910007</v>
      </c>
      <c r="CS34" s="626"/>
      <c r="CT34" s="626"/>
      <c r="CU34" s="626"/>
      <c r="CV34" s="626"/>
      <c r="CW34" s="626"/>
      <c r="CX34" s="626"/>
      <c r="CY34" s="627"/>
      <c r="CZ34" s="659">
        <v>18.2</v>
      </c>
      <c r="DA34" s="660"/>
      <c r="DB34" s="660"/>
      <c r="DC34" s="661"/>
      <c r="DD34" s="634">
        <v>7080103</v>
      </c>
      <c r="DE34" s="626"/>
      <c r="DF34" s="626"/>
      <c r="DG34" s="626"/>
      <c r="DH34" s="626"/>
      <c r="DI34" s="626"/>
      <c r="DJ34" s="626"/>
      <c r="DK34" s="627"/>
      <c r="DL34" s="634">
        <v>5958862</v>
      </c>
      <c r="DM34" s="626"/>
      <c r="DN34" s="626"/>
      <c r="DO34" s="626"/>
      <c r="DP34" s="626"/>
      <c r="DQ34" s="626"/>
      <c r="DR34" s="626"/>
      <c r="DS34" s="626"/>
      <c r="DT34" s="626"/>
      <c r="DU34" s="626"/>
      <c r="DV34" s="627"/>
      <c r="DW34" s="630">
        <v>20.6</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t="s">
        <v>222</v>
      </c>
      <c r="S35" s="626"/>
      <c r="T35" s="626"/>
      <c r="U35" s="626"/>
      <c r="V35" s="626"/>
      <c r="W35" s="626"/>
      <c r="X35" s="626"/>
      <c r="Y35" s="627"/>
      <c r="Z35" s="628" t="s">
        <v>222</v>
      </c>
      <c r="AA35" s="628"/>
      <c r="AB35" s="628"/>
      <c r="AC35" s="628"/>
      <c r="AD35" s="629" t="s">
        <v>222</v>
      </c>
      <c r="AE35" s="629"/>
      <c r="AF35" s="629"/>
      <c r="AG35" s="629"/>
      <c r="AH35" s="629"/>
      <c r="AI35" s="629"/>
      <c r="AJ35" s="629"/>
      <c r="AK35" s="629"/>
      <c r="AL35" s="630" t="s">
        <v>222</v>
      </c>
      <c r="AM35" s="631"/>
      <c r="AN35" s="631"/>
      <c r="AO35" s="632"/>
      <c r="AP35" s="188"/>
      <c r="AQ35" s="636" t="s">
        <v>309</v>
      </c>
      <c r="AR35" s="637"/>
      <c r="AS35" s="637"/>
      <c r="AT35" s="637"/>
      <c r="AU35" s="637"/>
      <c r="AV35" s="637"/>
      <c r="AW35" s="637"/>
      <c r="AX35" s="637"/>
      <c r="AY35" s="638"/>
      <c r="AZ35" s="614">
        <v>5086057</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687010</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222108</v>
      </c>
      <c r="CS35" s="657"/>
      <c r="CT35" s="657"/>
      <c r="CU35" s="657"/>
      <c r="CV35" s="657"/>
      <c r="CW35" s="657"/>
      <c r="CX35" s="657"/>
      <c r="CY35" s="658"/>
      <c r="CZ35" s="659">
        <v>0.5</v>
      </c>
      <c r="DA35" s="660"/>
      <c r="DB35" s="660"/>
      <c r="DC35" s="661"/>
      <c r="DD35" s="634">
        <v>161642</v>
      </c>
      <c r="DE35" s="657"/>
      <c r="DF35" s="657"/>
      <c r="DG35" s="657"/>
      <c r="DH35" s="657"/>
      <c r="DI35" s="657"/>
      <c r="DJ35" s="657"/>
      <c r="DK35" s="658"/>
      <c r="DL35" s="634">
        <v>159146</v>
      </c>
      <c r="DM35" s="657"/>
      <c r="DN35" s="657"/>
      <c r="DO35" s="657"/>
      <c r="DP35" s="657"/>
      <c r="DQ35" s="657"/>
      <c r="DR35" s="657"/>
      <c r="DS35" s="657"/>
      <c r="DT35" s="657"/>
      <c r="DU35" s="657"/>
      <c r="DV35" s="658"/>
      <c r="DW35" s="630">
        <v>0.6</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52112739</v>
      </c>
      <c r="S36" s="698"/>
      <c r="T36" s="698"/>
      <c r="U36" s="698"/>
      <c r="V36" s="698"/>
      <c r="W36" s="698"/>
      <c r="X36" s="698"/>
      <c r="Y36" s="699"/>
      <c r="Z36" s="700">
        <v>100</v>
      </c>
      <c r="AA36" s="700"/>
      <c r="AB36" s="700"/>
      <c r="AC36" s="700"/>
      <c r="AD36" s="701">
        <v>28929324</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911948</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-1438640</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4357555</v>
      </c>
      <c r="CS36" s="626"/>
      <c r="CT36" s="626"/>
      <c r="CU36" s="626"/>
      <c r="CV36" s="626"/>
      <c r="CW36" s="626"/>
      <c r="CX36" s="626"/>
      <c r="CY36" s="627"/>
      <c r="CZ36" s="659">
        <v>8.9</v>
      </c>
      <c r="DA36" s="660"/>
      <c r="DB36" s="660"/>
      <c r="DC36" s="661"/>
      <c r="DD36" s="634">
        <v>3976056</v>
      </c>
      <c r="DE36" s="626"/>
      <c r="DF36" s="626"/>
      <c r="DG36" s="626"/>
      <c r="DH36" s="626"/>
      <c r="DI36" s="626"/>
      <c r="DJ36" s="626"/>
      <c r="DK36" s="627"/>
      <c r="DL36" s="634">
        <v>3388429</v>
      </c>
      <c r="DM36" s="626"/>
      <c r="DN36" s="626"/>
      <c r="DO36" s="626"/>
      <c r="DP36" s="626"/>
      <c r="DQ36" s="626"/>
      <c r="DR36" s="626"/>
      <c r="DS36" s="626"/>
      <c r="DT36" s="626"/>
      <c r="DU36" s="626"/>
      <c r="DV36" s="627"/>
      <c r="DW36" s="630">
        <v>11.7</v>
      </c>
      <c r="DX36" s="655"/>
      <c r="DY36" s="655"/>
      <c r="DZ36" s="655"/>
      <c r="EA36" s="655"/>
      <c r="EB36" s="655"/>
      <c r="EC36" s="656"/>
    </row>
    <row r="37" spans="2:133" ht="11.25" customHeight="1">
      <c r="AQ37" s="704" t="s">
        <v>316</v>
      </c>
      <c r="AR37" s="705"/>
      <c r="AS37" s="705"/>
      <c r="AT37" s="705"/>
      <c r="AU37" s="705"/>
      <c r="AV37" s="705"/>
      <c r="AW37" s="705"/>
      <c r="AX37" s="705"/>
      <c r="AY37" s="706"/>
      <c r="AZ37" s="625">
        <v>589346</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18882</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777140</v>
      </c>
      <c r="CS37" s="657"/>
      <c r="CT37" s="657"/>
      <c r="CU37" s="657"/>
      <c r="CV37" s="657"/>
      <c r="CW37" s="657"/>
      <c r="CX37" s="657"/>
      <c r="CY37" s="658"/>
      <c r="CZ37" s="659">
        <v>1.6</v>
      </c>
      <c r="DA37" s="660"/>
      <c r="DB37" s="660"/>
      <c r="DC37" s="661"/>
      <c r="DD37" s="634">
        <v>776681</v>
      </c>
      <c r="DE37" s="657"/>
      <c r="DF37" s="657"/>
      <c r="DG37" s="657"/>
      <c r="DH37" s="657"/>
      <c r="DI37" s="657"/>
      <c r="DJ37" s="657"/>
      <c r="DK37" s="658"/>
      <c r="DL37" s="634">
        <v>600623</v>
      </c>
      <c r="DM37" s="657"/>
      <c r="DN37" s="657"/>
      <c r="DO37" s="657"/>
      <c r="DP37" s="657"/>
      <c r="DQ37" s="657"/>
      <c r="DR37" s="657"/>
      <c r="DS37" s="657"/>
      <c r="DT37" s="657"/>
      <c r="DU37" s="657"/>
      <c r="DV37" s="658"/>
      <c r="DW37" s="630">
        <v>2.1</v>
      </c>
      <c r="DX37" s="655"/>
      <c r="DY37" s="655"/>
      <c r="DZ37" s="655"/>
      <c r="EA37" s="655"/>
      <c r="EB37" s="655"/>
      <c r="EC37" s="656"/>
    </row>
    <row r="38" spans="2:133" ht="11.25" customHeight="1">
      <c r="AQ38" s="704" t="s">
        <v>319</v>
      </c>
      <c r="AR38" s="705"/>
      <c r="AS38" s="705"/>
      <c r="AT38" s="705"/>
      <c r="AU38" s="705"/>
      <c r="AV38" s="705"/>
      <c r="AW38" s="705"/>
      <c r="AX38" s="705"/>
      <c r="AY38" s="706"/>
      <c r="AZ38" s="625">
        <v>31395</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30038</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4142714</v>
      </c>
      <c r="CS38" s="626"/>
      <c r="CT38" s="626"/>
      <c r="CU38" s="626"/>
      <c r="CV38" s="626"/>
      <c r="CW38" s="626"/>
      <c r="CX38" s="626"/>
      <c r="CY38" s="627"/>
      <c r="CZ38" s="659">
        <v>8.5</v>
      </c>
      <c r="DA38" s="660"/>
      <c r="DB38" s="660"/>
      <c r="DC38" s="661"/>
      <c r="DD38" s="634">
        <v>3713761</v>
      </c>
      <c r="DE38" s="626"/>
      <c r="DF38" s="626"/>
      <c r="DG38" s="626"/>
      <c r="DH38" s="626"/>
      <c r="DI38" s="626"/>
      <c r="DJ38" s="626"/>
      <c r="DK38" s="627"/>
      <c r="DL38" s="634">
        <v>3702824</v>
      </c>
      <c r="DM38" s="626"/>
      <c r="DN38" s="626"/>
      <c r="DO38" s="626"/>
      <c r="DP38" s="626"/>
      <c r="DQ38" s="626"/>
      <c r="DR38" s="626"/>
      <c r="DS38" s="626"/>
      <c r="DT38" s="626"/>
      <c r="DU38" s="626"/>
      <c r="DV38" s="627"/>
      <c r="DW38" s="630">
        <v>12.8</v>
      </c>
      <c r="DX38" s="655"/>
      <c r="DY38" s="655"/>
      <c r="DZ38" s="655"/>
      <c r="EA38" s="655"/>
      <c r="EB38" s="655"/>
      <c r="EC38" s="656"/>
    </row>
    <row r="39" spans="2:133" ht="11.25" customHeight="1">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93</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2257910</v>
      </c>
      <c r="CS39" s="657"/>
      <c r="CT39" s="657"/>
      <c r="CU39" s="657"/>
      <c r="CV39" s="657"/>
      <c r="CW39" s="657"/>
      <c r="CX39" s="657"/>
      <c r="CY39" s="658"/>
      <c r="CZ39" s="659">
        <v>4.5999999999999996</v>
      </c>
      <c r="DA39" s="660"/>
      <c r="DB39" s="660"/>
      <c r="DC39" s="661"/>
      <c r="DD39" s="634">
        <v>1846705</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2477265</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96</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208063</v>
      </c>
      <c r="CS40" s="626"/>
      <c r="CT40" s="626"/>
      <c r="CU40" s="626"/>
      <c r="CV40" s="626"/>
      <c r="CW40" s="626"/>
      <c r="CX40" s="626"/>
      <c r="CY40" s="627"/>
      <c r="CZ40" s="659">
        <v>0.4</v>
      </c>
      <c r="DA40" s="660"/>
      <c r="DB40" s="660"/>
      <c r="DC40" s="661"/>
      <c r="DD40" s="634">
        <v>11797</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1076103</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247</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4774561</v>
      </c>
      <c r="CS42" s="626"/>
      <c r="CT42" s="626"/>
      <c r="CU42" s="626"/>
      <c r="CV42" s="626"/>
      <c r="CW42" s="626"/>
      <c r="CX42" s="626"/>
      <c r="CY42" s="627"/>
      <c r="CZ42" s="659">
        <v>9.6999999999999993</v>
      </c>
      <c r="DA42" s="708"/>
      <c r="DB42" s="708"/>
      <c r="DC42" s="709"/>
      <c r="DD42" s="634">
        <v>1006399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43940</v>
      </c>
      <c r="CS43" s="657"/>
      <c r="CT43" s="657"/>
      <c r="CU43" s="657"/>
      <c r="CV43" s="657"/>
      <c r="CW43" s="657"/>
      <c r="CX43" s="657"/>
      <c r="CY43" s="658"/>
      <c r="CZ43" s="659">
        <v>0.1</v>
      </c>
      <c r="DA43" s="660"/>
      <c r="DB43" s="660"/>
      <c r="DC43" s="661"/>
      <c r="DD43" s="634">
        <v>43940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4774561</v>
      </c>
      <c r="CS44" s="626"/>
      <c r="CT44" s="626"/>
      <c r="CU44" s="626"/>
      <c r="CV44" s="626"/>
      <c r="CW44" s="626"/>
      <c r="CX44" s="626"/>
      <c r="CY44" s="627"/>
      <c r="CZ44" s="659">
        <v>9.6999999999999993</v>
      </c>
      <c r="DA44" s="708"/>
      <c r="DB44" s="708"/>
      <c r="DC44" s="709"/>
      <c r="DD44" s="634">
        <v>1006399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1283016</v>
      </c>
      <c r="CS45" s="657"/>
      <c r="CT45" s="657"/>
      <c r="CU45" s="657"/>
      <c r="CV45" s="657"/>
      <c r="CW45" s="657"/>
      <c r="CX45" s="657"/>
      <c r="CY45" s="658"/>
      <c r="CZ45" s="659">
        <v>2.6</v>
      </c>
      <c r="DA45" s="660"/>
      <c r="DB45" s="660"/>
      <c r="DC45" s="661"/>
      <c r="DD45" s="634">
        <v>228943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3376955</v>
      </c>
      <c r="CS46" s="626"/>
      <c r="CT46" s="626"/>
      <c r="CU46" s="626"/>
      <c r="CV46" s="626"/>
      <c r="CW46" s="626"/>
      <c r="CX46" s="626"/>
      <c r="CY46" s="627"/>
      <c r="CZ46" s="659">
        <v>6.9</v>
      </c>
      <c r="DA46" s="708"/>
      <c r="DB46" s="708"/>
      <c r="DC46" s="709"/>
      <c r="DD46" s="634">
        <v>755062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t="s">
        <v>222</v>
      </c>
      <c r="CS47" s="657"/>
      <c r="CT47" s="657"/>
      <c r="CU47" s="657"/>
      <c r="CV47" s="657"/>
      <c r="CW47" s="657"/>
      <c r="CX47" s="657"/>
      <c r="CY47" s="658"/>
      <c r="CZ47" s="659" t="s">
        <v>222</v>
      </c>
      <c r="DA47" s="660"/>
      <c r="DB47" s="660"/>
      <c r="DC47" s="661"/>
      <c r="DD47" s="634" t="s">
        <v>222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222</v>
      </c>
      <c r="CS48" s="626"/>
      <c r="CT48" s="626"/>
      <c r="CU48" s="626"/>
      <c r="CV48" s="626"/>
      <c r="CW48" s="626"/>
      <c r="CX48" s="626"/>
      <c r="CY48" s="627"/>
      <c r="CZ48" s="659" t="s">
        <v>222</v>
      </c>
      <c r="DA48" s="708"/>
      <c r="DB48" s="708"/>
      <c r="DC48" s="709"/>
      <c r="DD48" s="634" t="s">
        <v>222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49015218</v>
      </c>
      <c r="CS49" s="693"/>
      <c r="CT49" s="693"/>
      <c r="CU49" s="693"/>
      <c r="CV49" s="693"/>
      <c r="CW49" s="693"/>
      <c r="CX49" s="693"/>
      <c r="CY49" s="720"/>
      <c r="CZ49" s="721">
        <v>100</v>
      </c>
      <c r="DA49" s="722"/>
      <c r="DB49" s="722"/>
      <c r="DC49" s="723"/>
      <c r="DD49" s="724">
        <v>31384178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B75" sqref="B75:P75"/>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50145</v>
      </c>
      <c r="R7" s="755"/>
      <c r="S7" s="755"/>
      <c r="T7" s="755"/>
      <c r="U7" s="755"/>
      <c r="V7" s="755">
        <v>47591</v>
      </c>
      <c r="W7" s="755"/>
      <c r="X7" s="755"/>
      <c r="Y7" s="755"/>
      <c r="Z7" s="755"/>
      <c r="AA7" s="755">
        <v>2554</v>
      </c>
      <c r="AB7" s="755"/>
      <c r="AC7" s="755"/>
      <c r="AD7" s="755"/>
      <c r="AE7" s="756"/>
      <c r="AF7" s="757">
        <v>2276</v>
      </c>
      <c r="AG7" s="758"/>
      <c r="AH7" s="758"/>
      <c r="AI7" s="758"/>
      <c r="AJ7" s="759"/>
      <c r="AK7" s="794">
        <v>1245</v>
      </c>
      <c r="AL7" s="795"/>
      <c r="AM7" s="795"/>
      <c r="AN7" s="795"/>
      <c r="AO7" s="795"/>
      <c r="AP7" s="795">
        <v>24285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15</v>
      </c>
      <c r="CI7" s="792"/>
      <c r="CJ7" s="792"/>
      <c r="CK7" s="792"/>
      <c r="CL7" s="793"/>
      <c r="CM7" s="791">
        <v>170</v>
      </c>
      <c r="CN7" s="792"/>
      <c r="CO7" s="792"/>
      <c r="CP7" s="792"/>
      <c r="CQ7" s="793"/>
      <c r="CR7" s="791">
        <v>10</v>
      </c>
      <c r="CS7" s="792"/>
      <c r="CT7" s="792"/>
      <c r="CU7" s="792"/>
      <c r="CV7" s="793"/>
      <c r="CW7" s="791">
        <v>10</v>
      </c>
      <c r="CX7" s="792"/>
      <c r="CY7" s="792"/>
      <c r="CZ7" s="792"/>
      <c r="DA7" s="793"/>
      <c r="DB7" s="791" t="s">
        <v>487</v>
      </c>
      <c r="DC7" s="792"/>
      <c r="DD7" s="792"/>
      <c r="DE7" s="792"/>
      <c r="DF7" s="793"/>
      <c r="DG7" s="791" t="s">
        <v>487</v>
      </c>
      <c r="DH7" s="792"/>
      <c r="DI7" s="792"/>
      <c r="DJ7" s="792"/>
      <c r="DK7" s="793"/>
      <c r="DL7" s="791" t="s">
        <v>487</v>
      </c>
      <c r="DM7" s="792"/>
      <c r="DN7" s="792"/>
      <c r="DO7" s="792"/>
      <c r="DP7" s="793"/>
      <c r="DQ7" s="791" t="s">
        <v>487</v>
      </c>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145</v>
      </c>
      <c r="R8" s="779"/>
      <c r="S8" s="779"/>
      <c r="T8" s="779"/>
      <c r="U8" s="779"/>
      <c r="V8" s="779">
        <v>143</v>
      </c>
      <c r="W8" s="779"/>
      <c r="X8" s="779"/>
      <c r="Y8" s="779"/>
      <c r="Z8" s="779"/>
      <c r="AA8" s="779">
        <v>3</v>
      </c>
      <c r="AB8" s="779"/>
      <c r="AC8" s="779"/>
      <c r="AD8" s="779"/>
      <c r="AE8" s="780"/>
      <c r="AF8" s="781">
        <v>3</v>
      </c>
      <c r="AG8" s="782"/>
      <c r="AH8" s="782"/>
      <c r="AI8" s="782"/>
      <c r="AJ8" s="783"/>
      <c r="AK8" s="784">
        <v>121</v>
      </c>
      <c r="AL8" s="785"/>
      <c r="AM8" s="785"/>
      <c r="AN8" s="785"/>
      <c r="AO8" s="785"/>
      <c r="AP8" s="785" t="s">
        <v>487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553</v>
      </c>
      <c r="BT8" s="789"/>
      <c r="BU8" s="789"/>
      <c r="BV8" s="789"/>
      <c r="BW8" s="789"/>
      <c r="BX8" s="789"/>
      <c r="BY8" s="789"/>
      <c r="BZ8" s="789"/>
      <c r="CA8" s="789"/>
      <c r="CB8" s="789"/>
      <c r="CC8" s="789"/>
      <c r="CD8" s="789"/>
      <c r="CE8" s="789"/>
      <c r="CF8" s="789"/>
      <c r="CG8" s="790"/>
      <c r="CH8" s="801">
        <v>1</v>
      </c>
      <c r="CI8" s="802"/>
      <c r="CJ8" s="802"/>
      <c r="CK8" s="802"/>
      <c r="CL8" s="803"/>
      <c r="CM8" s="801">
        <v>575</v>
      </c>
      <c r="CN8" s="802"/>
      <c r="CO8" s="802"/>
      <c r="CP8" s="802"/>
      <c r="CQ8" s="803"/>
      <c r="CR8" s="801">
        <v>350</v>
      </c>
      <c r="CS8" s="802"/>
      <c r="CT8" s="802"/>
      <c r="CU8" s="802"/>
      <c r="CV8" s="803"/>
      <c r="CW8" s="801">
        <v>17</v>
      </c>
      <c r="CX8" s="802"/>
      <c r="CY8" s="802"/>
      <c r="CZ8" s="802"/>
      <c r="DA8" s="803"/>
      <c r="DB8" s="801" t="s">
        <v>487</v>
      </c>
      <c r="DC8" s="802"/>
      <c r="DD8" s="802"/>
      <c r="DE8" s="802"/>
      <c r="DF8" s="803"/>
      <c r="DG8" s="801" t="s">
        <v>487</v>
      </c>
      <c r="DH8" s="802"/>
      <c r="DI8" s="802"/>
      <c r="DJ8" s="802"/>
      <c r="DK8" s="803"/>
      <c r="DL8" s="801" t="s">
        <v>487</v>
      </c>
      <c r="DM8" s="802"/>
      <c r="DN8" s="802"/>
      <c r="DO8" s="802"/>
      <c r="DP8" s="803"/>
      <c r="DQ8" s="801" t="s">
        <v>487</v>
      </c>
      <c r="DR8" s="802"/>
      <c r="DS8" s="802"/>
      <c r="DT8" s="802"/>
      <c r="DU8" s="803"/>
      <c r="DV8" s="804"/>
      <c r="DW8" s="805"/>
      <c r="DX8" s="805"/>
      <c r="DY8" s="805"/>
      <c r="DZ8" s="806"/>
      <c r="EA8" s="207"/>
    </row>
    <row r="9" spans="1:131" s="208" customFormat="1" ht="26.25" customHeight="1">
      <c r="A9" s="214">
        <v>3</v>
      </c>
      <c r="B9" s="775" t="s">
        <v>369</v>
      </c>
      <c r="C9" s="776"/>
      <c r="D9" s="776"/>
      <c r="E9" s="776"/>
      <c r="F9" s="776"/>
      <c r="G9" s="776"/>
      <c r="H9" s="776"/>
      <c r="I9" s="776"/>
      <c r="J9" s="776"/>
      <c r="K9" s="776"/>
      <c r="L9" s="776"/>
      <c r="M9" s="776"/>
      <c r="N9" s="776"/>
      <c r="O9" s="776"/>
      <c r="P9" s="777"/>
      <c r="Q9" s="778">
        <v>734</v>
      </c>
      <c r="R9" s="779"/>
      <c r="S9" s="779"/>
      <c r="T9" s="779"/>
      <c r="U9" s="779"/>
      <c r="V9" s="779">
        <v>658</v>
      </c>
      <c r="W9" s="779"/>
      <c r="X9" s="779"/>
      <c r="Y9" s="779"/>
      <c r="Z9" s="779"/>
      <c r="AA9" s="779">
        <v>76</v>
      </c>
      <c r="AB9" s="779"/>
      <c r="AC9" s="779"/>
      <c r="AD9" s="779"/>
      <c r="AE9" s="780"/>
      <c r="AF9" s="781">
        <v>76</v>
      </c>
      <c r="AG9" s="782"/>
      <c r="AH9" s="782"/>
      <c r="AI9" s="782"/>
      <c r="AJ9" s="783"/>
      <c r="AK9" s="784">
        <v>216</v>
      </c>
      <c r="AL9" s="785"/>
      <c r="AM9" s="785"/>
      <c r="AN9" s="785"/>
      <c r="AO9" s="785"/>
      <c r="AP9" s="785">
        <v>1316</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544</v>
      </c>
      <c r="BT9" s="789"/>
      <c r="BU9" s="789"/>
      <c r="BV9" s="789"/>
      <c r="BW9" s="789"/>
      <c r="BX9" s="789"/>
      <c r="BY9" s="789"/>
      <c r="BZ9" s="789"/>
      <c r="CA9" s="789"/>
      <c r="CB9" s="789"/>
      <c r="CC9" s="789"/>
      <c r="CD9" s="789"/>
      <c r="CE9" s="789"/>
      <c r="CF9" s="789"/>
      <c r="CG9" s="790"/>
      <c r="CH9" s="801">
        <v>7</v>
      </c>
      <c r="CI9" s="802"/>
      <c r="CJ9" s="802"/>
      <c r="CK9" s="802"/>
      <c r="CL9" s="803"/>
      <c r="CM9" s="801">
        <v>106</v>
      </c>
      <c r="CN9" s="802"/>
      <c r="CO9" s="802"/>
      <c r="CP9" s="802"/>
      <c r="CQ9" s="803"/>
      <c r="CR9" s="801">
        <v>5</v>
      </c>
      <c r="CS9" s="802"/>
      <c r="CT9" s="802"/>
      <c r="CU9" s="802"/>
      <c r="CV9" s="803"/>
      <c r="CW9" s="801">
        <v>11</v>
      </c>
      <c r="CX9" s="802"/>
      <c r="CY9" s="802"/>
      <c r="CZ9" s="802"/>
      <c r="DA9" s="803"/>
      <c r="DB9" s="801">
        <v>2128</v>
      </c>
      <c r="DC9" s="802"/>
      <c r="DD9" s="802"/>
      <c r="DE9" s="802"/>
      <c r="DF9" s="803"/>
      <c r="DG9" s="801">
        <v>3552</v>
      </c>
      <c r="DH9" s="802"/>
      <c r="DI9" s="802"/>
      <c r="DJ9" s="802"/>
      <c r="DK9" s="803"/>
      <c r="DL9" s="801" t="s">
        <v>487</v>
      </c>
      <c r="DM9" s="802"/>
      <c r="DN9" s="802"/>
      <c r="DO9" s="802"/>
      <c r="DP9" s="803"/>
      <c r="DQ9" s="801">
        <v>0</v>
      </c>
      <c r="DR9" s="802"/>
      <c r="DS9" s="802"/>
      <c r="DT9" s="802"/>
      <c r="DU9" s="803"/>
      <c r="DV9" s="804"/>
      <c r="DW9" s="805"/>
      <c r="DX9" s="805"/>
      <c r="DY9" s="805"/>
      <c r="DZ9" s="806"/>
      <c r="EA9" s="207"/>
    </row>
    <row r="10" spans="1:131" s="208" customFormat="1" ht="26.25" customHeight="1">
      <c r="A10" s="214">
        <v>4</v>
      </c>
      <c r="B10" s="775" t="s">
        <v>370</v>
      </c>
      <c r="C10" s="776"/>
      <c r="D10" s="776"/>
      <c r="E10" s="776"/>
      <c r="F10" s="776"/>
      <c r="G10" s="776"/>
      <c r="H10" s="776"/>
      <c r="I10" s="776"/>
      <c r="J10" s="776"/>
      <c r="K10" s="776"/>
      <c r="L10" s="776"/>
      <c r="M10" s="776"/>
      <c r="N10" s="776"/>
      <c r="O10" s="776"/>
      <c r="P10" s="777"/>
      <c r="Q10" s="778">
        <v>3</v>
      </c>
      <c r="R10" s="779"/>
      <c r="S10" s="779"/>
      <c r="T10" s="779"/>
      <c r="U10" s="779"/>
      <c r="V10" s="779">
        <v>3</v>
      </c>
      <c r="W10" s="779"/>
      <c r="X10" s="779"/>
      <c r="Y10" s="779"/>
      <c r="Z10" s="779"/>
      <c r="AA10" s="779">
        <v>0</v>
      </c>
      <c r="AB10" s="779"/>
      <c r="AC10" s="779"/>
      <c r="AD10" s="779"/>
      <c r="AE10" s="780"/>
      <c r="AF10" s="781">
        <v>0</v>
      </c>
      <c r="AG10" s="782"/>
      <c r="AH10" s="782"/>
      <c r="AI10" s="782"/>
      <c r="AJ10" s="783"/>
      <c r="AK10" s="785" t="s">
        <v>487</v>
      </c>
      <c r="AL10" s="785"/>
      <c r="AM10" s="785"/>
      <c r="AN10" s="785"/>
      <c r="AO10" s="785"/>
      <c r="AP10" s="785" t="s">
        <v>487</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t="s">
        <v>371</v>
      </c>
      <c r="C11" s="776"/>
      <c r="D11" s="776"/>
      <c r="E11" s="776"/>
      <c r="F11" s="776"/>
      <c r="G11" s="776"/>
      <c r="H11" s="776"/>
      <c r="I11" s="776"/>
      <c r="J11" s="776"/>
      <c r="K11" s="776"/>
      <c r="L11" s="776"/>
      <c r="M11" s="776"/>
      <c r="N11" s="776"/>
      <c r="O11" s="776"/>
      <c r="P11" s="777"/>
      <c r="Q11" s="778">
        <v>3</v>
      </c>
      <c r="R11" s="779"/>
      <c r="S11" s="779"/>
      <c r="T11" s="779"/>
      <c r="U11" s="779"/>
      <c r="V11" s="779">
        <v>2</v>
      </c>
      <c r="W11" s="779"/>
      <c r="X11" s="779"/>
      <c r="Y11" s="779"/>
      <c r="Z11" s="779"/>
      <c r="AA11" s="779">
        <v>1</v>
      </c>
      <c r="AB11" s="779"/>
      <c r="AC11" s="779"/>
      <c r="AD11" s="779"/>
      <c r="AE11" s="780"/>
      <c r="AF11" s="781">
        <v>1</v>
      </c>
      <c r="AG11" s="782"/>
      <c r="AH11" s="782"/>
      <c r="AI11" s="782"/>
      <c r="AJ11" s="783"/>
      <c r="AK11" s="785" t="s">
        <v>487</v>
      </c>
      <c r="AL11" s="785"/>
      <c r="AM11" s="785"/>
      <c r="AN11" s="785"/>
      <c r="AO11" s="785"/>
      <c r="AP11" s="785" t="s">
        <v>487</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t="s">
        <v>372</v>
      </c>
      <c r="C12" s="776"/>
      <c r="D12" s="776"/>
      <c r="E12" s="776"/>
      <c r="F12" s="776"/>
      <c r="G12" s="776"/>
      <c r="H12" s="776"/>
      <c r="I12" s="776"/>
      <c r="J12" s="776"/>
      <c r="K12" s="776"/>
      <c r="L12" s="776"/>
      <c r="M12" s="776"/>
      <c r="N12" s="776"/>
      <c r="O12" s="776"/>
      <c r="P12" s="777"/>
      <c r="Q12" s="778">
        <v>1128</v>
      </c>
      <c r="R12" s="779"/>
      <c r="S12" s="779"/>
      <c r="T12" s="779"/>
      <c r="U12" s="779"/>
      <c r="V12" s="779">
        <v>842</v>
      </c>
      <c r="W12" s="779"/>
      <c r="X12" s="779"/>
      <c r="Y12" s="779"/>
      <c r="Z12" s="779"/>
      <c r="AA12" s="779">
        <v>286</v>
      </c>
      <c r="AB12" s="779"/>
      <c r="AC12" s="779"/>
      <c r="AD12" s="779"/>
      <c r="AE12" s="780"/>
      <c r="AF12" s="781">
        <v>136</v>
      </c>
      <c r="AG12" s="782"/>
      <c r="AH12" s="782"/>
      <c r="AI12" s="782"/>
      <c r="AJ12" s="783"/>
      <c r="AK12" s="784">
        <v>590</v>
      </c>
      <c r="AL12" s="785"/>
      <c r="AM12" s="785"/>
      <c r="AN12" s="785"/>
      <c r="AO12" s="785"/>
      <c r="AP12" s="785">
        <v>689</v>
      </c>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t="s">
        <v>373</v>
      </c>
      <c r="C13" s="776"/>
      <c r="D13" s="776"/>
      <c r="E13" s="776"/>
      <c r="F13" s="776"/>
      <c r="G13" s="776"/>
      <c r="H13" s="776"/>
      <c r="I13" s="776"/>
      <c r="J13" s="776"/>
      <c r="K13" s="776"/>
      <c r="L13" s="776"/>
      <c r="M13" s="776"/>
      <c r="N13" s="776"/>
      <c r="O13" s="776"/>
      <c r="P13" s="777"/>
      <c r="Q13" s="778">
        <v>1199</v>
      </c>
      <c r="R13" s="779"/>
      <c r="S13" s="779"/>
      <c r="T13" s="779"/>
      <c r="U13" s="779"/>
      <c r="V13" s="779">
        <v>1022</v>
      </c>
      <c r="W13" s="779"/>
      <c r="X13" s="779"/>
      <c r="Y13" s="779"/>
      <c r="Z13" s="779"/>
      <c r="AA13" s="779">
        <v>177</v>
      </c>
      <c r="AB13" s="779"/>
      <c r="AC13" s="779"/>
      <c r="AD13" s="779"/>
      <c r="AE13" s="780"/>
      <c r="AF13" s="781">
        <v>78</v>
      </c>
      <c r="AG13" s="782"/>
      <c r="AH13" s="782"/>
      <c r="AI13" s="782"/>
      <c r="AJ13" s="783"/>
      <c r="AK13" s="784">
        <v>389</v>
      </c>
      <c r="AL13" s="785"/>
      <c r="AM13" s="785"/>
      <c r="AN13" s="785"/>
      <c r="AO13" s="785"/>
      <c r="AP13" s="785">
        <v>459</v>
      </c>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374</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375</v>
      </c>
      <c r="B23" s="810" t="s">
        <v>376</v>
      </c>
      <c r="C23" s="811"/>
      <c r="D23" s="811"/>
      <c r="E23" s="811"/>
      <c r="F23" s="811"/>
      <c r="G23" s="811"/>
      <c r="H23" s="811"/>
      <c r="I23" s="811"/>
      <c r="J23" s="811"/>
      <c r="K23" s="811"/>
      <c r="L23" s="811"/>
      <c r="M23" s="811"/>
      <c r="N23" s="811"/>
      <c r="O23" s="811"/>
      <c r="P23" s="812"/>
      <c r="Q23" s="813">
        <v>52113</v>
      </c>
      <c r="R23" s="814"/>
      <c r="S23" s="814"/>
      <c r="T23" s="814"/>
      <c r="U23" s="814"/>
      <c r="V23" s="814">
        <v>49015</v>
      </c>
      <c r="W23" s="814"/>
      <c r="X23" s="814"/>
      <c r="Y23" s="814"/>
      <c r="Z23" s="814"/>
      <c r="AA23" s="814">
        <v>3098</v>
      </c>
      <c r="AB23" s="814"/>
      <c r="AC23" s="814"/>
      <c r="AD23" s="814"/>
      <c r="AE23" s="815"/>
      <c r="AF23" s="816">
        <v>2570</v>
      </c>
      <c r="AG23" s="814"/>
      <c r="AH23" s="814"/>
      <c r="AI23" s="814"/>
      <c r="AJ23" s="817"/>
      <c r="AK23" s="818"/>
      <c r="AL23" s="819"/>
      <c r="AM23" s="819"/>
      <c r="AN23" s="819"/>
      <c r="AO23" s="819"/>
      <c r="AP23" s="814">
        <v>26750</v>
      </c>
      <c r="AQ23" s="814"/>
      <c r="AR23" s="814"/>
      <c r="AS23" s="814"/>
      <c r="AT23" s="814"/>
      <c r="AU23" s="820"/>
      <c r="AV23" s="820"/>
      <c r="AW23" s="820"/>
      <c r="AX23" s="820"/>
      <c r="AY23" s="821"/>
      <c r="AZ23" s="829" t="s">
        <v>222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377</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378</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379</v>
      </c>
      <c r="R26" s="738"/>
      <c r="S26" s="738"/>
      <c r="T26" s="738"/>
      <c r="U26" s="739"/>
      <c r="V26" s="737" t="s">
        <v>380</v>
      </c>
      <c r="W26" s="738"/>
      <c r="X26" s="738"/>
      <c r="Y26" s="738"/>
      <c r="Z26" s="739"/>
      <c r="AA26" s="737" t="s">
        <v>381</v>
      </c>
      <c r="AB26" s="738"/>
      <c r="AC26" s="738"/>
      <c r="AD26" s="738"/>
      <c r="AE26" s="738"/>
      <c r="AF26" s="832" t="s">
        <v>382</v>
      </c>
      <c r="AG26" s="833"/>
      <c r="AH26" s="833"/>
      <c r="AI26" s="833"/>
      <c r="AJ26" s="834"/>
      <c r="AK26" s="738" t="s">
        <v>383</v>
      </c>
      <c r="AL26" s="738"/>
      <c r="AM26" s="738"/>
      <c r="AN26" s="738"/>
      <c r="AO26" s="739"/>
      <c r="AP26" s="737" t="s">
        <v>384</v>
      </c>
      <c r="AQ26" s="738"/>
      <c r="AR26" s="738"/>
      <c r="AS26" s="738"/>
      <c r="AT26" s="739"/>
      <c r="AU26" s="737" t="s">
        <v>385</v>
      </c>
      <c r="AV26" s="738"/>
      <c r="AW26" s="738"/>
      <c r="AX26" s="738"/>
      <c r="AY26" s="739"/>
      <c r="AZ26" s="737" t="s">
        <v>386</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387</v>
      </c>
      <c r="C28" s="752"/>
      <c r="D28" s="752"/>
      <c r="E28" s="752"/>
      <c r="F28" s="752"/>
      <c r="G28" s="752"/>
      <c r="H28" s="752"/>
      <c r="I28" s="752"/>
      <c r="J28" s="752"/>
      <c r="K28" s="752"/>
      <c r="L28" s="752"/>
      <c r="M28" s="752"/>
      <c r="N28" s="752"/>
      <c r="O28" s="752"/>
      <c r="P28" s="753"/>
      <c r="Q28" s="842">
        <v>14587</v>
      </c>
      <c r="R28" s="843"/>
      <c r="S28" s="843"/>
      <c r="T28" s="843"/>
      <c r="U28" s="843"/>
      <c r="V28" s="843">
        <v>13920</v>
      </c>
      <c r="W28" s="843"/>
      <c r="X28" s="843"/>
      <c r="Y28" s="843"/>
      <c r="Z28" s="843"/>
      <c r="AA28" s="843">
        <v>667</v>
      </c>
      <c r="AB28" s="843"/>
      <c r="AC28" s="843"/>
      <c r="AD28" s="843"/>
      <c r="AE28" s="844"/>
      <c r="AF28" s="845">
        <v>667</v>
      </c>
      <c r="AG28" s="843"/>
      <c r="AH28" s="843"/>
      <c r="AI28" s="843"/>
      <c r="AJ28" s="846"/>
      <c r="AK28" s="847">
        <v>2393</v>
      </c>
      <c r="AL28" s="838"/>
      <c r="AM28" s="838"/>
      <c r="AN28" s="838"/>
      <c r="AO28" s="838"/>
      <c r="AP28" s="838" t="s">
        <v>487</v>
      </c>
      <c r="AQ28" s="838"/>
      <c r="AR28" s="838"/>
      <c r="AS28" s="838"/>
      <c r="AT28" s="838"/>
      <c r="AU28" s="838" t="s">
        <v>487</v>
      </c>
      <c r="AV28" s="838"/>
      <c r="AW28" s="838"/>
      <c r="AX28" s="838"/>
      <c r="AY28" s="838"/>
      <c r="AZ28" s="839" t="s">
        <v>487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388</v>
      </c>
      <c r="C29" s="776"/>
      <c r="D29" s="776"/>
      <c r="E29" s="776"/>
      <c r="F29" s="776"/>
      <c r="G29" s="776"/>
      <c r="H29" s="776"/>
      <c r="I29" s="776"/>
      <c r="J29" s="776"/>
      <c r="K29" s="776"/>
      <c r="L29" s="776"/>
      <c r="M29" s="776"/>
      <c r="N29" s="776"/>
      <c r="O29" s="776"/>
      <c r="P29" s="777"/>
      <c r="Q29" s="778">
        <v>5861</v>
      </c>
      <c r="R29" s="779"/>
      <c r="S29" s="779"/>
      <c r="T29" s="779"/>
      <c r="U29" s="779"/>
      <c r="V29" s="779">
        <v>5637</v>
      </c>
      <c r="W29" s="779"/>
      <c r="X29" s="779"/>
      <c r="Y29" s="779"/>
      <c r="Z29" s="779"/>
      <c r="AA29" s="779">
        <v>224</v>
      </c>
      <c r="AB29" s="779"/>
      <c r="AC29" s="779"/>
      <c r="AD29" s="779"/>
      <c r="AE29" s="780"/>
      <c r="AF29" s="781">
        <v>224</v>
      </c>
      <c r="AG29" s="782"/>
      <c r="AH29" s="782"/>
      <c r="AI29" s="782"/>
      <c r="AJ29" s="783"/>
      <c r="AK29" s="850">
        <v>813</v>
      </c>
      <c r="AL29" s="851"/>
      <c r="AM29" s="851"/>
      <c r="AN29" s="851"/>
      <c r="AO29" s="851"/>
      <c r="AP29" s="851" t="s">
        <v>487</v>
      </c>
      <c r="AQ29" s="851"/>
      <c r="AR29" s="851"/>
      <c r="AS29" s="851"/>
      <c r="AT29" s="851"/>
      <c r="AU29" s="851" t="s">
        <v>487</v>
      </c>
      <c r="AV29" s="851"/>
      <c r="AW29" s="851"/>
      <c r="AX29" s="851"/>
      <c r="AY29" s="851"/>
      <c r="AZ29" s="852" t="s">
        <v>487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389</v>
      </c>
      <c r="C30" s="776"/>
      <c r="D30" s="776"/>
      <c r="E30" s="776"/>
      <c r="F30" s="776"/>
      <c r="G30" s="776"/>
      <c r="H30" s="776"/>
      <c r="I30" s="776"/>
      <c r="J30" s="776"/>
      <c r="K30" s="776"/>
      <c r="L30" s="776"/>
      <c r="M30" s="776"/>
      <c r="N30" s="776"/>
      <c r="O30" s="776"/>
      <c r="P30" s="777"/>
      <c r="Q30" s="778">
        <v>982</v>
      </c>
      <c r="R30" s="779"/>
      <c r="S30" s="779"/>
      <c r="T30" s="779"/>
      <c r="U30" s="779"/>
      <c r="V30" s="779">
        <v>974</v>
      </c>
      <c r="W30" s="779"/>
      <c r="X30" s="779"/>
      <c r="Y30" s="779"/>
      <c r="Z30" s="779"/>
      <c r="AA30" s="779">
        <v>8</v>
      </c>
      <c r="AB30" s="779"/>
      <c r="AC30" s="779"/>
      <c r="AD30" s="779"/>
      <c r="AE30" s="780"/>
      <c r="AF30" s="781">
        <v>8</v>
      </c>
      <c r="AG30" s="782"/>
      <c r="AH30" s="782"/>
      <c r="AI30" s="782"/>
      <c r="AJ30" s="783"/>
      <c r="AK30" s="850">
        <v>176</v>
      </c>
      <c r="AL30" s="851"/>
      <c r="AM30" s="851"/>
      <c r="AN30" s="851"/>
      <c r="AO30" s="851"/>
      <c r="AP30" s="851" t="s">
        <v>487</v>
      </c>
      <c r="AQ30" s="851"/>
      <c r="AR30" s="851"/>
      <c r="AS30" s="851"/>
      <c r="AT30" s="851"/>
      <c r="AU30" s="851" t="s">
        <v>487</v>
      </c>
      <c r="AV30" s="851"/>
      <c r="AW30" s="851"/>
      <c r="AX30" s="851"/>
      <c r="AY30" s="851"/>
      <c r="AZ30" s="852" t="s">
        <v>487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390</v>
      </c>
      <c r="C31" s="776"/>
      <c r="D31" s="776"/>
      <c r="E31" s="776"/>
      <c r="F31" s="776"/>
      <c r="G31" s="776"/>
      <c r="H31" s="776"/>
      <c r="I31" s="776"/>
      <c r="J31" s="776"/>
      <c r="K31" s="776"/>
      <c r="L31" s="776"/>
      <c r="M31" s="776"/>
      <c r="N31" s="776"/>
      <c r="O31" s="776"/>
      <c r="P31" s="777"/>
      <c r="Q31" s="778">
        <v>683</v>
      </c>
      <c r="R31" s="779"/>
      <c r="S31" s="779"/>
      <c r="T31" s="779"/>
      <c r="U31" s="779"/>
      <c r="V31" s="779">
        <v>632</v>
      </c>
      <c r="W31" s="779"/>
      <c r="X31" s="779"/>
      <c r="Y31" s="779"/>
      <c r="Z31" s="779"/>
      <c r="AA31" s="779">
        <v>51</v>
      </c>
      <c r="AB31" s="779"/>
      <c r="AC31" s="779"/>
      <c r="AD31" s="779"/>
      <c r="AE31" s="780"/>
      <c r="AF31" s="781">
        <v>51</v>
      </c>
      <c r="AG31" s="782"/>
      <c r="AH31" s="782"/>
      <c r="AI31" s="782"/>
      <c r="AJ31" s="783"/>
      <c r="AK31" s="850">
        <v>316</v>
      </c>
      <c r="AL31" s="851"/>
      <c r="AM31" s="851"/>
      <c r="AN31" s="851"/>
      <c r="AO31" s="851"/>
      <c r="AP31" s="851" t="s">
        <v>487</v>
      </c>
      <c r="AQ31" s="851"/>
      <c r="AR31" s="851"/>
      <c r="AS31" s="851"/>
      <c r="AT31" s="851"/>
      <c r="AU31" s="851" t="s">
        <v>487</v>
      </c>
      <c r="AV31" s="851"/>
      <c r="AW31" s="851"/>
      <c r="AX31" s="851"/>
      <c r="AY31" s="851"/>
      <c r="AZ31" s="852" t="s">
        <v>487</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391</v>
      </c>
      <c r="C32" s="776"/>
      <c r="D32" s="776"/>
      <c r="E32" s="776"/>
      <c r="F32" s="776"/>
      <c r="G32" s="776"/>
      <c r="H32" s="776"/>
      <c r="I32" s="776"/>
      <c r="J32" s="776"/>
      <c r="K32" s="776"/>
      <c r="L32" s="776"/>
      <c r="M32" s="776"/>
      <c r="N32" s="776"/>
      <c r="O32" s="776"/>
      <c r="P32" s="777"/>
      <c r="Q32" s="778">
        <v>131</v>
      </c>
      <c r="R32" s="779"/>
      <c r="S32" s="779"/>
      <c r="T32" s="779"/>
      <c r="U32" s="779"/>
      <c r="V32" s="779">
        <v>111</v>
      </c>
      <c r="W32" s="779"/>
      <c r="X32" s="779"/>
      <c r="Y32" s="779"/>
      <c r="Z32" s="779"/>
      <c r="AA32" s="779">
        <v>20</v>
      </c>
      <c r="AB32" s="779"/>
      <c r="AC32" s="779"/>
      <c r="AD32" s="779"/>
      <c r="AE32" s="780"/>
      <c r="AF32" s="781">
        <v>20</v>
      </c>
      <c r="AG32" s="782"/>
      <c r="AH32" s="782"/>
      <c r="AI32" s="782"/>
      <c r="AJ32" s="783"/>
      <c r="AK32" s="850">
        <v>29</v>
      </c>
      <c r="AL32" s="851"/>
      <c r="AM32" s="851"/>
      <c r="AN32" s="851"/>
      <c r="AO32" s="851"/>
      <c r="AP32" s="851" t="s">
        <v>487</v>
      </c>
      <c r="AQ32" s="851"/>
      <c r="AR32" s="851"/>
      <c r="AS32" s="851"/>
      <c r="AT32" s="851"/>
      <c r="AU32" s="851" t="s">
        <v>487</v>
      </c>
      <c r="AV32" s="851"/>
      <c r="AW32" s="851"/>
      <c r="AX32" s="851"/>
      <c r="AY32" s="851"/>
      <c r="AZ32" s="852" t="s">
        <v>487</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392</v>
      </c>
      <c r="C33" s="776"/>
      <c r="D33" s="776"/>
      <c r="E33" s="776"/>
      <c r="F33" s="776"/>
      <c r="G33" s="776"/>
      <c r="H33" s="776"/>
      <c r="I33" s="776"/>
      <c r="J33" s="776"/>
      <c r="K33" s="776"/>
      <c r="L33" s="776"/>
      <c r="M33" s="776"/>
      <c r="N33" s="776"/>
      <c r="O33" s="776"/>
      <c r="P33" s="777"/>
      <c r="Q33" s="778">
        <v>9</v>
      </c>
      <c r="R33" s="779"/>
      <c r="S33" s="779"/>
      <c r="T33" s="779"/>
      <c r="U33" s="779"/>
      <c r="V33" s="779">
        <v>6</v>
      </c>
      <c r="W33" s="779"/>
      <c r="X33" s="779"/>
      <c r="Y33" s="779"/>
      <c r="Z33" s="779"/>
      <c r="AA33" s="779">
        <v>3</v>
      </c>
      <c r="AB33" s="779"/>
      <c r="AC33" s="779"/>
      <c r="AD33" s="779"/>
      <c r="AE33" s="780"/>
      <c r="AF33" s="781">
        <v>3</v>
      </c>
      <c r="AG33" s="782"/>
      <c r="AH33" s="782"/>
      <c r="AI33" s="782"/>
      <c r="AJ33" s="783"/>
      <c r="AK33" s="851" t="s">
        <v>487</v>
      </c>
      <c r="AL33" s="851"/>
      <c r="AM33" s="851"/>
      <c r="AN33" s="851"/>
      <c r="AO33" s="851"/>
      <c r="AP33" s="851" t="s">
        <v>487</v>
      </c>
      <c r="AQ33" s="851"/>
      <c r="AR33" s="851"/>
      <c r="AS33" s="851"/>
      <c r="AT33" s="851"/>
      <c r="AU33" s="851" t="s">
        <v>487</v>
      </c>
      <c r="AV33" s="851"/>
      <c r="AW33" s="851"/>
      <c r="AX33" s="851"/>
      <c r="AY33" s="851"/>
      <c r="AZ33" s="852" t="s">
        <v>487</v>
      </c>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393</v>
      </c>
      <c r="C34" s="776"/>
      <c r="D34" s="776"/>
      <c r="E34" s="776"/>
      <c r="F34" s="776"/>
      <c r="G34" s="776"/>
      <c r="H34" s="776"/>
      <c r="I34" s="776"/>
      <c r="J34" s="776"/>
      <c r="K34" s="776"/>
      <c r="L34" s="776"/>
      <c r="M34" s="776"/>
      <c r="N34" s="776"/>
      <c r="O34" s="776"/>
      <c r="P34" s="777"/>
      <c r="Q34" s="778">
        <v>2408</v>
      </c>
      <c r="R34" s="779"/>
      <c r="S34" s="779"/>
      <c r="T34" s="779"/>
      <c r="U34" s="779"/>
      <c r="V34" s="779">
        <v>2230</v>
      </c>
      <c r="W34" s="779"/>
      <c r="X34" s="779"/>
      <c r="Y34" s="779"/>
      <c r="Z34" s="779"/>
      <c r="AA34" s="779">
        <v>178</v>
      </c>
      <c r="AB34" s="779"/>
      <c r="AC34" s="779"/>
      <c r="AD34" s="779"/>
      <c r="AE34" s="780"/>
      <c r="AF34" s="781">
        <v>1199</v>
      </c>
      <c r="AG34" s="782"/>
      <c r="AH34" s="782"/>
      <c r="AI34" s="782"/>
      <c r="AJ34" s="783"/>
      <c r="AK34" s="850">
        <v>23</v>
      </c>
      <c r="AL34" s="851"/>
      <c r="AM34" s="851"/>
      <c r="AN34" s="851"/>
      <c r="AO34" s="851"/>
      <c r="AP34" s="851">
        <v>4420</v>
      </c>
      <c r="AQ34" s="851"/>
      <c r="AR34" s="851"/>
      <c r="AS34" s="851"/>
      <c r="AT34" s="851"/>
      <c r="AU34" s="851">
        <v>0</v>
      </c>
      <c r="AV34" s="851"/>
      <c r="AW34" s="851"/>
      <c r="AX34" s="851"/>
      <c r="AY34" s="851"/>
      <c r="AZ34" s="852" t="s">
        <v>487</v>
      </c>
      <c r="BA34" s="852"/>
      <c r="BB34" s="852"/>
      <c r="BC34" s="852"/>
      <c r="BD34" s="852"/>
      <c r="BE34" s="848" t="s">
        <v>394</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395</v>
      </c>
      <c r="C35" s="776"/>
      <c r="D35" s="776"/>
      <c r="E35" s="776"/>
      <c r="F35" s="776"/>
      <c r="G35" s="776"/>
      <c r="H35" s="776"/>
      <c r="I35" s="776"/>
      <c r="J35" s="776"/>
      <c r="K35" s="776"/>
      <c r="L35" s="776"/>
      <c r="M35" s="776"/>
      <c r="N35" s="776"/>
      <c r="O35" s="776"/>
      <c r="P35" s="777"/>
      <c r="Q35" s="778">
        <v>2474</v>
      </c>
      <c r="R35" s="779"/>
      <c r="S35" s="779"/>
      <c r="T35" s="779"/>
      <c r="U35" s="779"/>
      <c r="V35" s="779">
        <v>2389</v>
      </c>
      <c r="W35" s="779"/>
      <c r="X35" s="779"/>
      <c r="Y35" s="779"/>
      <c r="Z35" s="779"/>
      <c r="AA35" s="779">
        <v>85</v>
      </c>
      <c r="AB35" s="779"/>
      <c r="AC35" s="779"/>
      <c r="AD35" s="779"/>
      <c r="AE35" s="780"/>
      <c r="AF35" s="781">
        <v>397</v>
      </c>
      <c r="AG35" s="782"/>
      <c r="AH35" s="782"/>
      <c r="AI35" s="782"/>
      <c r="AJ35" s="783"/>
      <c r="AK35" s="850">
        <v>911</v>
      </c>
      <c r="AL35" s="851"/>
      <c r="AM35" s="851"/>
      <c r="AN35" s="851"/>
      <c r="AO35" s="851"/>
      <c r="AP35" s="851">
        <v>8585</v>
      </c>
      <c r="AQ35" s="851"/>
      <c r="AR35" s="851"/>
      <c r="AS35" s="851"/>
      <c r="AT35" s="851"/>
      <c r="AU35" s="851">
        <v>5666</v>
      </c>
      <c r="AV35" s="851"/>
      <c r="AW35" s="851"/>
      <c r="AX35" s="851"/>
      <c r="AY35" s="851"/>
      <c r="AZ35" s="852" t="s">
        <v>487</v>
      </c>
      <c r="BA35" s="852"/>
      <c r="BB35" s="852"/>
      <c r="BC35" s="852"/>
      <c r="BD35" s="852"/>
      <c r="BE35" s="848" t="s">
        <v>394</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375</v>
      </c>
      <c r="B63" s="810" t="s">
        <v>397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2568</v>
      </c>
      <c r="AG63" s="862"/>
      <c r="AH63" s="862"/>
      <c r="AI63" s="862"/>
      <c r="AJ63" s="863"/>
      <c r="AK63" s="864"/>
      <c r="AL63" s="859"/>
      <c r="AM63" s="859"/>
      <c r="AN63" s="859"/>
      <c r="AO63" s="859"/>
      <c r="AP63" s="862">
        <v>13005</v>
      </c>
      <c r="AQ63" s="862"/>
      <c r="AR63" s="862"/>
      <c r="AS63" s="862"/>
      <c r="AT63" s="862"/>
      <c r="AU63" s="862">
        <v>5666</v>
      </c>
      <c r="AV63" s="862"/>
      <c r="AW63" s="862"/>
      <c r="AX63" s="862"/>
      <c r="AY63" s="862"/>
      <c r="AZ63" s="866"/>
      <c r="BA63" s="866"/>
      <c r="BB63" s="866"/>
      <c r="BC63" s="866"/>
      <c r="BD63" s="866"/>
      <c r="BE63" s="867"/>
      <c r="BF63" s="867"/>
      <c r="BG63" s="867"/>
      <c r="BH63" s="867"/>
      <c r="BI63" s="868"/>
      <c r="BJ63" s="869" t="s">
        <v>222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399</v>
      </c>
      <c r="B66" s="761"/>
      <c r="C66" s="761"/>
      <c r="D66" s="761"/>
      <c r="E66" s="761"/>
      <c r="F66" s="761"/>
      <c r="G66" s="761"/>
      <c r="H66" s="761"/>
      <c r="I66" s="761"/>
      <c r="J66" s="761"/>
      <c r="K66" s="761"/>
      <c r="L66" s="761"/>
      <c r="M66" s="761"/>
      <c r="N66" s="761"/>
      <c r="O66" s="761"/>
      <c r="P66" s="762"/>
      <c r="Q66" s="737" t="s">
        <v>379</v>
      </c>
      <c r="R66" s="738"/>
      <c r="S66" s="738"/>
      <c r="T66" s="738"/>
      <c r="U66" s="739"/>
      <c r="V66" s="737" t="s">
        <v>380</v>
      </c>
      <c r="W66" s="738"/>
      <c r="X66" s="738"/>
      <c r="Y66" s="738"/>
      <c r="Z66" s="739"/>
      <c r="AA66" s="737" t="s">
        <v>381</v>
      </c>
      <c r="AB66" s="738"/>
      <c r="AC66" s="738"/>
      <c r="AD66" s="738"/>
      <c r="AE66" s="739"/>
      <c r="AF66" s="872" t="s">
        <v>382</v>
      </c>
      <c r="AG66" s="833"/>
      <c r="AH66" s="833"/>
      <c r="AI66" s="833"/>
      <c r="AJ66" s="873"/>
      <c r="AK66" s="737" t="s">
        <v>383</v>
      </c>
      <c r="AL66" s="761"/>
      <c r="AM66" s="761"/>
      <c r="AN66" s="761"/>
      <c r="AO66" s="762"/>
      <c r="AP66" s="737" t="s">
        <v>384</v>
      </c>
      <c r="AQ66" s="738"/>
      <c r="AR66" s="738"/>
      <c r="AS66" s="738"/>
      <c r="AT66" s="739"/>
      <c r="AU66" s="737" t="s">
        <v>400</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545</v>
      </c>
      <c r="C68" s="890"/>
      <c r="D68" s="890"/>
      <c r="E68" s="890"/>
      <c r="F68" s="890"/>
      <c r="G68" s="890"/>
      <c r="H68" s="890"/>
      <c r="I68" s="890"/>
      <c r="J68" s="890"/>
      <c r="K68" s="890"/>
      <c r="L68" s="890"/>
      <c r="M68" s="890"/>
      <c r="N68" s="890"/>
      <c r="O68" s="890"/>
      <c r="P68" s="891"/>
      <c r="Q68" s="892">
        <v>1914</v>
      </c>
      <c r="R68" s="886"/>
      <c r="S68" s="886"/>
      <c r="T68" s="886"/>
      <c r="U68" s="886"/>
      <c r="V68" s="886">
        <v>1838</v>
      </c>
      <c r="W68" s="886"/>
      <c r="X68" s="886"/>
      <c r="Y68" s="886"/>
      <c r="Z68" s="886"/>
      <c r="AA68" s="886">
        <v>77</v>
      </c>
      <c r="AB68" s="886"/>
      <c r="AC68" s="886"/>
      <c r="AD68" s="886"/>
      <c r="AE68" s="886"/>
      <c r="AF68" s="886">
        <v>77</v>
      </c>
      <c r="AG68" s="886"/>
      <c r="AH68" s="886"/>
      <c r="AI68" s="886"/>
      <c r="AJ68" s="886"/>
      <c r="AK68" s="886" t="s">
        <v>487</v>
      </c>
      <c r="AL68" s="886"/>
      <c r="AM68" s="886"/>
      <c r="AN68" s="886"/>
      <c r="AO68" s="886"/>
      <c r="AP68" s="886">
        <v>428</v>
      </c>
      <c r="AQ68" s="886"/>
      <c r="AR68" s="886"/>
      <c r="AS68" s="886"/>
      <c r="AT68" s="886"/>
      <c r="AU68" s="886">
        <v>242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546</v>
      </c>
      <c r="C69" s="894"/>
      <c r="D69" s="894"/>
      <c r="E69" s="894"/>
      <c r="F69" s="894"/>
      <c r="G69" s="894"/>
      <c r="H69" s="894"/>
      <c r="I69" s="894"/>
      <c r="J69" s="894"/>
      <c r="K69" s="894"/>
      <c r="L69" s="894"/>
      <c r="M69" s="894"/>
      <c r="N69" s="894"/>
      <c r="O69" s="894"/>
      <c r="P69" s="895"/>
      <c r="Q69" s="896">
        <v>49048</v>
      </c>
      <c r="R69" s="851"/>
      <c r="S69" s="851"/>
      <c r="T69" s="851"/>
      <c r="U69" s="851"/>
      <c r="V69" s="851">
        <v>47631</v>
      </c>
      <c r="W69" s="851"/>
      <c r="X69" s="851"/>
      <c r="Y69" s="851"/>
      <c r="Z69" s="851"/>
      <c r="AA69" s="851">
        <v>1417</v>
      </c>
      <c r="AB69" s="851"/>
      <c r="AC69" s="851"/>
      <c r="AD69" s="851"/>
      <c r="AE69" s="851"/>
      <c r="AF69" s="851">
        <v>1417</v>
      </c>
      <c r="AG69" s="851"/>
      <c r="AH69" s="851"/>
      <c r="AI69" s="851"/>
      <c r="AJ69" s="851"/>
      <c r="AK69" s="851" t="s">
        <v>487</v>
      </c>
      <c r="AL69" s="851"/>
      <c r="AM69" s="851"/>
      <c r="AN69" s="851"/>
      <c r="AO69" s="851"/>
      <c r="AP69" s="851" t="s">
        <v>487</v>
      </c>
      <c r="AQ69" s="851"/>
      <c r="AR69" s="851"/>
      <c r="AS69" s="851"/>
      <c r="AT69" s="851"/>
      <c r="AU69" s="851" t="s">
        <v>487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547</v>
      </c>
      <c r="C70" s="894"/>
      <c r="D70" s="894"/>
      <c r="E70" s="894"/>
      <c r="F70" s="894"/>
      <c r="G70" s="894"/>
      <c r="H70" s="894"/>
      <c r="I70" s="894"/>
      <c r="J70" s="894"/>
      <c r="K70" s="894"/>
      <c r="L70" s="894"/>
      <c r="M70" s="894"/>
      <c r="N70" s="894"/>
      <c r="O70" s="894"/>
      <c r="P70" s="895"/>
      <c r="Q70" s="896">
        <v>1551</v>
      </c>
      <c r="R70" s="851"/>
      <c r="S70" s="851"/>
      <c r="T70" s="851"/>
      <c r="U70" s="851"/>
      <c r="V70" s="851">
        <v>1512</v>
      </c>
      <c r="W70" s="851"/>
      <c r="X70" s="851"/>
      <c r="Y70" s="851"/>
      <c r="Z70" s="851"/>
      <c r="AA70" s="851">
        <v>38</v>
      </c>
      <c r="AB70" s="851"/>
      <c r="AC70" s="851"/>
      <c r="AD70" s="851"/>
      <c r="AE70" s="851"/>
      <c r="AF70" s="851">
        <v>38</v>
      </c>
      <c r="AG70" s="851"/>
      <c r="AH70" s="851"/>
      <c r="AI70" s="851"/>
      <c r="AJ70" s="851"/>
      <c r="AK70" s="851" t="s">
        <v>487</v>
      </c>
      <c r="AL70" s="851"/>
      <c r="AM70" s="851"/>
      <c r="AN70" s="851"/>
      <c r="AO70" s="851"/>
      <c r="AP70" s="851" t="s">
        <v>487</v>
      </c>
      <c r="AQ70" s="851"/>
      <c r="AR70" s="851"/>
      <c r="AS70" s="851"/>
      <c r="AT70" s="851"/>
      <c r="AU70" s="851" t="s">
        <v>487</v>
      </c>
      <c r="AV70" s="851"/>
      <c r="AW70" s="851"/>
      <c r="AX70" s="851"/>
      <c r="AY70" s="851"/>
      <c r="AZ70" s="897" t="s">
        <v>550</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547</v>
      </c>
      <c r="C71" s="894"/>
      <c r="D71" s="894"/>
      <c r="E71" s="894"/>
      <c r="F71" s="894"/>
      <c r="G71" s="894"/>
      <c r="H71" s="894"/>
      <c r="I71" s="894"/>
      <c r="J71" s="894"/>
      <c r="K71" s="894"/>
      <c r="L71" s="894"/>
      <c r="M71" s="894"/>
      <c r="N71" s="894"/>
      <c r="O71" s="894"/>
      <c r="P71" s="895"/>
      <c r="Q71" s="896">
        <v>653677</v>
      </c>
      <c r="R71" s="851"/>
      <c r="S71" s="851"/>
      <c r="T71" s="851"/>
      <c r="U71" s="851"/>
      <c r="V71" s="851">
        <v>638723</v>
      </c>
      <c r="W71" s="851"/>
      <c r="X71" s="851"/>
      <c r="Y71" s="851"/>
      <c r="Z71" s="851"/>
      <c r="AA71" s="851">
        <v>14954</v>
      </c>
      <c r="AB71" s="851"/>
      <c r="AC71" s="851"/>
      <c r="AD71" s="851"/>
      <c r="AE71" s="851"/>
      <c r="AF71" s="851">
        <v>14954</v>
      </c>
      <c r="AG71" s="851"/>
      <c r="AH71" s="851"/>
      <c r="AI71" s="851"/>
      <c r="AJ71" s="851"/>
      <c r="AK71" s="851">
        <v>3939</v>
      </c>
      <c r="AL71" s="851"/>
      <c r="AM71" s="851"/>
      <c r="AN71" s="851"/>
      <c r="AO71" s="851"/>
      <c r="AP71" s="851" t="s">
        <v>487</v>
      </c>
      <c r="AQ71" s="851"/>
      <c r="AR71" s="851"/>
      <c r="AS71" s="851"/>
      <c r="AT71" s="851"/>
      <c r="AU71" s="851" t="s">
        <v>487</v>
      </c>
      <c r="AV71" s="851"/>
      <c r="AW71" s="851"/>
      <c r="AX71" s="851"/>
      <c r="AY71" s="851"/>
      <c r="AZ71" s="897" t="s">
        <v>551</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548</v>
      </c>
      <c r="C72" s="894"/>
      <c r="D72" s="894"/>
      <c r="E72" s="894"/>
      <c r="F72" s="894"/>
      <c r="G72" s="894"/>
      <c r="H72" s="894"/>
      <c r="I72" s="894"/>
      <c r="J72" s="894"/>
      <c r="K72" s="894"/>
      <c r="L72" s="894"/>
      <c r="M72" s="894"/>
      <c r="N72" s="894"/>
      <c r="O72" s="894"/>
      <c r="P72" s="895"/>
      <c r="Q72" s="896">
        <v>28888</v>
      </c>
      <c r="R72" s="851"/>
      <c r="S72" s="851"/>
      <c r="T72" s="851"/>
      <c r="U72" s="851"/>
      <c r="V72" s="851">
        <v>27514</v>
      </c>
      <c r="W72" s="851"/>
      <c r="X72" s="851"/>
      <c r="Y72" s="851"/>
      <c r="Z72" s="851"/>
      <c r="AA72" s="851">
        <v>1374</v>
      </c>
      <c r="AB72" s="851"/>
      <c r="AC72" s="851"/>
      <c r="AD72" s="851"/>
      <c r="AE72" s="851"/>
      <c r="AF72" s="851">
        <v>1374</v>
      </c>
      <c r="AG72" s="851"/>
      <c r="AH72" s="851"/>
      <c r="AI72" s="851"/>
      <c r="AJ72" s="851"/>
      <c r="AK72" s="851">
        <v>22</v>
      </c>
      <c r="AL72" s="851"/>
      <c r="AM72" s="851"/>
      <c r="AN72" s="851"/>
      <c r="AO72" s="851"/>
      <c r="AP72" s="851" t="s">
        <v>487</v>
      </c>
      <c r="AQ72" s="851"/>
      <c r="AR72" s="851"/>
      <c r="AS72" s="851"/>
      <c r="AT72" s="851"/>
      <c r="AU72" s="851" t="s">
        <v>487</v>
      </c>
      <c r="AV72" s="851"/>
      <c r="AW72" s="851"/>
      <c r="AX72" s="851"/>
      <c r="AY72" s="851"/>
      <c r="AZ72" s="897" t="s">
        <v>550</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548</v>
      </c>
      <c r="C73" s="894"/>
      <c r="D73" s="894"/>
      <c r="E73" s="894"/>
      <c r="F73" s="894"/>
      <c r="G73" s="894"/>
      <c r="H73" s="894"/>
      <c r="I73" s="894"/>
      <c r="J73" s="894"/>
      <c r="K73" s="894"/>
      <c r="L73" s="894"/>
      <c r="M73" s="894"/>
      <c r="N73" s="894"/>
      <c r="O73" s="894"/>
      <c r="P73" s="895"/>
      <c r="Q73" s="896">
        <v>366</v>
      </c>
      <c r="R73" s="851"/>
      <c r="S73" s="851"/>
      <c r="T73" s="851"/>
      <c r="U73" s="851"/>
      <c r="V73" s="851">
        <v>149</v>
      </c>
      <c r="W73" s="851"/>
      <c r="X73" s="851"/>
      <c r="Y73" s="851"/>
      <c r="Z73" s="851"/>
      <c r="AA73" s="851">
        <v>218</v>
      </c>
      <c r="AB73" s="851"/>
      <c r="AC73" s="851"/>
      <c r="AD73" s="851"/>
      <c r="AE73" s="851"/>
      <c r="AF73" s="851">
        <v>218</v>
      </c>
      <c r="AG73" s="851"/>
      <c r="AH73" s="851"/>
      <c r="AI73" s="851"/>
      <c r="AJ73" s="851"/>
      <c r="AK73" s="851" t="s">
        <v>487</v>
      </c>
      <c r="AL73" s="851"/>
      <c r="AM73" s="851"/>
      <c r="AN73" s="851"/>
      <c r="AO73" s="851"/>
      <c r="AP73" s="851" t="s">
        <v>487</v>
      </c>
      <c r="AQ73" s="851"/>
      <c r="AR73" s="851"/>
      <c r="AS73" s="851"/>
      <c r="AT73" s="851"/>
      <c r="AU73" s="851" t="s">
        <v>487</v>
      </c>
      <c r="AV73" s="851"/>
      <c r="AW73" s="851"/>
      <c r="AX73" s="851"/>
      <c r="AY73" s="851"/>
      <c r="AZ73" s="897" t="s">
        <v>552</v>
      </c>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549</v>
      </c>
      <c r="C74" s="894"/>
      <c r="D74" s="894"/>
      <c r="E74" s="894"/>
      <c r="F74" s="894"/>
      <c r="G74" s="894"/>
      <c r="H74" s="894"/>
      <c r="I74" s="894"/>
      <c r="J74" s="894"/>
      <c r="K74" s="894"/>
      <c r="L74" s="894"/>
      <c r="M74" s="894"/>
      <c r="N74" s="894"/>
      <c r="O74" s="894"/>
      <c r="P74" s="895"/>
      <c r="Q74" s="896">
        <v>437</v>
      </c>
      <c r="R74" s="851"/>
      <c r="S74" s="851"/>
      <c r="T74" s="851"/>
      <c r="U74" s="851"/>
      <c r="V74" s="851">
        <v>412</v>
      </c>
      <c r="W74" s="851"/>
      <c r="X74" s="851"/>
      <c r="Y74" s="851"/>
      <c r="Z74" s="851"/>
      <c r="AA74" s="851">
        <v>25</v>
      </c>
      <c r="AB74" s="851"/>
      <c r="AC74" s="851"/>
      <c r="AD74" s="851"/>
      <c r="AE74" s="851"/>
      <c r="AF74" s="851">
        <v>25</v>
      </c>
      <c r="AG74" s="851"/>
      <c r="AH74" s="851"/>
      <c r="AI74" s="851"/>
      <c r="AJ74" s="851"/>
      <c r="AK74" s="851">
        <v>90</v>
      </c>
      <c r="AL74" s="851"/>
      <c r="AM74" s="851"/>
      <c r="AN74" s="851"/>
      <c r="AO74" s="851"/>
      <c r="AP74" s="851" t="s">
        <v>487</v>
      </c>
      <c r="AQ74" s="851"/>
      <c r="AR74" s="851"/>
      <c r="AS74" s="851"/>
      <c r="AT74" s="851"/>
      <c r="AU74" s="851" t="s">
        <v>487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375</v>
      </c>
      <c r="B88" s="810" t="s">
        <v>401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118269</v>
      </c>
      <c r="AG88" s="862"/>
      <c r="AH88" s="862"/>
      <c r="AI88" s="862"/>
      <c r="AJ88" s="862"/>
      <c r="AK88" s="859"/>
      <c r="AL88" s="859"/>
      <c r="AM88" s="859"/>
      <c r="AN88" s="859"/>
      <c r="AO88" s="859"/>
      <c r="AP88" s="862">
        <v>428</v>
      </c>
      <c r="AQ88" s="862"/>
      <c r="AR88" s="862"/>
      <c r="AS88" s="862"/>
      <c r="AT88" s="862"/>
      <c r="AU88" s="862">
        <v>242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375</v>
      </c>
      <c r="BR102" s="810" t="s">
        <v>402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365</v>
      </c>
      <c r="CS102" s="870"/>
      <c r="CT102" s="870"/>
      <c r="CU102" s="870"/>
      <c r="CV102" s="913"/>
      <c r="CW102" s="912">
        <v>38</v>
      </c>
      <c r="CX102" s="870"/>
      <c r="CY102" s="870"/>
      <c r="CZ102" s="870"/>
      <c r="DA102" s="913"/>
      <c r="DB102" s="912">
        <v>2128</v>
      </c>
      <c r="DC102" s="870"/>
      <c r="DD102" s="870"/>
      <c r="DE102" s="870"/>
      <c r="DF102" s="913"/>
      <c r="DG102" s="912">
        <v>3552</v>
      </c>
      <c r="DH102" s="870"/>
      <c r="DI102" s="870"/>
      <c r="DJ102" s="870"/>
      <c r="DK102" s="913"/>
      <c r="DL102" s="912" t="s">
        <v>487</v>
      </c>
      <c r="DM102" s="870"/>
      <c r="DN102" s="870"/>
      <c r="DO102" s="870"/>
      <c r="DP102" s="913"/>
      <c r="DQ102" s="912" t="s">
        <v>487</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410</v>
      </c>
      <c r="AB109" s="915"/>
      <c r="AC109" s="915"/>
      <c r="AD109" s="915"/>
      <c r="AE109" s="916"/>
      <c r="AF109" s="914" t="s">
        <v>289</v>
      </c>
      <c r="AG109" s="915"/>
      <c r="AH109" s="915"/>
      <c r="AI109" s="915"/>
      <c r="AJ109" s="916"/>
      <c r="AK109" s="914" t="s">
        <v>288</v>
      </c>
      <c r="AL109" s="915"/>
      <c r="AM109" s="915"/>
      <c r="AN109" s="915"/>
      <c r="AO109" s="916"/>
      <c r="AP109" s="914" t="s">
        <v>411</v>
      </c>
      <c r="AQ109" s="915"/>
      <c r="AR109" s="915"/>
      <c r="AS109" s="915"/>
      <c r="AT109" s="917"/>
      <c r="AU109" s="934" t="s">
        <v>409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410</v>
      </c>
      <c r="BR109" s="915"/>
      <c r="BS109" s="915"/>
      <c r="BT109" s="915"/>
      <c r="BU109" s="916"/>
      <c r="BV109" s="914" t="s">
        <v>289</v>
      </c>
      <c r="BW109" s="915"/>
      <c r="BX109" s="915"/>
      <c r="BY109" s="915"/>
      <c r="BZ109" s="916"/>
      <c r="CA109" s="914" t="s">
        <v>288</v>
      </c>
      <c r="CB109" s="915"/>
      <c r="CC109" s="915"/>
      <c r="CD109" s="915"/>
      <c r="CE109" s="916"/>
      <c r="CF109" s="935" t="s">
        <v>411</v>
      </c>
      <c r="CG109" s="935"/>
      <c r="CH109" s="935"/>
      <c r="CI109" s="935"/>
      <c r="CJ109" s="935"/>
      <c r="CK109" s="914" t="s">
        <v>412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410</v>
      </c>
      <c r="DH109" s="915"/>
      <c r="DI109" s="915"/>
      <c r="DJ109" s="915"/>
      <c r="DK109" s="916"/>
      <c r="DL109" s="914" t="s">
        <v>289</v>
      </c>
      <c r="DM109" s="915"/>
      <c r="DN109" s="915"/>
      <c r="DO109" s="915"/>
      <c r="DP109" s="916"/>
      <c r="DQ109" s="914" t="s">
        <v>288</v>
      </c>
      <c r="DR109" s="915"/>
      <c r="DS109" s="915"/>
      <c r="DT109" s="915"/>
      <c r="DU109" s="916"/>
      <c r="DV109" s="914" t="s">
        <v>411</v>
      </c>
      <c r="DW109" s="915"/>
      <c r="DX109" s="915"/>
      <c r="DY109" s="915"/>
      <c r="DZ109" s="917"/>
    </row>
    <row r="110" spans="1:131" s="199" customFormat="1" ht="26.25" customHeight="1">
      <c r="A110" s="918" t="s">
        <v>413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2400367</v>
      </c>
      <c r="AB110" s="922"/>
      <c r="AC110" s="922"/>
      <c r="AD110" s="922"/>
      <c r="AE110" s="923"/>
      <c r="AF110" s="924">
        <v>2427850</v>
      </c>
      <c r="AG110" s="922"/>
      <c r="AH110" s="922"/>
      <c r="AI110" s="922"/>
      <c r="AJ110" s="923"/>
      <c r="AK110" s="924">
        <v>2614113</v>
      </c>
      <c r="AL110" s="922"/>
      <c r="AM110" s="922"/>
      <c r="AN110" s="922"/>
      <c r="AO110" s="923"/>
      <c r="AP110" s="925">
        <v>9.6999999999999993</v>
      </c>
      <c r="AQ110" s="926"/>
      <c r="AR110" s="926"/>
      <c r="AS110" s="926"/>
      <c r="AT110" s="927"/>
      <c r="AU110" s="928" t="s">
        <v>62</v>
      </c>
      <c r="AV110" s="929"/>
      <c r="AW110" s="929"/>
      <c r="AX110" s="929"/>
      <c r="AY110" s="929"/>
      <c r="AZ110" s="970" t="s">
        <v>414</v>
      </c>
      <c r="BA110" s="919"/>
      <c r="BB110" s="919"/>
      <c r="BC110" s="919"/>
      <c r="BD110" s="919"/>
      <c r="BE110" s="919"/>
      <c r="BF110" s="919"/>
      <c r="BG110" s="919"/>
      <c r="BH110" s="919"/>
      <c r="BI110" s="919"/>
      <c r="BJ110" s="919"/>
      <c r="BK110" s="919"/>
      <c r="BL110" s="919"/>
      <c r="BM110" s="919"/>
      <c r="BN110" s="919"/>
      <c r="BO110" s="919"/>
      <c r="BP110" s="920"/>
      <c r="BQ110" s="956">
        <v>25460952</v>
      </c>
      <c r="BR110" s="957"/>
      <c r="BS110" s="957"/>
      <c r="BT110" s="957"/>
      <c r="BU110" s="957"/>
      <c r="BV110" s="957">
        <v>26775873</v>
      </c>
      <c r="BW110" s="957"/>
      <c r="BX110" s="957"/>
      <c r="BY110" s="957"/>
      <c r="BZ110" s="957"/>
      <c r="CA110" s="957">
        <v>26749690</v>
      </c>
      <c r="CB110" s="957"/>
      <c r="CC110" s="957"/>
      <c r="CD110" s="957"/>
      <c r="CE110" s="957"/>
      <c r="CF110" s="971">
        <v>98.8</v>
      </c>
      <c r="CG110" s="972"/>
      <c r="CH110" s="972"/>
      <c r="CI110" s="972"/>
      <c r="CJ110" s="972"/>
      <c r="CK110" s="973" t="s">
        <v>415</v>
      </c>
      <c r="CL110" s="974"/>
      <c r="CM110" s="953" t="s">
        <v>416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222</v>
      </c>
      <c r="DH110" s="957"/>
      <c r="DI110" s="957"/>
      <c r="DJ110" s="957"/>
      <c r="DK110" s="957"/>
      <c r="DL110" s="957" t="s">
        <v>222</v>
      </c>
      <c r="DM110" s="957"/>
      <c r="DN110" s="957"/>
      <c r="DO110" s="957"/>
      <c r="DP110" s="957"/>
      <c r="DQ110" s="957" t="s">
        <v>222</v>
      </c>
      <c r="DR110" s="957"/>
      <c r="DS110" s="957"/>
      <c r="DT110" s="957"/>
      <c r="DU110" s="957"/>
      <c r="DV110" s="958" t="s">
        <v>222</v>
      </c>
      <c r="DW110" s="958"/>
      <c r="DX110" s="958"/>
      <c r="DY110" s="958"/>
      <c r="DZ110" s="959"/>
    </row>
    <row r="111" spans="1:131" s="199" customFormat="1" ht="26.25" customHeight="1">
      <c r="A111" s="960" t="s">
        <v>417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222</v>
      </c>
      <c r="AB111" s="964"/>
      <c r="AC111" s="964"/>
      <c r="AD111" s="964"/>
      <c r="AE111" s="965"/>
      <c r="AF111" s="966" t="s">
        <v>222</v>
      </c>
      <c r="AG111" s="964"/>
      <c r="AH111" s="964"/>
      <c r="AI111" s="964"/>
      <c r="AJ111" s="965"/>
      <c r="AK111" s="966" t="s">
        <v>222</v>
      </c>
      <c r="AL111" s="964"/>
      <c r="AM111" s="964"/>
      <c r="AN111" s="964"/>
      <c r="AO111" s="965"/>
      <c r="AP111" s="967" t="s">
        <v>222</v>
      </c>
      <c r="AQ111" s="968"/>
      <c r="AR111" s="968"/>
      <c r="AS111" s="968"/>
      <c r="AT111" s="969"/>
      <c r="AU111" s="930"/>
      <c r="AV111" s="931"/>
      <c r="AW111" s="931"/>
      <c r="AX111" s="931"/>
      <c r="AY111" s="931"/>
      <c r="AZ111" s="979" t="s">
        <v>418</v>
      </c>
      <c r="BA111" s="980"/>
      <c r="BB111" s="980"/>
      <c r="BC111" s="980"/>
      <c r="BD111" s="980"/>
      <c r="BE111" s="980"/>
      <c r="BF111" s="980"/>
      <c r="BG111" s="980"/>
      <c r="BH111" s="980"/>
      <c r="BI111" s="980"/>
      <c r="BJ111" s="980"/>
      <c r="BK111" s="980"/>
      <c r="BL111" s="980"/>
      <c r="BM111" s="980"/>
      <c r="BN111" s="980"/>
      <c r="BO111" s="980"/>
      <c r="BP111" s="981"/>
      <c r="BQ111" s="949">
        <v>8932153</v>
      </c>
      <c r="BR111" s="950"/>
      <c r="BS111" s="950"/>
      <c r="BT111" s="950"/>
      <c r="BU111" s="950"/>
      <c r="BV111" s="950">
        <v>6976695</v>
      </c>
      <c r="BW111" s="950"/>
      <c r="BX111" s="950"/>
      <c r="BY111" s="950"/>
      <c r="BZ111" s="950"/>
      <c r="CA111" s="950">
        <v>5691062</v>
      </c>
      <c r="CB111" s="950"/>
      <c r="CC111" s="950"/>
      <c r="CD111" s="950"/>
      <c r="CE111" s="950"/>
      <c r="CF111" s="944">
        <v>21</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222</v>
      </c>
      <c r="DH111" s="950"/>
      <c r="DI111" s="950"/>
      <c r="DJ111" s="950"/>
      <c r="DK111" s="950"/>
      <c r="DL111" s="950" t="s">
        <v>222</v>
      </c>
      <c r="DM111" s="950"/>
      <c r="DN111" s="950"/>
      <c r="DO111" s="950"/>
      <c r="DP111" s="950"/>
      <c r="DQ111" s="950" t="s">
        <v>222</v>
      </c>
      <c r="DR111" s="950"/>
      <c r="DS111" s="950"/>
      <c r="DT111" s="950"/>
      <c r="DU111" s="950"/>
      <c r="DV111" s="951" t="s">
        <v>222</v>
      </c>
      <c r="DW111" s="951"/>
      <c r="DX111" s="951"/>
      <c r="DY111" s="951"/>
      <c r="DZ111" s="952"/>
    </row>
    <row r="112" spans="1:131" s="199" customFormat="1" ht="26.25" customHeight="1">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222</v>
      </c>
      <c r="AB112" s="989"/>
      <c r="AC112" s="989"/>
      <c r="AD112" s="989"/>
      <c r="AE112" s="990"/>
      <c r="AF112" s="991" t="s">
        <v>222</v>
      </c>
      <c r="AG112" s="989"/>
      <c r="AH112" s="989"/>
      <c r="AI112" s="989"/>
      <c r="AJ112" s="990"/>
      <c r="AK112" s="991" t="s">
        <v>222</v>
      </c>
      <c r="AL112" s="989"/>
      <c r="AM112" s="989"/>
      <c r="AN112" s="989"/>
      <c r="AO112" s="990"/>
      <c r="AP112" s="992" t="s">
        <v>222</v>
      </c>
      <c r="AQ112" s="993"/>
      <c r="AR112" s="993"/>
      <c r="AS112" s="993"/>
      <c r="AT112" s="994"/>
      <c r="AU112" s="930"/>
      <c r="AV112" s="931"/>
      <c r="AW112" s="931"/>
      <c r="AX112" s="931"/>
      <c r="AY112" s="931"/>
      <c r="AZ112" s="979" t="s">
        <v>422</v>
      </c>
      <c r="BA112" s="980"/>
      <c r="BB112" s="980"/>
      <c r="BC112" s="980"/>
      <c r="BD112" s="980"/>
      <c r="BE112" s="980"/>
      <c r="BF112" s="980"/>
      <c r="BG112" s="980"/>
      <c r="BH112" s="980"/>
      <c r="BI112" s="980"/>
      <c r="BJ112" s="980"/>
      <c r="BK112" s="980"/>
      <c r="BL112" s="980"/>
      <c r="BM112" s="980"/>
      <c r="BN112" s="980"/>
      <c r="BO112" s="980"/>
      <c r="BP112" s="981"/>
      <c r="BQ112" s="949">
        <v>6440722</v>
      </c>
      <c r="BR112" s="950"/>
      <c r="BS112" s="950"/>
      <c r="BT112" s="950"/>
      <c r="BU112" s="950"/>
      <c r="BV112" s="950">
        <v>6956733</v>
      </c>
      <c r="BW112" s="950"/>
      <c r="BX112" s="950"/>
      <c r="BY112" s="950"/>
      <c r="BZ112" s="950"/>
      <c r="CA112" s="950">
        <v>6585082</v>
      </c>
      <c r="CB112" s="950"/>
      <c r="CC112" s="950"/>
      <c r="CD112" s="950"/>
      <c r="CE112" s="950"/>
      <c r="CF112" s="944">
        <v>24.3</v>
      </c>
      <c r="CG112" s="945"/>
      <c r="CH112" s="945"/>
      <c r="CI112" s="945"/>
      <c r="CJ112" s="945"/>
      <c r="CK112" s="975"/>
      <c r="CL112" s="976"/>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222</v>
      </c>
      <c r="DH112" s="950"/>
      <c r="DI112" s="950"/>
      <c r="DJ112" s="950"/>
      <c r="DK112" s="950"/>
      <c r="DL112" s="950" t="s">
        <v>222</v>
      </c>
      <c r="DM112" s="950"/>
      <c r="DN112" s="950"/>
      <c r="DO112" s="950"/>
      <c r="DP112" s="950"/>
      <c r="DQ112" s="950" t="s">
        <v>222</v>
      </c>
      <c r="DR112" s="950"/>
      <c r="DS112" s="950"/>
      <c r="DT112" s="950"/>
      <c r="DU112" s="950"/>
      <c r="DV112" s="951" t="s">
        <v>222</v>
      </c>
      <c r="DW112" s="951"/>
      <c r="DX112" s="951"/>
      <c r="DY112" s="951"/>
      <c r="DZ112" s="952"/>
    </row>
    <row r="113" spans="1:130" s="199" customFormat="1" ht="26.25" customHeight="1">
      <c r="A113" s="984"/>
      <c r="B113" s="985"/>
      <c r="C113" s="980" t="s">
        <v>424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740765</v>
      </c>
      <c r="AB113" s="964"/>
      <c r="AC113" s="964"/>
      <c r="AD113" s="964"/>
      <c r="AE113" s="965"/>
      <c r="AF113" s="966">
        <v>581240</v>
      </c>
      <c r="AG113" s="964"/>
      <c r="AH113" s="964"/>
      <c r="AI113" s="964"/>
      <c r="AJ113" s="965"/>
      <c r="AK113" s="966">
        <v>556527</v>
      </c>
      <c r="AL113" s="964"/>
      <c r="AM113" s="964"/>
      <c r="AN113" s="964"/>
      <c r="AO113" s="965"/>
      <c r="AP113" s="967">
        <v>2.1</v>
      </c>
      <c r="AQ113" s="968"/>
      <c r="AR113" s="968"/>
      <c r="AS113" s="968"/>
      <c r="AT113" s="969"/>
      <c r="AU113" s="930"/>
      <c r="AV113" s="931"/>
      <c r="AW113" s="931"/>
      <c r="AX113" s="931"/>
      <c r="AY113" s="931"/>
      <c r="AZ113" s="979" t="s">
        <v>425</v>
      </c>
      <c r="BA113" s="980"/>
      <c r="BB113" s="980"/>
      <c r="BC113" s="980"/>
      <c r="BD113" s="980"/>
      <c r="BE113" s="980"/>
      <c r="BF113" s="980"/>
      <c r="BG113" s="980"/>
      <c r="BH113" s="980"/>
      <c r="BI113" s="980"/>
      <c r="BJ113" s="980"/>
      <c r="BK113" s="980"/>
      <c r="BL113" s="980"/>
      <c r="BM113" s="980"/>
      <c r="BN113" s="980"/>
      <c r="BO113" s="980"/>
      <c r="BP113" s="981"/>
      <c r="BQ113" s="949">
        <v>474164</v>
      </c>
      <c r="BR113" s="950"/>
      <c r="BS113" s="950"/>
      <c r="BT113" s="950"/>
      <c r="BU113" s="950"/>
      <c r="BV113" s="950">
        <v>349922</v>
      </c>
      <c r="BW113" s="950"/>
      <c r="BX113" s="950"/>
      <c r="BY113" s="950"/>
      <c r="BZ113" s="950"/>
      <c r="CA113" s="950">
        <v>242425</v>
      </c>
      <c r="CB113" s="950"/>
      <c r="CC113" s="950"/>
      <c r="CD113" s="950"/>
      <c r="CE113" s="950"/>
      <c r="CF113" s="944">
        <v>0.9</v>
      </c>
      <c r="CG113" s="945"/>
      <c r="CH113" s="945"/>
      <c r="CI113" s="945"/>
      <c r="CJ113" s="945"/>
      <c r="CK113" s="975"/>
      <c r="CL113" s="976"/>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222</v>
      </c>
      <c r="DH113" s="989"/>
      <c r="DI113" s="989"/>
      <c r="DJ113" s="989"/>
      <c r="DK113" s="990"/>
      <c r="DL113" s="991" t="s">
        <v>222</v>
      </c>
      <c r="DM113" s="989"/>
      <c r="DN113" s="989"/>
      <c r="DO113" s="989"/>
      <c r="DP113" s="990"/>
      <c r="DQ113" s="991" t="s">
        <v>222</v>
      </c>
      <c r="DR113" s="989"/>
      <c r="DS113" s="989"/>
      <c r="DT113" s="989"/>
      <c r="DU113" s="990"/>
      <c r="DV113" s="992" t="s">
        <v>222</v>
      </c>
      <c r="DW113" s="993"/>
      <c r="DX113" s="993"/>
      <c r="DY113" s="993"/>
      <c r="DZ113" s="994"/>
    </row>
    <row r="114" spans="1:130" s="199" customFormat="1" ht="26.25" customHeight="1">
      <c r="A114" s="984"/>
      <c r="B114" s="985"/>
      <c r="C114" s="980" t="s">
        <v>427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85887</v>
      </c>
      <c r="AB114" s="989"/>
      <c r="AC114" s="989"/>
      <c r="AD114" s="989"/>
      <c r="AE114" s="990"/>
      <c r="AF114" s="991">
        <v>90917</v>
      </c>
      <c r="AG114" s="989"/>
      <c r="AH114" s="989"/>
      <c r="AI114" s="989"/>
      <c r="AJ114" s="990"/>
      <c r="AK114" s="991">
        <v>81007</v>
      </c>
      <c r="AL114" s="989"/>
      <c r="AM114" s="989"/>
      <c r="AN114" s="989"/>
      <c r="AO114" s="990"/>
      <c r="AP114" s="992">
        <v>0.3</v>
      </c>
      <c r="AQ114" s="993"/>
      <c r="AR114" s="993"/>
      <c r="AS114" s="993"/>
      <c r="AT114" s="994"/>
      <c r="AU114" s="930"/>
      <c r="AV114" s="931"/>
      <c r="AW114" s="931"/>
      <c r="AX114" s="931"/>
      <c r="AY114" s="931"/>
      <c r="AZ114" s="979" t="s">
        <v>428</v>
      </c>
      <c r="BA114" s="980"/>
      <c r="BB114" s="980"/>
      <c r="BC114" s="980"/>
      <c r="BD114" s="980"/>
      <c r="BE114" s="980"/>
      <c r="BF114" s="980"/>
      <c r="BG114" s="980"/>
      <c r="BH114" s="980"/>
      <c r="BI114" s="980"/>
      <c r="BJ114" s="980"/>
      <c r="BK114" s="980"/>
      <c r="BL114" s="980"/>
      <c r="BM114" s="980"/>
      <c r="BN114" s="980"/>
      <c r="BO114" s="980"/>
      <c r="BP114" s="981"/>
      <c r="BQ114" s="949">
        <v>7144279</v>
      </c>
      <c r="BR114" s="950"/>
      <c r="BS114" s="950"/>
      <c r="BT114" s="950"/>
      <c r="BU114" s="950"/>
      <c r="BV114" s="950">
        <v>7020510</v>
      </c>
      <c r="BW114" s="950"/>
      <c r="BX114" s="950"/>
      <c r="BY114" s="950"/>
      <c r="BZ114" s="950"/>
      <c r="CA114" s="950">
        <v>6603674</v>
      </c>
      <c r="CB114" s="950"/>
      <c r="CC114" s="950"/>
      <c r="CD114" s="950"/>
      <c r="CE114" s="950"/>
      <c r="CF114" s="944">
        <v>24.4</v>
      </c>
      <c r="CG114" s="945"/>
      <c r="CH114" s="945"/>
      <c r="CI114" s="945"/>
      <c r="CJ114" s="945"/>
      <c r="CK114" s="975"/>
      <c r="CL114" s="976"/>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222</v>
      </c>
      <c r="DH114" s="989"/>
      <c r="DI114" s="989"/>
      <c r="DJ114" s="989"/>
      <c r="DK114" s="990"/>
      <c r="DL114" s="991" t="s">
        <v>222</v>
      </c>
      <c r="DM114" s="989"/>
      <c r="DN114" s="989"/>
      <c r="DO114" s="989"/>
      <c r="DP114" s="990"/>
      <c r="DQ114" s="991" t="s">
        <v>222</v>
      </c>
      <c r="DR114" s="989"/>
      <c r="DS114" s="989"/>
      <c r="DT114" s="989"/>
      <c r="DU114" s="990"/>
      <c r="DV114" s="992" t="s">
        <v>222</v>
      </c>
      <c r="DW114" s="993"/>
      <c r="DX114" s="993"/>
      <c r="DY114" s="993"/>
      <c r="DZ114" s="994"/>
    </row>
    <row r="115" spans="1:130" s="199" customFormat="1" ht="26.25" customHeight="1">
      <c r="A115" s="984"/>
      <c r="B115" s="985"/>
      <c r="C115" s="980" t="s">
        <v>430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47639</v>
      </c>
      <c r="AB115" s="964"/>
      <c r="AC115" s="964"/>
      <c r="AD115" s="964"/>
      <c r="AE115" s="965"/>
      <c r="AF115" s="966">
        <v>109379</v>
      </c>
      <c r="AG115" s="964"/>
      <c r="AH115" s="964"/>
      <c r="AI115" s="964"/>
      <c r="AJ115" s="965"/>
      <c r="AK115" s="966">
        <v>24893</v>
      </c>
      <c r="AL115" s="964"/>
      <c r="AM115" s="964"/>
      <c r="AN115" s="964"/>
      <c r="AO115" s="965"/>
      <c r="AP115" s="967">
        <v>0.1</v>
      </c>
      <c r="AQ115" s="968"/>
      <c r="AR115" s="968"/>
      <c r="AS115" s="968"/>
      <c r="AT115" s="969"/>
      <c r="AU115" s="930"/>
      <c r="AV115" s="931"/>
      <c r="AW115" s="931"/>
      <c r="AX115" s="931"/>
      <c r="AY115" s="931"/>
      <c r="AZ115" s="979" t="s">
        <v>431</v>
      </c>
      <c r="BA115" s="980"/>
      <c r="BB115" s="980"/>
      <c r="BC115" s="980"/>
      <c r="BD115" s="980"/>
      <c r="BE115" s="980"/>
      <c r="BF115" s="980"/>
      <c r="BG115" s="980"/>
      <c r="BH115" s="980"/>
      <c r="BI115" s="980"/>
      <c r="BJ115" s="980"/>
      <c r="BK115" s="980"/>
      <c r="BL115" s="980"/>
      <c r="BM115" s="980"/>
      <c r="BN115" s="980"/>
      <c r="BO115" s="980"/>
      <c r="BP115" s="981"/>
      <c r="BQ115" s="949">
        <v>404</v>
      </c>
      <c r="BR115" s="950"/>
      <c r="BS115" s="950"/>
      <c r="BT115" s="950"/>
      <c r="BU115" s="950"/>
      <c r="BV115" s="950" t="s">
        <v>222</v>
      </c>
      <c r="BW115" s="950"/>
      <c r="BX115" s="950"/>
      <c r="BY115" s="950"/>
      <c r="BZ115" s="950"/>
      <c r="CA115" s="950" t="s">
        <v>222</v>
      </c>
      <c r="CB115" s="950"/>
      <c r="CC115" s="950"/>
      <c r="CD115" s="950"/>
      <c r="CE115" s="950"/>
      <c r="CF115" s="944" t="s">
        <v>222</v>
      </c>
      <c r="CG115" s="945"/>
      <c r="CH115" s="945"/>
      <c r="CI115" s="945"/>
      <c r="CJ115" s="945"/>
      <c r="CK115" s="975"/>
      <c r="CL115" s="976"/>
      <c r="CM115" s="979" t="s">
        <v>432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8915089</v>
      </c>
      <c r="DH115" s="989"/>
      <c r="DI115" s="989"/>
      <c r="DJ115" s="989"/>
      <c r="DK115" s="990"/>
      <c r="DL115" s="991">
        <v>6962734</v>
      </c>
      <c r="DM115" s="989"/>
      <c r="DN115" s="989"/>
      <c r="DO115" s="989"/>
      <c r="DP115" s="990"/>
      <c r="DQ115" s="991">
        <v>5679893</v>
      </c>
      <c r="DR115" s="989"/>
      <c r="DS115" s="989"/>
      <c r="DT115" s="989"/>
      <c r="DU115" s="990"/>
      <c r="DV115" s="992">
        <v>21</v>
      </c>
      <c r="DW115" s="993"/>
      <c r="DX115" s="993"/>
      <c r="DY115" s="993"/>
      <c r="DZ115" s="994"/>
    </row>
    <row r="116" spans="1:130" s="199" customFormat="1" ht="26.25" customHeight="1">
      <c r="A116" s="986"/>
      <c r="B116" s="987"/>
      <c r="C116" s="995" t="s">
        <v>433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222</v>
      </c>
      <c r="AB116" s="989"/>
      <c r="AC116" s="989"/>
      <c r="AD116" s="989"/>
      <c r="AE116" s="990"/>
      <c r="AF116" s="991" t="s">
        <v>222</v>
      </c>
      <c r="AG116" s="989"/>
      <c r="AH116" s="989"/>
      <c r="AI116" s="989"/>
      <c r="AJ116" s="990"/>
      <c r="AK116" s="991" t="s">
        <v>222</v>
      </c>
      <c r="AL116" s="989"/>
      <c r="AM116" s="989"/>
      <c r="AN116" s="989"/>
      <c r="AO116" s="990"/>
      <c r="AP116" s="992" t="s">
        <v>222</v>
      </c>
      <c r="AQ116" s="993"/>
      <c r="AR116" s="993"/>
      <c r="AS116" s="993"/>
      <c r="AT116" s="994"/>
      <c r="AU116" s="930"/>
      <c r="AV116" s="931"/>
      <c r="AW116" s="931"/>
      <c r="AX116" s="931"/>
      <c r="AY116" s="931"/>
      <c r="AZ116" s="997" t="s">
        <v>434</v>
      </c>
      <c r="BA116" s="998"/>
      <c r="BB116" s="998"/>
      <c r="BC116" s="998"/>
      <c r="BD116" s="998"/>
      <c r="BE116" s="998"/>
      <c r="BF116" s="998"/>
      <c r="BG116" s="998"/>
      <c r="BH116" s="998"/>
      <c r="BI116" s="998"/>
      <c r="BJ116" s="998"/>
      <c r="BK116" s="998"/>
      <c r="BL116" s="998"/>
      <c r="BM116" s="998"/>
      <c r="BN116" s="998"/>
      <c r="BO116" s="998"/>
      <c r="BP116" s="999"/>
      <c r="BQ116" s="949" t="s">
        <v>222</v>
      </c>
      <c r="BR116" s="950"/>
      <c r="BS116" s="950"/>
      <c r="BT116" s="950"/>
      <c r="BU116" s="950"/>
      <c r="BV116" s="950" t="s">
        <v>222</v>
      </c>
      <c r="BW116" s="950"/>
      <c r="BX116" s="950"/>
      <c r="BY116" s="950"/>
      <c r="BZ116" s="950"/>
      <c r="CA116" s="950" t="s">
        <v>222</v>
      </c>
      <c r="CB116" s="950"/>
      <c r="CC116" s="950"/>
      <c r="CD116" s="950"/>
      <c r="CE116" s="950"/>
      <c r="CF116" s="944" t="s">
        <v>222</v>
      </c>
      <c r="CG116" s="945"/>
      <c r="CH116" s="945"/>
      <c r="CI116" s="945"/>
      <c r="CJ116" s="945"/>
      <c r="CK116" s="975"/>
      <c r="CL116" s="976"/>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17064</v>
      </c>
      <c r="DH116" s="989"/>
      <c r="DI116" s="989"/>
      <c r="DJ116" s="989"/>
      <c r="DK116" s="990"/>
      <c r="DL116" s="991">
        <v>13961</v>
      </c>
      <c r="DM116" s="989"/>
      <c r="DN116" s="989"/>
      <c r="DO116" s="989"/>
      <c r="DP116" s="990"/>
      <c r="DQ116" s="991">
        <v>11169</v>
      </c>
      <c r="DR116" s="989"/>
      <c r="DS116" s="989"/>
      <c r="DT116" s="989"/>
      <c r="DU116" s="990"/>
      <c r="DV116" s="992">
        <v>0</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436</v>
      </c>
      <c r="Z117" s="916"/>
      <c r="AA117" s="1006">
        <v>3274658</v>
      </c>
      <c r="AB117" s="1007"/>
      <c r="AC117" s="1007"/>
      <c r="AD117" s="1007"/>
      <c r="AE117" s="1008"/>
      <c r="AF117" s="1009">
        <v>3209386</v>
      </c>
      <c r="AG117" s="1007"/>
      <c r="AH117" s="1007"/>
      <c r="AI117" s="1007"/>
      <c r="AJ117" s="1008"/>
      <c r="AK117" s="1009">
        <v>3276540</v>
      </c>
      <c r="AL117" s="1007"/>
      <c r="AM117" s="1007"/>
      <c r="AN117" s="1007"/>
      <c r="AO117" s="1008"/>
      <c r="AP117" s="1010"/>
      <c r="AQ117" s="1011"/>
      <c r="AR117" s="1011"/>
      <c r="AS117" s="1011"/>
      <c r="AT117" s="1012"/>
      <c r="AU117" s="930"/>
      <c r="AV117" s="931"/>
      <c r="AW117" s="931"/>
      <c r="AX117" s="931"/>
      <c r="AY117" s="931"/>
      <c r="AZ117" s="997" t="s">
        <v>437</v>
      </c>
      <c r="BA117" s="998"/>
      <c r="BB117" s="998"/>
      <c r="BC117" s="998"/>
      <c r="BD117" s="998"/>
      <c r="BE117" s="998"/>
      <c r="BF117" s="998"/>
      <c r="BG117" s="998"/>
      <c r="BH117" s="998"/>
      <c r="BI117" s="998"/>
      <c r="BJ117" s="998"/>
      <c r="BK117" s="998"/>
      <c r="BL117" s="998"/>
      <c r="BM117" s="998"/>
      <c r="BN117" s="998"/>
      <c r="BO117" s="998"/>
      <c r="BP117" s="999"/>
      <c r="BQ117" s="949" t="s">
        <v>222</v>
      </c>
      <c r="BR117" s="950"/>
      <c r="BS117" s="950"/>
      <c r="BT117" s="950"/>
      <c r="BU117" s="950"/>
      <c r="BV117" s="950" t="s">
        <v>222</v>
      </c>
      <c r="BW117" s="950"/>
      <c r="BX117" s="950"/>
      <c r="BY117" s="950"/>
      <c r="BZ117" s="950"/>
      <c r="CA117" s="950" t="s">
        <v>222</v>
      </c>
      <c r="CB117" s="950"/>
      <c r="CC117" s="950"/>
      <c r="CD117" s="950"/>
      <c r="CE117" s="950"/>
      <c r="CF117" s="944" t="s">
        <v>222</v>
      </c>
      <c r="CG117" s="945"/>
      <c r="CH117" s="945"/>
      <c r="CI117" s="945"/>
      <c r="CJ117" s="945"/>
      <c r="CK117" s="975"/>
      <c r="CL117" s="976"/>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222</v>
      </c>
      <c r="DH117" s="989"/>
      <c r="DI117" s="989"/>
      <c r="DJ117" s="989"/>
      <c r="DK117" s="990"/>
      <c r="DL117" s="991" t="s">
        <v>222</v>
      </c>
      <c r="DM117" s="989"/>
      <c r="DN117" s="989"/>
      <c r="DO117" s="989"/>
      <c r="DP117" s="990"/>
      <c r="DQ117" s="991" t="s">
        <v>222</v>
      </c>
      <c r="DR117" s="989"/>
      <c r="DS117" s="989"/>
      <c r="DT117" s="989"/>
      <c r="DU117" s="990"/>
      <c r="DV117" s="992" t="s">
        <v>222</v>
      </c>
      <c r="DW117" s="993"/>
      <c r="DX117" s="993"/>
      <c r="DY117" s="993"/>
      <c r="DZ117" s="994"/>
    </row>
    <row r="118" spans="1:130" s="199" customFormat="1" ht="26.25" customHeight="1">
      <c r="A118" s="934" t="s">
        <v>412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410</v>
      </c>
      <c r="AB118" s="915"/>
      <c r="AC118" s="915"/>
      <c r="AD118" s="915"/>
      <c r="AE118" s="916"/>
      <c r="AF118" s="914" t="s">
        <v>289</v>
      </c>
      <c r="AG118" s="915"/>
      <c r="AH118" s="915"/>
      <c r="AI118" s="915"/>
      <c r="AJ118" s="916"/>
      <c r="AK118" s="914" t="s">
        <v>288</v>
      </c>
      <c r="AL118" s="915"/>
      <c r="AM118" s="915"/>
      <c r="AN118" s="915"/>
      <c r="AO118" s="916"/>
      <c r="AP118" s="1001" t="s">
        <v>411</v>
      </c>
      <c r="AQ118" s="1002"/>
      <c r="AR118" s="1002"/>
      <c r="AS118" s="1002"/>
      <c r="AT118" s="1003"/>
      <c r="AU118" s="930"/>
      <c r="AV118" s="931"/>
      <c r="AW118" s="931"/>
      <c r="AX118" s="931"/>
      <c r="AY118" s="931"/>
      <c r="AZ118" s="1004" t="s">
        <v>439</v>
      </c>
      <c r="BA118" s="995"/>
      <c r="BB118" s="995"/>
      <c r="BC118" s="995"/>
      <c r="BD118" s="995"/>
      <c r="BE118" s="995"/>
      <c r="BF118" s="995"/>
      <c r="BG118" s="995"/>
      <c r="BH118" s="995"/>
      <c r="BI118" s="995"/>
      <c r="BJ118" s="995"/>
      <c r="BK118" s="995"/>
      <c r="BL118" s="995"/>
      <c r="BM118" s="995"/>
      <c r="BN118" s="995"/>
      <c r="BO118" s="995"/>
      <c r="BP118" s="996"/>
      <c r="BQ118" s="1027" t="s">
        <v>222</v>
      </c>
      <c r="BR118" s="1028"/>
      <c r="BS118" s="1028"/>
      <c r="BT118" s="1028"/>
      <c r="BU118" s="1028"/>
      <c r="BV118" s="1028" t="s">
        <v>222</v>
      </c>
      <c r="BW118" s="1028"/>
      <c r="BX118" s="1028"/>
      <c r="BY118" s="1028"/>
      <c r="BZ118" s="1028"/>
      <c r="CA118" s="1028" t="s">
        <v>222</v>
      </c>
      <c r="CB118" s="1028"/>
      <c r="CC118" s="1028"/>
      <c r="CD118" s="1028"/>
      <c r="CE118" s="1028"/>
      <c r="CF118" s="944" t="s">
        <v>222</v>
      </c>
      <c r="CG118" s="945"/>
      <c r="CH118" s="945"/>
      <c r="CI118" s="945"/>
      <c r="CJ118" s="945"/>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222</v>
      </c>
      <c r="DH118" s="989"/>
      <c r="DI118" s="989"/>
      <c r="DJ118" s="989"/>
      <c r="DK118" s="990"/>
      <c r="DL118" s="991" t="s">
        <v>222</v>
      </c>
      <c r="DM118" s="989"/>
      <c r="DN118" s="989"/>
      <c r="DO118" s="989"/>
      <c r="DP118" s="990"/>
      <c r="DQ118" s="991" t="s">
        <v>222</v>
      </c>
      <c r="DR118" s="989"/>
      <c r="DS118" s="989"/>
      <c r="DT118" s="989"/>
      <c r="DU118" s="990"/>
      <c r="DV118" s="992" t="s">
        <v>222</v>
      </c>
      <c r="DW118" s="993"/>
      <c r="DX118" s="993"/>
      <c r="DY118" s="993"/>
      <c r="DZ118" s="994"/>
    </row>
    <row r="119" spans="1:130" s="199" customFormat="1" ht="26.25" customHeight="1">
      <c r="A119" s="1088" t="s">
        <v>415</v>
      </c>
      <c r="B119" s="974"/>
      <c r="C119" s="953" t="s">
        <v>416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222</v>
      </c>
      <c r="AB119" s="922"/>
      <c r="AC119" s="922"/>
      <c r="AD119" s="922"/>
      <c r="AE119" s="923"/>
      <c r="AF119" s="924" t="s">
        <v>222</v>
      </c>
      <c r="AG119" s="922"/>
      <c r="AH119" s="922"/>
      <c r="AI119" s="922"/>
      <c r="AJ119" s="923"/>
      <c r="AK119" s="924" t="s">
        <v>222</v>
      </c>
      <c r="AL119" s="922"/>
      <c r="AM119" s="922"/>
      <c r="AN119" s="922"/>
      <c r="AO119" s="923"/>
      <c r="AP119" s="925" t="s">
        <v>222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441</v>
      </c>
      <c r="BP119" s="1036"/>
      <c r="BQ119" s="1027">
        <v>48452674</v>
      </c>
      <c r="BR119" s="1028"/>
      <c r="BS119" s="1028"/>
      <c r="BT119" s="1028"/>
      <c r="BU119" s="1028"/>
      <c r="BV119" s="1028">
        <v>48079733</v>
      </c>
      <c r="BW119" s="1028"/>
      <c r="BX119" s="1028"/>
      <c r="BY119" s="1028"/>
      <c r="BZ119" s="1028"/>
      <c r="CA119" s="1028">
        <v>45871933</v>
      </c>
      <c r="CB119" s="1028"/>
      <c r="CC119" s="1028"/>
      <c r="CD119" s="1028"/>
      <c r="CE119" s="1028"/>
      <c r="CF119" s="1029"/>
      <c r="CG119" s="1030"/>
      <c r="CH119" s="1030"/>
      <c r="CI119" s="1030"/>
      <c r="CJ119" s="1031"/>
      <c r="CK119" s="977"/>
      <c r="CL119" s="978"/>
      <c r="CM119" s="1032" t="s">
        <v>442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222</v>
      </c>
      <c r="DH119" s="1014"/>
      <c r="DI119" s="1014"/>
      <c r="DJ119" s="1014"/>
      <c r="DK119" s="1015"/>
      <c r="DL119" s="1013" t="s">
        <v>222</v>
      </c>
      <c r="DM119" s="1014"/>
      <c r="DN119" s="1014"/>
      <c r="DO119" s="1014"/>
      <c r="DP119" s="1015"/>
      <c r="DQ119" s="1013" t="s">
        <v>222</v>
      </c>
      <c r="DR119" s="1014"/>
      <c r="DS119" s="1014"/>
      <c r="DT119" s="1014"/>
      <c r="DU119" s="1015"/>
      <c r="DV119" s="1016" t="s">
        <v>222</v>
      </c>
      <c r="DW119" s="1017"/>
      <c r="DX119" s="1017"/>
      <c r="DY119" s="1017"/>
      <c r="DZ119" s="1018"/>
    </row>
    <row r="120" spans="1:130" s="199" customFormat="1" ht="26.25" customHeight="1">
      <c r="A120" s="1089"/>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222</v>
      </c>
      <c r="AB120" s="989"/>
      <c r="AC120" s="989"/>
      <c r="AD120" s="989"/>
      <c r="AE120" s="990"/>
      <c r="AF120" s="991" t="s">
        <v>222</v>
      </c>
      <c r="AG120" s="989"/>
      <c r="AH120" s="989"/>
      <c r="AI120" s="989"/>
      <c r="AJ120" s="990"/>
      <c r="AK120" s="991" t="s">
        <v>222</v>
      </c>
      <c r="AL120" s="989"/>
      <c r="AM120" s="989"/>
      <c r="AN120" s="989"/>
      <c r="AO120" s="990"/>
      <c r="AP120" s="992" t="s">
        <v>222</v>
      </c>
      <c r="AQ120" s="993"/>
      <c r="AR120" s="993"/>
      <c r="AS120" s="993"/>
      <c r="AT120" s="994"/>
      <c r="AU120" s="1019" t="s">
        <v>443</v>
      </c>
      <c r="AV120" s="1020"/>
      <c r="AW120" s="1020"/>
      <c r="AX120" s="1020"/>
      <c r="AY120" s="1021"/>
      <c r="AZ120" s="970" t="s">
        <v>444</v>
      </c>
      <c r="BA120" s="919"/>
      <c r="BB120" s="919"/>
      <c r="BC120" s="919"/>
      <c r="BD120" s="919"/>
      <c r="BE120" s="919"/>
      <c r="BF120" s="919"/>
      <c r="BG120" s="919"/>
      <c r="BH120" s="919"/>
      <c r="BI120" s="919"/>
      <c r="BJ120" s="919"/>
      <c r="BK120" s="919"/>
      <c r="BL120" s="919"/>
      <c r="BM120" s="919"/>
      <c r="BN120" s="919"/>
      <c r="BO120" s="919"/>
      <c r="BP120" s="920"/>
      <c r="BQ120" s="956">
        <v>6406178</v>
      </c>
      <c r="BR120" s="957"/>
      <c r="BS120" s="957"/>
      <c r="BT120" s="957"/>
      <c r="BU120" s="957"/>
      <c r="BV120" s="957">
        <v>7753413</v>
      </c>
      <c r="BW120" s="957"/>
      <c r="BX120" s="957"/>
      <c r="BY120" s="957"/>
      <c r="BZ120" s="957"/>
      <c r="CA120" s="957">
        <v>9734320</v>
      </c>
      <c r="CB120" s="957"/>
      <c r="CC120" s="957"/>
      <c r="CD120" s="957"/>
      <c r="CE120" s="957"/>
      <c r="CF120" s="971">
        <v>36</v>
      </c>
      <c r="CG120" s="972"/>
      <c r="CH120" s="972"/>
      <c r="CI120" s="972"/>
      <c r="CJ120" s="972"/>
      <c r="CK120" s="1037" t="s">
        <v>445</v>
      </c>
      <c r="CL120" s="1038"/>
      <c r="CM120" s="1038"/>
      <c r="CN120" s="1038"/>
      <c r="CO120" s="1039"/>
      <c r="CP120" s="1045" t="s">
        <v>395</v>
      </c>
      <c r="CQ120" s="1046"/>
      <c r="CR120" s="1046"/>
      <c r="CS120" s="1046"/>
      <c r="CT120" s="1046"/>
      <c r="CU120" s="1046"/>
      <c r="CV120" s="1046"/>
      <c r="CW120" s="1046"/>
      <c r="CX120" s="1046"/>
      <c r="CY120" s="1046"/>
      <c r="CZ120" s="1046"/>
      <c r="DA120" s="1046"/>
      <c r="DB120" s="1046"/>
      <c r="DC120" s="1046"/>
      <c r="DD120" s="1046"/>
      <c r="DE120" s="1046"/>
      <c r="DF120" s="1047"/>
      <c r="DG120" s="956">
        <v>6091001</v>
      </c>
      <c r="DH120" s="957"/>
      <c r="DI120" s="957"/>
      <c r="DJ120" s="957"/>
      <c r="DK120" s="957"/>
      <c r="DL120" s="957">
        <v>6105702</v>
      </c>
      <c r="DM120" s="957"/>
      <c r="DN120" s="957"/>
      <c r="DO120" s="957"/>
      <c r="DP120" s="957"/>
      <c r="DQ120" s="957">
        <v>5666059</v>
      </c>
      <c r="DR120" s="957"/>
      <c r="DS120" s="957"/>
      <c r="DT120" s="957"/>
      <c r="DU120" s="957"/>
      <c r="DV120" s="958">
        <v>20.9</v>
      </c>
      <c r="DW120" s="958"/>
      <c r="DX120" s="958"/>
      <c r="DY120" s="958"/>
      <c r="DZ120" s="959"/>
    </row>
    <row r="121" spans="1:130" s="199" customFormat="1" ht="26.25" customHeight="1">
      <c r="A121" s="1089"/>
      <c r="B121" s="976"/>
      <c r="C121" s="997" t="s">
        <v>446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222</v>
      </c>
      <c r="AB121" s="989"/>
      <c r="AC121" s="989"/>
      <c r="AD121" s="989"/>
      <c r="AE121" s="990"/>
      <c r="AF121" s="991" t="s">
        <v>222</v>
      </c>
      <c r="AG121" s="989"/>
      <c r="AH121" s="989"/>
      <c r="AI121" s="989"/>
      <c r="AJ121" s="990"/>
      <c r="AK121" s="991" t="s">
        <v>222</v>
      </c>
      <c r="AL121" s="989"/>
      <c r="AM121" s="989"/>
      <c r="AN121" s="989"/>
      <c r="AO121" s="990"/>
      <c r="AP121" s="992" t="s">
        <v>222</v>
      </c>
      <c r="AQ121" s="993"/>
      <c r="AR121" s="993"/>
      <c r="AS121" s="993"/>
      <c r="AT121" s="994"/>
      <c r="AU121" s="1022"/>
      <c r="AV121" s="1023"/>
      <c r="AW121" s="1023"/>
      <c r="AX121" s="1023"/>
      <c r="AY121" s="1024"/>
      <c r="AZ121" s="979" t="s">
        <v>447</v>
      </c>
      <c r="BA121" s="980"/>
      <c r="BB121" s="980"/>
      <c r="BC121" s="980"/>
      <c r="BD121" s="980"/>
      <c r="BE121" s="980"/>
      <c r="BF121" s="980"/>
      <c r="BG121" s="980"/>
      <c r="BH121" s="980"/>
      <c r="BI121" s="980"/>
      <c r="BJ121" s="980"/>
      <c r="BK121" s="980"/>
      <c r="BL121" s="980"/>
      <c r="BM121" s="980"/>
      <c r="BN121" s="980"/>
      <c r="BO121" s="980"/>
      <c r="BP121" s="981"/>
      <c r="BQ121" s="949">
        <v>10696902</v>
      </c>
      <c r="BR121" s="950"/>
      <c r="BS121" s="950"/>
      <c r="BT121" s="950"/>
      <c r="BU121" s="950"/>
      <c r="BV121" s="950">
        <v>10261025</v>
      </c>
      <c r="BW121" s="950"/>
      <c r="BX121" s="950"/>
      <c r="BY121" s="950"/>
      <c r="BZ121" s="950"/>
      <c r="CA121" s="950">
        <v>10618284</v>
      </c>
      <c r="CB121" s="950"/>
      <c r="CC121" s="950"/>
      <c r="CD121" s="950"/>
      <c r="CE121" s="950"/>
      <c r="CF121" s="944">
        <v>39.200000000000003</v>
      </c>
      <c r="CG121" s="945"/>
      <c r="CH121" s="945"/>
      <c r="CI121" s="945"/>
      <c r="CJ121" s="945"/>
      <c r="CK121" s="1040"/>
      <c r="CL121" s="1041"/>
      <c r="CM121" s="1041"/>
      <c r="CN121" s="1041"/>
      <c r="CO121" s="1042"/>
      <c r="CP121" s="1050" t="s">
        <v>390</v>
      </c>
      <c r="CQ121" s="1051"/>
      <c r="CR121" s="1051"/>
      <c r="CS121" s="1051"/>
      <c r="CT121" s="1051"/>
      <c r="CU121" s="1051"/>
      <c r="CV121" s="1051"/>
      <c r="CW121" s="1051"/>
      <c r="CX121" s="1051"/>
      <c r="CY121" s="1051"/>
      <c r="CZ121" s="1051"/>
      <c r="DA121" s="1051"/>
      <c r="DB121" s="1051"/>
      <c r="DC121" s="1051"/>
      <c r="DD121" s="1051"/>
      <c r="DE121" s="1051"/>
      <c r="DF121" s="1052"/>
      <c r="DG121" s="949">
        <v>349721</v>
      </c>
      <c r="DH121" s="950"/>
      <c r="DI121" s="950"/>
      <c r="DJ121" s="950"/>
      <c r="DK121" s="950"/>
      <c r="DL121" s="950">
        <v>851031</v>
      </c>
      <c r="DM121" s="950"/>
      <c r="DN121" s="950"/>
      <c r="DO121" s="950"/>
      <c r="DP121" s="950"/>
      <c r="DQ121" s="950">
        <v>919023</v>
      </c>
      <c r="DR121" s="950"/>
      <c r="DS121" s="950"/>
      <c r="DT121" s="950"/>
      <c r="DU121" s="950"/>
      <c r="DV121" s="951">
        <v>3.4</v>
      </c>
      <c r="DW121" s="951"/>
      <c r="DX121" s="951"/>
      <c r="DY121" s="951"/>
      <c r="DZ121" s="952"/>
    </row>
    <row r="122" spans="1:130" s="199" customFormat="1" ht="26.25" customHeight="1">
      <c r="A122" s="1089"/>
      <c r="B122" s="976"/>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222</v>
      </c>
      <c r="AB122" s="989"/>
      <c r="AC122" s="989"/>
      <c r="AD122" s="989"/>
      <c r="AE122" s="990"/>
      <c r="AF122" s="991" t="s">
        <v>222</v>
      </c>
      <c r="AG122" s="989"/>
      <c r="AH122" s="989"/>
      <c r="AI122" s="989"/>
      <c r="AJ122" s="990"/>
      <c r="AK122" s="991" t="s">
        <v>222</v>
      </c>
      <c r="AL122" s="989"/>
      <c r="AM122" s="989"/>
      <c r="AN122" s="989"/>
      <c r="AO122" s="990"/>
      <c r="AP122" s="992" t="s">
        <v>222</v>
      </c>
      <c r="AQ122" s="993"/>
      <c r="AR122" s="993"/>
      <c r="AS122" s="993"/>
      <c r="AT122" s="994"/>
      <c r="AU122" s="1022"/>
      <c r="AV122" s="1023"/>
      <c r="AW122" s="1023"/>
      <c r="AX122" s="1023"/>
      <c r="AY122" s="1024"/>
      <c r="AZ122" s="1004" t="s">
        <v>448</v>
      </c>
      <c r="BA122" s="995"/>
      <c r="BB122" s="995"/>
      <c r="BC122" s="995"/>
      <c r="BD122" s="995"/>
      <c r="BE122" s="995"/>
      <c r="BF122" s="995"/>
      <c r="BG122" s="995"/>
      <c r="BH122" s="995"/>
      <c r="BI122" s="995"/>
      <c r="BJ122" s="995"/>
      <c r="BK122" s="995"/>
      <c r="BL122" s="995"/>
      <c r="BM122" s="995"/>
      <c r="BN122" s="995"/>
      <c r="BO122" s="995"/>
      <c r="BP122" s="996"/>
      <c r="BQ122" s="1027">
        <v>16845497</v>
      </c>
      <c r="BR122" s="1028"/>
      <c r="BS122" s="1028"/>
      <c r="BT122" s="1028"/>
      <c r="BU122" s="1028"/>
      <c r="BV122" s="1028">
        <v>15794179</v>
      </c>
      <c r="BW122" s="1028"/>
      <c r="BX122" s="1028"/>
      <c r="BY122" s="1028"/>
      <c r="BZ122" s="1028"/>
      <c r="CA122" s="1028">
        <v>14562206</v>
      </c>
      <c r="CB122" s="1028"/>
      <c r="CC122" s="1028"/>
      <c r="CD122" s="1028"/>
      <c r="CE122" s="1028"/>
      <c r="CF122" s="1048">
        <v>53.8</v>
      </c>
      <c r="CG122" s="1049"/>
      <c r="CH122" s="1049"/>
      <c r="CI122" s="1049"/>
      <c r="CJ122" s="1049"/>
      <c r="CK122" s="1040"/>
      <c r="CL122" s="1041"/>
      <c r="CM122" s="1041"/>
      <c r="CN122" s="1041"/>
      <c r="CO122" s="1042"/>
      <c r="CP122" s="1050" t="s">
        <v>388</v>
      </c>
      <c r="CQ122" s="1051"/>
      <c r="CR122" s="1051"/>
      <c r="CS122" s="1051"/>
      <c r="CT122" s="1051"/>
      <c r="CU122" s="1051"/>
      <c r="CV122" s="1051"/>
      <c r="CW122" s="1051"/>
      <c r="CX122" s="1051"/>
      <c r="CY122" s="1051"/>
      <c r="CZ122" s="1051"/>
      <c r="DA122" s="1051"/>
      <c r="DB122" s="1051"/>
      <c r="DC122" s="1051"/>
      <c r="DD122" s="1051"/>
      <c r="DE122" s="1051"/>
      <c r="DF122" s="1052"/>
      <c r="DG122" s="949" t="s">
        <v>222</v>
      </c>
      <c r="DH122" s="950"/>
      <c r="DI122" s="950"/>
      <c r="DJ122" s="950"/>
      <c r="DK122" s="950"/>
      <c r="DL122" s="950" t="s">
        <v>222</v>
      </c>
      <c r="DM122" s="950"/>
      <c r="DN122" s="950"/>
      <c r="DO122" s="950"/>
      <c r="DP122" s="950"/>
      <c r="DQ122" s="950" t="s">
        <v>222</v>
      </c>
      <c r="DR122" s="950"/>
      <c r="DS122" s="950"/>
      <c r="DT122" s="950"/>
      <c r="DU122" s="950"/>
      <c r="DV122" s="951" t="s">
        <v>222</v>
      </c>
      <c r="DW122" s="951"/>
      <c r="DX122" s="951"/>
      <c r="DY122" s="951"/>
      <c r="DZ122" s="952"/>
    </row>
    <row r="123" spans="1:130" s="199" customFormat="1" ht="26.25" customHeight="1">
      <c r="A123" s="1089"/>
      <c r="B123" s="976"/>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3413</v>
      </c>
      <c r="AB123" s="989"/>
      <c r="AC123" s="989"/>
      <c r="AD123" s="989"/>
      <c r="AE123" s="990"/>
      <c r="AF123" s="991">
        <v>3103</v>
      </c>
      <c r="AG123" s="989"/>
      <c r="AH123" s="989"/>
      <c r="AI123" s="989"/>
      <c r="AJ123" s="990"/>
      <c r="AK123" s="991">
        <v>2792</v>
      </c>
      <c r="AL123" s="989"/>
      <c r="AM123" s="989"/>
      <c r="AN123" s="989"/>
      <c r="AO123" s="990"/>
      <c r="AP123" s="992">
        <v>0</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449</v>
      </c>
      <c r="BP123" s="1036"/>
      <c r="BQ123" s="1095">
        <v>33948577</v>
      </c>
      <c r="BR123" s="1096"/>
      <c r="BS123" s="1096"/>
      <c r="BT123" s="1096"/>
      <c r="BU123" s="1096"/>
      <c r="BV123" s="1096">
        <v>33808617</v>
      </c>
      <c r="BW123" s="1096"/>
      <c r="BX123" s="1096"/>
      <c r="BY123" s="1096"/>
      <c r="BZ123" s="1096"/>
      <c r="CA123" s="1096">
        <v>34914810</v>
      </c>
      <c r="CB123" s="1096"/>
      <c r="CC123" s="1096"/>
      <c r="CD123" s="1096"/>
      <c r="CE123" s="1096"/>
      <c r="CF123" s="1029"/>
      <c r="CG123" s="1030"/>
      <c r="CH123" s="1030"/>
      <c r="CI123" s="1030"/>
      <c r="CJ123" s="1031"/>
      <c r="CK123" s="1040"/>
      <c r="CL123" s="1041"/>
      <c r="CM123" s="1041"/>
      <c r="CN123" s="1041"/>
      <c r="CO123" s="1042"/>
      <c r="CP123" s="1050" t="s">
        <v>389</v>
      </c>
      <c r="CQ123" s="1051"/>
      <c r="CR123" s="1051"/>
      <c r="CS123" s="1051"/>
      <c r="CT123" s="1051"/>
      <c r="CU123" s="1051"/>
      <c r="CV123" s="1051"/>
      <c r="CW123" s="1051"/>
      <c r="CX123" s="1051"/>
      <c r="CY123" s="1051"/>
      <c r="CZ123" s="1051"/>
      <c r="DA123" s="1051"/>
      <c r="DB123" s="1051"/>
      <c r="DC123" s="1051"/>
      <c r="DD123" s="1051"/>
      <c r="DE123" s="1051"/>
      <c r="DF123" s="1052"/>
      <c r="DG123" s="988" t="s">
        <v>222</v>
      </c>
      <c r="DH123" s="989"/>
      <c r="DI123" s="989"/>
      <c r="DJ123" s="989"/>
      <c r="DK123" s="990"/>
      <c r="DL123" s="991" t="s">
        <v>222</v>
      </c>
      <c r="DM123" s="989"/>
      <c r="DN123" s="989"/>
      <c r="DO123" s="989"/>
      <c r="DP123" s="990"/>
      <c r="DQ123" s="991" t="s">
        <v>222</v>
      </c>
      <c r="DR123" s="989"/>
      <c r="DS123" s="989"/>
      <c r="DT123" s="989"/>
      <c r="DU123" s="990"/>
      <c r="DV123" s="992" t="s">
        <v>222</v>
      </c>
      <c r="DW123" s="993"/>
      <c r="DX123" s="993"/>
      <c r="DY123" s="993"/>
      <c r="DZ123" s="994"/>
    </row>
    <row r="124" spans="1:130" s="199" customFormat="1" ht="26.25" customHeight="1" thickBot="1">
      <c r="A124" s="1089"/>
      <c r="B124" s="976"/>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222</v>
      </c>
      <c r="AB124" s="989"/>
      <c r="AC124" s="989"/>
      <c r="AD124" s="989"/>
      <c r="AE124" s="990"/>
      <c r="AF124" s="991" t="s">
        <v>222</v>
      </c>
      <c r="AG124" s="989"/>
      <c r="AH124" s="989"/>
      <c r="AI124" s="989"/>
      <c r="AJ124" s="990"/>
      <c r="AK124" s="991" t="s">
        <v>222</v>
      </c>
      <c r="AL124" s="989"/>
      <c r="AM124" s="989"/>
      <c r="AN124" s="989"/>
      <c r="AO124" s="990"/>
      <c r="AP124" s="992" t="s">
        <v>222</v>
      </c>
      <c r="AQ124" s="993"/>
      <c r="AR124" s="993"/>
      <c r="AS124" s="993"/>
      <c r="AT124" s="994"/>
      <c r="AU124" s="1091" t="s">
        <v>450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57.1</v>
      </c>
      <c r="BR124" s="1058"/>
      <c r="BS124" s="1058"/>
      <c r="BT124" s="1058"/>
      <c r="BU124" s="1058"/>
      <c r="BV124" s="1058">
        <v>54.9</v>
      </c>
      <c r="BW124" s="1058"/>
      <c r="BX124" s="1058"/>
      <c r="BY124" s="1058"/>
      <c r="BZ124" s="1058"/>
      <c r="CA124" s="1058">
        <v>40.4</v>
      </c>
      <c r="CB124" s="1058"/>
      <c r="CC124" s="1058"/>
      <c r="CD124" s="1058"/>
      <c r="CE124" s="1058"/>
      <c r="CF124" s="1059"/>
      <c r="CG124" s="1060"/>
      <c r="CH124" s="1060"/>
      <c r="CI124" s="1060"/>
      <c r="CJ124" s="1061"/>
      <c r="CK124" s="1043"/>
      <c r="CL124" s="1043"/>
      <c r="CM124" s="1043"/>
      <c r="CN124" s="1043"/>
      <c r="CO124" s="1044"/>
      <c r="CP124" s="1050" t="s">
        <v>451</v>
      </c>
      <c r="CQ124" s="1051"/>
      <c r="CR124" s="1051"/>
      <c r="CS124" s="1051"/>
      <c r="CT124" s="1051"/>
      <c r="CU124" s="1051"/>
      <c r="CV124" s="1051"/>
      <c r="CW124" s="1051"/>
      <c r="CX124" s="1051"/>
      <c r="CY124" s="1051"/>
      <c r="CZ124" s="1051"/>
      <c r="DA124" s="1051"/>
      <c r="DB124" s="1051"/>
      <c r="DC124" s="1051"/>
      <c r="DD124" s="1051"/>
      <c r="DE124" s="1051"/>
      <c r="DF124" s="1052"/>
      <c r="DG124" s="1035" t="s">
        <v>222</v>
      </c>
      <c r="DH124" s="1014"/>
      <c r="DI124" s="1014"/>
      <c r="DJ124" s="1014"/>
      <c r="DK124" s="1015"/>
      <c r="DL124" s="1013" t="s">
        <v>222</v>
      </c>
      <c r="DM124" s="1014"/>
      <c r="DN124" s="1014"/>
      <c r="DO124" s="1014"/>
      <c r="DP124" s="1015"/>
      <c r="DQ124" s="1013" t="s">
        <v>222</v>
      </c>
      <c r="DR124" s="1014"/>
      <c r="DS124" s="1014"/>
      <c r="DT124" s="1014"/>
      <c r="DU124" s="1015"/>
      <c r="DV124" s="1016" t="s">
        <v>222</v>
      </c>
      <c r="DW124" s="1017"/>
      <c r="DX124" s="1017"/>
      <c r="DY124" s="1017"/>
      <c r="DZ124" s="1018"/>
    </row>
    <row r="125" spans="1:130" s="199" customFormat="1" ht="26.25" customHeight="1">
      <c r="A125" s="1089"/>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222</v>
      </c>
      <c r="AB125" s="989"/>
      <c r="AC125" s="989"/>
      <c r="AD125" s="989"/>
      <c r="AE125" s="990"/>
      <c r="AF125" s="991" t="s">
        <v>222</v>
      </c>
      <c r="AG125" s="989"/>
      <c r="AH125" s="989"/>
      <c r="AI125" s="989"/>
      <c r="AJ125" s="990"/>
      <c r="AK125" s="991" t="s">
        <v>222</v>
      </c>
      <c r="AL125" s="989"/>
      <c r="AM125" s="989"/>
      <c r="AN125" s="989"/>
      <c r="AO125" s="990"/>
      <c r="AP125" s="992" t="s">
        <v>222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452</v>
      </c>
      <c r="CL125" s="1038"/>
      <c r="CM125" s="1038"/>
      <c r="CN125" s="1038"/>
      <c r="CO125" s="1039"/>
      <c r="CP125" s="970" t="s">
        <v>453</v>
      </c>
      <c r="CQ125" s="919"/>
      <c r="CR125" s="919"/>
      <c r="CS125" s="919"/>
      <c r="CT125" s="919"/>
      <c r="CU125" s="919"/>
      <c r="CV125" s="919"/>
      <c r="CW125" s="919"/>
      <c r="CX125" s="919"/>
      <c r="CY125" s="919"/>
      <c r="CZ125" s="919"/>
      <c r="DA125" s="919"/>
      <c r="DB125" s="919"/>
      <c r="DC125" s="919"/>
      <c r="DD125" s="919"/>
      <c r="DE125" s="919"/>
      <c r="DF125" s="920"/>
      <c r="DG125" s="956" t="s">
        <v>222</v>
      </c>
      <c r="DH125" s="957"/>
      <c r="DI125" s="957"/>
      <c r="DJ125" s="957"/>
      <c r="DK125" s="957"/>
      <c r="DL125" s="957" t="s">
        <v>222</v>
      </c>
      <c r="DM125" s="957"/>
      <c r="DN125" s="957"/>
      <c r="DO125" s="957"/>
      <c r="DP125" s="957"/>
      <c r="DQ125" s="957" t="s">
        <v>222</v>
      </c>
      <c r="DR125" s="957"/>
      <c r="DS125" s="957"/>
      <c r="DT125" s="957"/>
      <c r="DU125" s="957"/>
      <c r="DV125" s="958" t="s">
        <v>222</v>
      </c>
      <c r="DW125" s="958"/>
      <c r="DX125" s="958"/>
      <c r="DY125" s="958"/>
      <c r="DZ125" s="959"/>
    </row>
    <row r="126" spans="1:130" s="199" customFormat="1" ht="26.25" customHeight="1" thickBot="1">
      <c r="A126" s="1089"/>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44226</v>
      </c>
      <c r="AB126" s="989"/>
      <c r="AC126" s="989"/>
      <c r="AD126" s="989"/>
      <c r="AE126" s="990"/>
      <c r="AF126" s="991">
        <v>106276</v>
      </c>
      <c r="AG126" s="989"/>
      <c r="AH126" s="989"/>
      <c r="AI126" s="989"/>
      <c r="AJ126" s="990"/>
      <c r="AK126" s="991">
        <v>22101</v>
      </c>
      <c r="AL126" s="989"/>
      <c r="AM126" s="989"/>
      <c r="AN126" s="989"/>
      <c r="AO126" s="990"/>
      <c r="AP126" s="992">
        <v>0.1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454</v>
      </c>
      <c r="CQ126" s="980"/>
      <c r="CR126" s="980"/>
      <c r="CS126" s="980"/>
      <c r="CT126" s="980"/>
      <c r="CU126" s="980"/>
      <c r="CV126" s="980"/>
      <c r="CW126" s="980"/>
      <c r="CX126" s="980"/>
      <c r="CY126" s="980"/>
      <c r="CZ126" s="980"/>
      <c r="DA126" s="980"/>
      <c r="DB126" s="980"/>
      <c r="DC126" s="980"/>
      <c r="DD126" s="980"/>
      <c r="DE126" s="980"/>
      <c r="DF126" s="981"/>
      <c r="DG126" s="949" t="s">
        <v>222</v>
      </c>
      <c r="DH126" s="950"/>
      <c r="DI126" s="950"/>
      <c r="DJ126" s="950"/>
      <c r="DK126" s="950"/>
      <c r="DL126" s="950" t="s">
        <v>222</v>
      </c>
      <c r="DM126" s="950"/>
      <c r="DN126" s="950"/>
      <c r="DO126" s="950"/>
      <c r="DP126" s="950"/>
      <c r="DQ126" s="950" t="s">
        <v>222</v>
      </c>
      <c r="DR126" s="950"/>
      <c r="DS126" s="950"/>
      <c r="DT126" s="950"/>
      <c r="DU126" s="950"/>
      <c r="DV126" s="951" t="s">
        <v>222</v>
      </c>
      <c r="DW126" s="951"/>
      <c r="DX126" s="951"/>
      <c r="DY126" s="951"/>
      <c r="DZ126" s="952"/>
    </row>
    <row r="127" spans="1:130" s="199" customFormat="1" ht="26.25" customHeight="1">
      <c r="A127" s="1090"/>
      <c r="B127" s="978"/>
      <c r="C127" s="1032" t="s">
        <v>455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222</v>
      </c>
      <c r="AB127" s="989"/>
      <c r="AC127" s="989"/>
      <c r="AD127" s="989"/>
      <c r="AE127" s="990"/>
      <c r="AF127" s="991" t="s">
        <v>222</v>
      </c>
      <c r="AG127" s="989"/>
      <c r="AH127" s="989"/>
      <c r="AI127" s="989"/>
      <c r="AJ127" s="990"/>
      <c r="AK127" s="991" t="s">
        <v>222</v>
      </c>
      <c r="AL127" s="989"/>
      <c r="AM127" s="989"/>
      <c r="AN127" s="989"/>
      <c r="AO127" s="990"/>
      <c r="AP127" s="992" t="s">
        <v>222</v>
      </c>
      <c r="AQ127" s="993"/>
      <c r="AR127" s="993"/>
      <c r="AS127" s="993"/>
      <c r="AT127" s="994"/>
      <c r="AU127" s="235"/>
      <c r="AV127" s="235"/>
      <c r="AW127" s="235"/>
      <c r="AX127" s="1062" t="s">
        <v>456</v>
      </c>
      <c r="AY127" s="1063"/>
      <c r="AZ127" s="1063"/>
      <c r="BA127" s="1063"/>
      <c r="BB127" s="1063"/>
      <c r="BC127" s="1063"/>
      <c r="BD127" s="1063"/>
      <c r="BE127" s="1064"/>
      <c r="BF127" s="1065" t="s">
        <v>457</v>
      </c>
      <c r="BG127" s="1063"/>
      <c r="BH127" s="1063"/>
      <c r="BI127" s="1063"/>
      <c r="BJ127" s="1063"/>
      <c r="BK127" s="1063"/>
      <c r="BL127" s="1064"/>
      <c r="BM127" s="1065" t="s">
        <v>458</v>
      </c>
      <c r="BN127" s="1063"/>
      <c r="BO127" s="1063"/>
      <c r="BP127" s="1063"/>
      <c r="BQ127" s="1063"/>
      <c r="BR127" s="1063"/>
      <c r="BS127" s="1064"/>
      <c r="BT127" s="1065" t="s">
        <v>459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460</v>
      </c>
      <c r="CQ127" s="980"/>
      <c r="CR127" s="980"/>
      <c r="CS127" s="980"/>
      <c r="CT127" s="980"/>
      <c r="CU127" s="980"/>
      <c r="CV127" s="980"/>
      <c r="CW127" s="980"/>
      <c r="CX127" s="980"/>
      <c r="CY127" s="980"/>
      <c r="CZ127" s="980"/>
      <c r="DA127" s="980"/>
      <c r="DB127" s="980"/>
      <c r="DC127" s="980"/>
      <c r="DD127" s="980"/>
      <c r="DE127" s="980"/>
      <c r="DF127" s="981"/>
      <c r="DG127" s="949" t="s">
        <v>222</v>
      </c>
      <c r="DH127" s="950"/>
      <c r="DI127" s="950"/>
      <c r="DJ127" s="950"/>
      <c r="DK127" s="950"/>
      <c r="DL127" s="950" t="s">
        <v>222</v>
      </c>
      <c r="DM127" s="950"/>
      <c r="DN127" s="950"/>
      <c r="DO127" s="950"/>
      <c r="DP127" s="950"/>
      <c r="DQ127" s="950" t="s">
        <v>222</v>
      </c>
      <c r="DR127" s="950"/>
      <c r="DS127" s="950"/>
      <c r="DT127" s="950"/>
      <c r="DU127" s="950"/>
      <c r="DV127" s="951" t="s">
        <v>222</v>
      </c>
      <c r="DW127" s="951"/>
      <c r="DX127" s="951"/>
      <c r="DY127" s="951"/>
      <c r="DZ127" s="952"/>
    </row>
    <row r="128" spans="1:130" s="199" customFormat="1" ht="26.25" customHeight="1" thickBot="1">
      <c r="A128" s="1073" t="s">
        <v>461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462</v>
      </c>
      <c r="X128" s="1075"/>
      <c r="Y128" s="1075"/>
      <c r="Z128" s="1076"/>
      <c r="AA128" s="1077">
        <v>503203</v>
      </c>
      <c r="AB128" s="1078"/>
      <c r="AC128" s="1078"/>
      <c r="AD128" s="1078"/>
      <c r="AE128" s="1079"/>
      <c r="AF128" s="1080">
        <v>513792</v>
      </c>
      <c r="AG128" s="1078"/>
      <c r="AH128" s="1078"/>
      <c r="AI128" s="1078"/>
      <c r="AJ128" s="1079"/>
      <c r="AK128" s="1080">
        <v>477379</v>
      </c>
      <c r="AL128" s="1078"/>
      <c r="AM128" s="1078"/>
      <c r="AN128" s="1078"/>
      <c r="AO128" s="1079"/>
      <c r="AP128" s="1081"/>
      <c r="AQ128" s="1082"/>
      <c r="AR128" s="1082"/>
      <c r="AS128" s="1082"/>
      <c r="AT128" s="1083"/>
      <c r="AU128" s="235"/>
      <c r="AV128" s="235"/>
      <c r="AW128" s="235"/>
      <c r="AX128" s="918" t="s">
        <v>463</v>
      </c>
      <c r="AY128" s="919"/>
      <c r="AZ128" s="919"/>
      <c r="BA128" s="919"/>
      <c r="BB128" s="919"/>
      <c r="BC128" s="919"/>
      <c r="BD128" s="919"/>
      <c r="BE128" s="920"/>
      <c r="BF128" s="1084" t="s">
        <v>222</v>
      </c>
      <c r="BG128" s="1085"/>
      <c r="BH128" s="1085"/>
      <c r="BI128" s="1085"/>
      <c r="BJ128" s="1085"/>
      <c r="BK128" s="1085"/>
      <c r="BL128" s="1086"/>
      <c r="BM128" s="1084">
        <v>11.87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464</v>
      </c>
      <c r="CQ128" s="1067"/>
      <c r="CR128" s="1067"/>
      <c r="CS128" s="1067"/>
      <c r="CT128" s="1067"/>
      <c r="CU128" s="1067"/>
      <c r="CV128" s="1067"/>
      <c r="CW128" s="1067"/>
      <c r="CX128" s="1067"/>
      <c r="CY128" s="1067"/>
      <c r="CZ128" s="1067"/>
      <c r="DA128" s="1067"/>
      <c r="DB128" s="1067"/>
      <c r="DC128" s="1067"/>
      <c r="DD128" s="1067"/>
      <c r="DE128" s="1067"/>
      <c r="DF128" s="1068"/>
      <c r="DG128" s="1069">
        <v>404</v>
      </c>
      <c r="DH128" s="1070"/>
      <c r="DI128" s="1070"/>
      <c r="DJ128" s="1070"/>
      <c r="DK128" s="1070"/>
      <c r="DL128" s="1070" t="s">
        <v>222</v>
      </c>
      <c r="DM128" s="1070"/>
      <c r="DN128" s="1070"/>
      <c r="DO128" s="1070"/>
      <c r="DP128" s="1070"/>
      <c r="DQ128" s="1070" t="s">
        <v>222</v>
      </c>
      <c r="DR128" s="1070"/>
      <c r="DS128" s="1070"/>
      <c r="DT128" s="1070"/>
      <c r="DU128" s="1070"/>
      <c r="DV128" s="1071" t="s">
        <v>222</v>
      </c>
      <c r="DW128" s="1071"/>
      <c r="DX128" s="1071"/>
      <c r="DY128" s="1071"/>
      <c r="DZ128" s="1072"/>
    </row>
    <row r="129" spans="1:131" s="199" customFormat="1" ht="26.25" customHeight="1">
      <c r="A129" s="960" t="s">
        <v>93</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465</v>
      </c>
      <c r="X129" s="1104"/>
      <c r="Y129" s="1104"/>
      <c r="Z129" s="1105"/>
      <c r="AA129" s="988">
        <v>27270899</v>
      </c>
      <c r="AB129" s="989"/>
      <c r="AC129" s="989"/>
      <c r="AD129" s="989"/>
      <c r="AE129" s="990"/>
      <c r="AF129" s="991">
        <v>27664672</v>
      </c>
      <c r="AG129" s="989"/>
      <c r="AH129" s="989"/>
      <c r="AI129" s="989"/>
      <c r="AJ129" s="990"/>
      <c r="AK129" s="991">
        <v>28725272</v>
      </c>
      <c r="AL129" s="989"/>
      <c r="AM129" s="989"/>
      <c r="AN129" s="989"/>
      <c r="AO129" s="990"/>
      <c r="AP129" s="1106"/>
      <c r="AQ129" s="1107"/>
      <c r="AR129" s="1107"/>
      <c r="AS129" s="1107"/>
      <c r="AT129" s="1108"/>
      <c r="AU129" s="237"/>
      <c r="AV129" s="237"/>
      <c r="AW129" s="237"/>
      <c r="AX129" s="1097" t="s">
        <v>466</v>
      </c>
      <c r="AY129" s="980"/>
      <c r="AZ129" s="980"/>
      <c r="BA129" s="980"/>
      <c r="BB129" s="980"/>
      <c r="BC129" s="980"/>
      <c r="BD129" s="980"/>
      <c r="BE129" s="981"/>
      <c r="BF129" s="1098" t="s">
        <v>222</v>
      </c>
      <c r="BG129" s="1099"/>
      <c r="BH129" s="1099"/>
      <c r="BI129" s="1099"/>
      <c r="BJ129" s="1099"/>
      <c r="BK129" s="1099"/>
      <c r="BL129" s="1100"/>
      <c r="BM129" s="1098">
        <v>16.87</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468</v>
      </c>
      <c r="X130" s="1104"/>
      <c r="Y130" s="1104"/>
      <c r="Z130" s="1105"/>
      <c r="AA130" s="988">
        <v>1911637</v>
      </c>
      <c r="AB130" s="989"/>
      <c r="AC130" s="989"/>
      <c r="AD130" s="989"/>
      <c r="AE130" s="990"/>
      <c r="AF130" s="991">
        <v>1682132</v>
      </c>
      <c r="AG130" s="989"/>
      <c r="AH130" s="989"/>
      <c r="AI130" s="989"/>
      <c r="AJ130" s="990"/>
      <c r="AK130" s="991">
        <v>1655106</v>
      </c>
      <c r="AL130" s="989"/>
      <c r="AM130" s="989"/>
      <c r="AN130" s="989"/>
      <c r="AO130" s="990"/>
      <c r="AP130" s="1106"/>
      <c r="AQ130" s="1107"/>
      <c r="AR130" s="1107"/>
      <c r="AS130" s="1107"/>
      <c r="AT130" s="1108"/>
      <c r="AU130" s="237"/>
      <c r="AV130" s="237"/>
      <c r="AW130" s="237"/>
      <c r="AX130" s="1097" t="s">
        <v>469</v>
      </c>
      <c r="AY130" s="980"/>
      <c r="AZ130" s="980"/>
      <c r="BA130" s="980"/>
      <c r="BB130" s="980"/>
      <c r="BC130" s="980"/>
      <c r="BD130" s="980"/>
      <c r="BE130" s="981"/>
      <c r="BF130" s="1134">
        <v>3.8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470</v>
      </c>
      <c r="X131" s="1142"/>
      <c r="Y131" s="1142"/>
      <c r="Z131" s="1143"/>
      <c r="AA131" s="1035">
        <v>25359262</v>
      </c>
      <c r="AB131" s="1014"/>
      <c r="AC131" s="1014"/>
      <c r="AD131" s="1014"/>
      <c r="AE131" s="1015"/>
      <c r="AF131" s="1013">
        <v>25982540</v>
      </c>
      <c r="AG131" s="1014"/>
      <c r="AH131" s="1014"/>
      <c r="AI131" s="1014"/>
      <c r="AJ131" s="1015"/>
      <c r="AK131" s="1013">
        <v>27070166</v>
      </c>
      <c r="AL131" s="1014"/>
      <c r="AM131" s="1014"/>
      <c r="AN131" s="1014"/>
      <c r="AO131" s="1015"/>
      <c r="AP131" s="1144"/>
      <c r="AQ131" s="1145"/>
      <c r="AR131" s="1145"/>
      <c r="AS131" s="1145"/>
      <c r="AT131" s="1146"/>
      <c r="AU131" s="237"/>
      <c r="AV131" s="237"/>
      <c r="AW131" s="237"/>
      <c r="AX131" s="1116" t="s">
        <v>471</v>
      </c>
      <c r="AY131" s="1067"/>
      <c r="AZ131" s="1067"/>
      <c r="BA131" s="1067"/>
      <c r="BB131" s="1067"/>
      <c r="BC131" s="1067"/>
      <c r="BD131" s="1067"/>
      <c r="BE131" s="1068"/>
      <c r="BF131" s="1117">
        <v>40.4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473</v>
      </c>
      <c r="W132" s="1127"/>
      <c r="X132" s="1127"/>
      <c r="Y132" s="1127"/>
      <c r="Z132" s="1128"/>
      <c r="AA132" s="1129">
        <v>3.390548195</v>
      </c>
      <c r="AB132" s="1130"/>
      <c r="AC132" s="1130"/>
      <c r="AD132" s="1130"/>
      <c r="AE132" s="1131"/>
      <c r="AF132" s="1132">
        <v>3.9005501389999999</v>
      </c>
      <c r="AG132" s="1130"/>
      <c r="AH132" s="1130"/>
      <c r="AI132" s="1130"/>
      <c r="AJ132" s="1131"/>
      <c r="AK132" s="1132">
        <v>4.2262577920000002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474</v>
      </c>
      <c r="W133" s="1110"/>
      <c r="X133" s="1110"/>
      <c r="Y133" s="1110"/>
      <c r="Z133" s="1111"/>
      <c r="AA133" s="1112">
        <v>3.6</v>
      </c>
      <c r="AB133" s="1113"/>
      <c r="AC133" s="1113"/>
      <c r="AD133" s="1113"/>
      <c r="AE133" s="1114"/>
      <c r="AF133" s="1112">
        <v>3.7</v>
      </c>
      <c r="AG133" s="1113"/>
      <c r="AH133" s="1113"/>
      <c r="AI133" s="1113"/>
      <c r="AJ133" s="1114"/>
      <c r="AK133" s="1112">
        <v>3.8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AH28" sqref="AH28"/>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election activeCell="A3" sqref="A3"/>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election activeCell="G2" sqref="G2"/>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475</v>
      </c>
      <c r="B5" s="248"/>
      <c r="C5" s="248"/>
      <c r="D5" s="248"/>
      <c r="E5" s="248"/>
      <c r="F5" s="248"/>
      <c r="G5" s="248"/>
      <c r="H5" s="248"/>
      <c r="I5" s="248"/>
      <c r="J5" s="248"/>
      <c r="K5" s="248"/>
      <c r="L5" s="248"/>
      <c r="M5" s="248"/>
      <c r="N5" s="248"/>
      <c r="O5" s="249"/>
    </row>
    <row r="6" spans="1:16">
      <c r="A6" s="250"/>
      <c r="B6" s="246"/>
      <c r="C6" s="246"/>
      <c r="D6" s="246"/>
      <c r="E6" s="246"/>
      <c r="F6" s="246"/>
      <c r="G6" s="251" t="s">
        <v>476</v>
      </c>
      <c r="H6" s="251"/>
      <c r="I6" s="251"/>
      <c r="J6" s="251"/>
      <c r="K6" s="246"/>
      <c r="L6" s="246"/>
      <c r="M6" s="246"/>
      <c r="N6" s="246"/>
    </row>
    <row r="7" spans="1:16">
      <c r="A7" s="250"/>
      <c r="B7" s="246"/>
      <c r="C7" s="246"/>
      <c r="D7" s="246"/>
      <c r="E7" s="246"/>
      <c r="F7" s="246"/>
      <c r="G7" s="253"/>
      <c r="H7" s="254"/>
      <c r="I7" s="254"/>
      <c r="J7" s="255"/>
      <c r="K7" s="1150" t="s">
        <v>477</v>
      </c>
      <c r="L7" s="256"/>
      <c r="M7" s="257" t="s">
        <v>478</v>
      </c>
      <c r="N7" s="258"/>
    </row>
    <row r="8" spans="1:16">
      <c r="A8" s="250"/>
      <c r="B8" s="246"/>
      <c r="C8" s="246"/>
      <c r="D8" s="246"/>
      <c r="E8" s="246"/>
      <c r="F8" s="246"/>
      <c r="G8" s="259"/>
      <c r="H8" s="260"/>
      <c r="I8" s="260"/>
      <c r="J8" s="261"/>
      <c r="K8" s="1151"/>
      <c r="L8" s="262" t="s">
        <v>479</v>
      </c>
      <c r="M8" s="263" t="s">
        <v>480</v>
      </c>
      <c r="N8" s="264" t="s">
        <v>481</v>
      </c>
    </row>
    <row r="9" spans="1:16">
      <c r="A9" s="250"/>
      <c r="B9" s="246"/>
      <c r="C9" s="246"/>
      <c r="D9" s="246"/>
      <c r="E9" s="246"/>
      <c r="F9" s="246"/>
      <c r="G9" s="1152" t="s">
        <v>482</v>
      </c>
      <c r="H9" s="1153"/>
      <c r="I9" s="1153"/>
      <c r="J9" s="1154"/>
      <c r="K9" s="265">
        <v>6886115</v>
      </c>
      <c r="L9" s="266">
        <v>50146</v>
      </c>
      <c r="M9" s="267">
        <v>56511</v>
      </c>
      <c r="N9" s="268">
        <v>-11.3</v>
      </c>
    </row>
    <row r="10" spans="1:16">
      <c r="A10" s="250"/>
      <c r="B10" s="246"/>
      <c r="C10" s="246"/>
      <c r="D10" s="246"/>
      <c r="E10" s="246"/>
      <c r="F10" s="246"/>
      <c r="G10" s="1152" t="s">
        <v>483</v>
      </c>
      <c r="H10" s="1153"/>
      <c r="I10" s="1153"/>
      <c r="J10" s="1154"/>
      <c r="K10" s="269">
        <v>743303</v>
      </c>
      <c r="L10" s="270">
        <v>5413</v>
      </c>
      <c r="M10" s="271">
        <v>3634</v>
      </c>
      <c r="N10" s="272">
        <v>49</v>
      </c>
    </row>
    <row r="11" spans="1:16" ht="13.5" customHeight="1">
      <c r="A11" s="250"/>
      <c r="B11" s="246"/>
      <c r="C11" s="246"/>
      <c r="D11" s="246"/>
      <c r="E11" s="246"/>
      <c r="F11" s="246"/>
      <c r="G11" s="1152" t="s">
        <v>484</v>
      </c>
      <c r="H11" s="1153"/>
      <c r="I11" s="1153"/>
      <c r="J11" s="1154"/>
      <c r="K11" s="269">
        <v>73785</v>
      </c>
      <c r="L11" s="270">
        <v>537</v>
      </c>
      <c r="M11" s="271">
        <v>3413</v>
      </c>
      <c r="N11" s="272">
        <v>-84.3</v>
      </c>
    </row>
    <row r="12" spans="1:16" ht="13.5" customHeight="1">
      <c r="A12" s="250"/>
      <c r="B12" s="246"/>
      <c r="C12" s="246"/>
      <c r="D12" s="246"/>
      <c r="E12" s="246"/>
      <c r="F12" s="246"/>
      <c r="G12" s="1152" t="s">
        <v>485</v>
      </c>
      <c r="H12" s="1153"/>
      <c r="I12" s="1153"/>
      <c r="J12" s="1154"/>
      <c r="K12" s="269">
        <v>42423</v>
      </c>
      <c r="L12" s="270">
        <v>309</v>
      </c>
      <c r="M12" s="271">
        <v>498</v>
      </c>
      <c r="N12" s="272">
        <v>-38</v>
      </c>
    </row>
    <row r="13" spans="1:16" ht="13.5" customHeight="1">
      <c r="A13" s="250"/>
      <c r="B13" s="246"/>
      <c r="C13" s="246"/>
      <c r="D13" s="246"/>
      <c r="E13" s="246"/>
      <c r="F13" s="246"/>
      <c r="G13" s="1152" t="s">
        <v>486</v>
      </c>
      <c r="H13" s="1153"/>
      <c r="I13" s="1153"/>
      <c r="J13" s="1154"/>
      <c r="K13" s="269" t="s">
        <v>487</v>
      </c>
      <c r="L13" s="270" t="s">
        <v>487</v>
      </c>
      <c r="M13" s="271">
        <v>0</v>
      </c>
      <c r="N13" s="272" t="s">
        <v>487</v>
      </c>
    </row>
    <row r="14" spans="1:16" ht="13.5" customHeight="1">
      <c r="A14" s="250"/>
      <c r="B14" s="246"/>
      <c r="C14" s="246"/>
      <c r="D14" s="246"/>
      <c r="E14" s="246"/>
      <c r="F14" s="246"/>
      <c r="G14" s="1152" t="s">
        <v>488</v>
      </c>
      <c r="H14" s="1153"/>
      <c r="I14" s="1153"/>
      <c r="J14" s="1154"/>
      <c r="K14" s="269">
        <v>362687</v>
      </c>
      <c r="L14" s="270">
        <v>2641</v>
      </c>
      <c r="M14" s="271">
        <v>2520</v>
      </c>
      <c r="N14" s="272">
        <v>4.8</v>
      </c>
    </row>
    <row r="15" spans="1:16" ht="13.5" customHeight="1">
      <c r="A15" s="250"/>
      <c r="B15" s="246"/>
      <c r="C15" s="246"/>
      <c r="D15" s="246"/>
      <c r="E15" s="246"/>
      <c r="F15" s="246"/>
      <c r="G15" s="1152" t="s">
        <v>489</v>
      </c>
      <c r="H15" s="1153"/>
      <c r="I15" s="1153"/>
      <c r="J15" s="1154"/>
      <c r="K15" s="269">
        <v>43940</v>
      </c>
      <c r="L15" s="270">
        <v>320</v>
      </c>
      <c r="M15" s="271">
        <v>1086</v>
      </c>
      <c r="N15" s="272">
        <v>-70.5</v>
      </c>
    </row>
    <row r="16" spans="1:16">
      <c r="A16" s="250"/>
      <c r="B16" s="246"/>
      <c r="C16" s="246"/>
      <c r="D16" s="246"/>
      <c r="E16" s="246"/>
      <c r="F16" s="246"/>
      <c r="G16" s="1155" t="s">
        <v>490</v>
      </c>
      <c r="H16" s="1156"/>
      <c r="I16" s="1156"/>
      <c r="J16" s="1157"/>
      <c r="K16" s="270">
        <v>-588717</v>
      </c>
      <c r="L16" s="270">
        <v>-4287</v>
      </c>
      <c r="M16" s="271">
        <v>-4875</v>
      </c>
      <c r="N16" s="272">
        <v>-12.1</v>
      </c>
    </row>
    <row r="17" spans="1:16">
      <c r="A17" s="250"/>
      <c r="B17" s="246"/>
      <c r="C17" s="246"/>
      <c r="D17" s="246"/>
      <c r="E17" s="246"/>
      <c r="F17" s="246"/>
      <c r="G17" s="1155" t="s">
        <v>171</v>
      </c>
      <c r="H17" s="1156"/>
      <c r="I17" s="1156"/>
      <c r="J17" s="1157"/>
      <c r="K17" s="270">
        <v>7563536</v>
      </c>
      <c r="L17" s="270">
        <v>55080</v>
      </c>
      <c r="M17" s="271">
        <v>62786</v>
      </c>
      <c r="N17" s="272">
        <v>-12.3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491</v>
      </c>
      <c r="H19" s="246"/>
      <c r="I19" s="246"/>
      <c r="J19" s="246"/>
      <c r="K19" s="246"/>
      <c r="L19" s="246"/>
      <c r="M19" s="246"/>
      <c r="N19" s="246"/>
    </row>
    <row r="20" spans="1:16">
      <c r="A20" s="250"/>
      <c r="B20" s="246"/>
      <c r="C20" s="246"/>
      <c r="D20" s="246"/>
      <c r="E20" s="246"/>
      <c r="F20" s="246"/>
      <c r="G20" s="274"/>
      <c r="H20" s="275"/>
      <c r="I20" s="275"/>
      <c r="J20" s="276"/>
      <c r="K20" s="277" t="s">
        <v>492</v>
      </c>
      <c r="L20" s="278" t="s">
        <v>493</v>
      </c>
      <c r="M20" s="279" t="s">
        <v>494</v>
      </c>
      <c r="N20" s="280"/>
    </row>
    <row r="21" spans="1:16" s="286" customFormat="1">
      <c r="A21" s="281"/>
      <c r="B21" s="251"/>
      <c r="C21" s="251"/>
      <c r="D21" s="251"/>
      <c r="E21" s="251"/>
      <c r="F21" s="251"/>
      <c r="G21" s="1147" t="s">
        <v>495</v>
      </c>
      <c r="H21" s="1148"/>
      <c r="I21" s="1148"/>
      <c r="J21" s="1149"/>
      <c r="K21" s="282">
        <v>5.9</v>
      </c>
      <c r="L21" s="283">
        <v>5.97</v>
      </c>
      <c r="M21" s="284">
        <v>-7.0000000000000007E-2</v>
      </c>
      <c r="N21" s="251"/>
      <c r="O21" s="285"/>
      <c r="P21" s="281"/>
    </row>
    <row r="22" spans="1:16" s="286" customFormat="1">
      <c r="A22" s="281"/>
      <c r="B22" s="251"/>
      <c r="C22" s="251"/>
      <c r="D22" s="251"/>
      <c r="E22" s="251"/>
      <c r="F22" s="251"/>
      <c r="G22" s="1147" t="s">
        <v>496</v>
      </c>
      <c r="H22" s="1148"/>
      <c r="I22" s="1148"/>
      <c r="J22" s="1149"/>
      <c r="K22" s="287">
        <v>101.3</v>
      </c>
      <c r="L22" s="288">
        <v>99.8</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499</v>
      </c>
      <c r="H29" s="251"/>
      <c r="I29" s="251"/>
      <c r="J29" s="251"/>
      <c r="K29" s="246"/>
      <c r="L29" s="246"/>
      <c r="M29" s="246"/>
      <c r="N29" s="246"/>
      <c r="O29" s="295"/>
    </row>
    <row r="30" spans="1:16">
      <c r="A30" s="250"/>
      <c r="B30" s="246"/>
      <c r="C30" s="246"/>
      <c r="D30" s="246"/>
      <c r="E30" s="246"/>
      <c r="F30" s="246"/>
      <c r="G30" s="253"/>
      <c r="H30" s="254"/>
      <c r="I30" s="254"/>
      <c r="J30" s="255"/>
      <c r="K30" s="1150" t="s">
        <v>477</v>
      </c>
      <c r="L30" s="256"/>
      <c r="M30" s="257" t="s">
        <v>478</v>
      </c>
      <c r="N30" s="258"/>
    </row>
    <row r="31" spans="1:16">
      <c r="A31" s="250"/>
      <c r="B31" s="246"/>
      <c r="C31" s="246"/>
      <c r="D31" s="246"/>
      <c r="E31" s="246"/>
      <c r="F31" s="246"/>
      <c r="G31" s="259"/>
      <c r="H31" s="260"/>
      <c r="I31" s="260"/>
      <c r="J31" s="261"/>
      <c r="K31" s="1151"/>
      <c r="L31" s="262" t="s">
        <v>479</v>
      </c>
      <c r="M31" s="263" t="s">
        <v>480</v>
      </c>
      <c r="N31" s="264" t="s">
        <v>481</v>
      </c>
    </row>
    <row r="32" spans="1:16" ht="27" customHeight="1">
      <c r="A32" s="250"/>
      <c r="B32" s="246"/>
      <c r="C32" s="246"/>
      <c r="D32" s="246"/>
      <c r="E32" s="246"/>
      <c r="F32" s="246"/>
      <c r="G32" s="1163" t="s">
        <v>500</v>
      </c>
      <c r="H32" s="1164"/>
      <c r="I32" s="1164"/>
      <c r="J32" s="1165"/>
      <c r="K32" s="296">
        <v>2614113</v>
      </c>
      <c r="L32" s="296">
        <v>19037</v>
      </c>
      <c r="M32" s="297">
        <v>33036</v>
      </c>
      <c r="N32" s="298">
        <v>-42.4</v>
      </c>
    </row>
    <row r="33" spans="1:16" ht="13.5" customHeight="1">
      <c r="A33" s="250"/>
      <c r="B33" s="246"/>
      <c r="C33" s="246"/>
      <c r="D33" s="246"/>
      <c r="E33" s="246"/>
      <c r="F33" s="246"/>
      <c r="G33" s="1163" t="s">
        <v>501</v>
      </c>
      <c r="H33" s="1164"/>
      <c r="I33" s="1164"/>
      <c r="J33" s="1165"/>
      <c r="K33" s="296" t="s">
        <v>487</v>
      </c>
      <c r="L33" s="296" t="s">
        <v>487</v>
      </c>
      <c r="M33" s="297" t="s">
        <v>487</v>
      </c>
      <c r="N33" s="298" t="s">
        <v>487</v>
      </c>
    </row>
    <row r="34" spans="1:16" ht="27" customHeight="1">
      <c r="A34" s="250"/>
      <c r="B34" s="246"/>
      <c r="C34" s="246"/>
      <c r="D34" s="246"/>
      <c r="E34" s="246"/>
      <c r="F34" s="246"/>
      <c r="G34" s="1163" t="s">
        <v>502</v>
      </c>
      <c r="H34" s="1164"/>
      <c r="I34" s="1164"/>
      <c r="J34" s="1165"/>
      <c r="K34" s="296" t="s">
        <v>487</v>
      </c>
      <c r="L34" s="296" t="s">
        <v>487</v>
      </c>
      <c r="M34" s="297">
        <v>44</v>
      </c>
      <c r="N34" s="298" t="s">
        <v>487</v>
      </c>
    </row>
    <row r="35" spans="1:16" ht="27" customHeight="1">
      <c r="A35" s="250"/>
      <c r="B35" s="246"/>
      <c r="C35" s="246"/>
      <c r="D35" s="246"/>
      <c r="E35" s="246"/>
      <c r="F35" s="246"/>
      <c r="G35" s="1163" t="s">
        <v>503</v>
      </c>
      <c r="H35" s="1164"/>
      <c r="I35" s="1164"/>
      <c r="J35" s="1165"/>
      <c r="K35" s="296">
        <v>556527</v>
      </c>
      <c r="L35" s="296">
        <v>4053</v>
      </c>
      <c r="M35" s="297">
        <v>7207</v>
      </c>
      <c r="N35" s="298">
        <v>-43.8</v>
      </c>
    </row>
    <row r="36" spans="1:16" ht="27" customHeight="1">
      <c r="A36" s="250"/>
      <c r="B36" s="246"/>
      <c r="C36" s="246"/>
      <c r="D36" s="246"/>
      <c r="E36" s="246"/>
      <c r="F36" s="246"/>
      <c r="G36" s="1163" t="s">
        <v>504</v>
      </c>
      <c r="H36" s="1164"/>
      <c r="I36" s="1164"/>
      <c r="J36" s="1165"/>
      <c r="K36" s="296">
        <v>81007</v>
      </c>
      <c r="L36" s="296">
        <v>590</v>
      </c>
      <c r="M36" s="297">
        <v>1383</v>
      </c>
      <c r="N36" s="298">
        <v>-57.3</v>
      </c>
    </row>
    <row r="37" spans="1:16" ht="13.5" customHeight="1">
      <c r="A37" s="250"/>
      <c r="B37" s="246"/>
      <c r="C37" s="246"/>
      <c r="D37" s="246"/>
      <c r="E37" s="246"/>
      <c r="F37" s="246"/>
      <c r="G37" s="1163" t="s">
        <v>505</v>
      </c>
      <c r="H37" s="1164"/>
      <c r="I37" s="1164"/>
      <c r="J37" s="1165"/>
      <c r="K37" s="296">
        <v>24893</v>
      </c>
      <c r="L37" s="296">
        <v>181</v>
      </c>
      <c r="M37" s="297">
        <v>788</v>
      </c>
      <c r="N37" s="298">
        <v>-77</v>
      </c>
    </row>
    <row r="38" spans="1:16" ht="27" customHeight="1">
      <c r="A38" s="250"/>
      <c r="B38" s="246"/>
      <c r="C38" s="246"/>
      <c r="D38" s="246"/>
      <c r="E38" s="246"/>
      <c r="F38" s="246"/>
      <c r="G38" s="1166" t="s">
        <v>506</v>
      </c>
      <c r="H38" s="1167"/>
      <c r="I38" s="1167"/>
      <c r="J38" s="1168"/>
      <c r="K38" s="299" t="s">
        <v>487</v>
      </c>
      <c r="L38" s="299" t="s">
        <v>487</v>
      </c>
      <c r="M38" s="300">
        <v>1</v>
      </c>
      <c r="N38" s="301" t="s">
        <v>487</v>
      </c>
      <c r="O38" s="295"/>
    </row>
    <row r="39" spans="1:16">
      <c r="A39" s="250"/>
      <c r="B39" s="246"/>
      <c r="C39" s="246"/>
      <c r="D39" s="246"/>
      <c r="E39" s="246"/>
      <c r="F39" s="246"/>
      <c r="G39" s="1166" t="s">
        <v>507</v>
      </c>
      <c r="H39" s="1167"/>
      <c r="I39" s="1167"/>
      <c r="J39" s="1168"/>
      <c r="K39" s="302">
        <v>-477379</v>
      </c>
      <c r="L39" s="302">
        <v>-3476</v>
      </c>
      <c r="M39" s="303">
        <v>-7012</v>
      </c>
      <c r="N39" s="304">
        <v>-50.4</v>
      </c>
      <c r="O39" s="295"/>
    </row>
    <row r="40" spans="1:16" ht="27" customHeight="1">
      <c r="A40" s="250"/>
      <c r="B40" s="246"/>
      <c r="C40" s="246"/>
      <c r="D40" s="246"/>
      <c r="E40" s="246"/>
      <c r="F40" s="246"/>
      <c r="G40" s="1163" t="s">
        <v>508</v>
      </c>
      <c r="H40" s="1164"/>
      <c r="I40" s="1164"/>
      <c r="J40" s="1165"/>
      <c r="K40" s="302">
        <v>-1655106</v>
      </c>
      <c r="L40" s="302">
        <v>-12053</v>
      </c>
      <c r="M40" s="303">
        <v>-26691</v>
      </c>
      <c r="N40" s="304">
        <v>-54.8</v>
      </c>
      <c r="O40" s="295"/>
    </row>
    <row r="41" spans="1:16">
      <c r="A41" s="250"/>
      <c r="B41" s="246"/>
      <c r="C41" s="246"/>
      <c r="D41" s="246"/>
      <c r="E41" s="246"/>
      <c r="F41" s="246"/>
      <c r="G41" s="1169" t="s">
        <v>283</v>
      </c>
      <c r="H41" s="1170"/>
      <c r="I41" s="1170"/>
      <c r="J41" s="1171"/>
      <c r="K41" s="296">
        <v>1144055</v>
      </c>
      <c r="L41" s="302">
        <v>8331</v>
      </c>
      <c r="M41" s="303">
        <v>8756</v>
      </c>
      <c r="N41" s="304">
        <v>-4.9000000000000004</v>
      </c>
      <c r="O41" s="295"/>
    </row>
    <row r="42" spans="1:16">
      <c r="A42" s="250"/>
      <c r="B42" s="246"/>
      <c r="C42" s="246"/>
      <c r="D42" s="246"/>
      <c r="E42" s="246"/>
      <c r="F42" s="246"/>
      <c r="G42" s="305" t="s">
        <v>509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510</v>
      </c>
      <c r="B47" s="246"/>
      <c r="C47" s="246"/>
      <c r="D47" s="246"/>
      <c r="E47" s="246"/>
      <c r="F47" s="246"/>
      <c r="G47" s="246"/>
      <c r="H47" s="246"/>
      <c r="I47" s="246"/>
      <c r="J47" s="246"/>
      <c r="K47" s="246"/>
      <c r="L47" s="246"/>
      <c r="M47" s="246"/>
      <c r="N47" s="246"/>
    </row>
    <row r="48" spans="1:16">
      <c r="A48" s="250"/>
      <c r="B48" s="246"/>
      <c r="C48" s="246"/>
      <c r="D48" s="246"/>
      <c r="E48" s="246"/>
      <c r="F48" s="246"/>
      <c r="G48" s="310" t="s">
        <v>511</v>
      </c>
      <c r="H48" s="310"/>
      <c r="I48" s="310"/>
      <c r="J48" s="310"/>
      <c r="K48" s="310"/>
      <c r="L48" s="310"/>
      <c r="M48" s="311"/>
      <c r="N48" s="310"/>
    </row>
    <row r="49" spans="1:14" ht="13.5" customHeight="1">
      <c r="A49" s="250"/>
      <c r="B49" s="246"/>
      <c r="C49" s="246"/>
      <c r="D49" s="246"/>
      <c r="E49" s="246"/>
      <c r="F49" s="246"/>
      <c r="G49" s="312"/>
      <c r="H49" s="313"/>
      <c r="I49" s="1158" t="s">
        <v>477</v>
      </c>
      <c r="J49" s="1160" t="s">
        <v>512</v>
      </c>
      <c r="K49" s="1161"/>
      <c r="L49" s="1161"/>
      <c r="M49" s="1161"/>
      <c r="N49" s="1162"/>
    </row>
    <row r="50" spans="1:14">
      <c r="A50" s="250"/>
      <c r="B50" s="246"/>
      <c r="C50" s="246"/>
      <c r="D50" s="246"/>
      <c r="E50" s="246"/>
      <c r="F50" s="246"/>
      <c r="G50" s="314"/>
      <c r="H50" s="315"/>
      <c r="I50" s="1159"/>
      <c r="J50" s="316" t="s">
        <v>513</v>
      </c>
      <c r="K50" s="317" t="s">
        <v>514</v>
      </c>
      <c r="L50" s="318" t="s">
        <v>515</v>
      </c>
      <c r="M50" s="319" t="s">
        <v>516</v>
      </c>
      <c r="N50" s="320" t="s">
        <v>517</v>
      </c>
    </row>
    <row r="51" spans="1:14">
      <c r="A51" s="250"/>
      <c r="B51" s="246"/>
      <c r="C51" s="246"/>
      <c r="D51" s="246"/>
      <c r="E51" s="246"/>
      <c r="F51" s="246"/>
      <c r="G51" s="312" t="s">
        <v>518</v>
      </c>
      <c r="H51" s="313"/>
      <c r="I51" s="321">
        <v>9119805</v>
      </c>
      <c r="J51" s="322">
        <v>71057</v>
      </c>
      <c r="K51" s="323">
        <v>29.5</v>
      </c>
      <c r="L51" s="324">
        <v>43493</v>
      </c>
      <c r="M51" s="325">
        <v>5</v>
      </c>
      <c r="N51" s="326">
        <v>24.5</v>
      </c>
    </row>
    <row r="52" spans="1:14">
      <c r="A52" s="250"/>
      <c r="B52" s="246"/>
      <c r="C52" s="246"/>
      <c r="D52" s="246"/>
      <c r="E52" s="246"/>
      <c r="F52" s="246"/>
      <c r="G52" s="327"/>
      <c r="H52" s="328" t="s">
        <v>519</v>
      </c>
      <c r="I52" s="329">
        <v>6802451</v>
      </c>
      <c r="J52" s="330">
        <v>53001</v>
      </c>
      <c r="K52" s="331">
        <v>39.9</v>
      </c>
      <c r="L52" s="332">
        <v>23254</v>
      </c>
      <c r="M52" s="333">
        <v>4</v>
      </c>
      <c r="N52" s="334">
        <v>35.9</v>
      </c>
    </row>
    <row r="53" spans="1:14">
      <c r="A53" s="250"/>
      <c r="B53" s="246"/>
      <c r="C53" s="246"/>
      <c r="D53" s="246"/>
      <c r="E53" s="246"/>
      <c r="F53" s="246"/>
      <c r="G53" s="312" t="s">
        <v>520</v>
      </c>
      <c r="H53" s="313"/>
      <c r="I53" s="321">
        <v>8737029</v>
      </c>
      <c r="J53" s="322">
        <v>67034</v>
      </c>
      <c r="K53" s="323">
        <v>-5.7</v>
      </c>
      <c r="L53" s="324">
        <v>50840</v>
      </c>
      <c r="M53" s="325">
        <v>16.899999999999999</v>
      </c>
      <c r="N53" s="326">
        <v>-22.6</v>
      </c>
    </row>
    <row r="54" spans="1:14">
      <c r="A54" s="250"/>
      <c r="B54" s="246"/>
      <c r="C54" s="246"/>
      <c r="D54" s="246"/>
      <c r="E54" s="246"/>
      <c r="F54" s="246"/>
      <c r="G54" s="327"/>
      <c r="H54" s="328" t="s">
        <v>519</v>
      </c>
      <c r="I54" s="329">
        <v>5737238</v>
      </c>
      <c r="J54" s="330">
        <v>44018</v>
      </c>
      <c r="K54" s="331">
        <v>-16.899999999999999</v>
      </c>
      <c r="L54" s="332">
        <v>25367</v>
      </c>
      <c r="M54" s="333">
        <v>9.1</v>
      </c>
      <c r="N54" s="334">
        <v>-26</v>
      </c>
    </row>
    <row r="55" spans="1:14">
      <c r="A55" s="250"/>
      <c r="B55" s="246"/>
      <c r="C55" s="246"/>
      <c r="D55" s="246"/>
      <c r="E55" s="246"/>
      <c r="F55" s="246"/>
      <c r="G55" s="312" t="s">
        <v>521</v>
      </c>
      <c r="H55" s="313"/>
      <c r="I55" s="321">
        <v>11040210</v>
      </c>
      <c r="J55" s="322">
        <v>83084</v>
      </c>
      <c r="K55" s="323">
        <v>23.9</v>
      </c>
      <c r="L55" s="324">
        <v>53605</v>
      </c>
      <c r="M55" s="325">
        <v>5.4</v>
      </c>
      <c r="N55" s="326">
        <v>18.5</v>
      </c>
    </row>
    <row r="56" spans="1:14">
      <c r="A56" s="250"/>
      <c r="B56" s="246"/>
      <c r="C56" s="246"/>
      <c r="D56" s="246"/>
      <c r="E56" s="246"/>
      <c r="F56" s="246"/>
      <c r="G56" s="327"/>
      <c r="H56" s="328" t="s">
        <v>519</v>
      </c>
      <c r="I56" s="329">
        <v>6740519</v>
      </c>
      <c r="J56" s="330">
        <v>50726</v>
      </c>
      <c r="K56" s="331">
        <v>15.2</v>
      </c>
      <c r="L56" s="332">
        <v>28343</v>
      </c>
      <c r="M56" s="333">
        <v>11.7</v>
      </c>
      <c r="N56" s="334">
        <v>3.5</v>
      </c>
    </row>
    <row r="57" spans="1:14">
      <c r="A57" s="250"/>
      <c r="B57" s="246"/>
      <c r="C57" s="246"/>
      <c r="D57" s="246"/>
      <c r="E57" s="246"/>
      <c r="F57" s="246"/>
      <c r="G57" s="312" t="s">
        <v>522</v>
      </c>
      <c r="H57" s="313"/>
      <c r="I57" s="321">
        <v>7130547</v>
      </c>
      <c r="J57" s="322">
        <v>52724</v>
      </c>
      <c r="K57" s="323">
        <v>-36.5</v>
      </c>
      <c r="L57" s="324">
        <v>44267</v>
      </c>
      <c r="M57" s="325">
        <v>-17.399999999999999</v>
      </c>
      <c r="N57" s="326">
        <v>-19.100000000000001</v>
      </c>
    </row>
    <row r="58" spans="1:14">
      <c r="A58" s="250"/>
      <c r="B58" s="246"/>
      <c r="C58" s="246"/>
      <c r="D58" s="246"/>
      <c r="E58" s="246"/>
      <c r="F58" s="246"/>
      <c r="G58" s="327"/>
      <c r="H58" s="328" t="s">
        <v>519</v>
      </c>
      <c r="I58" s="329">
        <v>5246247</v>
      </c>
      <c r="J58" s="330">
        <v>38791</v>
      </c>
      <c r="K58" s="331">
        <v>-23.5</v>
      </c>
      <c r="L58" s="332">
        <v>26161</v>
      </c>
      <c r="M58" s="333">
        <v>-7.7</v>
      </c>
      <c r="N58" s="334">
        <v>-15.8</v>
      </c>
    </row>
    <row r="59" spans="1:14">
      <c r="A59" s="250"/>
      <c r="B59" s="246"/>
      <c r="C59" s="246"/>
      <c r="D59" s="246"/>
      <c r="E59" s="246"/>
      <c r="F59" s="246"/>
      <c r="G59" s="312" t="s">
        <v>523</v>
      </c>
      <c r="H59" s="313"/>
      <c r="I59" s="321">
        <v>4774561</v>
      </c>
      <c r="J59" s="322">
        <v>34770</v>
      </c>
      <c r="K59" s="323">
        <v>-34.1</v>
      </c>
      <c r="L59" s="324">
        <v>40879</v>
      </c>
      <c r="M59" s="325">
        <v>-7.7</v>
      </c>
      <c r="N59" s="326">
        <v>-26.4</v>
      </c>
    </row>
    <row r="60" spans="1:14">
      <c r="A60" s="250"/>
      <c r="B60" s="246"/>
      <c r="C60" s="246"/>
      <c r="D60" s="246"/>
      <c r="E60" s="246"/>
      <c r="F60" s="246"/>
      <c r="G60" s="327"/>
      <c r="H60" s="328" t="s">
        <v>519</v>
      </c>
      <c r="I60" s="335">
        <v>3376955</v>
      </c>
      <c r="J60" s="330">
        <v>24592</v>
      </c>
      <c r="K60" s="331">
        <v>-36.6</v>
      </c>
      <c r="L60" s="332">
        <v>24087</v>
      </c>
      <c r="M60" s="333">
        <v>-7.9</v>
      </c>
      <c r="N60" s="334">
        <v>-28.7</v>
      </c>
    </row>
    <row r="61" spans="1:14">
      <c r="A61" s="250"/>
      <c r="B61" s="246"/>
      <c r="C61" s="246"/>
      <c r="D61" s="246"/>
      <c r="E61" s="246"/>
      <c r="F61" s="246"/>
      <c r="G61" s="312" t="s">
        <v>524</v>
      </c>
      <c r="H61" s="336"/>
      <c r="I61" s="337">
        <v>8160430</v>
      </c>
      <c r="J61" s="338">
        <v>61734</v>
      </c>
      <c r="K61" s="339">
        <v>-4.5999999999999996</v>
      </c>
      <c r="L61" s="340">
        <v>46617</v>
      </c>
      <c r="M61" s="341">
        <v>0.4</v>
      </c>
      <c r="N61" s="326">
        <v>-5</v>
      </c>
    </row>
    <row r="62" spans="1:14">
      <c r="A62" s="250"/>
      <c r="B62" s="246"/>
      <c r="C62" s="246"/>
      <c r="D62" s="246"/>
      <c r="E62" s="246"/>
      <c r="F62" s="246"/>
      <c r="G62" s="327"/>
      <c r="H62" s="328" t="s">
        <v>519</v>
      </c>
      <c r="I62" s="329">
        <v>5580682</v>
      </c>
      <c r="J62" s="330">
        <v>42226</v>
      </c>
      <c r="K62" s="331">
        <v>-4.4000000000000004</v>
      </c>
      <c r="L62" s="332">
        <v>25442</v>
      </c>
      <c r="M62" s="333">
        <v>1.8</v>
      </c>
      <c r="N62" s="334">
        <v>-6.2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Z85" sqref="Z8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Z69" sqref="Z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72" t="s">
        <v>3</v>
      </c>
      <c r="D47" s="1172"/>
      <c r="E47" s="1173"/>
      <c r="F47" s="11">
        <v>13.5</v>
      </c>
      <c r="G47" s="12">
        <v>13.68</v>
      </c>
      <c r="H47" s="12">
        <v>12.98</v>
      </c>
      <c r="I47" s="12">
        <v>13.89</v>
      </c>
      <c r="J47" s="13">
        <v>16.29</v>
      </c>
    </row>
    <row r="48" spans="2:10" ht="57.75" customHeight="1">
      <c r="B48" s="14"/>
      <c r="C48" s="1174" t="s">
        <v>4</v>
      </c>
      <c r="D48" s="1174"/>
      <c r="E48" s="1175"/>
      <c r="F48" s="15">
        <v>10.23</v>
      </c>
      <c r="G48" s="16">
        <v>7.55</v>
      </c>
      <c r="H48" s="16">
        <v>6.51</v>
      </c>
      <c r="I48" s="16">
        <v>8.7100000000000009</v>
      </c>
      <c r="J48" s="17">
        <v>8.9499999999999993</v>
      </c>
    </row>
    <row r="49" spans="2:10" ht="57.75" customHeight="1" thickBot="1">
      <c r="B49" s="18"/>
      <c r="C49" s="1176" t="s">
        <v>5</v>
      </c>
      <c r="D49" s="1176"/>
      <c r="E49" s="1177"/>
      <c r="F49" s="19">
        <v>2.5499999999999998</v>
      </c>
      <c r="G49" s="20" t="s">
        <v>531</v>
      </c>
      <c r="H49" s="20" t="s">
        <v>532</v>
      </c>
      <c r="I49" s="20">
        <v>3.38</v>
      </c>
      <c r="J49" s="21">
        <v>3.46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2018-04-19T07:13:39Z</cp:lastPrinted>
  <dcterms:created xsi:type="dcterms:W3CDTF">2018-01-24T04:15:23Z</dcterms:created>
  <dcterms:modified xsi:type="dcterms:W3CDTF">2018-11-21T02:10:43Z</dcterms:modified>
</cp:coreProperties>
</file>