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tabRatio="8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DG102" i="11" l="1"/>
  <c r="CW102" i="11"/>
  <c r="CR102" i="11"/>
  <c r="AP88" i="11" l="1"/>
  <c r="AF88" i="11"/>
  <c r="AU63" i="11" l="1"/>
  <c r="AP63"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CO34" i="9"/>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<sst xmlns="http://schemas.openxmlformats.org/spreadsheetml/2006/main" count="984" uniqueCount="567">
  <si>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</si>
  <si>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</si>
  <si>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</si>
  <si>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</si>
  <si>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</si>
  <si>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</si>
  <si>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</si>
  <si>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</si>
  <si>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</si>
  <si>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</si>
  <si>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</si>
  <si>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</si>
  <si>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</si>
  <si>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</si>
  <si>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</si>
  <si>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</si>
  <si>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</si>
  <si>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</si>
  <si>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</si>
  <si>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</si>
  <si>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</si>
  <si>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</si>
  <si>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</si>
  <si>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</si>
  <si>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</si>
  <si>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</si>
  <si>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</si>
  <si>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</si>
  <si>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</si>
  <si>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</si>
  <si>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</si>
  <si>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</si>
  <si>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</si>
  <si>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</si>
  <si>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</si>
  <si>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</si>
  <si>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</si>
  <si>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</si>
  <si>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</si>
  <si>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</si>
  <si>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</si>
  <si>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</si>
  <si>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</si>
  <si>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</si>
  <si>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</si>
  <si>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</si>
  <si>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</si>
  <si>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</si>
  <si>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</si>
  <si>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</si>
  <si>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</si>
  <si>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</si>
  <si>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</si>
  <si>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</si>
  <si>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</si>
  <si>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</si>
  <si>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</si>
  <si>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</si>
  <si>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</si>
  <si>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</si>
  <si>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</si>
  <si>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</si>
  <si>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</si>
  <si>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</si>
  <si>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</si>
  <si>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</si>
  <si>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</si>
  <si>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</si>
  <si>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</si>
  <si>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</si>
  <si>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</si>
  <si>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</si>
  <si>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</si>
  <si>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</si>
  <si>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</si>
  <si>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</si>
  <si>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</si>
  <si>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</si>
  <si>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</si>
  <si>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</si>
  <si>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</si>
  <si>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</si>
  <si>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</si>
  <si>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</si>
  <si>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</si>
  <si>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</si>
  <si>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</si>
  <si>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</si>
  <si>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</si>
  <si>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</si>
  <si>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</si>
  <si>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</si>
  <si>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</si>
  <si>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</si>
  <si>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</si>
  <si>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</si>
  <si>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</si>
  <si>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</si>
  <si>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</si>
  <si>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</si>
  <si>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</si>
  <si>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</si>
  <si>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</si>
  <si>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</si>
  <si>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</si>
  <si>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</si>
  <si>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</si>
  <si>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</si>
  <si>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</si>
  <si>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</si>
  <si>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</si>
  <si>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</si>
  <si>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</si>
  <si>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</si>
  <si>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</si>
  <si>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</si>
  <si>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</si>
  <si>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</si>
  <si>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</si>
  <si>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</si>
  <si>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</si>
  <si>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</si>
  <si>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</si>
  <si>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</si>
  <si>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</si>
  <si>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</si>
  <si>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</si>
  <si>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</si>
  <si>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</si>
  <si>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</si>
  <si>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</si>
  <si>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</si>
  <si>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</si>
  <si>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</si>
  <si>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</si>
  <si>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</si>
  <si>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</si>
  <si>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</si>
  <si>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</si>
  <si>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</si>
  <si>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</si>
  <si>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</si>
  <si>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</si>
  <si>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</si>
  <si>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</si>
  <si>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</si>
  <si>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</si>
  <si>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</si>
  <si>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</si>
  <si>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</si>
  <si>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</si>
  <si>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</si>
  <si>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</si>
  <si>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</si>
  <si>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</si>
  <si>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</si>
  <si>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</si>
  <si>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</si>
  <si>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</si>
  <si>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</si>
  <si>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</si>
  <si>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</si>
  <si>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</si>
  <si>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</si>
  <si>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</si>
  <si>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</si>
  <si>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</si>
  <si>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</si>
  <si>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</si>
  <si>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</si>
  <si>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</si>
  <si>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</si>
  <si>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</si>
  <si>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</si>
  <si>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</si>
  <si>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</si>
  <si>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</si>
  <si>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</si>
  <si>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</si>
  <si>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</si>
  <si>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</si>
  <si>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</si>
  <si>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</si>
  <si>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</si>
  <si>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</si>
  <si>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</si>
  <si>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</si>
  <si>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</si>
  <si>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</si>
  <si>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</si>
  <si>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</si>
  <si>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</si>
  <si>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</si>
  <si>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</si>
  <si>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</si>
  <si>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</si>
  <si>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</si>
  <si>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</si>
  <si>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埼玉県川越市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</si>
  <si>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</si>
  <si>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</si>
  <si>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</si>
  <si>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</si>
  <si>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</si>
  <si>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</si>
  <si>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</si>
  <si>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</si>
  <si>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</si>
  <si>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</si>
  <si>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</si>
  <si>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</si>
  <si>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</si>
  <si>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</si>
  <si>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</si>
  <si>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</si>
  <si>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</si>
  <si>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</si>
  <si>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</si>
  <si>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</si>
  <si>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</si>
  <si>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</si>
  <si>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</si>
  <si>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</si>
  <si>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</si>
  <si>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</si>
  <si>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</si>
  <si>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</si>
  <si>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</si>
  <si>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</si>
  <si>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</si>
  <si>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</si>
  <si>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</si>
  <si>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</si>
  <si>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</si>
  <si>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</si>
  <si>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</si>
  <si>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</si>
  <si>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</si>
  <si>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</si>
  <si>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</si>
  <si>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</si>
  <si>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</si>
  <si>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</si>
  <si>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</si>
  <si>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</si>
  <si>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</si>
  <si>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</si>
  <si>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</si>
  <si>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</si>
  <si>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</si>
  <si>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</si>
  <si>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</si>
  <si>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</si>
  <si>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</si>
  <si>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</si>
  <si>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</si>
  <si>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</si>
  <si>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</si>
  <si>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</si>
  <si>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</si>
  <si>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</si>
  <si>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</si>
  <si>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</si>
  <si>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</si>
  <si>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</si>
  <si>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</si>
  <si>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</si>
  <si>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</si>
  <si>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</si>
  <si>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</si>
  <si>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</si>
  <si>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</si>
  <si>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</si>
  <si>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</si>
  <si>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</si>
  <si>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</si>
  <si>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</si>
  <si>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</si>
  <si>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</si>
  <si>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</si>
  <si>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</si>
  <si>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</si>
  <si>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</si>
  <si>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</si>
  <si>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</si>
  <si>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</si>
  <si>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</si>
  <si>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</si>
  <si>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</si>
  <si>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</si>
  <si>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</si>
  <si>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</si>
  <si>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</si>
  <si>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</si>
  <si>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</si>
  <si>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</si>
  <si>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</si>
  <si>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</si>
  <si>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</si>
  <si>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</si>
  <si>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</si>
  <si>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</si>
  <si>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</si>
  <si>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</si>
  <si>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</si>
  <si>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</si>
  <si>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</si>
  <si>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</si>
  <si>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</si>
  <si>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</si>
  <si>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</si>
  <si>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</si>
  <si>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</si>
  <si>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</si>
  <si>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</si>
  <si>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</si>
  <si>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</si>
  <si>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</si>
  <si>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</si>
  <si>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</si>
  <si>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</si>
  <si>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</si>
  <si>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</si>
  <si>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</si>
  <si>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</si>
  <si>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</si>
  <si>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</si>
  <si>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</si>
  <si>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</si>
  <si>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</si>
  <si>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</si>
  <si>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</si>
  <si>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</si>
  <si>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</si>
  <si>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</si>
  <si>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</si>
  <si>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</si>
  <si>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</si>
  <si>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</si>
  <si>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</si>
  <si>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</si>
  <si>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</si>
  <si>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</si>
  <si>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</si>
  <si>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</si>
  <si>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</si>
  <si>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</si>
  <si>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</si>
  <si>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埼玉県川越市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</si>
  <si>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</si>
  <si>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</si>
  <si>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</si>
  <si>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</si>
  <si>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</si>
  <si>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</si>
  <si>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</si>
  <si>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</si>
  <si>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</si>
  <si>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</si>
  <si>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</si>
  <si>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</si>
  <si>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</si>
  <si>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</si>
  <si>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</si>
  <si>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</si>
  <si>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</si>
  <si>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</si>
  <si>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</si>
  <si>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</si>
  <si>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</si>
  <si>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</si>
  <si>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</si>
  <si>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</si>
  <si>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</si>
  <si>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</si>
  <si>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</si>
  <si>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</si>
  <si>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</si>
  <si>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</si>
  <si>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</si>
  <si>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</si>
  <si>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</si>
  <si>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</si>
  <si>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</si>
  <si>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</si>
  <si>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</si>
  <si>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</si>
  <si>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</si>
  <si>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</si>
  <si>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</si>
  <si>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</si>
  <si>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</si>
  <si>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</si>
  <si>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</si>
  <si>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</si>
  <si>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</si>
  <si>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</si>
  <si>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</si>
  <si>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</si>
  <si>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</si>
  <si>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</si>
  <si>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</si>
  <si>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</si>
  <si>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</si>
  <si>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</si>
  <si>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</si>
  <si>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</si>
  <si>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</si>
  <si>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</si>
  <si>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</si>
  <si>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</si>
  <si>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</si>
  <si>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</si>
  <si>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</si>
  <si>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</si>
  <si>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</si>
  <si>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</si>
  <si>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</si>
  <si>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</si>
  <si>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</si>
  <si>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</si>
  <si>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</si>
  <si>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</si>
  <si>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</si>
  <si>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</si>
  <si>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</si>
  <si>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</si>
  <si>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</si>
  <si>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</si>
  <si>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</si>
  <si>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</si>
  <si>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</si>
  <si>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</si>
  <si>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</si>
  <si>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</si>
  <si>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</si>
  <si>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</si>
  <si>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</si>
  <si>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</si>
  <si>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</si>
  <si>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</si>
  <si>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</si>
  <si>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</si>
  <si>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</si>
  <si>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</si>
  <si>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</si>
  <si>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</si>
  <si>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</si>
  <si>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</si>
  <si>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</si>
  <si>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</si>
  <si>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</si>
  <si>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</si>
  <si>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</si>
  <si>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</si>
  <si>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</si>
  <si>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</si>
  <si>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</si>
  <si>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</si>
  <si>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</si>
  <si>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</si>
  <si>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</si>
  <si>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</si>
  <si>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</si>
  <si>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</si>
  <si>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</si>
  <si>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</si>
  <si>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</si>
  <si>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</si>
  <si>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</si>
  <si>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</si>
  <si>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</si>
  <si>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</si>
  <si>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</si>
  <si>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</si>
  <si>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</si>
  <si>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</si>
  <si>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</si>
  <si>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</si>
  <si>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</si>
  <si>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</si>
  <si>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</si>
  <si>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</si>
  <si>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</si>
  <si>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</si>
  <si>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</si>
  <si>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</si>
  <si>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</si>
  <si>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</si>
  <si>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</si>
  <si>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</si>
  <si>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</si>
  <si>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</si>
  <si>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</si>
  <si>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</si>
  <si>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</si>
  <si>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</si>
  <si>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</si>
  <si>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</si>
  <si>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</si>
  <si>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</si>
  <si>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</si>
  <si>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</si>
  <si>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</si>
  <si>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</si>
  <si>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</si>
  <si>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</si>
  <si>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</si>
  <si>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</si>
  <si>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</si>
  <si>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</si>
  <si>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</si>
  <si>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</si>
  <si>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</si>
  <si>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</si>
  <si>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</si>
  <si>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</si>
  <si>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</si>
  <si>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</si>
  <si>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</si>
  <si>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</si>
  <si>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</si>
  <si>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</si>
  <si>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</si>
  <si>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</si>
  <si>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</si>
  <si>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</si>
  <si>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</si>
  <si>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</si>
  <si>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</si>
  <si>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</si>
  <si>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</si>
  <si>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0.83</t>
  </si>
  <si>
    <t>▲ 2.81</t>
  </si>
  <si>
    <t>水道事業会計</t>
  </si>
  <si>
    <t>公共下水道事業会計</t>
  </si>
  <si>
    <t>一般会計</t>
  </si>
  <si>
    <t>国民健康保険事業特別会計</t>
  </si>
  <si>
    <t>介護保険事業特別会計</t>
  </si>
  <si>
    <t>農業集落排水事業特別会計</t>
  </si>
  <si>
    <t>母子父子寡婦福祉資金貸付事業特別会計</t>
  </si>
  <si>
    <t>後期高齢者医療事業特別会計</t>
  </si>
  <si>
    <t>その他会計（赤字）</t>
  </si>
  <si>
    <t>その他会計（黒字）</t>
  </si>
  <si>
    <t>川越地区消防組会</t>
    <rPh sb="0" eb="2">
      <t>カワゴエ</t>
    </rPh>
    <rPh sb="2" eb="4">
      <t>チク</t>
    </rPh>
    <rPh sb="4" eb="6">
      <t>ショウボウ</t>
    </rPh>
    <rPh sb="6" eb="7">
      <t>クミ</t>
    </rPh>
    <rPh sb="7" eb="8">
      <t>カイ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</si>
  <si>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</si>
  <si>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</si>
  <si>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</si>
  <si>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</si>
  <si>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川越市勤労者福祉サービスセンター</t>
    <rPh sb="0" eb="3">
      <t>カワゴエシ</t>
    </rPh>
    <rPh sb="3" eb="6">
      <t>キンロウシャ</t>
    </rPh>
    <rPh sb="6" eb="8">
      <t>フクシ</t>
    </rPh>
    <phoneticPr fontId="2"/>
  </si>
  <si>
    <t>川越市施設管理公社</t>
    <rPh sb="0" eb="3">
      <t>カワゴエシ</t>
    </rPh>
    <rPh sb="3" eb="5">
      <t>シセツ</t>
    </rPh>
    <rPh sb="5" eb="7">
      <t>カンリ</t>
    </rPh>
    <rPh sb="7" eb="9">
      <t>コウシャ</t>
    </rPh>
    <phoneticPr fontId="2"/>
  </si>
  <si>
    <t>川越市総合卸売市場</t>
    <rPh sb="0" eb="3">
      <t>カワゴエシ</t>
    </rPh>
    <rPh sb="3" eb="5">
      <t>ソウゴウ</t>
    </rPh>
    <rPh sb="5" eb="7">
      <t>オロシウリ</t>
    </rPh>
    <rPh sb="7" eb="9">
      <t>イチバ</t>
    </rPh>
    <phoneticPr fontId="2"/>
  </si>
  <si>
    <t>川越都市開発</t>
    <rPh sb="0" eb="2">
      <t>カワゴエ</t>
    </rPh>
    <rPh sb="2" eb="4">
      <t>トシ</t>
    </rPh>
    <rPh sb="4" eb="6">
      <t>カイハツ</t>
    </rPh>
    <phoneticPr fontId="2"/>
  </si>
  <si>
    <t>川越土地開発公社</t>
    <rPh sb="0" eb="2">
      <t>カワゴエ</t>
    </rPh>
    <rPh sb="2" eb="4">
      <t>トチ</t>
    </rPh>
    <rPh sb="4" eb="6">
      <t>カイハツ</t>
    </rPh>
    <rPh sb="6" eb="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</si>
  <si>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</si>
  <si>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</si>
  <si>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</si>
  <si>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</si>
  <si>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</si>
  <si>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</si>
  <si>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</si>
  <si>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</si>
  <si>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</si>
  <si>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</si>
  <si>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有形固定資産減価償却率ともに類似団体内平均値より高い水準にある。主な要因としては、平成２６年度に完成した地域振興ふれあい拠点施設整備事業や平成２８年度完成した新斎場建設事業に係る地方債を発行したことが考えられる。また、それらの事業に投資を集中させたため施設の更新・改修に十分な予算を措置することが難しい状況だった。今後も大規模な建設事業が続く見込みであるが、施設の老朽化対策として公共施設マネジメント基金を活用した取り組みを推進していく。</t>
    <phoneticPr fontId="5"/>
  </si>
  <si>
    <t>有形固定資産減価償却率</t>
    <phoneticPr fontId="5"/>
  </si>
  <si>
    <t>　将来負担比率は類似単体と比べて高い水準にある一方、実質公債費比率は類似団単体と比べてやや低い水準であり、低下傾向にある。しかし、平成29年度以降は、平成27年度より供用開始した大型施設の建設に係る市債の元金償還が始まることで増加に転じる見込みであり、その後も市債の発行額の大きい建設事業が続いているため、増加傾向が続く見込み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</si>
</sst>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27843</c:v>
                </c:pt>
                <c:pt idx="1">
                  <c:v>40472</c:v>
                </c:pt>
                <c:pt idx="2">
                  <c:v>47977</c:v>
                </c:pt>
                <c:pt idx="3">
                  <c:v>28685</c:v>
                </c:pt>
                <c:pt idx="4">
                  <c:v>36230</c:v>
                </c:pt>
              </c:numCache>
            </c:numRef>
          </c:val>
          <c:smooth val="0"/>
        </c:ser>
        <c:dLbls>
          <c:showLegendKey val="0"/>
          <c:showVal val="0"/>
          <c:showCatName val="0"/>
          <c:showSerName val="0"/>
          <c:showPercent val="0"/>
          <c:showBubbleSize val="0"/>
        </c:dLbls>
        <c:marker val="1"/>
        <c:smooth val="0"/>
        <c:axId val="106244352"/>
        <c:axId val="106246528"/>
      </c:lineChart>
      <c:catAx>
        <c:axId val="1062443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46528"/>
        <c:crosses val="autoZero"/>
        <c:auto val="1"/>
        <c:lblAlgn val="ctr"/>
        <c:lblOffset val="100"/>
        <c:tickLblSkip val="1"/>
        <c:tickMarkSkip val="1"/>
        <c:noMultiLvlLbl val="0"/>
      </c:catAx>
      <c:valAx>
        <c:axId val="1062465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44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6.24</c:v>
                </c:pt>
                <c:pt idx="1">
                  <c:v>7.91</c:v>
                </c:pt>
                <c:pt idx="2">
                  <c:v>8.35</c:v>
                </c:pt>
                <c:pt idx="3">
                  <c:v>7.99</c:v>
                </c:pt>
                <c:pt idx="4">
                  <c:v>5.67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5.67</c:v>
                </c:pt>
                <c:pt idx="1">
                  <c:v>8.07</c:v>
                </c:pt>
                <c:pt idx="2">
                  <c:v>9.2200000000000006</c:v>
                </c:pt>
                <c:pt idx="3">
                  <c:v>8.6999999999999993</c:v>
                </c:pt>
                <c:pt idx="4">
                  <c:v>8.0399999999999991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131456"/>
        <c:axId val="10613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0.71</c:v>
                </c:pt>
                <c:pt idx="1">
                  <c:v>4.2300000000000004</c:v>
                </c:pt>
                <c:pt idx="2">
                  <c:v>1.56</c:v>
                </c:pt>
                <c:pt idx="3">
                  <c:v>-0.83</c:v>
                </c:pt>
                <c:pt idx="4">
                  <c:v>-2.81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131456"/>
        <c:axId val="106133376"/>
      </c:lineChart>
      <c:catAx>
        <c:axId val="10613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133376"/>
        <c:crosses val="autoZero"/>
        <c:auto val="1"/>
        <c:lblAlgn val="ctr"/>
        <c:lblOffset val="100"/>
        <c:tickLblSkip val="1"/>
        <c:tickMarkSkip val="1"/>
        <c:noMultiLvlLbl val="0"/>
      </c:catAx>
      <c:valAx>
        <c:axId val="10613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3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0.19</c:v>
                </c:pt>
                <c:pt idx="4">
                  <c:v>#N/A</c:v>
                </c:pt>
                <c:pt idx="5">
                  <c:v>0.1</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0.06</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0.03</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1.44</c:v>
                </c:pt>
                <c:pt idx="4">
                  <c:v>#N/A</c:v>
                </c:pt>
                <c:pt idx="5">
                  <c:v>1.98</c:v>
                </c:pt>
                <c:pt idx="6">
                  <c:v>#N/A</c:v>
                </c:pt>
                <c:pt idx="7">
                  <c:v>1.32</c:v>
                </c:pt>
                <c:pt idx="8">
                  <c:v>#N/A</c:v>
                </c:pt>
                <c:pt idx="9">
                  <c:v>1.4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3.08</c:v>
                </c:pt>
                <c:pt idx="2">
                  <c:v>#N/A</c:v>
                </c:pt>
                <c:pt idx="3">
                  <c:v>3.31</c:v>
                </c:pt>
                <c:pt idx="4">
                  <c:v>#N/A</c:v>
                </c:pt>
                <c:pt idx="5">
                  <c:v>2.99</c:v>
                </c:pt>
                <c:pt idx="6">
                  <c:v>#N/A</c:v>
                </c:pt>
                <c:pt idx="7">
                  <c:v>1.01</c:v>
                </c:pt>
                <c:pt idx="8">
                  <c:v>#N/A</c:v>
                </c:pt>
                <c:pt idx="9">
                  <c:v>3.06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6.03</c:v>
                </c:pt>
                <c:pt idx="2">
                  <c:v>#N/A</c:v>
                </c:pt>
                <c:pt idx="3">
                  <c:v>7.74</c:v>
                </c:pt>
                <c:pt idx="4">
                  <c:v>#N/A</c:v>
                </c:pt>
                <c:pt idx="5">
                  <c:v>8.1999999999999993</c:v>
                </c:pt>
                <c:pt idx="6">
                  <c:v>#N/A</c:v>
                </c:pt>
                <c:pt idx="7">
                  <c:v>7.85</c:v>
                </c:pt>
                <c:pt idx="8">
                  <c:v>#N/A</c:v>
                </c:pt>
                <c:pt idx="9">
                  <c:v>5.59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2.7</c:v>
                </c:pt>
                <c:pt idx="2">
                  <c:v>#N/A</c:v>
                </c:pt>
                <c:pt idx="3">
                  <c:v>3.14</c:v>
                </c:pt>
                <c:pt idx="4">
                  <c:v>#N/A</c:v>
                </c:pt>
                <c:pt idx="5">
                  <c:v>3.9</c:v>
                </c:pt>
                <c:pt idx="6">
                  <c:v>#N/A</c:v>
                </c:pt>
                <c:pt idx="7">
                  <c:v>4.96</c:v>
                </c:pt>
                <c:pt idx="8">
                  <c:v>#N/A</c:v>
                </c:pt>
                <c:pt idx="9">
                  <c:v>5.92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8.0399999999999991</c:v>
                </c:pt>
                <c:pt idx="2">
                  <c:v>#N/A</c:v>
                </c:pt>
                <c:pt idx="3">
                  <c:v>6.68</c:v>
                </c:pt>
                <c:pt idx="4">
                  <c:v>#N/A</c:v>
                </c:pt>
                <c:pt idx="5">
                  <c:v>6.67</c:v>
                </c:pt>
                <c:pt idx="6">
                  <c:v>#N/A</c:v>
                </c:pt>
                <c:pt idx="7">
                  <c:v>6.79</c:v>
                </c:pt>
                <c:pt idx="8">
                  <c:v>#N/A</c:v>
                </c:pt>
                <c:pt idx="9">
                  <c:v>6.66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579584"/>
        <c:axId val="142581120"/>
      </c:barChart>
      <c:catAx>
        <c:axId val="1425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581120"/>
        <c:crosses val="autoZero"/>
        <c:auto val="1"/>
        <c:lblAlgn val="ctr"/>
        <c:lblOffset val="100"/>
        <c:tickLblSkip val="1"/>
        <c:tickMarkSkip val="1"/>
        <c:noMultiLvlLbl val="0"/>
      </c:catAx>
      <c:valAx>
        <c:axId val="14258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79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8222</c:v>
                </c:pt>
                <c:pt idx="5">
                  <c:v>8455</c:v>
                </c:pt>
                <c:pt idx="8">
                  <c:v>8464</c:v>
                </c:pt>
                <c:pt idx="11">
                  <c:v>7864</c:v>
                </c:pt>
                <c:pt idx="14">
                  <c:v>8162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1031</c:v>
                </c:pt>
                <c:pt idx="3">
                  <c:v>739</c:v>
                </c:pt>
                <c:pt idx="6">
                  <c:v>515</c:v>
                </c:pt>
                <c:pt idx="9">
                  <c:v>864</c:v>
                </c:pt>
                <c:pt idx="12">
                  <c:v>367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256</c:v>
                </c:pt>
                <c:pt idx="3">
                  <c:v>175</c:v>
                </c:pt>
                <c:pt idx="6">
                  <c:v>182</c:v>
                </c:pt>
                <c:pt idx="9">
                  <c:v>306</c:v>
                </c:pt>
                <c:pt idx="12">
                  <c:v>299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1301</c:v>
                </c:pt>
                <c:pt idx="3">
                  <c:v>1223</c:v>
                </c:pt>
                <c:pt idx="6">
                  <c:v>1123</c:v>
                </c:pt>
                <c:pt idx="9">
                  <c:v>1175</c:v>
                </c:pt>
                <c:pt idx="12">
                  <c:v>1166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10049</c:v>
                </c:pt>
                <c:pt idx="3">
                  <c:v>10127</c:v>
                </c:pt>
                <c:pt idx="6">
                  <c:v>9581</c:v>
                </c:pt>
                <c:pt idx="9">
                  <c:v>8786</c:v>
                </c:pt>
                <c:pt idx="12">
                  <c:v>9223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218240"/>
        <c:axId val="10622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4415</c:v>
                </c:pt>
                <c:pt idx="2">
                  <c:v>#N/A</c:v>
                </c:pt>
                <c:pt idx="3">
                  <c:v>#N/A</c:v>
                </c:pt>
                <c:pt idx="4">
                  <c:v>3809</c:v>
                </c:pt>
                <c:pt idx="5">
                  <c:v>#N/A</c:v>
                </c:pt>
                <c:pt idx="6">
                  <c:v>#N/A</c:v>
                </c:pt>
                <c:pt idx="7">
                  <c:v>2937</c:v>
                </c:pt>
                <c:pt idx="8">
                  <c:v>#N/A</c:v>
                </c:pt>
                <c:pt idx="9">
                  <c:v>#N/A</c:v>
                </c:pt>
                <c:pt idx="10">
                  <c:v>3267</c:v>
                </c:pt>
                <c:pt idx="11">
                  <c:v>#N/A</c:v>
                </c:pt>
                <c:pt idx="12">
                  <c:v>#N/A</c:v>
                </c:pt>
                <c:pt idx="13">
                  <c:v>2893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218240"/>
        <c:axId val="106220160"/>
      </c:lineChart>
      <c:catAx>
        <c:axId val="1062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220160"/>
        <c:crosses val="autoZero"/>
        <c:auto val="1"/>
        <c:lblAlgn val="ctr"/>
        <c:lblOffset val="100"/>
        <c:tickLblSkip val="1"/>
        <c:tickMarkSkip val="1"/>
        <c:noMultiLvlLbl val="0"/>
      </c:catAx>
      <c:valAx>
        <c:axId val="10622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64461</c:v>
                </c:pt>
                <c:pt idx="5">
                  <c:v>64827</c:v>
                </c:pt>
                <c:pt idx="8">
                  <c:v>64924</c:v>
                </c:pt>
                <c:pt idx="11">
                  <c:v>63642</c:v>
                </c:pt>
                <c:pt idx="14">
                  <c:v>62804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26147</c:v>
                </c:pt>
                <c:pt idx="5">
                  <c:v>26397</c:v>
                </c:pt>
                <c:pt idx="8">
                  <c:v>26818</c:v>
                </c:pt>
                <c:pt idx="11">
                  <c:v>26065</c:v>
                </c:pt>
                <c:pt idx="14">
                  <c:v>27534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7717</c:v>
                </c:pt>
                <c:pt idx="5">
                  <c:v>9673</c:v>
                </c:pt>
                <c:pt idx="8">
                  <c:v>10226</c:v>
                </c:pt>
                <c:pt idx="11">
                  <c:v>10847</c:v>
                </c:pt>
                <c:pt idx="14">
                  <c:v>11674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183</c:v>
                </c:pt>
                <c:pt idx="3">
                  <c:v>152</c:v>
                </c:pt>
                <c:pt idx="6">
                  <c:v>72</c:v>
                </c:pt>
                <c:pt idx="9">
                  <c:v>32</c:v>
                </c:pt>
                <c:pt idx="12">
                  <c:v>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16061</c:v>
                </c:pt>
                <c:pt idx="3">
                  <c:v>15578</c:v>
                </c:pt>
                <c:pt idx="6">
                  <c:v>14430</c:v>
                </c:pt>
                <c:pt idx="9">
                  <c:v>13672</c:v>
                </c:pt>
                <c:pt idx="12">
                  <c:v>14613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937</c:v>
                </c:pt>
                <c:pt idx="3">
                  <c:v>928</c:v>
                </c:pt>
                <c:pt idx="6">
                  <c:v>1463</c:v>
                </c:pt>
                <c:pt idx="9">
                  <c:v>1221</c:v>
                </c:pt>
                <c:pt idx="12">
                  <c:v>1054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16131</c:v>
                </c:pt>
                <c:pt idx="3">
                  <c:v>16245</c:v>
                </c:pt>
                <c:pt idx="6">
                  <c:v>15550</c:v>
                </c:pt>
                <c:pt idx="9">
                  <c:v>14660</c:v>
                </c:pt>
                <c:pt idx="12">
                  <c:v>13631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14457</c:v>
                </c:pt>
                <c:pt idx="3">
                  <c:v>12191</c:v>
                </c:pt>
                <c:pt idx="6">
                  <c:v>10585</c:v>
                </c:pt>
                <c:pt idx="9">
                  <c:v>8649</c:v>
                </c:pt>
                <c:pt idx="12">
                  <c:v>9349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89160</c:v>
                </c:pt>
                <c:pt idx="3">
                  <c:v>91474</c:v>
                </c:pt>
                <c:pt idx="6">
                  <c:v>97992</c:v>
                </c:pt>
                <c:pt idx="9">
                  <c:v>98742</c:v>
                </c:pt>
                <c:pt idx="12">
                  <c:v>101060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519552"/>
        <c:axId val="14452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38605</c:v>
                </c:pt>
                <c:pt idx="2">
                  <c:v>#N/A</c:v>
                </c:pt>
                <c:pt idx="3">
                  <c:v>#N/A</c:v>
                </c:pt>
                <c:pt idx="4">
                  <c:v>35670</c:v>
                </c:pt>
                <c:pt idx="5">
                  <c:v>#N/A</c:v>
                </c:pt>
                <c:pt idx="6">
                  <c:v>#N/A</c:v>
                </c:pt>
                <c:pt idx="7">
                  <c:v>38124</c:v>
                </c:pt>
                <c:pt idx="8">
                  <c:v>#N/A</c:v>
                </c:pt>
                <c:pt idx="9">
                  <c:v>#N/A</c:v>
                </c:pt>
                <c:pt idx="10">
                  <c:v>36422</c:v>
                </c:pt>
                <c:pt idx="11">
                  <c:v>#N/A</c:v>
                </c:pt>
                <c:pt idx="12">
                  <c:v>#N/A</c:v>
                </c:pt>
                <c:pt idx="13">
                  <c:v>37701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519552"/>
        <c:axId val="144521088"/>
      </c:lineChart>
      <c:catAx>
        <c:axId val="1445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521088"/>
        <c:crosses val="autoZero"/>
        <c:auto val="1"/>
        <c:lblAlgn val="ctr"/>
        <c:lblOffset val="100"/>
        <c:tickLblSkip val="1"/>
        <c:tickMarkSkip val="1"/>
        <c:noMultiLvlLbl val="0"/>
      </c:catAx>
      <c:valAx>
        <c:axId val="14452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{406A8E98-5623-45F2-925B-132A4AB50821}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{396EDD5D-B73E-47CA-B556-62276FBEE2FC}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{ECC87ABF-1E29-49ED-B1EC-F9EF88AA0039}</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{D7572729-4D5A-409B-B669-F579C21848CF}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{24013578-6F47-4C54-84B8-6E6BEEB9407C}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58.3</c:v>
                </c:pt>
              </c:numCache>
            </c:numRef>
          </c:xVal>
          <c:yVal>
            <c:numRef>
              <c:f>公会計指標分析・財政指標組合せ分析表!$K$51:$O$51</c:f>
              <c:numCache>
                <c:formatCode>#,##0.0;"▲ "#,##0.0</c:formatCode>
                <c:ptCount val="5"/>
                <c:pt idx="3">
                  <c:v>64.900000000000006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{FE0FD393-E5E8-43DF-B1B1-9819E5C43B0C}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{5FD18BBB-24A5-4054-9721-0BAB6FF2126B}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{296F9E38-59CD-4B62-B4C4-AD4BB8850FF2}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{30021159-1EEA-401B-A790-EFCC31C9E4A6}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{563FFE01-37E0-4EBD-8C5F-72855B81F08A}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41.4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0919808"/>
        <c:axId val="170921344"/>
      </c:scatterChart>
      <c:valAx>
        <c:axId val="170919808"/>
        <c:scaling>
          <c:orientation val="minMax"/>
          <c:max val="60.4"/>
          <c:min val="5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921344"/>
        <c:crosses val="autoZero"/>
        <c:crossBetween val="midCat"/>
      </c:valAx>
      <c:valAx>
        <c:axId val="170921344"/>
        <c:scaling>
          <c:orientation val="minMax"/>
          <c:max val="69"/>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919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{CDFD9D7C-8D58-4AEA-9234-6030DC0F86AF}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{4DF85271-1F57-465E-B229-9C018557F04A}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{62C8D12A-7F8F-403C-8FAC-A19B052F9A5F}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{BCB2D8DB-4E47-4786-AD56-CD0054D79012}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{0635A58C-FB94-4186-8F4E-99EDF8A2EE37}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7.5</c:v>
                </c:pt>
                <c:pt idx="2">
                  <c:v>6.7</c:v>
                </c:pt>
                <c:pt idx="3">
                  <c:v>5.9</c:v>
                </c:pt>
                <c:pt idx="4">
                  <c:v>5.4</c:v>
                </c:pt>
              </c:numCache>
            </c:numRef>
          </c:xVal>
          <c:yVal>
            <c:numRef>
              <c:f>公会計指標分析・財政指標組合せ分析表!$K$73:$O$73</c:f>
              <c:numCache>
                <c:formatCode>#,##0.0;"▲ "#,##0.0</c:formatCode>
                <c:ptCount val="5"/>
                <c:pt idx="0">
                  <c:v>70</c:v>
                </c:pt>
                <c:pt idx="1">
                  <c:v>64</c:v>
                </c:pt>
                <c:pt idx="2">
                  <c:v>68.900000000000006</c:v>
                </c:pt>
                <c:pt idx="3">
                  <c:v>64.900000000000006</c:v>
                </c:pt>
                <c:pt idx="4">
                  <c:v>66.599999999999994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{FBF87C0D-3A60-46FC-9C5D-6B5FE8F83C60}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{536C58F8-9673-4153-B4C8-575E4393C6F3}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{EB97B9D3-702A-43B1-86C1-8E7FEE4B4503}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{D547984B-264C-4793-BB7D-A01E12005E78}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{B1803FE5-987D-42B0-925C-86DF5B5BA031}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1320832"/>
        <c:axId val="171322752"/>
      </c:scatterChart>
      <c:valAx>
        <c:axId val="171320832"/>
        <c:scaling>
          <c:orientation val="minMax"/>
          <c:max val="8.9"/>
          <c:min val="5.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322752"/>
        <c:crosses val="autoZero"/>
        <c:crossBetween val="midCat"/>
      </c:valAx>
      <c:valAx>
        <c:axId val="171322752"/>
        <c:scaling>
          <c:orientation val="minMax"/>
          <c:max val="76"/>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320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年度については、前年度と比較して元利償還金が増となったものの、算入公債費等も増となったこと等により、実質公債費比率の分子の値が減少した。</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年度については、前年度と比較して地方債現在高や退職手当負担見込み額、債務負担行為に基づく支出予定額の増等により将来負担額が増加した。</a:t>
          </a:r>
        </a:p>
        <a:p>
          <a:r>
            <a:rPr kumimoji="1" lang="ja-JP" altLang="en-US" sz="1400">
              <a:latin typeface="ＭＳ ゴシック" pitchFamily="49" charset="-128"/>
              <a:ea typeface="ＭＳ ゴシック" pitchFamily="49" charset="-128"/>
            </a:rPr>
            <a:t>　今後についても、大規模事業の進展により、将来負担額の増が見込まれる。その中においても適正な水準で比率が推移するよう、計画的な財政運営に努める。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平成２８年度決算の財務書類より、有形固定資産減価償却率は６８．６で、類似団体より高い水準にあり施設の老朽化が進んでいる状況であるが、平成２８年度より公共施設マネジメント基金を設置して、</a:t>
          </a:r>
          <a:r>
            <a:rPr lang="ja-JP" altLang="ja-JP" sz="1100">
              <a:solidFill>
                <a:schemeClr val="dk1"/>
              </a:solidFill>
              <a:effectLst/>
              <a:latin typeface="+mn-lt"/>
              <a:ea typeface="+mn-ea"/>
              <a:cs typeface="+mn-cs"/>
            </a:rPr>
            <a:t>公共施設の計画的な保全及び更新に必要な経費の財源を確保に努めることとしている。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3556</xdr:rowOff>
    </xdr:from>
    <xdr:to>
      <xdr:col>3</xdr:col>
      <xdr:colOff>511175</xdr:colOff>
      <xdr:row>32</xdr:row>
      <xdr:rowOff>105156</xdr:rowOff>
    </xdr:to>
    <xdr:sp macro="" textlink="">
      <xdr:nvSpPr>
        <xdr:cNvPr id="75" name="円/楕円 74"/>
        <xdr:cNvSpPr/>
      </xdr:nvSpPr>
      <xdr:spPr>
        <a:xfrm>
          <a:off x="4000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39641</xdr:rowOff>
    </xdr:from>
    <xdr:ext cx="405111" cy="259045"/>
    <xdr:sp macro="" textlink="">
      <xdr:nvSpPr>
        <xdr:cNvPr id="76"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96283</xdr:rowOff>
    </xdr:from>
    <xdr:ext cx="405111" cy="259045"/>
    <xdr:sp macro="" textlink="">
      <xdr:nvSpPr>
        <xdr:cNvPr id="77" name="n_1mainValue有形固定資産減価償却率"/>
        <xdr:cNvSpPr txBox="1"/>
      </xdr:nvSpPr>
      <xdr:spPr>
        <a:xfrm>
          <a:off x="3836043" y="63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32258</xdr:rowOff>
    </xdr:from>
    <xdr:to>
      <xdr:col>5</xdr:col>
      <xdr:colOff>409575</xdr:colOff>
      <xdr:row>34</xdr:row>
      <xdr:rowOff>133858</xdr:rowOff>
    </xdr:to>
    <xdr:sp macro="" textlink="">
      <xdr:nvSpPr>
        <xdr:cNvPr id="68" name="円/楕円 67"/>
        <xdr:cNvSpPr/>
      </xdr:nvSpPr>
      <xdr:spPr>
        <a:xfrm>
          <a:off x="3746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8399</xdr:rowOff>
    </xdr:from>
    <xdr:ext cx="405111" cy="259045"/>
    <xdr:sp macro="" textlink="">
      <xdr:nvSpPr>
        <xdr:cNvPr id="69"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150385</xdr:rowOff>
    </xdr:from>
    <xdr:ext cx="405111" cy="259045"/>
    <xdr:sp macro="" textlink="">
      <xdr:nvSpPr>
        <xdr:cNvPr id="70" name="n_1mainValue【道路】&#10;有形固定資産減価償却率"/>
        <xdr:cNvSpPr txBox="1"/>
      </xdr:nvSpPr>
      <xdr:spPr>
        <a:xfrm>
          <a:off x="3582043" y="563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125747</xdr:rowOff>
    </xdr:from>
    <xdr:ext cx="469744" cy="259045"/>
    <xdr:sp macro="" textlink="">
      <xdr:nvSpPr>
        <xdr:cNvPr id="101" name="【道路】&#10;一人当たり延長平均値テキスト"/>
        <xdr:cNvSpPr txBox="1"/>
      </xdr:nvSpPr>
      <xdr:spPr>
        <a:xfrm>
          <a:off x="105664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61867</xdr:rowOff>
    </xdr:from>
    <xdr:to>
      <xdr:col>14</xdr:col>
      <xdr:colOff>79375</xdr:colOff>
      <xdr:row>39</xdr:row>
      <xdr:rowOff>163467</xdr:rowOff>
    </xdr:to>
    <xdr:sp macro="" textlink="">
      <xdr:nvSpPr>
        <xdr:cNvPr id="109" name="円/楕円 108"/>
        <xdr:cNvSpPr/>
      </xdr:nvSpPr>
      <xdr:spPr>
        <a:xfrm>
          <a:off x="95885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47733</xdr:rowOff>
    </xdr:from>
    <xdr:ext cx="469744" cy="259045"/>
    <xdr:sp macro="" textlink="">
      <xdr:nvSpPr>
        <xdr:cNvPr id="110"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154594</xdr:rowOff>
    </xdr:from>
    <xdr:ext cx="469744" cy="259045"/>
    <xdr:sp macro="" textlink="">
      <xdr:nvSpPr>
        <xdr:cNvPr id="111" name="n_1mainValue【道路】&#10;一人当たり延長"/>
        <xdr:cNvSpPr txBox="1"/>
      </xdr:nvSpPr>
      <xdr:spPr>
        <a:xfrm>
          <a:off x="9391727" y="684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39"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17780</xdr:rowOff>
    </xdr:from>
    <xdr:to>
      <xdr:col>5</xdr:col>
      <xdr:colOff>409575</xdr:colOff>
      <xdr:row>59</xdr:row>
      <xdr:rowOff>119380</xdr:rowOff>
    </xdr:to>
    <xdr:sp macro="" textlink="">
      <xdr:nvSpPr>
        <xdr:cNvPr id="147" name="円/楕円 146"/>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153941</xdr:rowOff>
    </xdr:from>
    <xdr:ext cx="405111" cy="259045"/>
    <xdr:sp macro="" textlink="">
      <xdr:nvSpPr>
        <xdr:cNvPr id="148"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135907</xdr:rowOff>
    </xdr:from>
    <xdr:ext cx="405111" cy="259045"/>
    <xdr:sp macro="" textlink="">
      <xdr:nvSpPr>
        <xdr:cNvPr id="149" name="n_1main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6535</xdr:rowOff>
    </xdr:from>
    <xdr:ext cx="534377" cy="259045"/>
    <xdr:sp macro="" textlink="">
      <xdr:nvSpPr>
        <xdr:cNvPr id="176" name="【橋りょう・トンネル】&#10;一人当たり有形固定資産（償却資産）額平均値テキスト"/>
        <xdr:cNvSpPr txBox="1"/>
      </xdr:nvSpPr>
      <xdr:spPr>
        <a:xfrm>
          <a:off x="10566400" y="104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152535</xdr:rowOff>
    </xdr:from>
    <xdr:to>
      <xdr:col>14</xdr:col>
      <xdr:colOff>79375</xdr:colOff>
      <xdr:row>62</xdr:row>
      <xdr:rowOff>82685</xdr:rowOff>
    </xdr:to>
    <xdr:sp macro="" textlink="">
      <xdr:nvSpPr>
        <xdr:cNvPr id="184" name="円/楕円 183"/>
        <xdr:cNvSpPr/>
      </xdr:nvSpPr>
      <xdr:spPr>
        <a:xfrm>
          <a:off x="9588500" y="10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138970</xdr:rowOff>
    </xdr:from>
    <xdr:ext cx="534377" cy="259045"/>
    <xdr:sp macro="" textlink="">
      <xdr:nvSpPr>
        <xdr:cNvPr id="185"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73812</xdr:rowOff>
    </xdr:from>
    <xdr:ext cx="534377" cy="259045"/>
    <xdr:sp macro="" textlink="">
      <xdr:nvSpPr>
        <xdr:cNvPr id="186" name="n_1mainValue【橋りょう・トンネル】&#10;一人当たり有形固定資産（償却資産）額"/>
        <xdr:cNvSpPr txBox="1"/>
      </xdr:nvSpPr>
      <xdr:spPr>
        <a:xfrm>
          <a:off x="9359411" y="107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18"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144055</xdr:rowOff>
    </xdr:from>
    <xdr:to>
      <xdr:col>5</xdr:col>
      <xdr:colOff>409575</xdr:colOff>
      <xdr:row>81</xdr:row>
      <xdr:rowOff>74205</xdr:rowOff>
    </xdr:to>
    <xdr:sp macro="" textlink="">
      <xdr:nvSpPr>
        <xdr:cNvPr id="226" name="円/楕円 225"/>
        <xdr:cNvSpPr/>
      </xdr:nvSpPr>
      <xdr:spPr>
        <a:xfrm>
          <a:off x="3746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71863</xdr:rowOff>
    </xdr:from>
    <xdr:ext cx="405111" cy="259045"/>
    <xdr:sp macro="" textlink="">
      <xdr:nvSpPr>
        <xdr:cNvPr id="227"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90732</xdr:rowOff>
    </xdr:from>
    <xdr:ext cx="405111" cy="259045"/>
    <xdr:sp macro="" textlink="">
      <xdr:nvSpPr>
        <xdr:cNvPr id="228" name="n_1mainValue【公営住宅】&#10;有形固定資産減価償却率"/>
        <xdr:cNvSpPr txBox="1"/>
      </xdr:nvSpPr>
      <xdr:spPr>
        <a:xfrm>
          <a:off x="3582043"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57"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24130</xdr:rowOff>
    </xdr:from>
    <xdr:to>
      <xdr:col>14</xdr:col>
      <xdr:colOff>79375</xdr:colOff>
      <xdr:row>85</xdr:row>
      <xdr:rowOff>125730</xdr:rowOff>
    </xdr:to>
    <xdr:sp macro="" textlink="">
      <xdr:nvSpPr>
        <xdr:cNvPr id="265" name="円/楕円 264"/>
        <xdr:cNvSpPr/>
      </xdr:nvSpPr>
      <xdr:spPr>
        <a:xfrm>
          <a:off x="9588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17797</xdr:rowOff>
    </xdr:from>
    <xdr:ext cx="469744" cy="259045"/>
    <xdr:sp macro="" textlink="">
      <xdr:nvSpPr>
        <xdr:cNvPr id="266"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116857</xdr:rowOff>
    </xdr:from>
    <xdr:ext cx="469744" cy="259045"/>
    <xdr:sp macro="" textlink="">
      <xdr:nvSpPr>
        <xdr:cNvPr id="267" name="n_1mainValue【公営住宅】&#10;一人当たり面積"/>
        <xdr:cNvSpPr txBox="1"/>
      </xdr:nvSpPr>
      <xdr:spPr>
        <a:xfrm>
          <a:off x="9391727" y="1469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10" name="直線コネクタ 309"/>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11"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2" name="直線コネクタ 31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3"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4" name="直線コネクタ 313"/>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315"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6" name="フローチャート : 判断 315"/>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7" name="フローチャート : 判断 316"/>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xdr:rowOff>
    </xdr:from>
    <xdr:to>
      <xdr:col>22</xdr:col>
      <xdr:colOff>415925</xdr:colOff>
      <xdr:row>36</xdr:row>
      <xdr:rowOff>104140</xdr:rowOff>
    </xdr:to>
    <xdr:sp macro="" textlink="">
      <xdr:nvSpPr>
        <xdr:cNvPr id="323" name="円/楕円 322"/>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114861</xdr:rowOff>
    </xdr:from>
    <xdr:ext cx="405111" cy="259045"/>
    <xdr:sp macro="" textlink="">
      <xdr:nvSpPr>
        <xdr:cNvPr id="324"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120667</xdr:rowOff>
    </xdr:from>
    <xdr:ext cx="405111" cy="259045"/>
    <xdr:sp macro="" textlink="">
      <xdr:nvSpPr>
        <xdr:cNvPr id="325" name="n_1mainValue【認定こども園・幼稚園・保育所】&#10;有形固定資産減価償却率"/>
        <xdr:cNvSpPr txBox="1"/>
      </xdr:nvSpPr>
      <xdr:spPr>
        <a:xfrm>
          <a:off x="15266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9" name="直線コネクタ 3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50"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51" name="直線コネクタ 3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2"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3" name="直線コネクタ 3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354"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5" name="フローチャート : 判断 35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6" name="フローチャート : 判断 355"/>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135890</xdr:rowOff>
    </xdr:from>
    <xdr:to>
      <xdr:col>31</xdr:col>
      <xdr:colOff>85725</xdr:colOff>
      <xdr:row>40</xdr:row>
      <xdr:rowOff>66040</xdr:rowOff>
    </xdr:to>
    <xdr:sp macro="" textlink="">
      <xdr:nvSpPr>
        <xdr:cNvPr id="362" name="円/楕円 36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154957</xdr:rowOff>
    </xdr:from>
    <xdr:ext cx="469744" cy="259045"/>
    <xdr:sp macro="" textlink="">
      <xdr:nvSpPr>
        <xdr:cNvPr id="36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57167</xdr:rowOff>
    </xdr:from>
    <xdr:ext cx="469744" cy="259045"/>
    <xdr:sp macro="" textlink="">
      <xdr:nvSpPr>
        <xdr:cNvPr id="36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7" name="直線コネクタ 38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9" name="直線コネクタ 38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9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91" name="直線コネクタ 39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392"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3" name="フローチャート : 判断 39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4" name="フローチャート : 判断 39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168656</xdr:rowOff>
    </xdr:from>
    <xdr:to>
      <xdr:col>22</xdr:col>
      <xdr:colOff>415925</xdr:colOff>
      <xdr:row>59</xdr:row>
      <xdr:rowOff>98806</xdr:rowOff>
    </xdr:to>
    <xdr:sp macro="" textlink="">
      <xdr:nvSpPr>
        <xdr:cNvPr id="400" name="円/楕円 399"/>
        <xdr:cNvSpPr/>
      </xdr:nvSpPr>
      <xdr:spPr>
        <a:xfrm>
          <a:off x="15430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51071</xdr:rowOff>
    </xdr:from>
    <xdr:ext cx="405111" cy="259045"/>
    <xdr:sp macro="" textlink="">
      <xdr:nvSpPr>
        <xdr:cNvPr id="401"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115333</xdr:rowOff>
    </xdr:from>
    <xdr:ext cx="405111" cy="259045"/>
    <xdr:sp macro="" textlink="">
      <xdr:nvSpPr>
        <xdr:cNvPr id="402" name="n_1mainValue【学校施設】&#10;有形固定資産減価償却率"/>
        <xdr:cNvSpPr txBox="1"/>
      </xdr:nvSpPr>
      <xdr:spPr>
        <a:xfrm>
          <a:off x="15266043"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7" name="直線コネクタ 426"/>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8"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9" name="直線コネクタ 428"/>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30"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31" name="直線コネクタ 430"/>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150512</xdr:rowOff>
    </xdr:from>
    <xdr:ext cx="469744" cy="259045"/>
    <xdr:sp macro="" textlink="">
      <xdr:nvSpPr>
        <xdr:cNvPr id="432" name="【学校施設】&#10;一人当たり面積平均値テキスト"/>
        <xdr:cNvSpPr txBox="1"/>
      </xdr:nvSpPr>
      <xdr:spPr>
        <a:xfrm>
          <a:off x="22250400" y="10094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3" name="フローチャート : 判断 432"/>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4" name="フローチャート : 判断 433"/>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31115</xdr:rowOff>
    </xdr:from>
    <xdr:to>
      <xdr:col>31</xdr:col>
      <xdr:colOff>85725</xdr:colOff>
      <xdr:row>60</xdr:row>
      <xdr:rowOff>132715</xdr:rowOff>
    </xdr:to>
    <xdr:sp macro="" textlink="">
      <xdr:nvSpPr>
        <xdr:cNvPr id="440" name="円/楕円 439"/>
        <xdr:cNvSpPr/>
      </xdr:nvSpPr>
      <xdr:spPr>
        <a:xfrm>
          <a:off x="21272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4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123842</xdr:rowOff>
    </xdr:from>
    <xdr:ext cx="469744" cy="259045"/>
    <xdr:sp macro="" textlink="">
      <xdr:nvSpPr>
        <xdr:cNvPr id="442" name="n_1mainValue【学校施設】&#10;一人当たり面積"/>
        <xdr:cNvSpPr txBox="1"/>
      </xdr:nvSpPr>
      <xdr:spPr>
        <a:xfrm>
          <a:off x="21075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69" name="直線コネクタ 46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47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471" name="直線コネクタ 47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47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473" name="直線コネクタ 47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47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475" name="フローチャート : 判断 47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476" name="フローチャート : 判断 47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116295</xdr:rowOff>
    </xdr:from>
    <xdr:to>
      <xdr:col>22</xdr:col>
      <xdr:colOff>415925</xdr:colOff>
      <xdr:row>82</xdr:row>
      <xdr:rowOff>46445</xdr:rowOff>
    </xdr:to>
    <xdr:sp macro="" textlink="">
      <xdr:nvSpPr>
        <xdr:cNvPr id="482" name="円/楕円 481"/>
        <xdr:cNvSpPr/>
      </xdr:nvSpPr>
      <xdr:spPr>
        <a:xfrm>
          <a:off x="15430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21245</xdr:rowOff>
    </xdr:from>
    <xdr:ext cx="405111" cy="259045"/>
    <xdr:sp macro="" textlink="">
      <xdr:nvSpPr>
        <xdr:cNvPr id="483" name="n_1aveValue【児童館】&#10;有形固定資産減価償却率"/>
        <xdr:cNvSpPr txBox="1"/>
      </xdr:nvSpPr>
      <xdr:spPr>
        <a:xfrm>
          <a:off x="15266043"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62972</xdr:rowOff>
    </xdr:from>
    <xdr:ext cx="405111" cy="259045"/>
    <xdr:sp macro="" textlink="">
      <xdr:nvSpPr>
        <xdr:cNvPr id="484" name="n_1mainValue【児童館】&#10;有形固定資産減価償却率"/>
        <xdr:cNvSpPr txBox="1"/>
      </xdr:nvSpPr>
      <xdr:spPr>
        <a:xfrm>
          <a:off x="15266043"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08" name="直線コネクタ 50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0" name="直線コネクタ 5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2" name="直線コネクタ 5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13"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15" name="フローチャート : 判断 51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21" name="円/楕円 52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29227</xdr:rowOff>
    </xdr:from>
    <xdr:ext cx="469744" cy="259045"/>
    <xdr:sp macro="" textlink="">
      <xdr:nvSpPr>
        <xdr:cNvPr id="522"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41927</xdr:rowOff>
    </xdr:from>
    <xdr:ext cx="469744" cy="259045"/>
    <xdr:sp macro="" textlink="">
      <xdr:nvSpPr>
        <xdr:cNvPr id="523"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48" name="直線コネクタ 547"/>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49"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0" name="直線コネクタ 54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51"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52" name="直線コネクタ 551"/>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553"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54" name="フローチャート : 判断 553"/>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55" name="フローチャート : 判断 554"/>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40639</xdr:rowOff>
    </xdr:from>
    <xdr:to>
      <xdr:col>22</xdr:col>
      <xdr:colOff>415925</xdr:colOff>
      <xdr:row>104</xdr:row>
      <xdr:rowOff>142239</xdr:rowOff>
    </xdr:to>
    <xdr:sp macro="" textlink="">
      <xdr:nvSpPr>
        <xdr:cNvPr id="561" name="円/楕円 560"/>
        <xdr:cNvSpPr/>
      </xdr:nvSpPr>
      <xdr:spPr>
        <a:xfrm>
          <a:off x="15430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76216</xdr:rowOff>
    </xdr:from>
    <xdr:ext cx="405111" cy="259045"/>
    <xdr:sp macro="" textlink="">
      <xdr:nvSpPr>
        <xdr:cNvPr id="56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158766</xdr:rowOff>
    </xdr:from>
    <xdr:ext cx="405111" cy="259045"/>
    <xdr:sp macro="" textlink="">
      <xdr:nvSpPr>
        <xdr:cNvPr id="563" name="n_1mainValue【公民館】&#10;有形固定資産減価償却率"/>
        <xdr:cNvSpPr txBox="1"/>
      </xdr:nvSpPr>
      <xdr:spPr>
        <a:xfrm>
          <a:off x="15266043" y="1764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589" name="直線コネクタ 58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9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91" name="直線コネクタ 59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59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593" name="直線コネクタ 59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594"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595" name="フローチャート : 判断 59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596" name="フローチャート : 判断 59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52614</xdr:rowOff>
    </xdr:from>
    <xdr:to>
      <xdr:col>31</xdr:col>
      <xdr:colOff>85725</xdr:colOff>
      <xdr:row>106</xdr:row>
      <xdr:rowOff>154214</xdr:rowOff>
    </xdr:to>
    <xdr:sp macro="" textlink="">
      <xdr:nvSpPr>
        <xdr:cNvPr id="602" name="円/楕円 601"/>
        <xdr:cNvSpPr/>
      </xdr:nvSpPr>
      <xdr:spPr>
        <a:xfrm>
          <a:off x="21272500" y="18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157134</xdr:rowOff>
    </xdr:from>
    <xdr:ext cx="469744" cy="259045"/>
    <xdr:sp macro="" textlink="">
      <xdr:nvSpPr>
        <xdr:cNvPr id="603"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145341</xdr:rowOff>
    </xdr:from>
    <xdr:ext cx="469744" cy="259045"/>
    <xdr:sp macro="" textlink="">
      <xdr:nvSpPr>
        <xdr:cNvPr id="604" name="n_1mainValue【公民館】&#10;一人当たり面積"/>
        <xdr:cNvSpPr txBox="1"/>
      </xdr:nvSpPr>
      <xdr:spPr>
        <a:xfrm>
          <a:off x="21075727" y="183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類似団体と比較して特に有形固定資産減価償却率が高い施設は道路で、当市では、舗装の改修を新たな資産の取得とはみなさないため、今後も高い水準で推移することが見込まれる。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また、その他の類型について、保育園及び公民館は新設の予定があり有形固定資産減価償却率が一時的に下がる見込みであるが、</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他の施設は類似団体内平均値を下回るものは無く、施設の建替えや改修・複合化も含めて、継続的な老朽化対策に取り組んでいく必要がある。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87647</xdr:rowOff>
    </xdr:from>
    <xdr:ext cx="405111" cy="259045"/>
    <xdr:sp macro="" textlink="">
      <xdr:nvSpPr>
        <xdr:cNvPr id="64"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143510</xdr:rowOff>
    </xdr:from>
    <xdr:to>
      <xdr:col>5</xdr:col>
      <xdr:colOff>409575</xdr:colOff>
      <xdr:row>37</xdr:row>
      <xdr:rowOff>73660</xdr:rowOff>
    </xdr:to>
    <xdr:sp macro="" textlink="">
      <xdr:nvSpPr>
        <xdr:cNvPr id="70" name="円/楕円 69"/>
        <xdr:cNvSpPr/>
      </xdr:nvSpPr>
      <xdr:spPr>
        <a:xfrm>
          <a:off x="3746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90187</xdr:rowOff>
    </xdr:from>
    <xdr:ext cx="405111" cy="259045"/>
    <xdr:sp macro="" textlink="">
      <xdr:nvSpPr>
        <xdr:cNvPr id="71" name="n_1mainValue【図書館】&#10;有形固定資産減価償却率"/>
        <xdr:cNvSpPr txBox="1"/>
      </xdr:nvSpPr>
      <xdr:spPr>
        <a:xfrm>
          <a:off x="3582043"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0"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22877</xdr:rowOff>
    </xdr:from>
    <xdr:ext cx="469744" cy="259045"/>
    <xdr:sp macro="" textlink="">
      <xdr:nvSpPr>
        <xdr:cNvPr id="103"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44450</xdr:rowOff>
    </xdr:from>
    <xdr:to>
      <xdr:col>14</xdr:col>
      <xdr:colOff>79375</xdr:colOff>
      <xdr:row>35</xdr:row>
      <xdr:rowOff>146050</xdr:rowOff>
    </xdr:to>
    <xdr:sp macro="" textlink="">
      <xdr:nvSpPr>
        <xdr:cNvPr id="109" name="円/楕円 108"/>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162577</xdr:rowOff>
    </xdr:from>
    <xdr:ext cx="469744" cy="259045"/>
    <xdr:sp macro="" textlink="">
      <xdr:nvSpPr>
        <xdr:cNvPr id="110"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38"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19321</xdr:rowOff>
    </xdr:from>
    <xdr:ext cx="405111" cy="259045"/>
    <xdr:sp macro="" textlink="">
      <xdr:nvSpPr>
        <xdr:cNvPr id="141"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157226</xdr:rowOff>
    </xdr:from>
    <xdr:to>
      <xdr:col>5</xdr:col>
      <xdr:colOff>409575</xdr:colOff>
      <xdr:row>60</xdr:row>
      <xdr:rowOff>87376</xdr:rowOff>
    </xdr:to>
    <xdr:sp macro="" textlink="">
      <xdr:nvSpPr>
        <xdr:cNvPr id="147" name="円/楕円 146"/>
        <xdr:cNvSpPr/>
      </xdr:nvSpPr>
      <xdr:spPr>
        <a:xfrm>
          <a:off x="3746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78503</xdr:rowOff>
    </xdr:from>
    <xdr:ext cx="405111" cy="259045"/>
    <xdr:sp macro="" textlink="">
      <xdr:nvSpPr>
        <xdr:cNvPr id="148" name="n_1mainValue【体育館・プール】&#10;有形固定資産減価償却率"/>
        <xdr:cNvSpPr txBox="1"/>
      </xdr:nvSpPr>
      <xdr:spPr>
        <a:xfrm>
          <a:off x="3582043"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75"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78"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54356</xdr:rowOff>
    </xdr:from>
    <xdr:to>
      <xdr:col>14</xdr:col>
      <xdr:colOff>79375</xdr:colOff>
      <xdr:row>62</xdr:row>
      <xdr:rowOff>155956</xdr:rowOff>
    </xdr:to>
    <xdr:sp macro="" textlink="">
      <xdr:nvSpPr>
        <xdr:cNvPr id="184" name="円/楕円 183"/>
        <xdr:cNvSpPr/>
      </xdr:nvSpPr>
      <xdr:spPr>
        <a:xfrm>
          <a:off x="9588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147083</xdr:rowOff>
    </xdr:from>
    <xdr:ext cx="469744" cy="259045"/>
    <xdr:sp macro="" textlink="">
      <xdr:nvSpPr>
        <xdr:cNvPr id="185" name="n_1mainValue【体育館・プール】&#10;一人当たり面積"/>
        <xdr:cNvSpPr txBox="1"/>
      </xdr:nvSpPr>
      <xdr:spPr>
        <a:xfrm>
          <a:off x="9391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17"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94722</xdr:rowOff>
    </xdr:from>
    <xdr:ext cx="405111" cy="259045"/>
    <xdr:sp macro="" textlink="">
      <xdr:nvSpPr>
        <xdr:cNvPr id="220"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65677</xdr:rowOff>
    </xdr:from>
    <xdr:to>
      <xdr:col>5</xdr:col>
      <xdr:colOff>409575</xdr:colOff>
      <xdr:row>82</xdr:row>
      <xdr:rowOff>167277</xdr:rowOff>
    </xdr:to>
    <xdr:sp macro="" textlink="">
      <xdr:nvSpPr>
        <xdr:cNvPr id="226" name="円/楕円 225"/>
        <xdr:cNvSpPr/>
      </xdr:nvSpPr>
      <xdr:spPr>
        <a:xfrm>
          <a:off x="3746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12354</xdr:rowOff>
    </xdr:from>
    <xdr:ext cx="405111" cy="259045"/>
    <xdr:sp macro="" textlink="">
      <xdr:nvSpPr>
        <xdr:cNvPr id="227" name="n_1mainValue【福祉施設】&#10;有形固定資産減価償却率"/>
        <xdr:cNvSpPr txBox="1"/>
      </xdr:nvSpPr>
      <xdr:spPr>
        <a:xfrm>
          <a:off x="3582043"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56"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86377</xdr:rowOff>
    </xdr:from>
    <xdr:ext cx="469744" cy="259045"/>
    <xdr:sp macro="" textlink="">
      <xdr:nvSpPr>
        <xdr:cNvPr id="259"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127000</xdr:rowOff>
    </xdr:from>
    <xdr:to>
      <xdr:col>14</xdr:col>
      <xdr:colOff>79375</xdr:colOff>
      <xdr:row>83</xdr:row>
      <xdr:rowOff>57150</xdr:rowOff>
    </xdr:to>
    <xdr:sp macro="" textlink="">
      <xdr:nvSpPr>
        <xdr:cNvPr id="265" name="円/楕円 264"/>
        <xdr:cNvSpPr/>
      </xdr:nvSpPr>
      <xdr:spPr>
        <a:xfrm>
          <a:off x="9588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73677</xdr:rowOff>
    </xdr:from>
    <xdr:ext cx="469744" cy="259045"/>
    <xdr:sp macro="" textlink="">
      <xdr:nvSpPr>
        <xdr:cNvPr id="266" name="n_1main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9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120666</xdr:rowOff>
    </xdr:from>
    <xdr:ext cx="405111" cy="259045"/>
    <xdr:sp macro="" textlink="">
      <xdr:nvSpPr>
        <xdr:cNvPr id="299"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124461</xdr:rowOff>
    </xdr:from>
    <xdr:to>
      <xdr:col>5</xdr:col>
      <xdr:colOff>409575</xdr:colOff>
      <xdr:row>109</xdr:row>
      <xdr:rowOff>54611</xdr:rowOff>
    </xdr:to>
    <xdr:sp macro="" textlink="">
      <xdr:nvSpPr>
        <xdr:cNvPr id="305" name="円/楕円 304"/>
        <xdr:cNvSpPr/>
      </xdr:nvSpPr>
      <xdr:spPr>
        <a:xfrm>
          <a:off x="37465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45738</xdr:rowOff>
    </xdr:from>
    <xdr:ext cx="405111" cy="259045"/>
    <xdr:sp macro="" textlink="">
      <xdr:nvSpPr>
        <xdr:cNvPr id="306" name="n_1mainValue【市民会館】&#10;有形固定資産減価償却率"/>
        <xdr:cNvSpPr txBox="1"/>
      </xdr:nvSpPr>
      <xdr:spPr>
        <a:xfrm>
          <a:off x="3582043"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7" name="直線コネクタ 3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8" name="テキスト ボックス 3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9" name="直線コネクタ 3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0" name="テキスト ボックス 3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1" name="直線コネクタ 3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2" name="テキスト ボックス 3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3" name="直線コネクタ 3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4" name="テキスト ボックス 3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44196</xdr:rowOff>
    </xdr:from>
    <xdr:to>
      <xdr:col>15</xdr:col>
      <xdr:colOff>180340</xdr:colOff>
      <xdr:row>108</xdr:row>
      <xdr:rowOff>12192</xdr:rowOff>
    </xdr:to>
    <xdr:cxnSp macro="">
      <xdr:nvCxnSpPr>
        <xdr:cNvPr id="328" name="直線コネクタ 327"/>
        <xdr:cNvCxnSpPr/>
      </xdr:nvCxnSpPr>
      <xdr:spPr>
        <a:xfrm flipV="1">
          <a:off x="10476865" y="1753209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29"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0" name="直線コネクタ 329"/>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162323</xdr:rowOff>
    </xdr:from>
    <xdr:ext cx="469744" cy="259045"/>
    <xdr:sp macro="" textlink="">
      <xdr:nvSpPr>
        <xdr:cNvPr id="331" name="【市民会館】&#10;一人当たり面積最大値テキスト"/>
        <xdr:cNvSpPr txBox="1"/>
      </xdr:nvSpPr>
      <xdr:spPr>
        <a:xfrm>
          <a:off x="10566400" y="173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102</xdr:row>
      <xdr:rowOff>44196</xdr:rowOff>
    </xdr:from>
    <xdr:to>
      <xdr:col>15</xdr:col>
      <xdr:colOff>269875</xdr:colOff>
      <xdr:row>102</xdr:row>
      <xdr:rowOff>44196</xdr:rowOff>
    </xdr:to>
    <xdr:cxnSp macro="">
      <xdr:nvCxnSpPr>
        <xdr:cNvPr id="332" name="直線コネクタ 331"/>
        <xdr:cNvCxnSpPr/>
      </xdr:nvCxnSpPr>
      <xdr:spPr>
        <a:xfrm>
          <a:off x="10388600" y="1753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76979</xdr:rowOff>
    </xdr:from>
    <xdr:ext cx="469744" cy="259045"/>
    <xdr:sp macro="" textlink="">
      <xdr:nvSpPr>
        <xdr:cNvPr id="333" name="【市民会館】&#10;一人当たり面積平均値テキスト"/>
        <xdr:cNvSpPr txBox="1"/>
      </xdr:nvSpPr>
      <xdr:spPr>
        <a:xfrm>
          <a:off x="105664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98552</xdr:rowOff>
    </xdr:from>
    <xdr:to>
      <xdr:col>15</xdr:col>
      <xdr:colOff>231775</xdr:colOff>
      <xdr:row>105</xdr:row>
      <xdr:rowOff>28702</xdr:rowOff>
    </xdr:to>
    <xdr:sp macro="" textlink="">
      <xdr:nvSpPr>
        <xdr:cNvPr id="334" name="フローチャート : 判断 333"/>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61976</xdr:rowOff>
    </xdr:from>
    <xdr:to>
      <xdr:col>14</xdr:col>
      <xdr:colOff>79375</xdr:colOff>
      <xdr:row>104</xdr:row>
      <xdr:rowOff>163576</xdr:rowOff>
    </xdr:to>
    <xdr:sp macro="" textlink="">
      <xdr:nvSpPr>
        <xdr:cNvPr id="335" name="フローチャート : 判断 334"/>
        <xdr:cNvSpPr/>
      </xdr:nvSpPr>
      <xdr:spPr>
        <a:xfrm>
          <a:off x="95885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154703</xdr:rowOff>
    </xdr:from>
    <xdr:ext cx="469744" cy="259045"/>
    <xdr:sp macro="" textlink="">
      <xdr:nvSpPr>
        <xdr:cNvPr id="336" name="n_1aveValue【市民会館】&#10;一人当たり面積"/>
        <xdr:cNvSpPr txBox="1"/>
      </xdr:nvSpPr>
      <xdr:spPr>
        <a:xfrm>
          <a:off x="9391727" y="179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77978</xdr:rowOff>
    </xdr:from>
    <xdr:to>
      <xdr:col>14</xdr:col>
      <xdr:colOff>79375</xdr:colOff>
      <xdr:row>100</xdr:row>
      <xdr:rowOff>8128</xdr:rowOff>
    </xdr:to>
    <xdr:sp macro="" textlink="">
      <xdr:nvSpPr>
        <xdr:cNvPr id="342" name="円/楕円 341"/>
        <xdr:cNvSpPr/>
      </xdr:nvSpPr>
      <xdr:spPr>
        <a:xfrm>
          <a:off x="95885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24655</xdr:rowOff>
    </xdr:from>
    <xdr:ext cx="469744" cy="259045"/>
    <xdr:sp macro="" textlink="">
      <xdr:nvSpPr>
        <xdr:cNvPr id="343" name="n_1mainValue【市民会館】&#10;一人当たり面積"/>
        <xdr:cNvSpPr txBox="1"/>
      </xdr:nvSpPr>
      <xdr:spPr>
        <a:xfrm>
          <a:off x="9391727" y="168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66" name="直線コネクタ 365"/>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67"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68" name="直線コネクタ 367"/>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69"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70" name="直線コネクタ 369"/>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71"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72" name="フローチャート : 判断 371"/>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73" name="フローチャート : 判断 372"/>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161815</xdr:rowOff>
    </xdr:from>
    <xdr:ext cx="405111" cy="259045"/>
    <xdr:sp macro="" textlink="">
      <xdr:nvSpPr>
        <xdr:cNvPr id="374"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71120</xdr:rowOff>
    </xdr:from>
    <xdr:to>
      <xdr:col>22</xdr:col>
      <xdr:colOff>415925</xdr:colOff>
      <xdr:row>40</xdr:row>
      <xdr:rowOff>1270</xdr:rowOff>
    </xdr:to>
    <xdr:sp macro="" textlink="">
      <xdr:nvSpPr>
        <xdr:cNvPr id="380" name="円/楕円 379"/>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163847</xdr:rowOff>
    </xdr:from>
    <xdr:ext cx="405111" cy="259045"/>
    <xdr:sp macro="" textlink="">
      <xdr:nvSpPr>
        <xdr:cNvPr id="381" name="n_1mainValue【一般廃棄物処理施設】&#10;有形固定資産減価償却率"/>
        <xdr:cNvSpPr txBox="1"/>
      </xdr:nvSpPr>
      <xdr:spPr>
        <a:xfrm>
          <a:off x="15266043"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2" name="直線コネクタ 39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3" name="テキスト ボックス 39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4" name="直線コネクタ 39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5" name="テキスト ボックス 39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6" name="直線コネクタ 39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7" name="テキスト ボックス 39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8" name="直線コネクタ 39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9" name="テキスト ボックス 39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0" name="直線コネクタ 39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1" name="テキスト ボックス 40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05" name="直線コネクタ 404"/>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06"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07" name="直線コネクタ 406"/>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08"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09" name="直線コネクタ 408"/>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10"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11" name="フローチャート : 判断 410"/>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12" name="フローチャート : 判断 411"/>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94955</xdr:rowOff>
    </xdr:from>
    <xdr:ext cx="534377" cy="259045"/>
    <xdr:sp macro="" textlink="">
      <xdr:nvSpPr>
        <xdr:cNvPr id="413"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51308</xdr:rowOff>
    </xdr:from>
    <xdr:to>
      <xdr:col>31</xdr:col>
      <xdr:colOff>85725</xdr:colOff>
      <xdr:row>37</xdr:row>
      <xdr:rowOff>152908</xdr:rowOff>
    </xdr:to>
    <xdr:sp macro="" textlink="">
      <xdr:nvSpPr>
        <xdr:cNvPr id="419" name="円/楕円 418"/>
        <xdr:cNvSpPr/>
      </xdr:nvSpPr>
      <xdr:spPr>
        <a:xfrm>
          <a:off x="21272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169435</xdr:rowOff>
    </xdr:from>
    <xdr:ext cx="599010" cy="259045"/>
    <xdr:sp macro="" textlink="">
      <xdr:nvSpPr>
        <xdr:cNvPr id="420" name="n_1mainValue【一般廃棄物処理施設】&#10;一人当たり有形固定資産（償却資産）額"/>
        <xdr:cNvSpPr txBox="1"/>
      </xdr:nvSpPr>
      <xdr:spPr>
        <a:xfrm>
          <a:off x="21011094" y="61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45" name="直線コネクタ 444"/>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46"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47" name="直線コネクタ 446"/>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48"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49" name="直線コネクタ 448"/>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50"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51" name="フローチャート : 判断 450"/>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52" name="フローチャート : 判断 451"/>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29227</xdr:rowOff>
    </xdr:from>
    <xdr:ext cx="405111" cy="259045"/>
    <xdr:sp macro="" textlink="">
      <xdr:nvSpPr>
        <xdr:cNvPr id="453"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113030</xdr:rowOff>
    </xdr:from>
    <xdr:to>
      <xdr:col>22</xdr:col>
      <xdr:colOff>415925</xdr:colOff>
      <xdr:row>60</xdr:row>
      <xdr:rowOff>43180</xdr:rowOff>
    </xdr:to>
    <xdr:sp macro="" textlink="">
      <xdr:nvSpPr>
        <xdr:cNvPr id="459" name="円/楕円 458"/>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34307</xdr:rowOff>
    </xdr:from>
    <xdr:ext cx="405111" cy="259045"/>
    <xdr:sp macro="" textlink="">
      <xdr:nvSpPr>
        <xdr:cNvPr id="460" name="n_1mainValue【保健センター・保健所】&#10;有形固定資産減価償却率"/>
        <xdr:cNvSpPr txBox="1"/>
      </xdr:nvSpPr>
      <xdr:spPr>
        <a:xfrm>
          <a:off x="15266043"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82" name="直線コネクタ 481"/>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83"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84" name="直線コネクタ 483"/>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85"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86" name="直線コネクタ 485"/>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487"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88" name="フローチャート : 判断 487"/>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89" name="フローチャート : 判断 488"/>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90"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496" name="円/楕円 495"/>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53357</xdr:rowOff>
    </xdr:from>
    <xdr:ext cx="469744" cy="259045"/>
    <xdr:sp macro="" textlink="">
      <xdr:nvSpPr>
        <xdr:cNvPr id="497"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4" name="テキスト ボックス 5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5" name="直線コネクタ 5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6" name="テキスト ボックス 5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7" name="直線コネクタ 5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8" name="テキスト ボックス 5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9" name="直線コネクタ 5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0" name="テキスト ボックス 5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1" name="直線コネクタ 5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2" name="テキスト ボックス 5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3" name="直線コネクタ 5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4" name="テキスト ボックス 5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5" name="直線コネクタ 5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6" name="テキスト ボックス 5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165736</xdr:rowOff>
    </xdr:from>
    <xdr:to>
      <xdr:col>23</xdr:col>
      <xdr:colOff>516889</xdr:colOff>
      <xdr:row>106</xdr:row>
      <xdr:rowOff>114300</xdr:rowOff>
    </xdr:to>
    <xdr:cxnSp macro="">
      <xdr:nvCxnSpPr>
        <xdr:cNvPr id="538" name="直線コネクタ 537"/>
        <xdr:cNvCxnSpPr/>
      </xdr:nvCxnSpPr>
      <xdr:spPr>
        <a:xfrm flipV="1">
          <a:off x="16318864" y="17310736"/>
          <a:ext cx="0" cy="97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118127</xdr:rowOff>
    </xdr:from>
    <xdr:ext cx="405111" cy="259045"/>
    <xdr:sp macro="" textlink="">
      <xdr:nvSpPr>
        <xdr:cNvPr id="539" name="【庁舎】&#10;有形固定資産減価償却率最小値テキスト"/>
        <xdr:cNvSpPr txBox="1"/>
      </xdr:nvSpPr>
      <xdr:spPr>
        <a:xfrm>
          <a:off x="16408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106</xdr:row>
      <xdr:rowOff>114300</xdr:rowOff>
    </xdr:from>
    <xdr:to>
      <xdr:col>23</xdr:col>
      <xdr:colOff>606425</xdr:colOff>
      <xdr:row>106</xdr:row>
      <xdr:rowOff>114300</xdr:rowOff>
    </xdr:to>
    <xdr:cxnSp macro="">
      <xdr:nvCxnSpPr>
        <xdr:cNvPr id="540" name="直線コネクタ 539"/>
        <xdr:cNvCxnSpPr/>
      </xdr:nvCxnSpPr>
      <xdr:spPr>
        <a:xfrm>
          <a:off x="16230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112413</xdr:rowOff>
    </xdr:from>
    <xdr:ext cx="405111" cy="259045"/>
    <xdr:sp macro="" textlink="">
      <xdr:nvSpPr>
        <xdr:cNvPr id="541" name="【庁舎】&#10;有形固定資産減価償却率最大値テキスト"/>
        <xdr:cNvSpPr txBox="1"/>
      </xdr:nvSpPr>
      <xdr:spPr>
        <a:xfrm>
          <a:off x="164084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100</xdr:row>
      <xdr:rowOff>165736</xdr:rowOff>
    </xdr:from>
    <xdr:to>
      <xdr:col>23</xdr:col>
      <xdr:colOff>606425</xdr:colOff>
      <xdr:row>100</xdr:row>
      <xdr:rowOff>165736</xdr:rowOff>
    </xdr:to>
    <xdr:cxnSp macro="">
      <xdr:nvCxnSpPr>
        <xdr:cNvPr id="542" name="直線コネクタ 541"/>
        <xdr:cNvCxnSpPr/>
      </xdr:nvCxnSpPr>
      <xdr:spPr>
        <a:xfrm>
          <a:off x="16230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68597</xdr:rowOff>
    </xdr:from>
    <xdr:ext cx="405111" cy="259045"/>
    <xdr:sp macro="" textlink="">
      <xdr:nvSpPr>
        <xdr:cNvPr id="543" name="【庁舎】&#10;有形固定資産減価償却率平均値テキスト"/>
        <xdr:cNvSpPr txBox="1"/>
      </xdr:nvSpPr>
      <xdr:spPr>
        <a:xfrm>
          <a:off x="164084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90170</xdr:rowOff>
    </xdr:from>
    <xdr:to>
      <xdr:col>23</xdr:col>
      <xdr:colOff>568325</xdr:colOff>
      <xdr:row>105</xdr:row>
      <xdr:rowOff>20320</xdr:rowOff>
    </xdr:to>
    <xdr:sp macro="" textlink="">
      <xdr:nvSpPr>
        <xdr:cNvPr id="544" name="フローチャート : 判断 543"/>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135889</xdr:rowOff>
    </xdr:from>
    <xdr:to>
      <xdr:col>22</xdr:col>
      <xdr:colOff>415925</xdr:colOff>
      <xdr:row>105</xdr:row>
      <xdr:rowOff>66039</xdr:rowOff>
    </xdr:to>
    <xdr:sp macro="" textlink="">
      <xdr:nvSpPr>
        <xdr:cNvPr id="545" name="フローチャート : 判断 544"/>
        <xdr:cNvSpPr/>
      </xdr:nvSpPr>
      <xdr:spPr>
        <a:xfrm>
          <a:off x="1543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82566</xdr:rowOff>
    </xdr:from>
    <xdr:ext cx="405111" cy="259045"/>
    <xdr:sp macro="" textlink="">
      <xdr:nvSpPr>
        <xdr:cNvPr id="546" name="n_1aveValue【庁舎】&#10;有形固定資産減価償却率"/>
        <xdr:cNvSpPr txBox="1"/>
      </xdr:nvSpPr>
      <xdr:spPr>
        <a:xfrm>
          <a:off x="15266043"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92075</xdr:rowOff>
    </xdr:from>
    <xdr:to>
      <xdr:col>22</xdr:col>
      <xdr:colOff>415925</xdr:colOff>
      <xdr:row>108</xdr:row>
      <xdr:rowOff>22225</xdr:rowOff>
    </xdr:to>
    <xdr:sp macro="" textlink="">
      <xdr:nvSpPr>
        <xdr:cNvPr id="552" name="円/楕円 551"/>
        <xdr:cNvSpPr/>
      </xdr:nvSpPr>
      <xdr:spPr>
        <a:xfrm>
          <a:off x="15430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13352</xdr:rowOff>
    </xdr:from>
    <xdr:ext cx="405111" cy="259045"/>
    <xdr:sp macro="" textlink="">
      <xdr:nvSpPr>
        <xdr:cNvPr id="553" name="n_1mainValue【庁舎】&#10;有形固定資産減価償却率"/>
        <xdr:cNvSpPr txBox="1"/>
      </xdr:nvSpPr>
      <xdr:spPr>
        <a:xfrm>
          <a:off x="15266043"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4" name="テキスト ボックス 5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5" name="直線コネクタ 5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6" name="テキスト ボックス 5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7" name="直線コネクタ 5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8" name="テキスト ボックス 5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9" name="直線コネクタ 5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0" name="テキスト ボックス 5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1" name="直線コネクタ 5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2" name="テキスト ボックス 5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21337</xdr:rowOff>
    </xdr:from>
    <xdr:to>
      <xdr:col>32</xdr:col>
      <xdr:colOff>186689</xdr:colOff>
      <xdr:row>107</xdr:row>
      <xdr:rowOff>110489</xdr:rowOff>
    </xdr:to>
    <xdr:cxnSp macro="">
      <xdr:nvCxnSpPr>
        <xdr:cNvPr id="576" name="直線コネクタ 575"/>
        <xdr:cNvCxnSpPr/>
      </xdr:nvCxnSpPr>
      <xdr:spPr>
        <a:xfrm flipV="1">
          <a:off x="22160864" y="17166337"/>
          <a:ext cx="0" cy="128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577" name="【庁舎】&#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578" name="直線コネクタ 577"/>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139464</xdr:rowOff>
    </xdr:from>
    <xdr:ext cx="469744" cy="259045"/>
    <xdr:sp macro="" textlink="">
      <xdr:nvSpPr>
        <xdr:cNvPr id="579" name="【庁舎】&#10;一人当たり面積最大値テキスト"/>
        <xdr:cNvSpPr txBox="1"/>
      </xdr:nvSpPr>
      <xdr:spPr>
        <a:xfrm>
          <a:off x="22250400" y="1694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100</xdr:row>
      <xdr:rowOff>21337</xdr:rowOff>
    </xdr:from>
    <xdr:to>
      <xdr:col>32</xdr:col>
      <xdr:colOff>276225</xdr:colOff>
      <xdr:row>100</xdr:row>
      <xdr:rowOff>21337</xdr:rowOff>
    </xdr:to>
    <xdr:cxnSp macro="">
      <xdr:nvCxnSpPr>
        <xdr:cNvPr id="580" name="直線コネクタ 579"/>
        <xdr:cNvCxnSpPr/>
      </xdr:nvCxnSpPr>
      <xdr:spPr>
        <a:xfrm>
          <a:off x="22072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47262</xdr:rowOff>
    </xdr:from>
    <xdr:ext cx="469744" cy="259045"/>
    <xdr:sp macro="" textlink="">
      <xdr:nvSpPr>
        <xdr:cNvPr id="581" name="【庁舎】&#10;一人当たり面積平均値テキスト"/>
        <xdr:cNvSpPr txBox="1"/>
      </xdr:nvSpPr>
      <xdr:spPr>
        <a:xfrm>
          <a:off x="22250400" y="177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68835</xdr:rowOff>
    </xdr:from>
    <xdr:to>
      <xdr:col>32</xdr:col>
      <xdr:colOff>238125</xdr:colOff>
      <xdr:row>103</xdr:row>
      <xdr:rowOff>170435</xdr:rowOff>
    </xdr:to>
    <xdr:sp macro="" textlink="">
      <xdr:nvSpPr>
        <xdr:cNvPr id="582" name="フローチャート : 判断 581"/>
        <xdr:cNvSpPr/>
      </xdr:nvSpPr>
      <xdr:spPr>
        <a:xfrm>
          <a:off x="22110700" y="177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141987</xdr:rowOff>
    </xdr:from>
    <xdr:to>
      <xdr:col>31</xdr:col>
      <xdr:colOff>85725</xdr:colOff>
      <xdr:row>104</xdr:row>
      <xdr:rowOff>72137</xdr:rowOff>
    </xdr:to>
    <xdr:sp macro="" textlink="">
      <xdr:nvSpPr>
        <xdr:cNvPr id="583" name="フローチャート : 判断 582"/>
        <xdr:cNvSpPr/>
      </xdr:nvSpPr>
      <xdr:spPr>
        <a:xfrm>
          <a:off x="21272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88664</xdr:rowOff>
    </xdr:from>
    <xdr:ext cx="469744" cy="259045"/>
    <xdr:sp macro="" textlink="">
      <xdr:nvSpPr>
        <xdr:cNvPr id="584" name="n_1aveValue【庁舎】&#10;一人当たり面積"/>
        <xdr:cNvSpPr txBox="1"/>
      </xdr:nvSpPr>
      <xdr:spPr>
        <a:xfrm>
          <a:off x="21075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89408</xdr:rowOff>
    </xdr:from>
    <xdr:to>
      <xdr:col>31</xdr:col>
      <xdr:colOff>85725</xdr:colOff>
      <xdr:row>109</xdr:row>
      <xdr:rowOff>19558</xdr:rowOff>
    </xdr:to>
    <xdr:sp macro="" textlink="">
      <xdr:nvSpPr>
        <xdr:cNvPr id="590" name="円/楕円 589"/>
        <xdr:cNvSpPr/>
      </xdr:nvSpPr>
      <xdr:spPr>
        <a:xfrm>
          <a:off x="212725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10685</xdr:rowOff>
    </xdr:from>
    <xdr:ext cx="469744" cy="259045"/>
    <xdr:sp macro="" textlink="">
      <xdr:nvSpPr>
        <xdr:cNvPr id="591" name="n_1mainValue【庁舎】&#10;一人当たり面積"/>
        <xdr:cNvSpPr txBox="1"/>
      </xdr:nvSpPr>
      <xdr:spPr>
        <a:xfrm>
          <a:off x="21075727" y="186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低くなっている施設は、市民会館、庁舎及び一般廃棄物処理施設である。いずれの施設においても、近年、大規模な整備が行われたことにより低い水準となっている。</a:t>
          </a:r>
          <a:endParaRPr lang="ja-JP" altLang="ja-JP" sz="1400">
            <a:effectLst/>
          </a:endParaRPr>
        </a:p>
        <a:p>
          <a:r>
            <a:rPr kumimoji="1" lang="ja-JP" altLang="ja-JP" sz="1100">
              <a:solidFill>
                <a:schemeClr val="dk1"/>
              </a:solidFill>
              <a:effectLst/>
              <a:latin typeface="+mn-lt"/>
              <a:ea typeface="+mn-ea"/>
              <a:cs typeface="+mn-cs"/>
            </a:rPr>
            <a:t>　具体的には、市民会館については、平成２６年度に完成したふれあい拠点施設によるもので、</a:t>
          </a:r>
          <a:r>
            <a:rPr lang="ja-JP" altLang="ja-JP" sz="1100" b="0" i="0" baseline="0">
              <a:solidFill>
                <a:schemeClr val="dk1"/>
              </a:solidFill>
              <a:effectLst/>
              <a:latin typeface="+mn-lt"/>
              <a:ea typeface="+mn-ea"/>
              <a:cs typeface="+mn-cs"/>
            </a:rPr>
            <a:t>一人当たり面積も増加し、類似団体平均を上回ることとなった。</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また、庁舎については、平成２７年度に完成した本庁舎の耐震化や平成２５年度に完成した大東市民センターによるものである。</a:t>
          </a:r>
          <a:endParaRPr lang="ja-JP" altLang="ja-JP" sz="1400">
            <a:effectLst/>
          </a:endParaRPr>
        </a:p>
        <a:p>
          <a:r>
            <a:rPr kumimoji="1" lang="ja-JP" altLang="ja-JP" sz="1100">
              <a:solidFill>
                <a:schemeClr val="dk1"/>
              </a:solidFill>
              <a:effectLst/>
              <a:latin typeface="+mn-lt"/>
              <a:ea typeface="+mn-ea"/>
              <a:cs typeface="+mn-cs"/>
            </a:rPr>
            <a:t>　最後に、一般廃棄物処理施設については、平成２１年度に完成した資源化センターによるもので、</a:t>
          </a:r>
          <a:r>
            <a:rPr lang="ja-JP" altLang="ja-JP" sz="1100" b="0" i="0" baseline="0">
              <a:solidFill>
                <a:schemeClr val="dk1"/>
              </a:solidFill>
              <a:effectLst/>
              <a:latin typeface="+mn-lt"/>
              <a:ea typeface="+mn-ea"/>
              <a:cs typeface="+mn-cs"/>
            </a:rPr>
            <a:t>一人有形固定資産額も増加し、類似団体平均を上回ることとなった。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　その他施設については平均的な水準となっており、当面の間は新設の予定もないため、今後も計画的な施設の維持管理に取り組んでいくものである。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財政力指数については前年度と比べて</a:t>
          </a:r>
          <a:r>
            <a:rPr kumimoji="1" lang="en-US" altLang="ja-JP" sz="1300">
              <a:latin typeface="ＭＳ Ｐゴシック"/>
            </a:rPr>
            <a:t>0.1</a:t>
          </a:r>
          <a:r>
            <a:rPr kumimoji="1" lang="ja-JP" altLang="en-US" sz="1300">
              <a:latin typeface="ＭＳ Ｐゴシック"/>
            </a:rPr>
            <a:t>ポイント上昇した。税収入の状況から、類似団体を上回る状況が続いているが、今後についても、市税収入等の収納対策の徹底や行政運営の合理化・効率化により財政基盤の強化に努める。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flipV="1">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40822</xdr:rowOff>
    </xdr:to>
    <xdr:cxnSp macro="">
      <xdr:nvCxnSpPr>
        <xdr:cNvPr id="76" name="直線コネクタ 75"/>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40822</xdr:rowOff>
    </xdr:from>
    <xdr:to>
      <xdr:col>3</xdr:col>
      <xdr:colOff>279400</xdr:colOff>
      <xdr:row>40</xdr:row>
      <xdr:rowOff>40822</xdr:rowOff>
    </xdr:to>
    <xdr:cxnSp macro="">
      <xdr:nvCxnSpPr>
        <xdr:cNvPr id="79" name="直線コネクタ 78"/>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9" name="円/楕円 88"/>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90"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3" name="円/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5" name="円/楕円 94"/>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6" name="テキスト ボックス 95"/>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97" name="円/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経常収支比率については前年度に比べて</a:t>
          </a:r>
          <a:r>
            <a:rPr kumimoji="1" lang="en-US" altLang="ja-JP" sz="1300">
              <a:latin typeface="ＭＳ Ｐゴシック"/>
            </a:rPr>
            <a:t>2.6</a:t>
          </a:r>
          <a:r>
            <a:rPr kumimoji="1" lang="ja-JP" altLang="en-US" sz="1300">
              <a:latin typeface="ＭＳ Ｐゴシック"/>
            </a:rPr>
            <a:t>ポイント上昇した。</a:t>
          </a:r>
        </a:p>
        <a:p>
          <a:r>
            <a:rPr kumimoji="1" lang="ja-JP" altLang="en-US" sz="1300">
              <a:latin typeface="ＭＳ Ｐゴシック"/>
            </a:rPr>
            <a:t>　依然として</a:t>
          </a:r>
          <a:r>
            <a:rPr kumimoji="1" lang="en-US" altLang="ja-JP" sz="1300">
              <a:latin typeface="ＭＳ Ｐゴシック"/>
            </a:rPr>
            <a:t>90</a:t>
          </a:r>
          <a:r>
            <a:rPr kumimoji="1" lang="ja-JP" altLang="en-US" sz="1300">
              <a:latin typeface="ＭＳ Ｐゴシック"/>
            </a:rPr>
            <a:t>％代が続き、また類似団体を上回る状況が続いており、財政構造の硬直化が懸念される状況であるため、行財政改革の推進等により、早期改善に努める。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6138</xdr:rowOff>
    </xdr:from>
    <xdr:to>
      <xdr:col>7</xdr:col>
      <xdr:colOff>152400</xdr:colOff>
      <xdr:row>66</xdr:row>
      <xdr:rowOff>110702</xdr:rowOff>
    </xdr:to>
    <xdr:cxnSp macro="">
      <xdr:nvCxnSpPr>
        <xdr:cNvPr id="133" name="直線コネクタ 132"/>
        <xdr:cNvCxnSpPr/>
      </xdr:nvCxnSpPr>
      <xdr:spPr>
        <a:xfrm>
          <a:off x="4114800" y="11321838"/>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6138</xdr:rowOff>
    </xdr:from>
    <xdr:to>
      <xdr:col>6</xdr:col>
      <xdr:colOff>0</xdr:colOff>
      <xdr:row>66</xdr:row>
      <xdr:rowOff>50377</xdr:rowOff>
    </xdr:to>
    <xdr:cxnSp macro="">
      <xdr:nvCxnSpPr>
        <xdr:cNvPr id="136" name="直線コネクタ 135"/>
        <xdr:cNvCxnSpPr/>
      </xdr:nvCxnSpPr>
      <xdr:spPr>
        <a:xfrm flipV="1">
          <a:off x="3225800" y="113218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10160</xdr:rowOff>
    </xdr:from>
    <xdr:to>
      <xdr:col>4</xdr:col>
      <xdr:colOff>482600</xdr:colOff>
      <xdr:row>66</xdr:row>
      <xdr:rowOff>50377</xdr:rowOff>
    </xdr:to>
    <xdr:cxnSp macro="">
      <xdr:nvCxnSpPr>
        <xdr:cNvPr id="139" name="直線コネクタ 138"/>
        <xdr:cNvCxnSpPr/>
      </xdr:nvCxnSpPr>
      <xdr:spPr>
        <a:xfrm>
          <a:off x="2336800" y="113258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10160</xdr:rowOff>
    </xdr:from>
    <xdr:to>
      <xdr:col>3</xdr:col>
      <xdr:colOff>279400</xdr:colOff>
      <xdr:row>66</xdr:row>
      <xdr:rowOff>10160</xdr:rowOff>
    </xdr:to>
    <xdr:cxnSp macro="">
      <xdr:nvCxnSpPr>
        <xdr:cNvPr id="142" name="直線コネクタ 141"/>
        <xdr:cNvCxnSpPr/>
      </xdr:nvCxnSpPr>
      <xdr:spPr>
        <a:xfrm>
          <a:off x="1447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59902</xdr:rowOff>
    </xdr:from>
    <xdr:to>
      <xdr:col>7</xdr:col>
      <xdr:colOff>203200</xdr:colOff>
      <xdr:row>66</xdr:row>
      <xdr:rowOff>161502</xdr:rowOff>
    </xdr:to>
    <xdr:sp macro="" textlink="">
      <xdr:nvSpPr>
        <xdr:cNvPr id="152" name="円/楕円 151"/>
        <xdr:cNvSpPr/>
      </xdr:nvSpPr>
      <xdr:spPr>
        <a:xfrm>
          <a:off x="4902200" y="113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31979</xdr:rowOff>
    </xdr:from>
    <xdr:ext cx="762000" cy="259045"/>
    <xdr:sp macro="" textlink="">
      <xdr:nvSpPr>
        <xdr:cNvPr id="153" name="財政構造の弾力性該当値テキスト"/>
        <xdr:cNvSpPr txBox="1"/>
      </xdr:nvSpPr>
      <xdr:spPr>
        <a:xfrm>
          <a:off x="5041900" y="1134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126788</xdr:rowOff>
    </xdr:from>
    <xdr:to>
      <xdr:col>6</xdr:col>
      <xdr:colOff>50800</xdr:colOff>
      <xdr:row>66</xdr:row>
      <xdr:rowOff>56938</xdr:rowOff>
    </xdr:to>
    <xdr:sp macro="" textlink="">
      <xdr:nvSpPr>
        <xdr:cNvPr id="154" name="円/楕円 153"/>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41715</xdr:rowOff>
    </xdr:from>
    <xdr:ext cx="736600" cy="259045"/>
    <xdr:sp macro="" textlink="">
      <xdr:nvSpPr>
        <xdr:cNvPr id="155" name="テキスト ボックス 154"/>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171027</xdr:rowOff>
    </xdr:from>
    <xdr:to>
      <xdr:col>4</xdr:col>
      <xdr:colOff>533400</xdr:colOff>
      <xdr:row>66</xdr:row>
      <xdr:rowOff>101177</xdr:rowOff>
    </xdr:to>
    <xdr:sp macro="" textlink="">
      <xdr:nvSpPr>
        <xdr:cNvPr id="156" name="円/楕円 155"/>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85954</xdr:rowOff>
    </xdr:from>
    <xdr:ext cx="762000" cy="259045"/>
    <xdr:sp macro="" textlink="">
      <xdr:nvSpPr>
        <xdr:cNvPr id="157" name="テキスト ボックス 156"/>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130810</xdr:rowOff>
    </xdr:from>
    <xdr:to>
      <xdr:col>3</xdr:col>
      <xdr:colOff>330200</xdr:colOff>
      <xdr:row>66</xdr:row>
      <xdr:rowOff>60960</xdr:rowOff>
    </xdr:to>
    <xdr:sp macro="" textlink="">
      <xdr:nvSpPr>
        <xdr:cNvPr id="158" name="円/楕円 157"/>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45737</xdr:rowOff>
    </xdr:from>
    <xdr:ext cx="762000" cy="259045"/>
    <xdr:sp macro="" textlink="">
      <xdr:nvSpPr>
        <xdr:cNvPr id="159" name="テキスト ボックス 158"/>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60" name="円/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人口１人当たり人件費・物件費等決算額は前年度に比べ</a:t>
          </a:r>
          <a:r>
            <a:rPr kumimoji="1" lang="en-US" altLang="ja-JP" sz="1300">
              <a:latin typeface="ＭＳ Ｐゴシック"/>
            </a:rPr>
            <a:t>583</a:t>
          </a:r>
          <a:r>
            <a:rPr kumimoji="1" lang="ja-JP" altLang="en-US" sz="1300">
              <a:latin typeface="ＭＳ Ｐゴシック"/>
            </a:rPr>
            <a:t>円減少した。その主な要因は、人件費は増加したものの、物件費が減少したことや、人口が微増したことなどによるものである。</a:t>
          </a:r>
        </a:p>
        <a:p>
          <a:r>
            <a:rPr kumimoji="1" lang="ja-JP" altLang="en-US" sz="1300">
              <a:latin typeface="ＭＳ Ｐゴシック"/>
            </a:rPr>
            <a:t>　全国平均を下回る状況ではあるが、経常経費の見直しを図り、物件費の抑制に努める。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51321</xdr:rowOff>
    </xdr:from>
    <xdr:to>
      <xdr:col>7</xdr:col>
      <xdr:colOff>152400</xdr:colOff>
      <xdr:row>81</xdr:row>
      <xdr:rowOff>54525</xdr:rowOff>
    </xdr:to>
    <xdr:cxnSp macro="">
      <xdr:nvCxnSpPr>
        <xdr:cNvPr id="196" name="直線コネクタ 195"/>
        <xdr:cNvCxnSpPr/>
      </xdr:nvCxnSpPr>
      <xdr:spPr>
        <a:xfrm flipV="1">
          <a:off x="4114800" y="13938771"/>
          <a:ext cx="8382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27459</xdr:rowOff>
    </xdr:from>
    <xdr:to>
      <xdr:col>6</xdr:col>
      <xdr:colOff>0</xdr:colOff>
      <xdr:row>81</xdr:row>
      <xdr:rowOff>54525</xdr:rowOff>
    </xdr:to>
    <xdr:cxnSp macro="">
      <xdr:nvCxnSpPr>
        <xdr:cNvPr id="199" name="直線コネクタ 198"/>
        <xdr:cNvCxnSpPr/>
      </xdr:nvCxnSpPr>
      <xdr:spPr>
        <a:xfrm>
          <a:off x="3225800" y="13914909"/>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127391</xdr:rowOff>
    </xdr:from>
    <xdr:to>
      <xdr:col>4</xdr:col>
      <xdr:colOff>482600</xdr:colOff>
      <xdr:row>81</xdr:row>
      <xdr:rowOff>27459</xdr:rowOff>
    </xdr:to>
    <xdr:cxnSp macro="">
      <xdr:nvCxnSpPr>
        <xdr:cNvPr id="202" name="直線コネクタ 201"/>
        <xdr:cNvCxnSpPr/>
      </xdr:nvCxnSpPr>
      <xdr:spPr>
        <a:xfrm>
          <a:off x="2336800" y="13843391"/>
          <a:ext cx="889000" cy="7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127391</xdr:rowOff>
    </xdr:from>
    <xdr:to>
      <xdr:col>3</xdr:col>
      <xdr:colOff>279400</xdr:colOff>
      <xdr:row>80</xdr:row>
      <xdr:rowOff>135139</xdr:rowOff>
    </xdr:to>
    <xdr:cxnSp macro="">
      <xdr:nvCxnSpPr>
        <xdr:cNvPr id="205" name="直線コネクタ 204"/>
        <xdr:cNvCxnSpPr/>
      </xdr:nvCxnSpPr>
      <xdr:spPr>
        <a:xfrm flipV="1">
          <a:off x="1447800" y="13843391"/>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521</xdr:rowOff>
    </xdr:from>
    <xdr:to>
      <xdr:col>7</xdr:col>
      <xdr:colOff>203200</xdr:colOff>
      <xdr:row>81</xdr:row>
      <xdr:rowOff>102121</xdr:rowOff>
    </xdr:to>
    <xdr:sp macro="" textlink="">
      <xdr:nvSpPr>
        <xdr:cNvPr id="215" name="円/楕円 214"/>
        <xdr:cNvSpPr/>
      </xdr:nvSpPr>
      <xdr:spPr>
        <a:xfrm>
          <a:off x="4902200" y="138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17048</xdr:rowOff>
    </xdr:from>
    <xdr:ext cx="762000" cy="259045"/>
    <xdr:sp macro="" textlink="">
      <xdr:nvSpPr>
        <xdr:cNvPr id="216" name="人件費・物件費等の状況該当値テキスト"/>
        <xdr:cNvSpPr txBox="1"/>
      </xdr:nvSpPr>
      <xdr:spPr>
        <a:xfrm>
          <a:off x="5041900" y="1373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3725</xdr:rowOff>
    </xdr:from>
    <xdr:to>
      <xdr:col>6</xdr:col>
      <xdr:colOff>50800</xdr:colOff>
      <xdr:row>81</xdr:row>
      <xdr:rowOff>105325</xdr:rowOff>
    </xdr:to>
    <xdr:sp macro="" textlink="">
      <xdr:nvSpPr>
        <xdr:cNvPr id="217" name="円/楕円 216"/>
        <xdr:cNvSpPr/>
      </xdr:nvSpPr>
      <xdr:spPr>
        <a:xfrm>
          <a:off x="4064000" y="138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115502</xdr:rowOff>
    </xdr:from>
    <xdr:ext cx="736600" cy="259045"/>
    <xdr:sp macro="" textlink="">
      <xdr:nvSpPr>
        <xdr:cNvPr id="218" name="テキスト ボックス 217"/>
        <xdr:cNvSpPr txBox="1"/>
      </xdr:nvSpPr>
      <xdr:spPr>
        <a:xfrm>
          <a:off x="3733800" y="1366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100,541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148109</xdr:rowOff>
    </xdr:from>
    <xdr:to>
      <xdr:col>4</xdr:col>
      <xdr:colOff>533400</xdr:colOff>
      <xdr:row>81</xdr:row>
      <xdr:rowOff>78259</xdr:rowOff>
    </xdr:to>
    <xdr:sp macro="" textlink="">
      <xdr:nvSpPr>
        <xdr:cNvPr id="219" name="円/楕円 218"/>
        <xdr:cNvSpPr/>
      </xdr:nvSpPr>
      <xdr:spPr>
        <a:xfrm>
          <a:off x="3175000" y="138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88436</xdr:rowOff>
    </xdr:from>
    <xdr:ext cx="762000" cy="259045"/>
    <xdr:sp macro="" textlink="">
      <xdr:nvSpPr>
        <xdr:cNvPr id="220" name="テキスト ボックス 219"/>
        <xdr:cNvSpPr txBox="1"/>
      </xdr:nvSpPr>
      <xdr:spPr>
        <a:xfrm>
          <a:off x="2844800" y="136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76591</xdr:rowOff>
    </xdr:from>
    <xdr:to>
      <xdr:col>3</xdr:col>
      <xdr:colOff>330200</xdr:colOff>
      <xdr:row>81</xdr:row>
      <xdr:rowOff>6741</xdr:rowOff>
    </xdr:to>
    <xdr:sp macro="" textlink="">
      <xdr:nvSpPr>
        <xdr:cNvPr id="221" name="円/楕円 220"/>
        <xdr:cNvSpPr/>
      </xdr:nvSpPr>
      <xdr:spPr>
        <a:xfrm>
          <a:off x="2286000" y="137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16918</xdr:rowOff>
    </xdr:from>
    <xdr:ext cx="762000" cy="259045"/>
    <xdr:sp macro="" textlink="">
      <xdr:nvSpPr>
        <xdr:cNvPr id="222" name="テキスト ボックス 221"/>
        <xdr:cNvSpPr txBox="1"/>
      </xdr:nvSpPr>
      <xdr:spPr>
        <a:xfrm>
          <a:off x="1955800" y="135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84339</xdr:rowOff>
    </xdr:from>
    <xdr:to>
      <xdr:col>2</xdr:col>
      <xdr:colOff>127000</xdr:colOff>
      <xdr:row>81</xdr:row>
      <xdr:rowOff>14489</xdr:rowOff>
    </xdr:to>
    <xdr:sp macro="" textlink="">
      <xdr:nvSpPr>
        <xdr:cNvPr id="223" name="円/楕円 222"/>
        <xdr:cNvSpPr/>
      </xdr:nvSpPr>
      <xdr:spPr>
        <a:xfrm>
          <a:off x="1397000" y="138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24666</xdr:rowOff>
    </xdr:from>
    <xdr:ext cx="762000" cy="259045"/>
    <xdr:sp macro="" textlink="">
      <xdr:nvSpPr>
        <xdr:cNvPr id="224" name="テキスト ボックス 223"/>
        <xdr:cNvSpPr txBox="1"/>
      </xdr:nvSpPr>
      <xdr:spPr>
        <a:xfrm>
          <a:off x="1066800" y="135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ラスパイレス指数が下がった主な変動要因は、経験年数が</a:t>
          </a:r>
          <a:r>
            <a:rPr kumimoji="1" lang="en-US" altLang="ja-JP" sz="1300">
              <a:latin typeface="ＭＳ Ｐゴシック"/>
            </a:rPr>
            <a:t>30</a:t>
          </a:r>
          <a:r>
            <a:rPr kumimoji="1" lang="ja-JP" altLang="en-US" sz="1300">
              <a:latin typeface="ＭＳ Ｐゴシック"/>
            </a:rPr>
            <a:t>以上</a:t>
          </a:r>
          <a:r>
            <a:rPr kumimoji="1" lang="en-US" altLang="ja-JP" sz="1300">
              <a:latin typeface="ＭＳ Ｐゴシック"/>
            </a:rPr>
            <a:t>35</a:t>
          </a:r>
          <a:r>
            <a:rPr kumimoji="1" lang="ja-JP" altLang="en-US" sz="1300">
              <a:latin typeface="ＭＳ Ｐゴシック"/>
            </a:rPr>
            <a:t>年未満の範囲において階層間異動があったため、前年と比較して</a:t>
          </a:r>
          <a:r>
            <a:rPr kumimoji="1" lang="en-US" altLang="ja-JP" sz="1300">
              <a:latin typeface="ＭＳ Ｐゴシック"/>
            </a:rPr>
            <a:t>0.5</a:t>
          </a:r>
          <a:r>
            <a:rPr kumimoji="1" lang="ja-JP" altLang="en-US" sz="1300">
              <a:latin typeface="ＭＳ Ｐゴシック"/>
            </a:rPr>
            <a:t>ポイント低下した。</a:t>
          </a:r>
          <a:endParaRPr kumimoji="1" lang="en-US" altLang="ja-JP" sz="1300">
            <a:latin typeface="ＭＳ Ｐゴシック"/>
          </a:endParaRPr>
        </a:p>
        <a:p>
          <a:r>
            <a:rPr kumimoji="1" lang="en-US" altLang="ja-JP" sz="1300">
              <a:latin typeface="ＭＳ Ｐゴシック"/>
            </a:rPr>
            <a:t> </a:t>
          </a:r>
          <a:r>
            <a:rPr kumimoji="1" lang="ja-JP" altLang="en-US" sz="1300">
              <a:latin typeface="ＭＳ Ｐゴシック"/>
            </a:rPr>
            <a:t>今後も人事院の給与勧告等を踏まえ、給与の適正化に努める。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86</xdr:row>
      <xdr:rowOff>31221</xdr:rowOff>
    </xdr:to>
    <xdr:cxnSp macro="">
      <xdr:nvCxnSpPr>
        <xdr:cNvPr id="257" name="直線コネクタ 256"/>
        <xdr:cNvCxnSpPr/>
      </xdr:nvCxnSpPr>
      <xdr:spPr>
        <a:xfrm flipV="1">
          <a:off x="17018000" y="13850938"/>
          <a:ext cx="0" cy="924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3298</xdr:rowOff>
    </xdr:from>
    <xdr:ext cx="762000" cy="259045"/>
    <xdr:sp macro="" textlink="">
      <xdr:nvSpPr>
        <xdr:cNvPr id="258" name="給与水準   （国との比較）最小値テキスト"/>
        <xdr:cNvSpPr txBox="1"/>
      </xdr:nvSpPr>
      <xdr:spPr>
        <a:xfrm>
          <a:off x="17106900" y="1474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86</xdr:row>
      <xdr:rowOff>31221</xdr:rowOff>
    </xdr:from>
    <xdr:to>
      <xdr:col>24</xdr:col>
      <xdr:colOff>647700</xdr:colOff>
      <xdr:row>86</xdr:row>
      <xdr:rowOff>31221</xdr:rowOff>
    </xdr:to>
    <xdr:cxnSp macro="">
      <xdr:nvCxnSpPr>
        <xdr:cNvPr id="259" name="直線コネクタ 258"/>
        <xdr:cNvCxnSpPr/>
      </xdr:nvCxnSpPr>
      <xdr:spPr>
        <a:xfrm>
          <a:off x="16929100" y="14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60"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61" name="直線コネクタ 260"/>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41804</xdr:rowOff>
    </xdr:from>
    <xdr:to>
      <xdr:col>24</xdr:col>
      <xdr:colOff>558800</xdr:colOff>
      <xdr:row>85</xdr:row>
      <xdr:rowOff>92075</xdr:rowOff>
    </xdr:to>
    <xdr:cxnSp macro="">
      <xdr:nvCxnSpPr>
        <xdr:cNvPr id="262" name="直線コネクタ 261"/>
        <xdr:cNvCxnSpPr/>
      </xdr:nvCxnSpPr>
      <xdr:spPr>
        <a:xfrm flipV="1">
          <a:off x="16179800" y="14615054"/>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159402</xdr:rowOff>
    </xdr:from>
    <xdr:ext cx="762000" cy="259045"/>
    <xdr:sp macro="" textlink="">
      <xdr:nvSpPr>
        <xdr:cNvPr id="263" name="給与水準   （国との比較）平均値テキスト"/>
        <xdr:cNvSpPr txBox="1"/>
      </xdr:nvSpPr>
      <xdr:spPr>
        <a:xfrm>
          <a:off x="17106900" y="1421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64" name="フローチャート : 判断 263"/>
        <xdr:cNvSpPr/>
      </xdr:nvSpPr>
      <xdr:spPr>
        <a:xfrm>
          <a:off x="169672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41804</xdr:rowOff>
    </xdr:from>
    <xdr:to>
      <xdr:col>23</xdr:col>
      <xdr:colOff>406400</xdr:colOff>
      <xdr:row>85</xdr:row>
      <xdr:rowOff>92075</xdr:rowOff>
    </xdr:to>
    <xdr:cxnSp macro="">
      <xdr:nvCxnSpPr>
        <xdr:cNvPr id="265" name="直線コネクタ 264"/>
        <xdr:cNvCxnSpPr/>
      </xdr:nvCxnSpPr>
      <xdr:spPr>
        <a:xfrm>
          <a:off x="15290800" y="14615054"/>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1588</xdr:rowOff>
    </xdr:from>
    <xdr:to>
      <xdr:col>23</xdr:col>
      <xdr:colOff>457200</xdr:colOff>
      <xdr:row>84</xdr:row>
      <xdr:rowOff>103188</xdr:rowOff>
    </xdr:to>
    <xdr:sp macro="" textlink="">
      <xdr:nvSpPr>
        <xdr:cNvPr id="266" name="フローチャート : 判断 265"/>
        <xdr:cNvSpPr/>
      </xdr:nvSpPr>
      <xdr:spPr>
        <a:xfrm>
          <a:off x="16129000" y="144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67" name="テキスト ボックス 266"/>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152929</xdr:rowOff>
    </xdr:from>
    <xdr:to>
      <xdr:col>22</xdr:col>
      <xdr:colOff>203200</xdr:colOff>
      <xdr:row>85</xdr:row>
      <xdr:rowOff>41804</xdr:rowOff>
    </xdr:to>
    <xdr:cxnSp macro="">
      <xdr:nvCxnSpPr>
        <xdr:cNvPr id="268" name="直線コネクタ 267"/>
        <xdr:cNvCxnSpPr/>
      </xdr:nvCxnSpPr>
      <xdr:spPr>
        <a:xfrm>
          <a:off x="14401800" y="145547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9" name="フローチャート : 判断 268"/>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0" name="テキスト ボックス 269"/>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152929</xdr:rowOff>
    </xdr:from>
    <xdr:to>
      <xdr:col>21</xdr:col>
      <xdr:colOff>0</xdr:colOff>
      <xdr:row>89</xdr:row>
      <xdr:rowOff>59796</xdr:rowOff>
    </xdr:to>
    <xdr:cxnSp macro="">
      <xdr:nvCxnSpPr>
        <xdr:cNvPr id="271" name="直線コネクタ 270"/>
        <xdr:cNvCxnSpPr/>
      </xdr:nvCxnSpPr>
      <xdr:spPr>
        <a:xfrm flipV="1">
          <a:off x="13512800" y="14554729"/>
          <a:ext cx="889000" cy="76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112713</xdr:rowOff>
    </xdr:from>
    <xdr:to>
      <xdr:col>21</xdr:col>
      <xdr:colOff>50800</xdr:colOff>
      <xdr:row>84</xdr:row>
      <xdr:rowOff>42863</xdr:rowOff>
    </xdr:to>
    <xdr:sp macro="" textlink="">
      <xdr:nvSpPr>
        <xdr:cNvPr id="272" name="フローチャート : 判断 271"/>
        <xdr:cNvSpPr/>
      </xdr:nvSpPr>
      <xdr:spPr>
        <a:xfrm>
          <a:off x="14351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53040</xdr:rowOff>
    </xdr:from>
    <xdr:ext cx="762000" cy="259045"/>
    <xdr:sp macro="" textlink="">
      <xdr:nvSpPr>
        <xdr:cNvPr id="273" name="テキスト ボックス 272"/>
        <xdr:cNvSpPr txBox="1"/>
      </xdr:nvSpPr>
      <xdr:spPr>
        <a:xfrm>
          <a:off x="14020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4" name="フローチャート : 判断 273"/>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5" name="テキスト ボックス 27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162454</xdr:rowOff>
    </xdr:from>
    <xdr:to>
      <xdr:col>24</xdr:col>
      <xdr:colOff>609600</xdr:colOff>
      <xdr:row>85</xdr:row>
      <xdr:rowOff>92604</xdr:rowOff>
    </xdr:to>
    <xdr:sp macro="" textlink="">
      <xdr:nvSpPr>
        <xdr:cNvPr id="281" name="円/楕円 280"/>
        <xdr:cNvSpPr/>
      </xdr:nvSpPr>
      <xdr:spPr>
        <a:xfrm>
          <a:off x="169672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134531</xdr:rowOff>
    </xdr:from>
    <xdr:ext cx="762000" cy="259045"/>
    <xdr:sp macro="" textlink="">
      <xdr:nvSpPr>
        <xdr:cNvPr id="282" name="給与水準   （国との比較）該当値テキスト"/>
        <xdr:cNvSpPr txBox="1"/>
      </xdr:nvSpPr>
      <xdr:spPr>
        <a:xfrm>
          <a:off x="17106900" y="145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41275</xdr:rowOff>
    </xdr:from>
    <xdr:to>
      <xdr:col>23</xdr:col>
      <xdr:colOff>457200</xdr:colOff>
      <xdr:row>85</xdr:row>
      <xdr:rowOff>142875</xdr:rowOff>
    </xdr:to>
    <xdr:sp macro="" textlink="">
      <xdr:nvSpPr>
        <xdr:cNvPr id="283" name="円/楕円 282"/>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127652</xdr:rowOff>
    </xdr:from>
    <xdr:ext cx="736600" cy="259045"/>
    <xdr:sp macro="" textlink="">
      <xdr:nvSpPr>
        <xdr:cNvPr id="284" name="テキスト ボックス 283"/>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162454</xdr:rowOff>
    </xdr:from>
    <xdr:to>
      <xdr:col>22</xdr:col>
      <xdr:colOff>254000</xdr:colOff>
      <xdr:row>85</xdr:row>
      <xdr:rowOff>92604</xdr:rowOff>
    </xdr:to>
    <xdr:sp macro="" textlink="">
      <xdr:nvSpPr>
        <xdr:cNvPr id="285" name="円/楕円 284"/>
        <xdr:cNvSpPr/>
      </xdr:nvSpPr>
      <xdr:spPr>
        <a:xfrm>
          <a:off x="15240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77381</xdr:rowOff>
    </xdr:from>
    <xdr:ext cx="762000" cy="259045"/>
    <xdr:sp macro="" textlink="">
      <xdr:nvSpPr>
        <xdr:cNvPr id="286" name="テキスト ボックス 285"/>
        <xdr:cNvSpPr txBox="1"/>
      </xdr:nvSpPr>
      <xdr:spPr>
        <a:xfrm>
          <a:off x="14909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102129</xdr:rowOff>
    </xdr:from>
    <xdr:to>
      <xdr:col>21</xdr:col>
      <xdr:colOff>50800</xdr:colOff>
      <xdr:row>85</xdr:row>
      <xdr:rowOff>32279</xdr:rowOff>
    </xdr:to>
    <xdr:sp macro="" textlink="">
      <xdr:nvSpPr>
        <xdr:cNvPr id="287" name="円/楕円 286"/>
        <xdr:cNvSpPr/>
      </xdr:nvSpPr>
      <xdr:spPr>
        <a:xfrm>
          <a:off x="14351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17056</xdr:rowOff>
    </xdr:from>
    <xdr:ext cx="762000" cy="259045"/>
    <xdr:sp macro="" textlink="">
      <xdr:nvSpPr>
        <xdr:cNvPr id="288" name="テキスト ボックス 287"/>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89" name="円/楕円 288"/>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95373</xdr:rowOff>
    </xdr:from>
    <xdr:ext cx="762000" cy="259045"/>
    <xdr:sp macro="" textlink="">
      <xdr:nvSpPr>
        <xdr:cNvPr id="290" name="テキスト ボックス 289"/>
        <xdr:cNvSpPr txBox="1"/>
      </xdr:nvSpPr>
      <xdr:spPr>
        <a:xfrm>
          <a:off x="13131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人口千人当たり職員数は前年度と比較して</a:t>
          </a:r>
          <a:r>
            <a:rPr kumimoji="1" lang="en-US" altLang="ja-JP" sz="1300">
              <a:latin typeface="ＭＳ Ｐゴシック"/>
            </a:rPr>
            <a:t>0.07</a:t>
          </a:r>
          <a:r>
            <a:rPr kumimoji="1" lang="ja-JP" altLang="en-US" sz="1300">
              <a:latin typeface="ＭＳ Ｐゴシック"/>
            </a:rPr>
            <a:t>ポイント低下した。主な要因は、ＰＦＩ導入を踏まえた学校給食センターの職員体制の見直し等によるものである。</a:t>
          </a:r>
        </a:p>
        <a:p>
          <a:r>
            <a:rPr kumimoji="1" lang="ja-JP" altLang="en-US" sz="1300">
              <a:latin typeface="ＭＳ Ｐゴシック"/>
            </a:rPr>
            <a:t>　今後も業務量に応じた適正な定員管理に努める。</a:t>
          </a: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20" name="直線コネクタ 319"/>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21"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2" name="直線コネクタ 321"/>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3"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4" name="直線コネクタ 323"/>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109855</xdr:rowOff>
    </xdr:from>
    <xdr:to>
      <xdr:col>24</xdr:col>
      <xdr:colOff>558800</xdr:colOff>
      <xdr:row>60</xdr:row>
      <xdr:rowOff>138006</xdr:rowOff>
    </xdr:to>
    <xdr:cxnSp macro="">
      <xdr:nvCxnSpPr>
        <xdr:cNvPr id="325" name="直線コネクタ 324"/>
        <xdr:cNvCxnSpPr/>
      </xdr:nvCxnSpPr>
      <xdr:spPr>
        <a:xfrm flipV="1">
          <a:off x="16179800" y="1039685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6"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7" name="フローチャート : 判断 326"/>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69638</xdr:rowOff>
    </xdr:from>
    <xdr:to>
      <xdr:col>23</xdr:col>
      <xdr:colOff>406400</xdr:colOff>
      <xdr:row>60</xdr:row>
      <xdr:rowOff>138006</xdr:rowOff>
    </xdr:to>
    <xdr:cxnSp macro="">
      <xdr:nvCxnSpPr>
        <xdr:cNvPr id="328" name="直線コネクタ 327"/>
        <xdr:cNvCxnSpPr/>
      </xdr:nvCxnSpPr>
      <xdr:spPr>
        <a:xfrm>
          <a:off x="15290800" y="1035663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9" name="フローチャート : 判断 328"/>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30" name="テキスト ボックス 329"/>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69638</xdr:rowOff>
    </xdr:from>
    <xdr:to>
      <xdr:col>22</xdr:col>
      <xdr:colOff>203200</xdr:colOff>
      <xdr:row>60</xdr:row>
      <xdr:rowOff>69638</xdr:rowOff>
    </xdr:to>
    <xdr:cxnSp macro="">
      <xdr:nvCxnSpPr>
        <xdr:cNvPr id="331" name="直線コネクタ 330"/>
        <xdr:cNvCxnSpPr/>
      </xdr:nvCxnSpPr>
      <xdr:spPr>
        <a:xfrm>
          <a:off x="14401800" y="10356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2" name="フローチャート : 判断 331"/>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33" name="テキスト ボックス 332"/>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65617</xdr:rowOff>
    </xdr:from>
    <xdr:to>
      <xdr:col>21</xdr:col>
      <xdr:colOff>0</xdr:colOff>
      <xdr:row>60</xdr:row>
      <xdr:rowOff>69638</xdr:rowOff>
    </xdr:to>
    <xdr:cxnSp macro="">
      <xdr:nvCxnSpPr>
        <xdr:cNvPr id="334" name="直線コネクタ 333"/>
        <xdr:cNvCxnSpPr/>
      </xdr:nvCxnSpPr>
      <xdr:spPr>
        <a:xfrm>
          <a:off x="13512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5" name="フローチャート : 判断 334"/>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6" name="テキスト ボックス 33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7" name="フローチャート : 判断 336"/>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8" name="テキスト ボックス 337"/>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59055</xdr:rowOff>
    </xdr:from>
    <xdr:to>
      <xdr:col>24</xdr:col>
      <xdr:colOff>609600</xdr:colOff>
      <xdr:row>60</xdr:row>
      <xdr:rowOff>160655</xdr:rowOff>
    </xdr:to>
    <xdr:sp macro="" textlink="">
      <xdr:nvSpPr>
        <xdr:cNvPr id="344" name="円/楕円 343"/>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75582</xdr:rowOff>
    </xdr:from>
    <xdr:ext cx="762000" cy="259045"/>
    <xdr:sp macro="" textlink="">
      <xdr:nvSpPr>
        <xdr:cNvPr id="345" name="定員管理の状況該当値テキスト"/>
        <xdr:cNvSpPr txBox="1"/>
      </xdr:nvSpPr>
      <xdr:spPr>
        <a:xfrm>
          <a:off x="17106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6" name="円/楕円 345"/>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27533</xdr:rowOff>
    </xdr:from>
    <xdr:ext cx="736600" cy="259045"/>
    <xdr:sp macro="" textlink="">
      <xdr:nvSpPr>
        <xdr:cNvPr id="347" name="テキスト ボックス 346"/>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18838</xdr:rowOff>
    </xdr:from>
    <xdr:to>
      <xdr:col>22</xdr:col>
      <xdr:colOff>254000</xdr:colOff>
      <xdr:row>60</xdr:row>
      <xdr:rowOff>120438</xdr:rowOff>
    </xdr:to>
    <xdr:sp macro="" textlink="">
      <xdr:nvSpPr>
        <xdr:cNvPr id="348" name="円/楕円 347"/>
        <xdr:cNvSpPr/>
      </xdr:nvSpPr>
      <xdr:spPr>
        <a:xfrm>
          <a:off x="15240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49" name="テキスト ボックス 348"/>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18838</xdr:rowOff>
    </xdr:from>
    <xdr:to>
      <xdr:col>21</xdr:col>
      <xdr:colOff>50800</xdr:colOff>
      <xdr:row>60</xdr:row>
      <xdr:rowOff>120438</xdr:rowOff>
    </xdr:to>
    <xdr:sp macro="" textlink="">
      <xdr:nvSpPr>
        <xdr:cNvPr id="350" name="円/楕円 349"/>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51" name="テキスト ボックス 350"/>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52" name="円/楕円 351"/>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53" name="テキスト ボックス 352"/>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実質公債費比率は早期健全化基準を下回るものの、前年度に比べて</a:t>
          </a:r>
          <a:r>
            <a:rPr kumimoji="1" lang="en-US" altLang="ja-JP" sz="1300">
              <a:latin typeface="ＭＳ Ｐゴシック"/>
            </a:rPr>
            <a:t>0.5</a:t>
          </a:r>
          <a:r>
            <a:rPr kumimoji="1" lang="ja-JP" altLang="en-US" sz="1300">
              <a:latin typeface="ＭＳ Ｐゴシック"/>
            </a:rPr>
            <a:t>ポイント低下している。</a:t>
          </a:r>
        </a:p>
        <a:p>
          <a:r>
            <a:rPr kumimoji="1" lang="ja-JP" altLang="en-US" sz="1300">
              <a:latin typeface="ＭＳ Ｐゴシック"/>
            </a:rPr>
            <a:t>　今後は市債を活用した大規模事業の進展等、比率の上昇要因があるため急激な上昇とならないよう適切な財政運営に努める。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95758</xdr:rowOff>
    </xdr:from>
    <xdr:to>
      <xdr:col>24</xdr:col>
      <xdr:colOff>558800</xdr:colOff>
      <xdr:row>39</xdr:row>
      <xdr:rowOff>144018</xdr:rowOff>
    </xdr:to>
    <xdr:cxnSp macro="">
      <xdr:nvCxnSpPr>
        <xdr:cNvPr id="385" name="直線コネクタ 384"/>
        <xdr:cNvCxnSpPr/>
      </xdr:nvCxnSpPr>
      <xdr:spPr>
        <a:xfrm flipV="1">
          <a:off x="16179800" y="67823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144018</xdr:rowOff>
    </xdr:from>
    <xdr:to>
      <xdr:col>23</xdr:col>
      <xdr:colOff>406400</xdr:colOff>
      <xdr:row>40</xdr:row>
      <xdr:rowOff>49784</xdr:rowOff>
    </xdr:to>
    <xdr:cxnSp macro="">
      <xdr:nvCxnSpPr>
        <xdr:cNvPr id="388" name="直線コネクタ 387"/>
        <xdr:cNvCxnSpPr/>
      </xdr:nvCxnSpPr>
      <xdr:spPr>
        <a:xfrm flipV="1">
          <a:off x="15290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49784</xdr:rowOff>
    </xdr:from>
    <xdr:to>
      <xdr:col>22</xdr:col>
      <xdr:colOff>203200</xdr:colOff>
      <xdr:row>40</xdr:row>
      <xdr:rowOff>127000</xdr:rowOff>
    </xdr:to>
    <xdr:cxnSp macro="">
      <xdr:nvCxnSpPr>
        <xdr:cNvPr id="391" name="直線コネクタ 390"/>
        <xdr:cNvCxnSpPr/>
      </xdr:nvCxnSpPr>
      <xdr:spPr>
        <a:xfrm flipV="1">
          <a:off x="14401800" y="69077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2" name="フローチャート : 判断 391"/>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93" name="テキスト ボックス 392"/>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136652</xdr:rowOff>
    </xdr:to>
    <xdr:cxnSp macro="">
      <xdr:nvCxnSpPr>
        <xdr:cNvPr id="394" name="直線コネクタ 393"/>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5" name="フローチャート : 判断 394"/>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6" name="テキスト ボックス 395"/>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7" name="フローチャート :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8" name="テキスト ボックス 397"/>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44958</xdr:rowOff>
    </xdr:from>
    <xdr:to>
      <xdr:col>24</xdr:col>
      <xdr:colOff>609600</xdr:colOff>
      <xdr:row>39</xdr:row>
      <xdr:rowOff>146558</xdr:rowOff>
    </xdr:to>
    <xdr:sp macro="" textlink="">
      <xdr:nvSpPr>
        <xdr:cNvPr id="404" name="円/楕円 403"/>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61485</xdr:rowOff>
    </xdr:from>
    <xdr:ext cx="762000" cy="259045"/>
    <xdr:sp macro="" textlink="">
      <xdr:nvSpPr>
        <xdr:cNvPr id="405"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93218</xdr:rowOff>
    </xdr:from>
    <xdr:to>
      <xdr:col>23</xdr:col>
      <xdr:colOff>457200</xdr:colOff>
      <xdr:row>40</xdr:row>
      <xdr:rowOff>23368</xdr:rowOff>
    </xdr:to>
    <xdr:sp macro="" textlink="">
      <xdr:nvSpPr>
        <xdr:cNvPr id="406" name="円/楕円 405"/>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33545</xdr:rowOff>
    </xdr:from>
    <xdr:ext cx="736600" cy="259045"/>
    <xdr:sp macro="" textlink="">
      <xdr:nvSpPr>
        <xdr:cNvPr id="407" name="テキスト ボックス 406"/>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170434</xdr:rowOff>
    </xdr:from>
    <xdr:to>
      <xdr:col>22</xdr:col>
      <xdr:colOff>254000</xdr:colOff>
      <xdr:row>40</xdr:row>
      <xdr:rowOff>100584</xdr:rowOff>
    </xdr:to>
    <xdr:sp macro="" textlink="">
      <xdr:nvSpPr>
        <xdr:cNvPr id="408" name="円/楕円 40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110761</xdr:rowOff>
    </xdr:from>
    <xdr:ext cx="762000" cy="259045"/>
    <xdr:sp macro="" textlink="">
      <xdr:nvSpPr>
        <xdr:cNvPr id="409" name="テキスト ボックス 40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10" name="円/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1" name="テキスト ボックス 41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412" name="円/楕円 411"/>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413" name="テキスト ボックス 412"/>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rPr>
            <a:t>　将来負担比率は早期健全化基準を下回るものの、前年度に比べ</a:t>
          </a:r>
          <a:r>
            <a:rPr lang="en-US" altLang="ja-JP" sz="1300">
              <a:effectLst/>
            </a:rPr>
            <a:t>1.7</a:t>
          </a:r>
          <a:r>
            <a:rPr lang="ja-JP" altLang="en-US" sz="1300">
              <a:effectLst/>
            </a:rPr>
            <a:t>ポイント上昇した。主な要因は、地方債現在高の増等によるものである。</a:t>
          </a:r>
        </a:p>
        <a:p>
          <a:r>
            <a:rPr lang="ja-JP" altLang="en-US" sz="1300">
              <a:effectLst/>
            </a:rPr>
            <a:t>　今後とも、大規模事業等の実施により、将来負担額が増加することが考えられるため、地方債発行額の総額抑制や、土地開発公社からの計画的な土地の引き取りに努める。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16</xdr:row>
      <xdr:rowOff>163153</xdr:rowOff>
    </xdr:to>
    <xdr:cxnSp macro="">
      <xdr:nvCxnSpPr>
        <xdr:cNvPr id="447" name="直線コネクタ 446"/>
        <xdr:cNvCxnSpPr/>
      </xdr:nvCxnSpPr>
      <xdr:spPr>
        <a:xfrm>
          <a:off x="16179800" y="2892679"/>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8"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149479</xdr:rowOff>
    </xdr:from>
    <xdr:to>
      <xdr:col>23</xdr:col>
      <xdr:colOff>406400</xdr:colOff>
      <xdr:row>17</xdr:row>
      <xdr:rowOff>10202</xdr:rowOff>
    </xdr:to>
    <xdr:cxnSp macro="">
      <xdr:nvCxnSpPr>
        <xdr:cNvPr id="450" name="直線コネクタ 449"/>
        <xdr:cNvCxnSpPr/>
      </xdr:nvCxnSpPr>
      <xdr:spPr>
        <a:xfrm flipV="1">
          <a:off x="15290800" y="28926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142240</xdr:rowOff>
    </xdr:from>
    <xdr:to>
      <xdr:col>22</xdr:col>
      <xdr:colOff>203200</xdr:colOff>
      <xdr:row>17</xdr:row>
      <xdr:rowOff>10202</xdr:rowOff>
    </xdr:to>
    <xdr:cxnSp macro="">
      <xdr:nvCxnSpPr>
        <xdr:cNvPr id="453" name="直線コネクタ 452"/>
        <xdr:cNvCxnSpPr/>
      </xdr:nvCxnSpPr>
      <xdr:spPr>
        <a:xfrm>
          <a:off x="14401800" y="2885440"/>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4" name="フローチャート : 判断 453"/>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5" name="テキスト ボックス 454"/>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142240</xdr:rowOff>
    </xdr:from>
    <xdr:to>
      <xdr:col>21</xdr:col>
      <xdr:colOff>0</xdr:colOff>
      <xdr:row>17</xdr:row>
      <xdr:rowOff>19050</xdr:rowOff>
    </xdr:to>
    <xdr:cxnSp macro="">
      <xdr:nvCxnSpPr>
        <xdr:cNvPr id="456" name="直線コネクタ 455"/>
        <xdr:cNvCxnSpPr/>
      </xdr:nvCxnSpPr>
      <xdr:spPr>
        <a:xfrm flipV="1">
          <a:off x="13512800" y="288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7" name="フローチャート : 判断 45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8" name="テキスト ボックス 45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9" name="フローチャート : 判断 45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60" name="テキスト ボックス 45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112353</xdr:rowOff>
    </xdr:from>
    <xdr:to>
      <xdr:col>24</xdr:col>
      <xdr:colOff>609600</xdr:colOff>
      <xdr:row>17</xdr:row>
      <xdr:rowOff>42503</xdr:rowOff>
    </xdr:to>
    <xdr:sp macro="" textlink="">
      <xdr:nvSpPr>
        <xdr:cNvPr id="466" name="円/楕円 465"/>
        <xdr:cNvSpPr/>
      </xdr:nvSpPr>
      <xdr:spPr>
        <a:xfrm>
          <a:off x="169672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84430</xdr:rowOff>
    </xdr:from>
    <xdr:ext cx="762000" cy="259045"/>
    <xdr:sp macro="" textlink="">
      <xdr:nvSpPr>
        <xdr:cNvPr id="467" name="将来負担の状況該当値テキスト"/>
        <xdr:cNvSpPr txBox="1"/>
      </xdr:nvSpPr>
      <xdr:spPr>
        <a:xfrm>
          <a:off x="17106900" y="282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98679</xdr:rowOff>
    </xdr:from>
    <xdr:to>
      <xdr:col>23</xdr:col>
      <xdr:colOff>457200</xdr:colOff>
      <xdr:row>17</xdr:row>
      <xdr:rowOff>28829</xdr:rowOff>
    </xdr:to>
    <xdr:sp macro="" textlink="">
      <xdr:nvSpPr>
        <xdr:cNvPr id="468" name="円/楕円 467"/>
        <xdr:cNvSpPr/>
      </xdr:nvSpPr>
      <xdr:spPr>
        <a:xfrm>
          <a:off x="16129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13606</xdr:rowOff>
    </xdr:from>
    <xdr:ext cx="736600" cy="259045"/>
    <xdr:sp macro="" textlink="">
      <xdr:nvSpPr>
        <xdr:cNvPr id="469" name="テキスト ボックス 468"/>
        <xdr:cNvSpPr txBox="1"/>
      </xdr:nvSpPr>
      <xdr:spPr>
        <a:xfrm>
          <a:off x="15798800" y="292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130852</xdr:rowOff>
    </xdr:from>
    <xdr:to>
      <xdr:col>22</xdr:col>
      <xdr:colOff>254000</xdr:colOff>
      <xdr:row>17</xdr:row>
      <xdr:rowOff>61002</xdr:rowOff>
    </xdr:to>
    <xdr:sp macro="" textlink="">
      <xdr:nvSpPr>
        <xdr:cNvPr id="470" name="円/楕円 469"/>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45779</xdr:rowOff>
    </xdr:from>
    <xdr:ext cx="762000" cy="259045"/>
    <xdr:sp macro="" textlink="">
      <xdr:nvSpPr>
        <xdr:cNvPr id="471" name="テキスト ボックス 470"/>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91440</xdr:rowOff>
    </xdr:from>
    <xdr:to>
      <xdr:col>21</xdr:col>
      <xdr:colOff>50800</xdr:colOff>
      <xdr:row>17</xdr:row>
      <xdr:rowOff>21590</xdr:rowOff>
    </xdr:to>
    <xdr:sp macro="" textlink="">
      <xdr:nvSpPr>
        <xdr:cNvPr id="472" name="円/楕円 471"/>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6367</xdr:rowOff>
    </xdr:from>
    <xdr:ext cx="762000" cy="259045"/>
    <xdr:sp macro="" textlink="">
      <xdr:nvSpPr>
        <xdr:cNvPr id="473" name="テキスト ボックス 472"/>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74" name="円/楕円 473"/>
        <xdr:cNvSpPr/>
      </xdr:nvSpPr>
      <xdr:spPr>
        <a:xfrm>
          <a:off x="1346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75" name="テキスト ボックス 474"/>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人件費に係る経常収支比率は、前年度に比べ</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　依然として全国平均を上回っている状況であるため、定員適正化等の効率的な行政運営を行うなかで、人件費の適正化に努める。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145288</xdr:rowOff>
    </xdr:from>
    <xdr:to>
      <xdr:col>7</xdr:col>
      <xdr:colOff>15875</xdr:colOff>
      <xdr:row>39</xdr:row>
      <xdr:rowOff>10414</xdr:rowOff>
    </xdr:to>
    <xdr:cxnSp macro="">
      <xdr:nvCxnSpPr>
        <xdr:cNvPr id="64" name="直線コネクタ 63"/>
        <xdr:cNvCxnSpPr/>
      </xdr:nvCxnSpPr>
      <xdr:spPr>
        <a:xfrm>
          <a:off x="3987800" y="66603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145288</xdr:rowOff>
    </xdr:from>
    <xdr:to>
      <xdr:col>5</xdr:col>
      <xdr:colOff>549275</xdr:colOff>
      <xdr:row>38</xdr:row>
      <xdr:rowOff>154432</xdr:rowOff>
    </xdr:to>
    <xdr:cxnSp macro="">
      <xdr:nvCxnSpPr>
        <xdr:cNvPr id="67" name="直線コネクタ 66"/>
        <xdr:cNvCxnSpPr/>
      </xdr:nvCxnSpPr>
      <xdr:spPr>
        <a:xfrm flipV="1">
          <a:off x="3098800" y="66603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38</xdr:row>
      <xdr:rowOff>154432</xdr:rowOff>
    </xdr:to>
    <xdr:cxnSp macro="">
      <xdr:nvCxnSpPr>
        <xdr:cNvPr id="70" name="直線コネクタ 69"/>
        <xdr:cNvCxnSpPr/>
      </xdr:nvCxnSpPr>
      <xdr:spPr>
        <a:xfrm>
          <a:off x="2209800" y="6623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39</xdr:row>
      <xdr:rowOff>19558</xdr:rowOff>
    </xdr:to>
    <xdr:cxnSp macro="">
      <xdr:nvCxnSpPr>
        <xdr:cNvPr id="73" name="直線コネクタ 72"/>
        <xdr:cNvCxnSpPr/>
      </xdr:nvCxnSpPr>
      <xdr:spPr>
        <a:xfrm flipV="1">
          <a:off x="1320800" y="66238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131064</xdr:rowOff>
    </xdr:from>
    <xdr:to>
      <xdr:col>7</xdr:col>
      <xdr:colOff>66675</xdr:colOff>
      <xdr:row>39</xdr:row>
      <xdr:rowOff>61214</xdr:rowOff>
    </xdr:to>
    <xdr:sp macro="" textlink="">
      <xdr:nvSpPr>
        <xdr:cNvPr id="83" name="円/楕円 82"/>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103141</xdr:rowOff>
    </xdr:from>
    <xdr:ext cx="762000" cy="259045"/>
    <xdr:sp macro="" textlink="">
      <xdr:nvSpPr>
        <xdr:cNvPr id="84" name="人件費該当値テキスト"/>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94488</xdr:rowOff>
    </xdr:from>
    <xdr:to>
      <xdr:col>5</xdr:col>
      <xdr:colOff>600075</xdr:colOff>
      <xdr:row>39</xdr:row>
      <xdr:rowOff>24638</xdr:rowOff>
    </xdr:to>
    <xdr:sp macro="" textlink="">
      <xdr:nvSpPr>
        <xdr:cNvPr id="85" name="円/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103632</xdr:rowOff>
    </xdr:from>
    <xdr:to>
      <xdr:col>4</xdr:col>
      <xdr:colOff>396875</xdr:colOff>
      <xdr:row>39</xdr:row>
      <xdr:rowOff>33782</xdr:rowOff>
    </xdr:to>
    <xdr:sp macro="" textlink="">
      <xdr:nvSpPr>
        <xdr:cNvPr id="87" name="円/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9" name="円/楕円 88"/>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90" name="テキスト ボックス 89"/>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140208</xdr:rowOff>
    </xdr:from>
    <xdr:to>
      <xdr:col>1</xdr:col>
      <xdr:colOff>676275</xdr:colOff>
      <xdr:row>39</xdr:row>
      <xdr:rowOff>70358</xdr:rowOff>
    </xdr:to>
    <xdr:sp macro="" textlink="">
      <xdr:nvSpPr>
        <xdr:cNvPr id="91" name="円/楕円 90"/>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55135</xdr:rowOff>
    </xdr:from>
    <xdr:ext cx="762000" cy="259045"/>
    <xdr:sp macro="" textlink="">
      <xdr:nvSpPr>
        <xdr:cNvPr id="92" name="テキスト ボックス 91"/>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物件費に係る経常収支比率は、前年度と同値となった。</a:t>
          </a:r>
        </a:p>
        <a:p>
          <a:r>
            <a:rPr kumimoji="1" lang="ja-JP" altLang="en-US" sz="1300">
              <a:latin typeface="ＭＳ Ｐゴシック"/>
            </a:rPr>
            <a:t>　今後も業務の民間委託等による増加が見込まれるが、経常経費の見直しを行うことで物件費の抑制に努める。</a:t>
          </a: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120650</xdr:rowOff>
    </xdr:from>
    <xdr:to>
      <xdr:col>24</xdr:col>
      <xdr:colOff>31750</xdr:colOff>
      <xdr:row>17</xdr:row>
      <xdr:rowOff>120650</xdr:rowOff>
    </xdr:to>
    <xdr:cxnSp macro="">
      <xdr:nvCxnSpPr>
        <xdr:cNvPr id="125" name="直線コネクタ 124"/>
        <xdr:cNvCxnSpPr/>
      </xdr:nvCxnSpPr>
      <xdr:spPr>
        <a:xfrm>
          <a:off x="15671800" y="303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17</xdr:row>
      <xdr:rowOff>120650</xdr:rowOff>
    </xdr:to>
    <xdr:cxnSp macro="">
      <xdr:nvCxnSpPr>
        <xdr:cNvPr id="128" name="直線コネクタ 127"/>
        <xdr:cNvCxnSpPr/>
      </xdr:nvCxnSpPr>
      <xdr:spPr>
        <a:xfrm>
          <a:off x="14782800" y="300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6350</xdr:rowOff>
    </xdr:from>
    <xdr:to>
      <xdr:col>21</xdr:col>
      <xdr:colOff>361950</xdr:colOff>
      <xdr:row>17</xdr:row>
      <xdr:rowOff>95250</xdr:rowOff>
    </xdr:to>
    <xdr:cxnSp macro="">
      <xdr:nvCxnSpPr>
        <xdr:cNvPr id="131" name="直線コネクタ 130"/>
        <xdr:cNvCxnSpPr/>
      </xdr:nvCxnSpPr>
      <xdr:spPr>
        <a:xfrm>
          <a:off x="13893800" y="2921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101600</xdr:rowOff>
    </xdr:from>
    <xdr:to>
      <xdr:col>20</xdr:col>
      <xdr:colOff>158750</xdr:colOff>
      <xdr:row>17</xdr:row>
      <xdr:rowOff>6350</xdr:rowOff>
    </xdr:to>
    <xdr:cxnSp macro="">
      <xdr:nvCxnSpPr>
        <xdr:cNvPr id="134" name="直線コネクタ 133"/>
        <xdr:cNvCxnSpPr/>
      </xdr:nvCxnSpPr>
      <xdr:spPr>
        <a:xfrm>
          <a:off x="13004800" y="284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4" name="円/楕円 143"/>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5"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69850</xdr:rowOff>
    </xdr:from>
    <xdr:to>
      <xdr:col>22</xdr:col>
      <xdr:colOff>615950</xdr:colOff>
      <xdr:row>18</xdr:row>
      <xdr:rowOff>0</xdr:rowOff>
    </xdr:to>
    <xdr:sp macro="" textlink="">
      <xdr:nvSpPr>
        <xdr:cNvPr id="146" name="円/楕円 145"/>
        <xdr:cNvSpPr/>
      </xdr:nvSpPr>
      <xdr:spPr>
        <a:xfrm>
          <a:off x="15621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156227</xdr:rowOff>
    </xdr:from>
    <xdr:ext cx="736600" cy="259045"/>
    <xdr:sp macro="" textlink="">
      <xdr:nvSpPr>
        <xdr:cNvPr id="147" name="テキスト ボックス 146"/>
        <xdr:cNvSpPr txBox="1"/>
      </xdr:nvSpPr>
      <xdr:spPr>
        <a:xfrm>
          <a:off x="15290800" y="30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48" name="円/楕円 147"/>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49" name="テキスト ボックス 148"/>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127000</xdr:rowOff>
    </xdr:from>
    <xdr:to>
      <xdr:col>20</xdr:col>
      <xdr:colOff>209550</xdr:colOff>
      <xdr:row>17</xdr:row>
      <xdr:rowOff>57150</xdr:rowOff>
    </xdr:to>
    <xdr:sp macro="" textlink="">
      <xdr:nvSpPr>
        <xdr:cNvPr id="150" name="円/楕円 149"/>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51" name="テキスト ボックス 150"/>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2" name="円/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137177</xdr:rowOff>
    </xdr:from>
    <xdr:ext cx="762000" cy="259045"/>
    <xdr:sp macro="" textlink="">
      <xdr:nvSpPr>
        <xdr:cNvPr id="153" name="テキスト ボックス 152"/>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扶助費に係る経常収支比率は、前年度に比べ</a:t>
          </a:r>
          <a:r>
            <a:rPr kumimoji="1" lang="en-US" altLang="ja-JP" sz="1300">
              <a:latin typeface="ＭＳ Ｐゴシック"/>
            </a:rPr>
            <a:t>0.4</a:t>
          </a:r>
          <a:r>
            <a:rPr kumimoji="1" lang="ja-JP" altLang="en-US" sz="1300">
              <a:latin typeface="ＭＳ Ｐゴシック"/>
            </a:rPr>
            <a:t>ポイント上昇した。主な原因は、保育所への施設型給付費の増等によるものである。</a:t>
          </a:r>
        </a:p>
        <a:p>
          <a:r>
            <a:rPr kumimoji="1" lang="ja-JP" altLang="en-US" sz="1300">
              <a:latin typeface="ＭＳ Ｐゴシック"/>
            </a:rPr>
            <a:t>　今後についても、社会状況等から扶助費の増加が見込まれるため、市単独扶助費の見直しや、各種給付の適正な支出を行うことで抑制に努める。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165100</xdr:rowOff>
    </xdr:to>
    <xdr:cxnSp macro="">
      <xdr:nvCxnSpPr>
        <xdr:cNvPr id="186" name="直線コネクタ 185"/>
        <xdr:cNvCxnSpPr/>
      </xdr:nvCxnSpPr>
      <xdr:spPr>
        <a:xfrm>
          <a:off x="3987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114300</xdr:rowOff>
    </xdr:to>
    <xdr:cxnSp macro="">
      <xdr:nvCxnSpPr>
        <xdr:cNvPr id="189" name="直線コネクタ 188"/>
        <xdr:cNvCxnSpPr/>
      </xdr:nvCxnSpPr>
      <xdr:spPr>
        <a:xfrm>
          <a:off x="3098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101600</xdr:rowOff>
    </xdr:to>
    <xdr:cxnSp macro="">
      <xdr:nvCxnSpPr>
        <xdr:cNvPr id="192" name="直線コネクタ 191"/>
        <xdr:cNvCxnSpPr/>
      </xdr:nvCxnSpPr>
      <xdr:spPr>
        <a:xfrm>
          <a:off x="2209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5" name="直線コネクタ 194"/>
        <xdr:cNvCxnSpPr/>
      </xdr:nvCxnSpPr>
      <xdr:spPr>
        <a:xfrm flipV="1">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6"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208" name="テキスト ボックス 207"/>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10" name="テキスト ボックス 209"/>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2" name="テキスト ボックス 211"/>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xdr:rowOff>
    </xdr:from>
    <xdr:to>
      <xdr:col>1</xdr:col>
      <xdr:colOff>676275</xdr:colOff>
      <xdr:row>56</xdr:row>
      <xdr:rowOff>114300</xdr:rowOff>
    </xdr:to>
    <xdr:sp macro="" textlink="">
      <xdr:nvSpPr>
        <xdr:cNvPr id="213" name="円/楕円 212"/>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124477</xdr:rowOff>
    </xdr:from>
    <xdr:ext cx="762000" cy="259045"/>
    <xdr:sp macro="" textlink="">
      <xdr:nvSpPr>
        <xdr:cNvPr id="214" name="テキスト ボックス 21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その他に係る経常収支比率は、前年度に比べ</a:t>
          </a:r>
          <a:r>
            <a:rPr kumimoji="1" lang="en-US" altLang="ja-JP" sz="1300">
              <a:latin typeface="ＭＳ Ｐゴシック"/>
            </a:rPr>
            <a:t>0.2</a:t>
          </a:r>
          <a:r>
            <a:rPr kumimoji="1" lang="ja-JP" altLang="en-US" sz="1300">
              <a:latin typeface="ＭＳ Ｐゴシック"/>
            </a:rPr>
            <a:t>ポイント上昇した。その主な要因は、介護保険事業特別会計への繰出金の増等によるものである。</a:t>
          </a:r>
        </a:p>
        <a:p>
          <a:r>
            <a:rPr kumimoji="1" lang="ja-JP" altLang="en-US" sz="1300">
              <a:latin typeface="ＭＳ Ｐゴシック"/>
            </a:rPr>
            <a:t>　介護保険等の特別会計への繰出金については、今後も増加する見込みであるため、引き続き動向を注視しながら適正な規模を維持するよう努める。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153670</xdr:rowOff>
    </xdr:to>
    <xdr:cxnSp macro="">
      <xdr:nvCxnSpPr>
        <xdr:cNvPr id="247" name="直線コネクタ 246"/>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138430</xdr:rowOff>
    </xdr:to>
    <xdr:cxnSp macro="">
      <xdr:nvCxnSpPr>
        <xdr:cNvPr id="250" name="直線コネクタ 249"/>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123190</xdr:rowOff>
    </xdr:to>
    <xdr:cxnSp macro="">
      <xdr:nvCxnSpPr>
        <xdr:cNvPr id="253" name="直線コネクタ 252"/>
        <xdr:cNvCxnSpPr/>
      </xdr:nvCxnSpPr>
      <xdr:spPr>
        <a:xfrm>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92710</xdr:rowOff>
    </xdr:to>
    <xdr:cxnSp macro="">
      <xdr:nvCxnSpPr>
        <xdr:cNvPr id="256" name="直線コネクタ 255"/>
        <xdr:cNvCxnSpPr/>
      </xdr:nvCxnSpPr>
      <xdr:spPr>
        <a:xfrm>
          <a:off x="13004800" y="946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8" name="円/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0" name="円/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2" name="円/楕円 271"/>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3" name="テキスト ボックス 272"/>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補助費等に係る経常収支比率は、前年度より</a:t>
          </a:r>
          <a:r>
            <a:rPr kumimoji="1" lang="en-US" altLang="ja-JP" sz="1300">
              <a:latin typeface="ＭＳ Ｐゴシック"/>
            </a:rPr>
            <a:t>0.7</a:t>
          </a:r>
          <a:r>
            <a:rPr kumimoji="1" lang="ja-JP" altLang="en-US" sz="1300">
              <a:latin typeface="ＭＳ Ｐゴシック"/>
            </a:rPr>
            <a:t>ポイント上昇となった。</a:t>
          </a:r>
        </a:p>
        <a:p>
          <a:r>
            <a:rPr kumimoji="1" lang="ja-JP" altLang="en-US" sz="1300">
              <a:latin typeface="ＭＳ Ｐゴシック"/>
            </a:rPr>
            <a:t>　全国平均や県平均を大きく上回っているが、その主な要因としては、一部事務組合（消防）への負担金や公共下水道事業（法適）への負担が含まれているためである。今後は、既存の補助金の見直しを行うことで比率の改善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53522</xdr:rowOff>
    </xdr:from>
    <xdr:to>
      <xdr:col>24</xdr:col>
      <xdr:colOff>31750</xdr:colOff>
      <xdr:row>39</xdr:row>
      <xdr:rowOff>129722</xdr:rowOff>
    </xdr:to>
    <xdr:cxnSp macro="">
      <xdr:nvCxnSpPr>
        <xdr:cNvPr id="310" name="直線コネクタ 309"/>
        <xdr:cNvCxnSpPr/>
      </xdr:nvCxnSpPr>
      <xdr:spPr>
        <a:xfrm>
          <a:off x="15671800" y="6740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160763</xdr:rowOff>
    </xdr:from>
    <xdr:ext cx="762000" cy="259045"/>
    <xdr:sp macro="" textlink="">
      <xdr:nvSpPr>
        <xdr:cNvPr id="311" name="補助費等平均値テキスト"/>
        <xdr:cNvSpPr txBox="1"/>
      </xdr:nvSpPr>
      <xdr:spPr>
        <a:xfrm>
          <a:off x="16598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53522</xdr:rowOff>
    </xdr:from>
    <xdr:to>
      <xdr:col>22</xdr:col>
      <xdr:colOff>565150</xdr:colOff>
      <xdr:row>39</xdr:row>
      <xdr:rowOff>53522</xdr:rowOff>
    </xdr:to>
    <xdr:cxnSp macro="">
      <xdr:nvCxnSpPr>
        <xdr:cNvPr id="313" name="直線コネクタ 312"/>
        <xdr:cNvCxnSpPr/>
      </xdr:nvCxnSpPr>
      <xdr:spPr>
        <a:xfrm>
          <a:off x="14782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53522</xdr:rowOff>
    </xdr:from>
    <xdr:to>
      <xdr:col>21</xdr:col>
      <xdr:colOff>361950</xdr:colOff>
      <xdr:row>39</xdr:row>
      <xdr:rowOff>53522</xdr:rowOff>
    </xdr:to>
    <xdr:cxnSp macro="">
      <xdr:nvCxnSpPr>
        <xdr:cNvPr id="316" name="直線コネクタ 315"/>
        <xdr:cNvCxnSpPr/>
      </xdr:nvCxnSpPr>
      <xdr:spPr>
        <a:xfrm>
          <a:off x="13893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53522</xdr:rowOff>
    </xdr:from>
    <xdr:to>
      <xdr:col>20</xdr:col>
      <xdr:colOff>158750</xdr:colOff>
      <xdr:row>39</xdr:row>
      <xdr:rowOff>64407</xdr:rowOff>
    </xdr:to>
    <xdr:cxnSp macro="">
      <xdr:nvCxnSpPr>
        <xdr:cNvPr id="319" name="直線コネクタ 318"/>
        <xdr:cNvCxnSpPr/>
      </xdr:nvCxnSpPr>
      <xdr:spPr>
        <a:xfrm flipV="1">
          <a:off x="13004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78922</xdr:rowOff>
    </xdr:from>
    <xdr:to>
      <xdr:col>24</xdr:col>
      <xdr:colOff>82550</xdr:colOff>
      <xdr:row>40</xdr:row>
      <xdr:rowOff>9072</xdr:rowOff>
    </xdr:to>
    <xdr:sp macro="" textlink="">
      <xdr:nvSpPr>
        <xdr:cNvPr id="329" name="円/楕円 328"/>
        <xdr:cNvSpPr/>
      </xdr:nvSpPr>
      <xdr:spPr>
        <a:xfrm>
          <a:off x="164592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50999</xdr:rowOff>
    </xdr:from>
    <xdr:ext cx="762000" cy="259045"/>
    <xdr:sp macro="" textlink="">
      <xdr:nvSpPr>
        <xdr:cNvPr id="330" name="補助費等該当値テキスト"/>
        <xdr:cNvSpPr txBox="1"/>
      </xdr:nvSpPr>
      <xdr:spPr>
        <a:xfrm>
          <a:off x="165989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2722</xdr:rowOff>
    </xdr:from>
    <xdr:to>
      <xdr:col>22</xdr:col>
      <xdr:colOff>615950</xdr:colOff>
      <xdr:row>39</xdr:row>
      <xdr:rowOff>104322</xdr:rowOff>
    </xdr:to>
    <xdr:sp macro="" textlink="">
      <xdr:nvSpPr>
        <xdr:cNvPr id="331" name="円/楕円 330"/>
        <xdr:cNvSpPr/>
      </xdr:nvSpPr>
      <xdr:spPr>
        <a:xfrm>
          <a:off x="15621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89099</xdr:rowOff>
    </xdr:from>
    <xdr:ext cx="736600" cy="259045"/>
    <xdr:sp macro="" textlink="">
      <xdr:nvSpPr>
        <xdr:cNvPr id="332" name="テキスト ボックス 331"/>
        <xdr:cNvSpPr txBox="1"/>
      </xdr:nvSpPr>
      <xdr:spPr>
        <a:xfrm>
          <a:off x="15290800" y="677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2722</xdr:rowOff>
    </xdr:from>
    <xdr:to>
      <xdr:col>21</xdr:col>
      <xdr:colOff>412750</xdr:colOff>
      <xdr:row>39</xdr:row>
      <xdr:rowOff>104322</xdr:rowOff>
    </xdr:to>
    <xdr:sp macro="" textlink="">
      <xdr:nvSpPr>
        <xdr:cNvPr id="333" name="円/楕円 332"/>
        <xdr:cNvSpPr/>
      </xdr:nvSpPr>
      <xdr:spPr>
        <a:xfrm>
          <a:off x="14732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89099</xdr:rowOff>
    </xdr:from>
    <xdr:ext cx="762000" cy="259045"/>
    <xdr:sp macro="" textlink="">
      <xdr:nvSpPr>
        <xdr:cNvPr id="334" name="テキスト ボックス 333"/>
        <xdr:cNvSpPr txBox="1"/>
      </xdr:nvSpPr>
      <xdr:spPr>
        <a:xfrm>
          <a:off x="14401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2722</xdr:rowOff>
    </xdr:from>
    <xdr:to>
      <xdr:col>20</xdr:col>
      <xdr:colOff>209550</xdr:colOff>
      <xdr:row>39</xdr:row>
      <xdr:rowOff>104322</xdr:rowOff>
    </xdr:to>
    <xdr:sp macro="" textlink="">
      <xdr:nvSpPr>
        <xdr:cNvPr id="335" name="円/楕円 334"/>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89099</xdr:rowOff>
    </xdr:from>
    <xdr:ext cx="762000" cy="259045"/>
    <xdr:sp macro="" textlink="">
      <xdr:nvSpPr>
        <xdr:cNvPr id="336" name="テキスト ボックス 335"/>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13607</xdr:rowOff>
    </xdr:from>
    <xdr:to>
      <xdr:col>19</xdr:col>
      <xdr:colOff>6350</xdr:colOff>
      <xdr:row>39</xdr:row>
      <xdr:rowOff>115207</xdr:rowOff>
    </xdr:to>
    <xdr:sp macro="" textlink="">
      <xdr:nvSpPr>
        <xdr:cNvPr id="337" name="円/楕円 336"/>
        <xdr:cNvSpPr/>
      </xdr:nvSpPr>
      <xdr:spPr>
        <a:xfrm>
          <a:off x="12954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99984</xdr:rowOff>
    </xdr:from>
    <xdr:ext cx="762000" cy="259045"/>
    <xdr:sp macro="" textlink="">
      <xdr:nvSpPr>
        <xdr:cNvPr id="338" name="テキスト ボックス 337"/>
        <xdr:cNvSpPr txBox="1"/>
      </xdr:nvSpPr>
      <xdr:spPr>
        <a:xfrm>
          <a:off x="12623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公債費に係る経常収支比率は、前年度に比べ</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した。主な原因は、</a:t>
          </a:r>
          <a:r>
            <a:rPr kumimoji="1" lang="ja-JP" altLang="en-US" sz="1300">
              <a:solidFill>
                <a:schemeClr val="dk1"/>
              </a:solidFill>
              <a:effectLst/>
              <a:latin typeface="+mn-lt"/>
              <a:ea typeface="+mn-ea"/>
              <a:cs typeface="+mn-cs"/>
            </a:rPr>
            <a:t>ウェスタ川越整備に係る元金償還分の増等によるものである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今後も市債の活用については、世代間負担の公平性も鑑みながら、計画的な運用に努める必要がある。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31750</xdr:rowOff>
    </xdr:to>
    <xdr:cxnSp macro="">
      <xdr:nvCxnSpPr>
        <xdr:cNvPr id="371" name="直線コネクタ 370"/>
        <xdr:cNvCxnSpPr/>
      </xdr:nvCxnSpPr>
      <xdr:spPr>
        <a:xfrm>
          <a:off x="3987800" y="1316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77</xdr:row>
      <xdr:rowOff>77470</xdr:rowOff>
    </xdr:to>
    <xdr:cxnSp macro="">
      <xdr:nvCxnSpPr>
        <xdr:cNvPr id="374" name="直線コネクタ 373"/>
        <xdr:cNvCxnSpPr/>
      </xdr:nvCxnSpPr>
      <xdr:spPr>
        <a:xfrm flipV="1">
          <a:off x="3098800" y="13164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161289</xdr:rowOff>
    </xdr:to>
    <xdr:cxnSp macro="">
      <xdr:nvCxnSpPr>
        <xdr:cNvPr id="377" name="直線コネクタ 376"/>
        <xdr:cNvCxnSpPr/>
      </xdr:nvCxnSpPr>
      <xdr:spPr>
        <a:xfrm flipV="1">
          <a:off x="2209800" y="132791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77</xdr:row>
      <xdr:rowOff>168911</xdr:rowOff>
    </xdr:to>
    <xdr:cxnSp macro="">
      <xdr:nvCxnSpPr>
        <xdr:cNvPr id="380" name="直線コネクタ 379"/>
        <xdr:cNvCxnSpPr/>
      </xdr:nvCxnSpPr>
      <xdr:spPr>
        <a:xfrm flipV="1">
          <a:off x="1320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90" name="円/楕円 389"/>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91"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92" name="円/楕円 39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93" name="テキスト ボックス 392"/>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94" name="円/楕円 393"/>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95" name="テキスト ボックス 394"/>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6" name="円/楕円 39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97" name="テキスト ボックス 39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118111</xdr:rowOff>
    </xdr:from>
    <xdr:to>
      <xdr:col>1</xdr:col>
      <xdr:colOff>676275</xdr:colOff>
      <xdr:row>78</xdr:row>
      <xdr:rowOff>48261</xdr:rowOff>
    </xdr:to>
    <xdr:sp macro="" textlink="">
      <xdr:nvSpPr>
        <xdr:cNvPr id="398" name="円/楕円 397"/>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58438</xdr:rowOff>
    </xdr:from>
    <xdr:ext cx="762000" cy="259045"/>
    <xdr:sp macro="" textlink="">
      <xdr:nvSpPr>
        <xdr:cNvPr id="399" name="テキスト ボックス 398"/>
        <xdr:cNvSpPr txBox="1"/>
      </xdr:nvSpPr>
      <xdr:spPr>
        <a:xfrm>
          <a:off x="939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公債費以外に係る経常収支比率は、前年度に比べ</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ポイント上昇した。</a:t>
          </a:r>
          <a:endParaRPr lang="ja-JP" altLang="ja-JP" sz="1300">
            <a:effectLst/>
          </a:endParaRPr>
        </a:p>
        <a:p>
          <a:r>
            <a:rPr kumimoji="1" lang="ja-JP" altLang="ja-JP" sz="1300">
              <a:solidFill>
                <a:schemeClr val="dk1"/>
              </a:solidFill>
              <a:effectLst/>
              <a:latin typeface="+mn-lt"/>
              <a:ea typeface="+mn-ea"/>
              <a:cs typeface="+mn-cs"/>
            </a:rPr>
            <a:t>　依然として、全国平均、県平均を上回っている状況が続いているため、歳出全体において事業の見直し、経常経費の見直し等の行財政改革を推進し、経常収支比率の改善に努める。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10413</xdr:rowOff>
    </xdr:to>
    <xdr:cxnSp macro="">
      <xdr:nvCxnSpPr>
        <xdr:cNvPr id="430" name="直線コネクタ 429"/>
        <xdr:cNvCxnSpPr/>
      </xdr:nvCxnSpPr>
      <xdr:spPr>
        <a:xfrm>
          <a:off x="15671800" y="134772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85852</xdr:rowOff>
    </xdr:from>
    <xdr:to>
      <xdr:col>22</xdr:col>
      <xdr:colOff>565150</xdr:colOff>
      <xdr:row>78</xdr:row>
      <xdr:rowOff>104139</xdr:rowOff>
    </xdr:to>
    <xdr:cxnSp macro="">
      <xdr:nvCxnSpPr>
        <xdr:cNvPr id="433" name="直線コネクタ 432"/>
        <xdr:cNvCxnSpPr/>
      </xdr:nvCxnSpPr>
      <xdr:spPr>
        <a:xfrm>
          <a:off x="14782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85852</xdr:rowOff>
    </xdr:to>
    <xdr:cxnSp macro="">
      <xdr:nvCxnSpPr>
        <xdr:cNvPr id="436" name="直線コネクタ 435"/>
        <xdr:cNvCxnSpPr/>
      </xdr:nvCxnSpPr>
      <xdr:spPr>
        <a:xfrm>
          <a:off x="13893800" y="13362939"/>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77</xdr:row>
      <xdr:rowOff>161289</xdr:rowOff>
    </xdr:to>
    <xdr:cxnSp macro="">
      <xdr:nvCxnSpPr>
        <xdr:cNvPr id="439" name="直線コネクタ 438"/>
        <xdr:cNvCxnSpPr/>
      </xdr:nvCxnSpPr>
      <xdr:spPr>
        <a:xfrm>
          <a:off x="13004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49" name="円/楕円 448"/>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50"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1" name="円/楕円 450"/>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2" name="テキスト ボックス 451"/>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35052</xdr:rowOff>
    </xdr:from>
    <xdr:to>
      <xdr:col>21</xdr:col>
      <xdr:colOff>412750</xdr:colOff>
      <xdr:row>78</xdr:row>
      <xdr:rowOff>136652</xdr:rowOff>
    </xdr:to>
    <xdr:sp macro="" textlink="">
      <xdr:nvSpPr>
        <xdr:cNvPr id="453" name="円/楕円 452"/>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121429</xdr:rowOff>
    </xdr:from>
    <xdr:ext cx="762000" cy="259045"/>
    <xdr:sp macro="" textlink="">
      <xdr:nvSpPr>
        <xdr:cNvPr id="454" name="テキスト ボックス 453"/>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5" name="円/楕円 454"/>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6" name="テキスト ボックス 455"/>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57" name="円/楕円 456"/>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20845</xdr:rowOff>
    </xdr:from>
    <xdr:ext cx="762000" cy="259045"/>
    <xdr:sp macro="" textlink="">
      <xdr:nvSpPr>
        <xdr:cNvPr id="458" name="テキスト ボックス 457"/>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135809</xdr:rowOff>
    </xdr:from>
    <xdr:to>
      <xdr:col>4</xdr:col>
      <xdr:colOff>1117600</xdr:colOff>
      <xdr:row>15</xdr:row>
      <xdr:rowOff>136906</xdr:rowOff>
    </xdr:to>
    <xdr:cxnSp macro="">
      <xdr:nvCxnSpPr>
        <xdr:cNvPr id="48" name="直線コネクタ 47"/>
        <xdr:cNvCxnSpPr/>
      </xdr:nvCxnSpPr>
      <xdr:spPr bwMode="auto">
        <a:xfrm>
          <a:off x="5003800" y="2755184"/>
          <a:ext cx="6477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135809</xdr:rowOff>
    </xdr:from>
    <xdr:to>
      <xdr:col>4</xdr:col>
      <xdr:colOff>469900</xdr:colOff>
      <xdr:row>16</xdr:row>
      <xdr:rowOff>27681</xdr:rowOff>
    </xdr:to>
    <xdr:cxnSp macro="">
      <xdr:nvCxnSpPr>
        <xdr:cNvPr id="51" name="直線コネクタ 50"/>
        <xdr:cNvCxnSpPr/>
      </xdr:nvCxnSpPr>
      <xdr:spPr bwMode="auto">
        <a:xfrm flipV="1">
          <a:off x="4305300" y="2755184"/>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27681</xdr:rowOff>
    </xdr:from>
    <xdr:to>
      <xdr:col>3</xdr:col>
      <xdr:colOff>904875</xdr:colOff>
      <xdr:row>16</xdr:row>
      <xdr:rowOff>115646</xdr:rowOff>
    </xdr:to>
    <xdr:cxnSp macro="">
      <xdr:nvCxnSpPr>
        <xdr:cNvPr id="54" name="直線コネクタ 53"/>
        <xdr:cNvCxnSpPr/>
      </xdr:nvCxnSpPr>
      <xdr:spPr bwMode="auto">
        <a:xfrm flipV="1">
          <a:off x="3606800" y="2818506"/>
          <a:ext cx="698500" cy="8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88534</xdr:rowOff>
    </xdr:from>
    <xdr:to>
      <xdr:col>3</xdr:col>
      <xdr:colOff>206375</xdr:colOff>
      <xdr:row>16</xdr:row>
      <xdr:rowOff>115646</xdr:rowOff>
    </xdr:to>
    <xdr:cxnSp macro="">
      <xdr:nvCxnSpPr>
        <xdr:cNvPr id="57" name="直線コネクタ 56"/>
        <xdr:cNvCxnSpPr/>
      </xdr:nvCxnSpPr>
      <xdr:spPr bwMode="auto">
        <a:xfrm>
          <a:off x="2908300" y="2879359"/>
          <a:ext cx="698500" cy="2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86106</xdr:rowOff>
    </xdr:from>
    <xdr:to>
      <xdr:col>5</xdr:col>
      <xdr:colOff>34925</xdr:colOff>
      <xdr:row>16</xdr:row>
      <xdr:rowOff>16256</xdr:rowOff>
    </xdr:to>
    <xdr:sp macro="" textlink="">
      <xdr:nvSpPr>
        <xdr:cNvPr id="67" name="円/楕円 66"/>
        <xdr:cNvSpPr/>
      </xdr:nvSpPr>
      <xdr:spPr bwMode="auto">
        <a:xfrm>
          <a:off x="5600700" y="2705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102633</xdr:rowOff>
    </xdr:from>
    <xdr:ext cx="762000" cy="259045"/>
    <xdr:sp macro="" textlink="">
      <xdr:nvSpPr>
        <xdr:cNvPr id="68" name="人口1人当たり決算額の推移該当値テキスト130"/>
        <xdr:cNvSpPr txBox="1"/>
      </xdr:nvSpPr>
      <xdr:spPr>
        <a:xfrm>
          <a:off x="5740400" y="25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65,825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85009</xdr:rowOff>
    </xdr:from>
    <xdr:to>
      <xdr:col>4</xdr:col>
      <xdr:colOff>520700</xdr:colOff>
      <xdr:row>16</xdr:row>
      <xdr:rowOff>15159</xdr:rowOff>
    </xdr:to>
    <xdr:sp macro="" textlink="">
      <xdr:nvSpPr>
        <xdr:cNvPr id="69" name="円/楕円 68"/>
        <xdr:cNvSpPr/>
      </xdr:nvSpPr>
      <xdr:spPr bwMode="auto">
        <a:xfrm>
          <a:off x="4953000" y="2704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25336</xdr:rowOff>
    </xdr:from>
    <xdr:ext cx="736600" cy="259045"/>
    <xdr:sp macro="" textlink="">
      <xdr:nvSpPr>
        <xdr:cNvPr id="70" name="テキスト ボックス 69"/>
        <xdr:cNvSpPr txBox="1"/>
      </xdr:nvSpPr>
      <xdr:spPr>
        <a:xfrm>
          <a:off x="4622800" y="247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148331</xdr:rowOff>
    </xdr:from>
    <xdr:to>
      <xdr:col>3</xdr:col>
      <xdr:colOff>955675</xdr:colOff>
      <xdr:row>16</xdr:row>
      <xdr:rowOff>78481</xdr:rowOff>
    </xdr:to>
    <xdr:sp macro="" textlink="">
      <xdr:nvSpPr>
        <xdr:cNvPr id="71" name="円/楕円 70"/>
        <xdr:cNvSpPr/>
      </xdr:nvSpPr>
      <xdr:spPr bwMode="auto">
        <a:xfrm>
          <a:off x="4254500" y="2767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88658</xdr:rowOff>
    </xdr:from>
    <xdr:ext cx="762000" cy="259045"/>
    <xdr:sp macro="" textlink="">
      <xdr:nvSpPr>
        <xdr:cNvPr id="72" name="テキスト ボックス 71"/>
        <xdr:cNvSpPr txBox="1"/>
      </xdr:nvSpPr>
      <xdr:spPr>
        <a:xfrm>
          <a:off x="3924300" y="253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64846</xdr:rowOff>
    </xdr:from>
    <xdr:to>
      <xdr:col>3</xdr:col>
      <xdr:colOff>257175</xdr:colOff>
      <xdr:row>16</xdr:row>
      <xdr:rowOff>166446</xdr:rowOff>
    </xdr:to>
    <xdr:sp macro="" textlink="">
      <xdr:nvSpPr>
        <xdr:cNvPr id="73" name="円/楕円 72"/>
        <xdr:cNvSpPr/>
      </xdr:nvSpPr>
      <xdr:spPr bwMode="auto">
        <a:xfrm>
          <a:off x="3556000" y="28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5173</xdr:rowOff>
    </xdr:from>
    <xdr:ext cx="762000" cy="259045"/>
    <xdr:sp macro="" textlink="">
      <xdr:nvSpPr>
        <xdr:cNvPr id="74" name="テキスト ボックス 73"/>
        <xdr:cNvSpPr txBox="1"/>
      </xdr:nvSpPr>
      <xdr:spPr>
        <a:xfrm>
          <a:off x="3225800" y="262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37734</xdr:rowOff>
    </xdr:from>
    <xdr:to>
      <xdr:col>2</xdr:col>
      <xdr:colOff>692150</xdr:colOff>
      <xdr:row>16</xdr:row>
      <xdr:rowOff>139334</xdr:rowOff>
    </xdr:to>
    <xdr:sp macro="" textlink="">
      <xdr:nvSpPr>
        <xdr:cNvPr id="75" name="円/楕円 74"/>
        <xdr:cNvSpPr/>
      </xdr:nvSpPr>
      <xdr:spPr bwMode="auto">
        <a:xfrm>
          <a:off x="2857500" y="282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149511</xdr:rowOff>
    </xdr:from>
    <xdr:ext cx="762000" cy="259045"/>
    <xdr:sp macro="" textlink="">
      <xdr:nvSpPr>
        <xdr:cNvPr id="76" name="テキスト ボックス 75"/>
        <xdr:cNvSpPr txBox="1"/>
      </xdr:nvSpPr>
      <xdr:spPr>
        <a:xfrm>
          <a:off x="2527300" y="259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100528</xdr:rowOff>
    </xdr:from>
    <xdr:to>
      <xdr:col>4</xdr:col>
      <xdr:colOff>1117600</xdr:colOff>
      <xdr:row>36</xdr:row>
      <xdr:rowOff>150912</xdr:rowOff>
    </xdr:to>
    <xdr:cxnSp macro="">
      <xdr:nvCxnSpPr>
        <xdr:cNvPr id="108" name="直線コネクタ 107"/>
        <xdr:cNvCxnSpPr/>
      </xdr:nvCxnSpPr>
      <xdr:spPr bwMode="auto">
        <a:xfrm>
          <a:off x="5003800" y="7053778"/>
          <a:ext cx="647700" cy="5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100528</xdr:rowOff>
    </xdr:from>
    <xdr:to>
      <xdr:col>4</xdr:col>
      <xdr:colOff>469900</xdr:colOff>
      <xdr:row>36</xdr:row>
      <xdr:rowOff>142819</xdr:rowOff>
    </xdr:to>
    <xdr:cxnSp macro="">
      <xdr:nvCxnSpPr>
        <xdr:cNvPr id="111" name="直線コネクタ 110"/>
        <xdr:cNvCxnSpPr/>
      </xdr:nvCxnSpPr>
      <xdr:spPr bwMode="auto">
        <a:xfrm flipV="1">
          <a:off x="4305300" y="705377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27239</xdr:rowOff>
    </xdr:from>
    <xdr:to>
      <xdr:col>3</xdr:col>
      <xdr:colOff>904875</xdr:colOff>
      <xdr:row>36</xdr:row>
      <xdr:rowOff>142819</xdr:rowOff>
    </xdr:to>
    <xdr:cxnSp macro="">
      <xdr:nvCxnSpPr>
        <xdr:cNvPr id="114" name="直線コネクタ 113"/>
        <xdr:cNvCxnSpPr/>
      </xdr:nvCxnSpPr>
      <xdr:spPr bwMode="auto">
        <a:xfrm>
          <a:off x="3606800" y="6980489"/>
          <a:ext cx="698500" cy="11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288346</xdr:rowOff>
    </xdr:from>
    <xdr:to>
      <xdr:col>3</xdr:col>
      <xdr:colOff>206375</xdr:colOff>
      <xdr:row>36</xdr:row>
      <xdr:rowOff>27239</xdr:rowOff>
    </xdr:to>
    <xdr:cxnSp macro="">
      <xdr:nvCxnSpPr>
        <xdr:cNvPr id="117" name="直線コネクタ 116"/>
        <xdr:cNvCxnSpPr/>
      </xdr:nvCxnSpPr>
      <xdr:spPr bwMode="auto">
        <a:xfrm>
          <a:off x="2908300" y="6898696"/>
          <a:ext cx="6985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100112</xdr:rowOff>
    </xdr:from>
    <xdr:to>
      <xdr:col>5</xdr:col>
      <xdr:colOff>34925</xdr:colOff>
      <xdr:row>37</xdr:row>
      <xdr:rowOff>30262</xdr:rowOff>
    </xdr:to>
    <xdr:sp macro="" textlink="">
      <xdr:nvSpPr>
        <xdr:cNvPr id="127" name="円/楕円 126"/>
        <xdr:cNvSpPr/>
      </xdr:nvSpPr>
      <xdr:spPr bwMode="auto">
        <a:xfrm>
          <a:off x="5600700" y="705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72189</xdr:rowOff>
    </xdr:from>
    <xdr:ext cx="762000" cy="259045"/>
    <xdr:sp macro="" textlink="">
      <xdr:nvSpPr>
        <xdr:cNvPr id="128" name="人口1人当たり決算額の推移該当値テキスト445"/>
        <xdr:cNvSpPr txBox="1"/>
      </xdr:nvSpPr>
      <xdr:spPr>
        <a:xfrm>
          <a:off x="5740400" y="70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49728</xdr:rowOff>
    </xdr:from>
    <xdr:to>
      <xdr:col>4</xdr:col>
      <xdr:colOff>520700</xdr:colOff>
      <xdr:row>36</xdr:row>
      <xdr:rowOff>151328</xdr:rowOff>
    </xdr:to>
    <xdr:sp macro="" textlink="">
      <xdr:nvSpPr>
        <xdr:cNvPr id="129" name="円/楕円 128"/>
        <xdr:cNvSpPr/>
      </xdr:nvSpPr>
      <xdr:spPr bwMode="auto">
        <a:xfrm>
          <a:off x="4953000" y="700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136105</xdr:rowOff>
    </xdr:from>
    <xdr:ext cx="736600" cy="259045"/>
    <xdr:sp macro="" textlink="">
      <xdr:nvSpPr>
        <xdr:cNvPr id="130" name="テキスト ボックス 129"/>
        <xdr:cNvSpPr txBox="1"/>
      </xdr:nvSpPr>
      <xdr:spPr>
        <a:xfrm>
          <a:off x="4622800" y="70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92019</xdr:rowOff>
    </xdr:from>
    <xdr:to>
      <xdr:col>3</xdr:col>
      <xdr:colOff>955675</xdr:colOff>
      <xdr:row>37</xdr:row>
      <xdr:rowOff>22169</xdr:rowOff>
    </xdr:to>
    <xdr:sp macro="" textlink="">
      <xdr:nvSpPr>
        <xdr:cNvPr id="131" name="円/楕円 130"/>
        <xdr:cNvSpPr/>
      </xdr:nvSpPr>
      <xdr:spPr bwMode="auto">
        <a:xfrm>
          <a:off x="4254500" y="704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6946</xdr:rowOff>
    </xdr:from>
    <xdr:ext cx="762000" cy="259045"/>
    <xdr:sp macro="" textlink="">
      <xdr:nvSpPr>
        <xdr:cNvPr id="132" name="テキスト ボックス 131"/>
        <xdr:cNvSpPr txBox="1"/>
      </xdr:nvSpPr>
      <xdr:spPr>
        <a:xfrm>
          <a:off x="3924300" y="713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319339</xdr:rowOff>
    </xdr:from>
    <xdr:to>
      <xdr:col>3</xdr:col>
      <xdr:colOff>257175</xdr:colOff>
      <xdr:row>36</xdr:row>
      <xdr:rowOff>78039</xdr:rowOff>
    </xdr:to>
    <xdr:sp macro="" textlink="">
      <xdr:nvSpPr>
        <xdr:cNvPr id="133" name="円/楕円 132"/>
        <xdr:cNvSpPr/>
      </xdr:nvSpPr>
      <xdr:spPr bwMode="auto">
        <a:xfrm>
          <a:off x="3556000" y="692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62816</xdr:rowOff>
    </xdr:from>
    <xdr:ext cx="762000" cy="259045"/>
    <xdr:sp macro="" textlink="">
      <xdr:nvSpPr>
        <xdr:cNvPr id="134" name="テキスト ボックス 133"/>
        <xdr:cNvSpPr txBox="1"/>
      </xdr:nvSpPr>
      <xdr:spPr>
        <a:xfrm>
          <a:off x="3225800" y="70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237546</xdr:rowOff>
    </xdr:from>
    <xdr:to>
      <xdr:col>2</xdr:col>
      <xdr:colOff>692150</xdr:colOff>
      <xdr:row>35</xdr:row>
      <xdr:rowOff>339146</xdr:rowOff>
    </xdr:to>
    <xdr:sp macro="" textlink="">
      <xdr:nvSpPr>
        <xdr:cNvPr id="135" name="円/楕円 134"/>
        <xdr:cNvSpPr/>
      </xdr:nvSpPr>
      <xdr:spPr bwMode="auto">
        <a:xfrm>
          <a:off x="2857500" y="68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323923</xdr:rowOff>
    </xdr:from>
    <xdr:ext cx="762000" cy="259045"/>
    <xdr:sp macro="" textlink="">
      <xdr:nvSpPr>
        <xdr:cNvPr id="136" name="テキスト ボックス 135"/>
        <xdr:cNvSpPr txBox="1"/>
      </xdr:nvSpPr>
      <xdr:spPr>
        <a:xfrm>
          <a:off x="2527300" y="693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114249</xdr:rowOff>
    </xdr:from>
    <xdr:to>
      <xdr:col>6</xdr:col>
      <xdr:colOff>511175</xdr:colOff>
      <xdr:row>36</xdr:row>
      <xdr:rowOff>115773</xdr:rowOff>
    </xdr:to>
    <xdr:cxnSp macro="">
      <xdr:nvCxnSpPr>
        <xdr:cNvPr id="61" name="直線コネクタ 60"/>
        <xdr:cNvCxnSpPr/>
      </xdr:nvCxnSpPr>
      <xdr:spPr>
        <a:xfrm>
          <a:off x="3797300" y="628644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103391</xdr:rowOff>
    </xdr:from>
    <xdr:to>
      <xdr:col>5</xdr:col>
      <xdr:colOff>358775</xdr:colOff>
      <xdr:row>36</xdr:row>
      <xdr:rowOff>114249</xdr:rowOff>
    </xdr:to>
    <xdr:cxnSp macro="">
      <xdr:nvCxnSpPr>
        <xdr:cNvPr id="64" name="直線コネクタ 63"/>
        <xdr:cNvCxnSpPr/>
      </xdr:nvCxnSpPr>
      <xdr:spPr>
        <a:xfrm>
          <a:off x="2908300" y="627559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103391</xdr:rowOff>
    </xdr:from>
    <xdr:to>
      <xdr:col>4</xdr:col>
      <xdr:colOff>155575</xdr:colOff>
      <xdr:row>37</xdr:row>
      <xdr:rowOff>11417</xdr:rowOff>
    </xdr:to>
    <xdr:cxnSp macro="">
      <xdr:nvCxnSpPr>
        <xdr:cNvPr id="67" name="直線コネクタ 66"/>
        <xdr:cNvCxnSpPr/>
      </xdr:nvCxnSpPr>
      <xdr:spPr>
        <a:xfrm flipV="1">
          <a:off x="2019300" y="6275591"/>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123740</xdr:rowOff>
    </xdr:from>
    <xdr:ext cx="534377" cy="259045"/>
    <xdr:sp macro="" textlink="">
      <xdr:nvSpPr>
        <xdr:cNvPr id="69" name="テキスト ボックス 68"/>
        <xdr:cNvSpPr txBox="1"/>
      </xdr:nvSpPr>
      <xdr:spPr>
        <a:xfrm>
          <a:off x="2641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112459</xdr:rowOff>
    </xdr:from>
    <xdr:to>
      <xdr:col>2</xdr:col>
      <xdr:colOff>638175</xdr:colOff>
      <xdr:row>37</xdr:row>
      <xdr:rowOff>11417</xdr:rowOff>
    </xdr:to>
    <xdr:cxnSp macro="">
      <xdr:nvCxnSpPr>
        <xdr:cNvPr id="70" name="直線コネクタ 69"/>
        <xdr:cNvCxnSpPr/>
      </xdr:nvCxnSpPr>
      <xdr:spPr>
        <a:xfrm>
          <a:off x="1130300" y="6284659"/>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64973</xdr:rowOff>
    </xdr:from>
    <xdr:to>
      <xdr:col>6</xdr:col>
      <xdr:colOff>561975</xdr:colOff>
      <xdr:row>36</xdr:row>
      <xdr:rowOff>166573</xdr:rowOff>
    </xdr:to>
    <xdr:sp macro="" textlink="">
      <xdr:nvSpPr>
        <xdr:cNvPr id="80" name="円/楕円 79"/>
        <xdr:cNvSpPr/>
      </xdr:nvSpPr>
      <xdr:spPr>
        <a:xfrm>
          <a:off x="45847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43400</xdr:rowOff>
    </xdr:from>
    <xdr:ext cx="534377" cy="259045"/>
    <xdr:sp macro="" textlink="">
      <xdr:nvSpPr>
        <xdr:cNvPr id="81" name="人件費該当値テキスト"/>
        <xdr:cNvSpPr txBox="1"/>
      </xdr:nvSpPr>
      <xdr:spPr>
        <a:xfrm>
          <a:off x="4686300" y="621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63449</xdr:rowOff>
    </xdr:from>
    <xdr:to>
      <xdr:col>5</xdr:col>
      <xdr:colOff>409575</xdr:colOff>
      <xdr:row>36</xdr:row>
      <xdr:rowOff>165049</xdr:rowOff>
    </xdr:to>
    <xdr:sp macro="" textlink="">
      <xdr:nvSpPr>
        <xdr:cNvPr id="82" name="円/楕円 81"/>
        <xdr:cNvSpPr/>
      </xdr:nvSpPr>
      <xdr:spPr>
        <a:xfrm>
          <a:off x="3746500" y="62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156176</xdr:rowOff>
    </xdr:from>
    <xdr:ext cx="534377" cy="259045"/>
    <xdr:sp macro="" textlink="">
      <xdr:nvSpPr>
        <xdr:cNvPr id="83" name="テキスト ボックス 82"/>
        <xdr:cNvSpPr txBox="1"/>
      </xdr:nvSpPr>
      <xdr:spPr>
        <a:xfrm>
          <a:off x="3530111" y="63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52591</xdr:rowOff>
    </xdr:from>
    <xdr:to>
      <xdr:col>4</xdr:col>
      <xdr:colOff>206375</xdr:colOff>
      <xdr:row>36</xdr:row>
      <xdr:rowOff>154191</xdr:rowOff>
    </xdr:to>
    <xdr:sp macro="" textlink="">
      <xdr:nvSpPr>
        <xdr:cNvPr id="84" name="円/楕円 83"/>
        <xdr:cNvSpPr/>
      </xdr:nvSpPr>
      <xdr:spPr>
        <a:xfrm>
          <a:off x="2857500" y="62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145318</xdr:rowOff>
    </xdr:from>
    <xdr:ext cx="534377" cy="259045"/>
    <xdr:sp macro="" textlink="">
      <xdr:nvSpPr>
        <xdr:cNvPr id="85" name="テキスト ボックス 84"/>
        <xdr:cNvSpPr txBox="1"/>
      </xdr:nvSpPr>
      <xdr:spPr>
        <a:xfrm>
          <a:off x="2641111" y="63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132067</xdr:rowOff>
    </xdr:from>
    <xdr:to>
      <xdr:col>3</xdr:col>
      <xdr:colOff>3175</xdr:colOff>
      <xdr:row>37</xdr:row>
      <xdr:rowOff>62217</xdr:rowOff>
    </xdr:to>
    <xdr:sp macro="" textlink="">
      <xdr:nvSpPr>
        <xdr:cNvPr id="86" name="円/楕円 85"/>
        <xdr:cNvSpPr/>
      </xdr:nvSpPr>
      <xdr:spPr>
        <a:xfrm>
          <a:off x="1968500" y="63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87" name="テキスト ボックス 86"/>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61659</xdr:rowOff>
    </xdr:from>
    <xdr:to>
      <xdr:col>1</xdr:col>
      <xdr:colOff>485775</xdr:colOff>
      <xdr:row>36</xdr:row>
      <xdr:rowOff>163259</xdr:rowOff>
    </xdr:to>
    <xdr:sp macro="" textlink="">
      <xdr:nvSpPr>
        <xdr:cNvPr id="88" name="円/楕円 87"/>
        <xdr:cNvSpPr/>
      </xdr:nvSpPr>
      <xdr:spPr>
        <a:xfrm>
          <a:off x="1079500" y="62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154386</xdr:rowOff>
    </xdr:from>
    <xdr:ext cx="534377" cy="259045"/>
    <xdr:sp macro="" textlink="">
      <xdr:nvSpPr>
        <xdr:cNvPr id="89" name="テキスト ボックス 88"/>
        <xdr:cNvSpPr txBox="1"/>
      </xdr:nvSpPr>
      <xdr:spPr>
        <a:xfrm>
          <a:off x="863111" y="63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155461</xdr:rowOff>
    </xdr:from>
    <xdr:to>
      <xdr:col>6</xdr:col>
      <xdr:colOff>511175</xdr:colOff>
      <xdr:row>57</xdr:row>
      <xdr:rowOff>159855</xdr:rowOff>
    </xdr:to>
    <xdr:cxnSp macro="">
      <xdr:nvCxnSpPr>
        <xdr:cNvPr id="119" name="直線コネクタ 118"/>
        <xdr:cNvCxnSpPr/>
      </xdr:nvCxnSpPr>
      <xdr:spPr>
        <a:xfrm>
          <a:off x="3797300" y="9928111"/>
          <a:ext cx="8382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155461</xdr:rowOff>
    </xdr:from>
    <xdr:to>
      <xdr:col>5</xdr:col>
      <xdr:colOff>358775</xdr:colOff>
      <xdr:row>58</xdr:row>
      <xdr:rowOff>13373</xdr:rowOff>
    </xdr:to>
    <xdr:cxnSp macro="">
      <xdr:nvCxnSpPr>
        <xdr:cNvPr id="122" name="直線コネクタ 121"/>
        <xdr:cNvCxnSpPr/>
      </xdr:nvCxnSpPr>
      <xdr:spPr>
        <a:xfrm flipV="1">
          <a:off x="2908300" y="9928111"/>
          <a:ext cx="889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13373</xdr:rowOff>
    </xdr:from>
    <xdr:to>
      <xdr:col>4</xdr:col>
      <xdr:colOff>155575</xdr:colOff>
      <xdr:row>58</xdr:row>
      <xdr:rowOff>48590</xdr:rowOff>
    </xdr:to>
    <xdr:cxnSp macro="">
      <xdr:nvCxnSpPr>
        <xdr:cNvPr id="125" name="直線コネクタ 124"/>
        <xdr:cNvCxnSpPr/>
      </xdr:nvCxnSpPr>
      <xdr:spPr>
        <a:xfrm flipV="1">
          <a:off x="2019300" y="9957473"/>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45339</xdr:rowOff>
    </xdr:from>
    <xdr:to>
      <xdr:col>2</xdr:col>
      <xdr:colOff>638175</xdr:colOff>
      <xdr:row>58</xdr:row>
      <xdr:rowOff>48590</xdr:rowOff>
    </xdr:to>
    <xdr:cxnSp macro="">
      <xdr:nvCxnSpPr>
        <xdr:cNvPr id="128" name="直線コネクタ 127"/>
        <xdr:cNvCxnSpPr/>
      </xdr:nvCxnSpPr>
      <xdr:spPr>
        <a:xfrm>
          <a:off x="1130300" y="998943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109055</xdr:rowOff>
    </xdr:from>
    <xdr:to>
      <xdr:col>6</xdr:col>
      <xdr:colOff>561975</xdr:colOff>
      <xdr:row>58</xdr:row>
      <xdr:rowOff>39205</xdr:rowOff>
    </xdr:to>
    <xdr:sp macro="" textlink="">
      <xdr:nvSpPr>
        <xdr:cNvPr id="138" name="円/楕円 137"/>
        <xdr:cNvSpPr/>
      </xdr:nvSpPr>
      <xdr:spPr>
        <a:xfrm>
          <a:off x="4584700" y="9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87482</xdr:rowOff>
    </xdr:from>
    <xdr:ext cx="534377" cy="259045"/>
    <xdr:sp macro="" textlink="">
      <xdr:nvSpPr>
        <xdr:cNvPr id="139" name="物件費該当値テキスト"/>
        <xdr:cNvSpPr txBox="1"/>
      </xdr:nvSpPr>
      <xdr:spPr>
        <a:xfrm>
          <a:off x="4686300"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104661</xdr:rowOff>
    </xdr:from>
    <xdr:to>
      <xdr:col>5</xdr:col>
      <xdr:colOff>409575</xdr:colOff>
      <xdr:row>58</xdr:row>
      <xdr:rowOff>34811</xdr:rowOff>
    </xdr:to>
    <xdr:sp macro="" textlink="">
      <xdr:nvSpPr>
        <xdr:cNvPr id="140" name="円/楕円 139"/>
        <xdr:cNvSpPr/>
      </xdr:nvSpPr>
      <xdr:spPr>
        <a:xfrm>
          <a:off x="3746500" y="98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51338</xdr:rowOff>
    </xdr:from>
    <xdr:ext cx="534377" cy="259045"/>
    <xdr:sp macro="" textlink="">
      <xdr:nvSpPr>
        <xdr:cNvPr id="141" name="テキスト ボックス 140"/>
        <xdr:cNvSpPr txBox="1"/>
      </xdr:nvSpPr>
      <xdr:spPr>
        <a:xfrm>
          <a:off x="3530111" y="96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134023</xdr:rowOff>
    </xdr:from>
    <xdr:to>
      <xdr:col>4</xdr:col>
      <xdr:colOff>206375</xdr:colOff>
      <xdr:row>58</xdr:row>
      <xdr:rowOff>64173</xdr:rowOff>
    </xdr:to>
    <xdr:sp macro="" textlink="">
      <xdr:nvSpPr>
        <xdr:cNvPr id="142" name="円/楕円 141"/>
        <xdr:cNvSpPr/>
      </xdr:nvSpPr>
      <xdr:spPr>
        <a:xfrm>
          <a:off x="2857500" y="99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55300</xdr:rowOff>
    </xdr:from>
    <xdr:ext cx="534377" cy="259045"/>
    <xdr:sp macro="" textlink="">
      <xdr:nvSpPr>
        <xdr:cNvPr id="143" name="テキスト ボックス 142"/>
        <xdr:cNvSpPr txBox="1"/>
      </xdr:nvSpPr>
      <xdr:spPr>
        <a:xfrm>
          <a:off x="2641111" y="99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169240</xdr:rowOff>
    </xdr:from>
    <xdr:to>
      <xdr:col>3</xdr:col>
      <xdr:colOff>3175</xdr:colOff>
      <xdr:row>58</xdr:row>
      <xdr:rowOff>99390</xdr:rowOff>
    </xdr:to>
    <xdr:sp macro="" textlink="">
      <xdr:nvSpPr>
        <xdr:cNvPr id="144" name="円/楕円 143"/>
        <xdr:cNvSpPr/>
      </xdr:nvSpPr>
      <xdr:spPr>
        <a:xfrm>
          <a:off x="1968500" y="99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90517</xdr:rowOff>
    </xdr:from>
    <xdr:ext cx="534377" cy="259045"/>
    <xdr:sp macro="" textlink="">
      <xdr:nvSpPr>
        <xdr:cNvPr id="145" name="テキスト ボックス 144"/>
        <xdr:cNvSpPr txBox="1"/>
      </xdr:nvSpPr>
      <xdr:spPr>
        <a:xfrm>
          <a:off x="1752111" y="100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165989</xdr:rowOff>
    </xdr:from>
    <xdr:to>
      <xdr:col>1</xdr:col>
      <xdr:colOff>485775</xdr:colOff>
      <xdr:row>58</xdr:row>
      <xdr:rowOff>96139</xdr:rowOff>
    </xdr:to>
    <xdr:sp macro="" textlink="">
      <xdr:nvSpPr>
        <xdr:cNvPr id="146" name="円/楕円 145"/>
        <xdr:cNvSpPr/>
      </xdr:nvSpPr>
      <xdr:spPr>
        <a:xfrm>
          <a:off x="1079500" y="9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87266</xdr:rowOff>
    </xdr:from>
    <xdr:ext cx="534377" cy="259045"/>
    <xdr:sp macro="" textlink="">
      <xdr:nvSpPr>
        <xdr:cNvPr id="147" name="テキスト ボックス 146"/>
        <xdr:cNvSpPr txBox="1"/>
      </xdr:nvSpPr>
      <xdr:spPr>
        <a:xfrm>
          <a:off x="863111" y="100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75819</xdr:rowOff>
    </xdr:from>
    <xdr:to>
      <xdr:col>6</xdr:col>
      <xdr:colOff>511175</xdr:colOff>
      <xdr:row>76</xdr:row>
      <xdr:rowOff>86361</xdr:rowOff>
    </xdr:to>
    <xdr:cxnSp macro="">
      <xdr:nvCxnSpPr>
        <xdr:cNvPr id="176" name="直線コネクタ 175"/>
        <xdr:cNvCxnSpPr/>
      </xdr:nvCxnSpPr>
      <xdr:spPr>
        <a:xfrm flipV="1">
          <a:off x="3797300" y="13106019"/>
          <a:ext cx="8382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155829</xdr:rowOff>
    </xdr:from>
    <xdr:to>
      <xdr:col>5</xdr:col>
      <xdr:colOff>358775</xdr:colOff>
      <xdr:row>76</xdr:row>
      <xdr:rowOff>86361</xdr:rowOff>
    </xdr:to>
    <xdr:cxnSp macro="">
      <xdr:nvCxnSpPr>
        <xdr:cNvPr id="179" name="直線コネクタ 178"/>
        <xdr:cNvCxnSpPr/>
      </xdr:nvCxnSpPr>
      <xdr:spPr>
        <a:xfrm>
          <a:off x="2908300" y="13014579"/>
          <a:ext cx="889000" cy="1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155829</xdr:rowOff>
    </xdr:from>
    <xdr:to>
      <xdr:col>4</xdr:col>
      <xdr:colOff>155575</xdr:colOff>
      <xdr:row>76</xdr:row>
      <xdr:rowOff>61849</xdr:rowOff>
    </xdr:to>
    <xdr:cxnSp macro="">
      <xdr:nvCxnSpPr>
        <xdr:cNvPr id="182" name="直線コネクタ 181"/>
        <xdr:cNvCxnSpPr/>
      </xdr:nvCxnSpPr>
      <xdr:spPr>
        <a:xfrm flipV="1">
          <a:off x="2019300" y="13014579"/>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61849</xdr:rowOff>
    </xdr:from>
    <xdr:to>
      <xdr:col>2</xdr:col>
      <xdr:colOff>638175</xdr:colOff>
      <xdr:row>76</xdr:row>
      <xdr:rowOff>142367</xdr:rowOff>
    </xdr:to>
    <xdr:cxnSp macro="">
      <xdr:nvCxnSpPr>
        <xdr:cNvPr id="185" name="直線コネクタ 184"/>
        <xdr:cNvCxnSpPr/>
      </xdr:nvCxnSpPr>
      <xdr:spPr>
        <a:xfrm flipV="1">
          <a:off x="1130300" y="13092049"/>
          <a:ext cx="8890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25019</xdr:rowOff>
    </xdr:from>
    <xdr:to>
      <xdr:col>6</xdr:col>
      <xdr:colOff>561975</xdr:colOff>
      <xdr:row>76</xdr:row>
      <xdr:rowOff>126619</xdr:rowOff>
    </xdr:to>
    <xdr:sp macro="" textlink="">
      <xdr:nvSpPr>
        <xdr:cNvPr id="195" name="円/楕円 194"/>
        <xdr:cNvSpPr/>
      </xdr:nvSpPr>
      <xdr:spPr>
        <a:xfrm>
          <a:off x="45847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3446</xdr:rowOff>
    </xdr:from>
    <xdr:ext cx="469744" cy="259045"/>
    <xdr:sp macro="" textlink="">
      <xdr:nvSpPr>
        <xdr:cNvPr id="196" name="維持補修費該当値テキスト"/>
        <xdr:cNvSpPr txBox="1"/>
      </xdr:nvSpPr>
      <xdr:spPr>
        <a:xfrm>
          <a:off x="4686300" y="130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35561</xdr:rowOff>
    </xdr:from>
    <xdr:to>
      <xdr:col>5</xdr:col>
      <xdr:colOff>409575</xdr:colOff>
      <xdr:row>76</xdr:row>
      <xdr:rowOff>137161</xdr:rowOff>
    </xdr:to>
    <xdr:sp macro="" textlink="">
      <xdr:nvSpPr>
        <xdr:cNvPr id="197" name="円/楕円 196"/>
        <xdr:cNvSpPr/>
      </xdr:nvSpPr>
      <xdr:spPr>
        <a:xfrm>
          <a:off x="3746500" y="1306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128288</xdr:rowOff>
    </xdr:from>
    <xdr:ext cx="469744" cy="259045"/>
    <xdr:sp macro="" textlink="">
      <xdr:nvSpPr>
        <xdr:cNvPr id="198" name="テキスト ボックス 197"/>
        <xdr:cNvSpPr txBox="1"/>
      </xdr:nvSpPr>
      <xdr:spPr>
        <a:xfrm>
          <a:off x="35624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105029</xdr:rowOff>
    </xdr:from>
    <xdr:to>
      <xdr:col>4</xdr:col>
      <xdr:colOff>206375</xdr:colOff>
      <xdr:row>76</xdr:row>
      <xdr:rowOff>35179</xdr:rowOff>
    </xdr:to>
    <xdr:sp macro="" textlink="">
      <xdr:nvSpPr>
        <xdr:cNvPr id="199" name="円/楕円 198"/>
        <xdr:cNvSpPr/>
      </xdr:nvSpPr>
      <xdr:spPr>
        <a:xfrm>
          <a:off x="2857500" y="129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51706</xdr:rowOff>
    </xdr:from>
    <xdr:ext cx="469744" cy="259045"/>
    <xdr:sp macro="" textlink="">
      <xdr:nvSpPr>
        <xdr:cNvPr id="200" name="テキスト ボックス 199"/>
        <xdr:cNvSpPr txBox="1"/>
      </xdr:nvSpPr>
      <xdr:spPr>
        <a:xfrm>
          <a:off x="2673427" y="127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11049</xdr:rowOff>
    </xdr:from>
    <xdr:to>
      <xdr:col>3</xdr:col>
      <xdr:colOff>3175</xdr:colOff>
      <xdr:row>76</xdr:row>
      <xdr:rowOff>112649</xdr:rowOff>
    </xdr:to>
    <xdr:sp macro="" textlink="">
      <xdr:nvSpPr>
        <xdr:cNvPr id="201" name="円/楕円 200"/>
        <xdr:cNvSpPr/>
      </xdr:nvSpPr>
      <xdr:spPr>
        <a:xfrm>
          <a:off x="1968500" y="130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103776</xdr:rowOff>
    </xdr:from>
    <xdr:ext cx="469744" cy="259045"/>
    <xdr:sp macro="" textlink="">
      <xdr:nvSpPr>
        <xdr:cNvPr id="202" name="テキスト ボックス 201"/>
        <xdr:cNvSpPr txBox="1"/>
      </xdr:nvSpPr>
      <xdr:spPr>
        <a:xfrm>
          <a:off x="1784427" y="1313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91567</xdr:rowOff>
    </xdr:from>
    <xdr:to>
      <xdr:col>1</xdr:col>
      <xdr:colOff>485775</xdr:colOff>
      <xdr:row>77</xdr:row>
      <xdr:rowOff>21717</xdr:rowOff>
    </xdr:to>
    <xdr:sp macro="" textlink="">
      <xdr:nvSpPr>
        <xdr:cNvPr id="203" name="円/楕円 202"/>
        <xdr:cNvSpPr/>
      </xdr:nvSpPr>
      <xdr:spPr>
        <a:xfrm>
          <a:off x="1079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12844</xdr:rowOff>
    </xdr:from>
    <xdr:ext cx="469744" cy="259045"/>
    <xdr:sp macro="" textlink="">
      <xdr:nvSpPr>
        <xdr:cNvPr id="204" name="テキスト ボックス 203"/>
        <xdr:cNvSpPr txBox="1"/>
      </xdr:nvSpPr>
      <xdr:spPr>
        <a:xfrm>
          <a:off x="895427"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118644</xdr:rowOff>
    </xdr:from>
    <xdr:to>
      <xdr:col>6</xdr:col>
      <xdr:colOff>511175</xdr:colOff>
      <xdr:row>98</xdr:row>
      <xdr:rowOff>2845</xdr:rowOff>
    </xdr:to>
    <xdr:cxnSp macro="">
      <xdr:nvCxnSpPr>
        <xdr:cNvPr id="234" name="直線コネクタ 233"/>
        <xdr:cNvCxnSpPr/>
      </xdr:nvCxnSpPr>
      <xdr:spPr>
        <a:xfrm flipV="1">
          <a:off x="3797300" y="16749294"/>
          <a:ext cx="838200" cy="5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2845</xdr:rowOff>
    </xdr:from>
    <xdr:to>
      <xdr:col>5</xdr:col>
      <xdr:colOff>358775</xdr:colOff>
      <xdr:row>98</xdr:row>
      <xdr:rowOff>35547</xdr:rowOff>
    </xdr:to>
    <xdr:cxnSp macro="">
      <xdr:nvCxnSpPr>
        <xdr:cNvPr id="237" name="直線コネクタ 236"/>
        <xdr:cNvCxnSpPr/>
      </xdr:nvCxnSpPr>
      <xdr:spPr>
        <a:xfrm flipV="1">
          <a:off x="2908300" y="16804945"/>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35547</xdr:rowOff>
    </xdr:from>
    <xdr:to>
      <xdr:col>4</xdr:col>
      <xdr:colOff>155575</xdr:colOff>
      <xdr:row>98</xdr:row>
      <xdr:rowOff>97586</xdr:rowOff>
    </xdr:to>
    <xdr:cxnSp macro="">
      <xdr:nvCxnSpPr>
        <xdr:cNvPr id="240" name="直線コネクタ 239"/>
        <xdr:cNvCxnSpPr/>
      </xdr:nvCxnSpPr>
      <xdr:spPr>
        <a:xfrm flipV="1">
          <a:off x="2019300" y="16837647"/>
          <a:ext cx="889000" cy="6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97586</xdr:rowOff>
    </xdr:from>
    <xdr:to>
      <xdr:col>2</xdr:col>
      <xdr:colOff>638175</xdr:colOff>
      <xdr:row>98</xdr:row>
      <xdr:rowOff>103290</xdr:rowOff>
    </xdr:to>
    <xdr:cxnSp macro="">
      <xdr:nvCxnSpPr>
        <xdr:cNvPr id="243" name="直線コネクタ 242"/>
        <xdr:cNvCxnSpPr/>
      </xdr:nvCxnSpPr>
      <xdr:spPr>
        <a:xfrm flipV="1">
          <a:off x="1130300" y="16899686"/>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67844</xdr:rowOff>
    </xdr:from>
    <xdr:to>
      <xdr:col>6</xdr:col>
      <xdr:colOff>561975</xdr:colOff>
      <xdr:row>97</xdr:row>
      <xdr:rowOff>169444</xdr:rowOff>
    </xdr:to>
    <xdr:sp macro="" textlink="">
      <xdr:nvSpPr>
        <xdr:cNvPr id="253" name="円/楕円 252"/>
        <xdr:cNvSpPr/>
      </xdr:nvSpPr>
      <xdr:spPr>
        <a:xfrm>
          <a:off x="45847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46271</xdr:rowOff>
    </xdr:from>
    <xdr:ext cx="534377" cy="259045"/>
    <xdr:sp macro="" textlink="">
      <xdr:nvSpPr>
        <xdr:cNvPr id="254" name="扶助費該当値テキスト"/>
        <xdr:cNvSpPr txBox="1"/>
      </xdr:nvSpPr>
      <xdr:spPr>
        <a:xfrm>
          <a:off x="4686300" y="166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123495</xdr:rowOff>
    </xdr:from>
    <xdr:to>
      <xdr:col>5</xdr:col>
      <xdr:colOff>409575</xdr:colOff>
      <xdr:row>98</xdr:row>
      <xdr:rowOff>53645</xdr:rowOff>
    </xdr:to>
    <xdr:sp macro="" textlink="">
      <xdr:nvSpPr>
        <xdr:cNvPr id="255" name="円/楕円 254"/>
        <xdr:cNvSpPr/>
      </xdr:nvSpPr>
      <xdr:spPr>
        <a:xfrm>
          <a:off x="3746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44772</xdr:rowOff>
    </xdr:from>
    <xdr:ext cx="534377" cy="259045"/>
    <xdr:sp macro="" textlink="">
      <xdr:nvSpPr>
        <xdr:cNvPr id="256" name="テキスト ボックス 255"/>
        <xdr:cNvSpPr txBox="1"/>
      </xdr:nvSpPr>
      <xdr:spPr>
        <a:xfrm>
          <a:off x="3530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156197</xdr:rowOff>
    </xdr:from>
    <xdr:to>
      <xdr:col>4</xdr:col>
      <xdr:colOff>206375</xdr:colOff>
      <xdr:row>98</xdr:row>
      <xdr:rowOff>86347</xdr:rowOff>
    </xdr:to>
    <xdr:sp macro="" textlink="">
      <xdr:nvSpPr>
        <xdr:cNvPr id="257" name="円/楕円 256"/>
        <xdr:cNvSpPr/>
      </xdr:nvSpPr>
      <xdr:spPr>
        <a:xfrm>
          <a:off x="2857500" y="1678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77474</xdr:rowOff>
    </xdr:from>
    <xdr:ext cx="534377" cy="259045"/>
    <xdr:sp macro="" textlink="">
      <xdr:nvSpPr>
        <xdr:cNvPr id="258" name="テキスト ボックス 257"/>
        <xdr:cNvSpPr txBox="1"/>
      </xdr:nvSpPr>
      <xdr:spPr>
        <a:xfrm>
          <a:off x="2641111" y="168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46786</xdr:rowOff>
    </xdr:from>
    <xdr:to>
      <xdr:col>3</xdr:col>
      <xdr:colOff>3175</xdr:colOff>
      <xdr:row>98</xdr:row>
      <xdr:rowOff>148386</xdr:rowOff>
    </xdr:to>
    <xdr:sp macro="" textlink="">
      <xdr:nvSpPr>
        <xdr:cNvPr id="259" name="円/楕円 258"/>
        <xdr:cNvSpPr/>
      </xdr:nvSpPr>
      <xdr:spPr>
        <a:xfrm>
          <a:off x="1968500" y="168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139513</xdr:rowOff>
    </xdr:from>
    <xdr:ext cx="534377" cy="259045"/>
    <xdr:sp macro="" textlink="">
      <xdr:nvSpPr>
        <xdr:cNvPr id="260" name="テキスト ボックス 259"/>
        <xdr:cNvSpPr txBox="1"/>
      </xdr:nvSpPr>
      <xdr:spPr>
        <a:xfrm>
          <a:off x="1752111" y="169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52490</xdr:rowOff>
    </xdr:from>
    <xdr:to>
      <xdr:col>1</xdr:col>
      <xdr:colOff>485775</xdr:colOff>
      <xdr:row>98</xdr:row>
      <xdr:rowOff>154090</xdr:rowOff>
    </xdr:to>
    <xdr:sp macro="" textlink="">
      <xdr:nvSpPr>
        <xdr:cNvPr id="261" name="円/楕円 260"/>
        <xdr:cNvSpPr/>
      </xdr:nvSpPr>
      <xdr:spPr>
        <a:xfrm>
          <a:off x="1079500" y="168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145217</xdr:rowOff>
    </xdr:from>
    <xdr:ext cx="534377" cy="259045"/>
    <xdr:sp macro="" textlink="">
      <xdr:nvSpPr>
        <xdr:cNvPr id="262" name="テキスト ボックス 261"/>
        <xdr:cNvSpPr txBox="1"/>
      </xdr:nvSpPr>
      <xdr:spPr>
        <a:xfrm>
          <a:off x="863111" y="169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57404</xdr:rowOff>
    </xdr:from>
    <xdr:to>
      <xdr:col>15</xdr:col>
      <xdr:colOff>180975</xdr:colOff>
      <xdr:row>34</xdr:row>
      <xdr:rowOff>147747</xdr:rowOff>
    </xdr:to>
    <xdr:cxnSp macro="">
      <xdr:nvCxnSpPr>
        <xdr:cNvPr id="289" name="直線コネクタ 288"/>
        <xdr:cNvCxnSpPr/>
      </xdr:nvCxnSpPr>
      <xdr:spPr>
        <a:xfrm>
          <a:off x="9639300" y="5886704"/>
          <a:ext cx="838200" cy="9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57404</xdr:rowOff>
    </xdr:from>
    <xdr:to>
      <xdr:col>14</xdr:col>
      <xdr:colOff>28575</xdr:colOff>
      <xdr:row>34</xdr:row>
      <xdr:rowOff>147450</xdr:rowOff>
    </xdr:to>
    <xdr:cxnSp macro="">
      <xdr:nvCxnSpPr>
        <xdr:cNvPr id="292" name="直線コネクタ 291"/>
        <xdr:cNvCxnSpPr/>
      </xdr:nvCxnSpPr>
      <xdr:spPr>
        <a:xfrm flipV="1">
          <a:off x="8750300" y="5886704"/>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147450</xdr:rowOff>
    </xdr:from>
    <xdr:to>
      <xdr:col>12</xdr:col>
      <xdr:colOff>511175</xdr:colOff>
      <xdr:row>35</xdr:row>
      <xdr:rowOff>22314</xdr:rowOff>
    </xdr:to>
    <xdr:cxnSp macro="">
      <xdr:nvCxnSpPr>
        <xdr:cNvPr id="295" name="直線コネクタ 294"/>
        <xdr:cNvCxnSpPr/>
      </xdr:nvCxnSpPr>
      <xdr:spPr>
        <a:xfrm flipV="1">
          <a:off x="7861300" y="5976750"/>
          <a:ext cx="889000" cy="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9992</xdr:rowOff>
    </xdr:from>
    <xdr:to>
      <xdr:col>11</xdr:col>
      <xdr:colOff>307975</xdr:colOff>
      <xdr:row>35</xdr:row>
      <xdr:rowOff>22314</xdr:rowOff>
    </xdr:to>
    <xdr:cxnSp macro="">
      <xdr:nvCxnSpPr>
        <xdr:cNvPr id="298" name="直線コネクタ 297"/>
        <xdr:cNvCxnSpPr/>
      </xdr:nvCxnSpPr>
      <xdr:spPr>
        <a:xfrm>
          <a:off x="6972300" y="6010742"/>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96947</xdr:rowOff>
    </xdr:from>
    <xdr:to>
      <xdr:col>15</xdr:col>
      <xdr:colOff>231775</xdr:colOff>
      <xdr:row>35</xdr:row>
      <xdr:rowOff>27097</xdr:rowOff>
    </xdr:to>
    <xdr:sp macro="" textlink="">
      <xdr:nvSpPr>
        <xdr:cNvPr id="308" name="円/楕円 307"/>
        <xdr:cNvSpPr/>
      </xdr:nvSpPr>
      <xdr:spPr>
        <a:xfrm>
          <a:off x="10426700" y="59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119824</xdr:rowOff>
    </xdr:from>
    <xdr:ext cx="534377" cy="259045"/>
    <xdr:sp macro="" textlink="">
      <xdr:nvSpPr>
        <xdr:cNvPr id="309" name="補助費等該当値テキスト"/>
        <xdr:cNvSpPr txBox="1"/>
      </xdr:nvSpPr>
      <xdr:spPr>
        <a:xfrm>
          <a:off x="10528300" y="57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6604</xdr:rowOff>
    </xdr:from>
    <xdr:to>
      <xdr:col>14</xdr:col>
      <xdr:colOff>79375</xdr:colOff>
      <xdr:row>34</xdr:row>
      <xdr:rowOff>108204</xdr:rowOff>
    </xdr:to>
    <xdr:sp macro="" textlink="">
      <xdr:nvSpPr>
        <xdr:cNvPr id="310" name="円/楕円 309"/>
        <xdr:cNvSpPr/>
      </xdr:nvSpPr>
      <xdr:spPr>
        <a:xfrm>
          <a:off x="9588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124731</xdr:rowOff>
    </xdr:from>
    <xdr:ext cx="534377" cy="259045"/>
    <xdr:sp macro="" textlink="">
      <xdr:nvSpPr>
        <xdr:cNvPr id="311" name="テキスト ボックス 310"/>
        <xdr:cNvSpPr txBox="1"/>
      </xdr:nvSpPr>
      <xdr:spPr>
        <a:xfrm>
          <a:off x="9372111" y="56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96650</xdr:rowOff>
    </xdr:from>
    <xdr:to>
      <xdr:col>12</xdr:col>
      <xdr:colOff>561975</xdr:colOff>
      <xdr:row>35</xdr:row>
      <xdr:rowOff>26800</xdr:rowOff>
    </xdr:to>
    <xdr:sp macro="" textlink="">
      <xdr:nvSpPr>
        <xdr:cNvPr id="312" name="円/楕円 311"/>
        <xdr:cNvSpPr/>
      </xdr:nvSpPr>
      <xdr:spPr>
        <a:xfrm>
          <a:off x="8699500" y="5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43327</xdr:rowOff>
    </xdr:from>
    <xdr:ext cx="534377" cy="259045"/>
    <xdr:sp macro="" textlink="">
      <xdr:nvSpPr>
        <xdr:cNvPr id="313" name="テキスト ボックス 312"/>
        <xdr:cNvSpPr txBox="1"/>
      </xdr:nvSpPr>
      <xdr:spPr>
        <a:xfrm>
          <a:off x="8483111" y="57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142964</xdr:rowOff>
    </xdr:from>
    <xdr:to>
      <xdr:col>11</xdr:col>
      <xdr:colOff>358775</xdr:colOff>
      <xdr:row>35</xdr:row>
      <xdr:rowOff>73114</xdr:rowOff>
    </xdr:to>
    <xdr:sp macro="" textlink="">
      <xdr:nvSpPr>
        <xdr:cNvPr id="314" name="円/楕円 313"/>
        <xdr:cNvSpPr/>
      </xdr:nvSpPr>
      <xdr:spPr>
        <a:xfrm>
          <a:off x="7810500" y="5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64241</xdr:rowOff>
    </xdr:from>
    <xdr:ext cx="534377" cy="259045"/>
    <xdr:sp macro="" textlink="">
      <xdr:nvSpPr>
        <xdr:cNvPr id="315" name="テキスト ボックス 314"/>
        <xdr:cNvSpPr txBox="1"/>
      </xdr:nvSpPr>
      <xdr:spPr>
        <a:xfrm>
          <a:off x="7594111" y="60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130642</xdr:rowOff>
    </xdr:from>
    <xdr:to>
      <xdr:col>10</xdr:col>
      <xdr:colOff>155575</xdr:colOff>
      <xdr:row>35</xdr:row>
      <xdr:rowOff>60792</xdr:rowOff>
    </xdr:to>
    <xdr:sp macro="" textlink="">
      <xdr:nvSpPr>
        <xdr:cNvPr id="316" name="円/楕円 315"/>
        <xdr:cNvSpPr/>
      </xdr:nvSpPr>
      <xdr:spPr>
        <a:xfrm>
          <a:off x="6921500" y="59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51919</xdr:rowOff>
    </xdr:from>
    <xdr:ext cx="534377" cy="259045"/>
    <xdr:sp macro="" textlink="">
      <xdr:nvSpPr>
        <xdr:cNvPr id="317" name="テキスト ボックス 316"/>
        <xdr:cNvSpPr txBox="1"/>
      </xdr:nvSpPr>
      <xdr:spPr>
        <a:xfrm>
          <a:off x="6705111" y="60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78169</xdr:rowOff>
    </xdr:from>
    <xdr:to>
      <xdr:col>15</xdr:col>
      <xdr:colOff>180975</xdr:colOff>
      <xdr:row>58</xdr:row>
      <xdr:rowOff>50450</xdr:rowOff>
    </xdr:to>
    <xdr:cxnSp macro="">
      <xdr:nvCxnSpPr>
        <xdr:cNvPr id="347" name="直線コネクタ 346"/>
        <xdr:cNvCxnSpPr/>
      </xdr:nvCxnSpPr>
      <xdr:spPr>
        <a:xfrm flipV="1">
          <a:off x="9639300" y="9850819"/>
          <a:ext cx="838200" cy="1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25838</xdr:rowOff>
    </xdr:from>
    <xdr:to>
      <xdr:col>14</xdr:col>
      <xdr:colOff>28575</xdr:colOff>
      <xdr:row>58</xdr:row>
      <xdr:rowOff>50450</xdr:rowOff>
    </xdr:to>
    <xdr:cxnSp macro="">
      <xdr:nvCxnSpPr>
        <xdr:cNvPr id="350" name="直線コネクタ 349"/>
        <xdr:cNvCxnSpPr/>
      </xdr:nvCxnSpPr>
      <xdr:spPr>
        <a:xfrm>
          <a:off x="8750300" y="9627038"/>
          <a:ext cx="889000" cy="36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25838</xdr:rowOff>
    </xdr:from>
    <xdr:to>
      <xdr:col>12</xdr:col>
      <xdr:colOff>511175</xdr:colOff>
      <xdr:row>56</xdr:row>
      <xdr:rowOff>168808</xdr:rowOff>
    </xdr:to>
    <xdr:cxnSp macro="">
      <xdr:nvCxnSpPr>
        <xdr:cNvPr id="353" name="直線コネクタ 352"/>
        <xdr:cNvCxnSpPr/>
      </xdr:nvCxnSpPr>
      <xdr:spPr>
        <a:xfrm flipV="1">
          <a:off x="7861300" y="9627038"/>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168808</xdr:rowOff>
    </xdr:from>
    <xdr:to>
      <xdr:col>11</xdr:col>
      <xdr:colOff>307975</xdr:colOff>
      <xdr:row>58</xdr:row>
      <xdr:rowOff>66491</xdr:rowOff>
    </xdr:to>
    <xdr:cxnSp macro="">
      <xdr:nvCxnSpPr>
        <xdr:cNvPr id="356" name="直線コネクタ 355"/>
        <xdr:cNvCxnSpPr/>
      </xdr:nvCxnSpPr>
      <xdr:spPr>
        <a:xfrm flipV="1">
          <a:off x="6972300" y="9770008"/>
          <a:ext cx="889000" cy="24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27369</xdr:rowOff>
    </xdr:from>
    <xdr:to>
      <xdr:col>15</xdr:col>
      <xdr:colOff>231775</xdr:colOff>
      <xdr:row>57</xdr:row>
      <xdr:rowOff>128969</xdr:rowOff>
    </xdr:to>
    <xdr:sp macro="" textlink="">
      <xdr:nvSpPr>
        <xdr:cNvPr id="366" name="円/楕円 365"/>
        <xdr:cNvSpPr/>
      </xdr:nvSpPr>
      <xdr:spPr>
        <a:xfrm>
          <a:off x="10426700" y="98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5796</xdr:rowOff>
    </xdr:from>
    <xdr:ext cx="534377" cy="259045"/>
    <xdr:sp macro="" textlink="">
      <xdr:nvSpPr>
        <xdr:cNvPr id="367" name="普通建設事業費該当値テキスト"/>
        <xdr:cNvSpPr txBox="1"/>
      </xdr:nvSpPr>
      <xdr:spPr>
        <a:xfrm>
          <a:off x="10528300" y="97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171100</xdr:rowOff>
    </xdr:from>
    <xdr:to>
      <xdr:col>14</xdr:col>
      <xdr:colOff>79375</xdr:colOff>
      <xdr:row>58</xdr:row>
      <xdr:rowOff>101250</xdr:rowOff>
    </xdr:to>
    <xdr:sp macro="" textlink="">
      <xdr:nvSpPr>
        <xdr:cNvPr id="368" name="円/楕円 367"/>
        <xdr:cNvSpPr/>
      </xdr:nvSpPr>
      <xdr:spPr>
        <a:xfrm>
          <a:off x="9588500" y="99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92377</xdr:rowOff>
    </xdr:from>
    <xdr:ext cx="534377" cy="259045"/>
    <xdr:sp macro="" textlink="">
      <xdr:nvSpPr>
        <xdr:cNvPr id="369" name="テキスト ボックス 368"/>
        <xdr:cNvSpPr txBox="1"/>
      </xdr:nvSpPr>
      <xdr:spPr>
        <a:xfrm>
          <a:off x="9372111" y="100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146488</xdr:rowOff>
    </xdr:from>
    <xdr:to>
      <xdr:col>12</xdr:col>
      <xdr:colOff>561975</xdr:colOff>
      <xdr:row>56</xdr:row>
      <xdr:rowOff>76638</xdr:rowOff>
    </xdr:to>
    <xdr:sp macro="" textlink="">
      <xdr:nvSpPr>
        <xdr:cNvPr id="370" name="円/楕円 369"/>
        <xdr:cNvSpPr/>
      </xdr:nvSpPr>
      <xdr:spPr>
        <a:xfrm>
          <a:off x="8699500" y="95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67765</xdr:rowOff>
    </xdr:from>
    <xdr:ext cx="534377" cy="259045"/>
    <xdr:sp macro="" textlink="">
      <xdr:nvSpPr>
        <xdr:cNvPr id="371" name="テキスト ボックス 370"/>
        <xdr:cNvSpPr txBox="1"/>
      </xdr:nvSpPr>
      <xdr:spPr>
        <a:xfrm>
          <a:off x="8483111" y="96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118008</xdr:rowOff>
    </xdr:from>
    <xdr:to>
      <xdr:col>11</xdr:col>
      <xdr:colOff>358775</xdr:colOff>
      <xdr:row>57</xdr:row>
      <xdr:rowOff>48158</xdr:rowOff>
    </xdr:to>
    <xdr:sp macro="" textlink="">
      <xdr:nvSpPr>
        <xdr:cNvPr id="372" name="円/楕円 371"/>
        <xdr:cNvSpPr/>
      </xdr:nvSpPr>
      <xdr:spPr>
        <a:xfrm>
          <a:off x="7810500" y="97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39285</xdr:rowOff>
    </xdr:from>
    <xdr:ext cx="534377" cy="259045"/>
    <xdr:sp macro="" textlink="">
      <xdr:nvSpPr>
        <xdr:cNvPr id="373" name="テキスト ボックス 372"/>
        <xdr:cNvSpPr txBox="1"/>
      </xdr:nvSpPr>
      <xdr:spPr>
        <a:xfrm>
          <a:off x="7594111" y="981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15691</xdr:rowOff>
    </xdr:from>
    <xdr:to>
      <xdr:col>10</xdr:col>
      <xdr:colOff>155575</xdr:colOff>
      <xdr:row>58</xdr:row>
      <xdr:rowOff>117291</xdr:rowOff>
    </xdr:to>
    <xdr:sp macro="" textlink="">
      <xdr:nvSpPr>
        <xdr:cNvPr id="374" name="円/楕円 373"/>
        <xdr:cNvSpPr/>
      </xdr:nvSpPr>
      <xdr:spPr>
        <a:xfrm>
          <a:off x="6921500" y="99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108418</xdr:rowOff>
    </xdr:from>
    <xdr:ext cx="534377" cy="259045"/>
    <xdr:sp macro="" textlink="">
      <xdr:nvSpPr>
        <xdr:cNvPr id="375" name="テキスト ボックス 374"/>
        <xdr:cNvSpPr txBox="1"/>
      </xdr:nvSpPr>
      <xdr:spPr>
        <a:xfrm>
          <a:off x="6705111" y="100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151656</xdr:rowOff>
    </xdr:from>
    <xdr:to>
      <xdr:col>15</xdr:col>
      <xdr:colOff>180975</xdr:colOff>
      <xdr:row>77</xdr:row>
      <xdr:rowOff>102324</xdr:rowOff>
    </xdr:to>
    <xdr:cxnSp macro="">
      <xdr:nvCxnSpPr>
        <xdr:cNvPr id="402" name="直線コネクタ 401"/>
        <xdr:cNvCxnSpPr/>
      </xdr:nvCxnSpPr>
      <xdr:spPr>
        <a:xfrm flipV="1">
          <a:off x="9639300" y="13010406"/>
          <a:ext cx="838200" cy="29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154147</xdr:rowOff>
    </xdr:from>
    <xdr:to>
      <xdr:col>14</xdr:col>
      <xdr:colOff>28575</xdr:colOff>
      <xdr:row>77</xdr:row>
      <xdr:rowOff>102324</xdr:rowOff>
    </xdr:to>
    <xdr:cxnSp macro="">
      <xdr:nvCxnSpPr>
        <xdr:cNvPr id="405" name="直線コネクタ 404"/>
        <xdr:cNvCxnSpPr/>
      </xdr:nvCxnSpPr>
      <xdr:spPr>
        <a:xfrm>
          <a:off x="8750300" y="12841447"/>
          <a:ext cx="889000" cy="46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100856</xdr:rowOff>
    </xdr:from>
    <xdr:to>
      <xdr:col>15</xdr:col>
      <xdr:colOff>231775</xdr:colOff>
      <xdr:row>76</xdr:row>
      <xdr:rowOff>31006</xdr:rowOff>
    </xdr:to>
    <xdr:sp macro="" textlink="">
      <xdr:nvSpPr>
        <xdr:cNvPr id="415" name="円/楕円 414"/>
        <xdr:cNvSpPr/>
      </xdr:nvSpPr>
      <xdr:spPr>
        <a:xfrm>
          <a:off x="10426700" y="129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123733</xdr:rowOff>
    </xdr:from>
    <xdr:ext cx="534377" cy="259045"/>
    <xdr:sp macro="" textlink="">
      <xdr:nvSpPr>
        <xdr:cNvPr id="416" name="普通建設事業費 （ うち新規整備　）該当値テキスト"/>
        <xdr:cNvSpPr txBox="1"/>
      </xdr:nvSpPr>
      <xdr:spPr>
        <a:xfrm>
          <a:off x="10528300" y="1281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51524</xdr:rowOff>
    </xdr:from>
    <xdr:to>
      <xdr:col>14</xdr:col>
      <xdr:colOff>79375</xdr:colOff>
      <xdr:row>77</xdr:row>
      <xdr:rowOff>153124</xdr:rowOff>
    </xdr:to>
    <xdr:sp macro="" textlink="">
      <xdr:nvSpPr>
        <xdr:cNvPr id="417" name="円/楕円 416"/>
        <xdr:cNvSpPr/>
      </xdr:nvSpPr>
      <xdr:spPr>
        <a:xfrm>
          <a:off x="95885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144251</xdr:rowOff>
    </xdr:from>
    <xdr:ext cx="469744" cy="259045"/>
    <xdr:sp macro="" textlink="">
      <xdr:nvSpPr>
        <xdr:cNvPr id="418" name="テキスト ボックス 417"/>
        <xdr:cNvSpPr txBox="1"/>
      </xdr:nvSpPr>
      <xdr:spPr>
        <a:xfrm>
          <a:off x="9404427" y="133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103347</xdr:rowOff>
    </xdr:from>
    <xdr:to>
      <xdr:col>12</xdr:col>
      <xdr:colOff>561975</xdr:colOff>
      <xdr:row>75</xdr:row>
      <xdr:rowOff>33497</xdr:rowOff>
    </xdr:to>
    <xdr:sp macro="" textlink="">
      <xdr:nvSpPr>
        <xdr:cNvPr id="419" name="円/楕円 418"/>
        <xdr:cNvSpPr/>
      </xdr:nvSpPr>
      <xdr:spPr>
        <a:xfrm>
          <a:off x="8699500" y="127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50024</xdr:rowOff>
    </xdr:from>
    <xdr:ext cx="534377" cy="259045"/>
    <xdr:sp macro="" textlink="">
      <xdr:nvSpPr>
        <xdr:cNvPr id="420" name="テキスト ボックス 419"/>
        <xdr:cNvSpPr txBox="1"/>
      </xdr:nvSpPr>
      <xdr:spPr>
        <a:xfrm>
          <a:off x="8483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1" name="直線コネクタ 43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2" name="テキスト ボックス 43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4" name="テキスト ボックス 43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5" name="直線コネクタ 43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6" name="テキスト ボックス 43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39" name="直線コネクタ 43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0" name="テキスト ボックス 439"/>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2" name="テキスト ボックス 44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3" name="直線コネクタ 44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88</xdr:row>
      <xdr:rowOff>168927</xdr:rowOff>
    </xdr:from>
    <xdr:ext cx="531299" cy="259045"/>
    <xdr:sp macro="" textlink="">
      <xdr:nvSpPr>
        <xdr:cNvPr id="444" name="テキスト ボックス 443"/>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81407</xdr:rowOff>
    </xdr:from>
    <xdr:to>
      <xdr:col>15</xdr:col>
      <xdr:colOff>180340</xdr:colOff>
      <xdr:row>98</xdr:row>
      <xdr:rowOff>96695</xdr:rowOff>
    </xdr:to>
    <xdr:cxnSp macro="">
      <xdr:nvCxnSpPr>
        <xdr:cNvPr id="448" name="直線コネクタ 447"/>
        <xdr:cNvCxnSpPr/>
      </xdr:nvCxnSpPr>
      <xdr:spPr>
        <a:xfrm flipV="1">
          <a:off x="10475595" y="15511907"/>
          <a:ext cx="1270" cy="138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100522</xdr:rowOff>
    </xdr:from>
    <xdr:ext cx="469744" cy="259045"/>
    <xdr:sp macro="" textlink="">
      <xdr:nvSpPr>
        <xdr:cNvPr id="449" name="普通建設事業費 （ うち更新整備　）最小値テキスト"/>
        <xdr:cNvSpPr txBox="1"/>
      </xdr:nvSpPr>
      <xdr:spPr>
        <a:xfrm>
          <a:off x="10528300" y="169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98</xdr:row>
      <xdr:rowOff>96695</xdr:rowOff>
    </xdr:from>
    <xdr:to>
      <xdr:col>15</xdr:col>
      <xdr:colOff>269875</xdr:colOff>
      <xdr:row>98</xdr:row>
      <xdr:rowOff>96695</xdr:rowOff>
    </xdr:to>
    <xdr:cxnSp macro="">
      <xdr:nvCxnSpPr>
        <xdr:cNvPr id="450" name="直線コネクタ 449"/>
        <xdr:cNvCxnSpPr/>
      </xdr:nvCxnSpPr>
      <xdr:spPr>
        <a:xfrm>
          <a:off x="10388600" y="1689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28084</xdr:rowOff>
    </xdr:from>
    <xdr:ext cx="534377" cy="259045"/>
    <xdr:sp macro="" textlink="">
      <xdr:nvSpPr>
        <xdr:cNvPr id="451" name="普通建設事業費 （ うち更新整備　）最大値テキスト"/>
        <xdr:cNvSpPr txBox="1"/>
      </xdr:nvSpPr>
      <xdr:spPr>
        <a:xfrm>
          <a:off x="10528300" y="15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81407</xdr:rowOff>
    </xdr:from>
    <xdr:to>
      <xdr:col>15</xdr:col>
      <xdr:colOff>269875</xdr:colOff>
      <xdr:row>90</xdr:row>
      <xdr:rowOff>81407</xdr:rowOff>
    </xdr:to>
    <xdr:cxnSp macro="">
      <xdr:nvCxnSpPr>
        <xdr:cNvPr id="452" name="直線コネクタ 451"/>
        <xdr:cNvCxnSpPr/>
      </xdr:nvCxnSpPr>
      <xdr:spPr>
        <a:xfrm>
          <a:off x="10388600" y="1551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96695</xdr:rowOff>
    </xdr:from>
    <xdr:to>
      <xdr:col>15</xdr:col>
      <xdr:colOff>180975</xdr:colOff>
      <xdr:row>98</xdr:row>
      <xdr:rowOff>122441</xdr:rowOff>
    </xdr:to>
    <xdr:cxnSp macro="">
      <xdr:nvCxnSpPr>
        <xdr:cNvPr id="453" name="直線コネクタ 452"/>
        <xdr:cNvCxnSpPr/>
      </xdr:nvCxnSpPr>
      <xdr:spPr>
        <a:xfrm flipV="1">
          <a:off x="9639300" y="16898795"/>
          <a:ext cx="838200" cy="2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139437</xdr:rowOff>
    </xdr:from>
    <xdr:ext cx="534377" cy="259045"/>
    <xdr:sp macro="" textlink="">
      <xdr:nvSpPr>
        <xdr:cNvPr id="454" name="普通建設事業費 （ うち更新整備　）平均値テキスト"/>
        <xdr:cNvSpPr txBox="1"/>
      </xdr:nvSpPr>
      <xdr:spPr>
        <a:xfrm>
          <a:off x="10528300" y="16255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116560</xdr:rowOff>
    </xdr:from>
    <xdr:to>
      <xdr:col>15</xdr:col>
      <xdr:colOff>231775</xdr:colOff>
      <xdr:row>96</xdr:row>
      <xdr:rowOff>46710</xdr:rowOff>
    </xdr:to>
    <xdr:sp macro="" textlink="">
      <xdr:nvSpPr>
        <xdr:cNvPr id="455" name="フローチャート : 判断 454"/>
        <xdr:cNvSpPr/>
      </xdr:nvSpPr>
      <xdr:spPr>
        <a:xfrm>
          <a:off x="104267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91179</xdr:rowOff>
    </xdr:from>
    <xdr:to>
      <xdr:col>14</xdr:col>
      <xdr:colOff>28575</xdr:colOff>
      <xdr:row>98</xdr:row>
      <xdr:rowOff>122441</xdr:rowOff>
    </xdr:to>
    <xdr:cxnSp macro="">
      <xdr:nvCxnSpPr>
        <xdr:cNvPr id="456" name="直線コネクタ 455"/>
        <xdr:cNvCxnSpPr/>
      </xdr:nvCxnSpPr>
      <xdr:spPr>
        <a:xfrm>
          <a:off x="8750300" y="16893279"/>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126961</xdr:rowOff>
    </xdr:from>
    <xdr:to>
      <xdr:col>14</xdr:col>
      <xdr:colOff>79375</xdr:colOff>
      <xdr:row>96</xdr:row>
      <xdr:rowOff>57111</xdr:rowOff>
    </xdr:to>
    <xdr:sp macro="" textlink="">
      <xdr:nvSpPr>
        <xdr:cNvPr id="457" name="フローチャート : 判断 456"/>
        <xdr:cNvSpPr/>
      </xdr:nvSpPr>
      <xdr:spPr>
        <a:xfrm>
          <a:off x="9588500" y="164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73638</xdr:rowOff>
    </xdr:from>
    <xdr:ext cx="534377" cy="259045"/>
    <xdr:sp macro="" textlink="">
      <xdr:nvSpPr>
        <xdr:cNvPr id="458" name="テキスト ボックス 457"/>
        <xdr:cNvSpPr txBox="1"/>
      </xdr:nvSpPr>
      <xdr:spPr>
        <a:xfrm>
          <a:off x="9372111" y="161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143193</xdr:rowOff>
    </xdr:from>
    <xdr:to>
      <xdr:col>12</xdr:col>
      <xdr:colOff>561975</xdr:colOff>
      <xdr:row>96</xdr:row>
      <xdr:rowOff>73343</xdr:rowOff>
    </xdr:to>
    <xdr:sp macro="" textlink="">
      <xdr:nvSpPr>
        <xdr:cNvPr id="459" name="フローチャート : 判断 458"/>
        <xdr:cNvSpPr/>
      </xdr:nvSpPr>
      <xdr:spPr>
        <a:xfrm>
          <a:off x="8699500" y="16430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89870</xdr:rowOff>
    </xdr:from>
    <xdr:ext cx="534377" cy="259045"/>
    <xdr:sp macro="" textlink="">
      <xdr:nvSpPr>
        <xdr:cNvPr id="460" name="テキスト ボックス 459"/>
        <xdr:cNvSpPr txBox="1"/>
      </xdr:nvSpPr>
      <xdr:spPr>
        <a:xfrm>
          <a:off x="8483111" y="162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45895</xdr:rowOff>
    </xdr:from>
    <xdr:to>
      <xdr:col>15</xdr:col>
      <xdr:colOff>231775</xdr:colOff>
      <xdr:row>98</xdr:row>
      <xdr:rowOff>147495</xdr:rowOff>
    </xdr:to>
    <xdr:sp macro="" textlink="">
      <xdr:nvSpPr>
        <xdr:cNvPr id="466" name="円/楕円 465"/>
        <xdr:cNvSpPr/>
      </xdr:nvSpPr>
      <xdr:spPr>
        <a:xfrm>
          <a:off x="10426700" y="168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132272</xdr:rowOff>
    </xdr:from>
    <xdr:ext cx="469744" cy="259045"/>
    <xdr:sp macro="" textlink="">
      <xdr:nvSpPr>
        <xdr:cNvPr id="467" name="普通建設事業費 （ うち更新整備　）該当値テキスト"/>
        <xdr:cNvSpPr txBox="1"/>
      </xdr:nvSpPr>
      <xdr:spPr>
        <a:xfrm>
          <a:off x="10528300" y="1676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71641</xdr:rowOff>
    </xdr:from>
    <xdr:to>
      <xdr:col>14</xdr:col>
      <xdr:colOff>79375</xdr:colOff>
      <xdr:row>99</xdr:row>
      <xdr:rowOff>1791</xdr:rowOff>
    </xdr:to>
    <xdr:sp macro="" textlink="">
      <xdr:nvSpPr>
        <xdr:cNvPr id="468" name="円/楕円 467"/>
        <xdr:cNvSpPr/>
      </xdr:nvSpPr>
      <xdr:spPr>
        <a:xfrm>
          <a:off x="9588500" y="1687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164368</xdr:rowOff>
    </xdr:from>
    <xdr:ext cx="469744" cy="259045"/>
    <xdr:sp macro="" textlink="">
      <xdr:nvSpPr>
        <xdr:cNvPr id="469" name="テキスト ボックス 468"/>
        <xdr:cNvSpPr txBox="1"/>
      </xdr:nvSpPr>
      <xdr:spPr>
        <a:xfrm>
          <a:off x="9404427" y="169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40379</xdr:rowOff>
    </xdr:from>
    <xdr:to>
      <xdr:col>12</xdr:col>
      <xdr:colOff>561975</xdr:colOff>
      <xdr:row>98</xdr:row>
      <xdr:rowOff>141979</xdr:rowOff>
    </xdr:to>
    <xdr:sp macro="" textlink="">
      <xdr:nvSpPr>
        <xdr:cNvPr id="470" name="円/楕円 469"/>
        <xdr:cNvSpPr/>
      </xdr:nvSpPr>
      <xdr:spPr>
        <a:xfrm>
          <a:off x="8699500" y="1684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133106</xdr:rowOff>
    </xdr:from>
    <xdr:ext cx="469744" cy="259045"/>
    <xdr:sp macro="" textlink="">
      <xdr:nvSpPr>
        <xdr:cNvPr id="471" name="テキスト ボックス 470"/>
        <xdr:cNvSpPr txBox="1"/>
      </xdr:nvSpPr>
      <xdr:spPr>
        <a:xfrm>
          <a:off x="8515427" y="1693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7" name="直線コネクタ 496"/>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8"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500"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1" name="直線コネクタ 500"/>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3"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4" name="フローチャート : 判断 503"/>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5" name="直線コネクタ 50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6" name="フローチャート : 判断 505"/>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7" name="テキスト ボックス 506"/>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8" name="直線コネクタ 50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9" name="フローチャート : 判断 508"/>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10" name="テキスト ボックス 509"/>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1" name="直線コネクタ 51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2" name="フローチャート : 判断 511"/>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3" name="テキスト ボックス 512"/>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4" name="フローチャート : 判断 513"/>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5" name="テキスト ボックス 514"/>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2"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5" name="円/楕円 52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6" name="テキスト ボックス 525"/>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7" name="円/楕円 52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8" name="テキスト ボックス 527"/>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0" name="テキスト ボックス 58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2" name="テキスト ボックス 59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2" name="テキスト ボックス 60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6" name="直線コネクタ 605"/>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7"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8" name="直線コネクタ 607"/>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9"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10" name="直線コネクタ 609"/>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83300</xdr:rowOff>
    </xdr:from>
    <xdr:to>
      <xdr:col>23</xdr:col>
      <xdr:colOff>517525</xdr:colOff>
      <xdr:row>76</xdr:row>
      <xdr:rowOff>120498</xdr:rowOff>
    </xdr:to>
    <xdr:cxnSp macro="">
      <xdr:nvCxnSpPr>
        <xdr:cNvPr id="611" name="直線コネクタ 610"/>
        <xdr:cNvCxnSpPr/>
      </xdr:nvCxnSpPr>
      <xdr:spPr>
        <a:xfrm flipV="1">
          <a:off x="15481300" y="13113500"/>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2"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3" name="フローチャート : 判断 612"/>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44276</xdr:rowOff>
    </xdr:from>
    <xdr:to>
      <xdr:col>22</xdr:col>
      <xdr:colOff>365125</xdr:colOff>
      <xdr:row>76</xdr:row>
      <xdr:rowOff>120498</xdr:rowOff>
    </xdr:to>
    <xdr:cxnSp macro="">
      <xdr:nvCxnSpPr>
        <xdr:cNvPr id="614" name="直線コネクタ 613"/>
        <xdr:cNvCxnSpPr/>
      </xdr:nvCxnSpPr>
      <xdr:spPr>
        <a:xfrm>
          <a:off x="14592300" y="13074476"/>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5" name="フローチャート : 判断 614"/>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6" name="テキスト ボックス 615"/>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162494</xdr:rowOff>
    </xdr:from>
    <xdr:to>
      <xdr:col>21</xdr:col>
      <xdr:colOff>161925</xdr:colOff>
      <xdr:row>76</xdr:row>
      <xdr:rowOff>44276</xdr:rowOff>
    </xdr:to>
    <xdr:cxnSp macro="">
      <xdr:nvCxnSpPr>
        <xdr:cNvPr id="617" name="直線コネクタ 616"/>
        <xdr:cNvCxnSpPr/>
      </xdr:nvCxnSpPr>
      <xdr:spPr>
        <a:xfrm>
          <a:off x="13703300" y="13021244"/>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8" name="フローチャート : 判断 617"/>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9" name="テキスト ボックス 618"/>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162364</xdr:rowOff>
    </xdr:from>
    <xdr:to>
      <xdr:col>19</xdr:col>
      <xdr:colOff>644525</xdr:colOff>
      <xdr:row>75</xdr:row>
      <xdr:rowOff>162494</xdr:rowOff>
    </xdr:to>
    <xdr:cxnSp macro="">
      <xdr:nvCxnSpPr>
        <xdr:cNvPr id="620" name="直線コネクタ 619"/>
        <xdr:cNvCxnSpPr/>
      </xdr:nvCxnSpPr>
      <xdr:spPr>
        <a:xfrm>
          <a:off x="12814300" y="1302111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1" name="フローチャート : 判断 620"/>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2" name="テキスト ボックス 621"/>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3" name="フローチャート : 判断 622"/>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4" name="テキスト ボックス 623"/>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32500</xdr:rowOff>
    </xdr:from>
    <xdr:to>
      <xdr:col>23</xdr:col>
      <xdr:colOff>568325</xdr:colOff>
      <xdr:row>76</xdr:row>
      <xdr:rowOff>134100</xdr:rowOff>
    </xdr:to>
    <xdr:sp macro="" textlink="">
      <xdr:nvSpPr>
        <xdr:cNvPr id="630" name="円/楕円 629"/>
        <xdr:cNvSpPr/>
      </xdr:nvSpPr>
      <xdr:spPr>
        <a:xfrm>
          <a:off x="16268700" y="13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10927</xdr:rowOff>
    </xdr:from>
    <xdr:ext cx="534377" cy="259045"/>
    <xdr:sp macro="" textlink="">
      <xdr:nvSpPr>
        <xdr:cNvPr id="631" name="公債費該当値テキスト"/>
        <xdr:cNvSpPr txBox="1"/>
      </xdr:nvSpPr>
      <xdr:spPr>
        <a:xfrm>
          <a:off x="16370300" y="1304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69698</xdr:rowOff>
    </xdr:from>
    <xdr:to>
      <xdr:col>22</xdr:col>
      <xdr:colOff>415925</xdr:colOff>
      <xdr:row>76</xdr:row>
      <xdr:rowOff>171298</xdr:rowOff>
    </xdr:to>
    <xdr:sp macro="" textlink="">
      <xdr:nvSpPr>
        <xdr:cNvPr id="632" name="円/楕円 631"/>
        <xdr:cNvSpPr/>
      </xdr:nvSpPr>
      <xdr:spPr>
        <a:xfrm>
          <a:off x="15430500" y="1309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162425</xdr:rowOff>
    </xdr:from>
    <xdr:ext cx="534377" cy="259045"/>
    <xdr:sp macro="" textlink="">
      <xdr:nvSpPr>
        <xdr:cNvPr id="633" name="テキスト ボックス 632"/>
        <xdr:cNvSpPr txBox="1"/>
      </xdr:nvSpPr>
      <xdr:spPr>
        <a:xfrm>
          <a:off x="15214111" y="131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164926</xdr:rowOff>
    </xdr:from>
    <xdr:to>
      <xdr:col>21</xdr:col>
      <xdr:colOff>212725</xdr:colOff>
      <xdr:row>76</xdr:row>
      <xdr:rowOff>95076</xdr:rowOff>
    </xdr:to>
    <xdr:sp macro="" textlink="">
      <xdr:nvSpPr>
        <xdr:cNvPr id="634" name="円/楕円 633"/>
        <xdr:cNvSpPr/>
      </xdr:nvSpPr>
      <xdr:spPr>
        <a:xfrm>
          <a:off x="14541500" y="130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86203</xdr:rowOff>
    </xdr:from>
    <xdr:ext cx="534377" cy="259045"/>
    <xdr:sp macro="" textlink="">
      <xdr:nvSpPr>
        <xdr:cNvPr id="635" name="テキスト ボックス 634"/>
        <xdr:cNvSpPr txBox="1"/>
      </xdr:nvSpPr>
      <xdr:spPr>
        <a:xfrm>
          <a:off x="14325111" y="131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111695</xdr:rowOff>
    </xdr:from>
    <xdr:to>
      <xdr:col>20</xdr:col>
      <xdr:colOff>9525</xdr:colOff>
      <xdr:row>76</xdr:row>
      <xdr:rowOff>41846</xdr:rowOff>
    </xdr:to>
    <xdr:sp macro="" textlink="">
      <xdr:nvSpPr>
        <xdr:cNvPr id="636" name="円/楕円 635"/>
        <xdr:cNvSpPr/>
      </xdr:nvSpPr>
      <xdr:spPr>
        <a:xfrm>
          <a:off x="13652500" y="12970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32971</xdr:rowOff>
    </xdr:from>
    <xdr:ext cx="534377" cy="259045"/>
    <xdr:sp macro="" textlink="">
      <xdr:nvSpPr>
        <xdr:cNvPr id="637" name="テキスト ボックス 636"/>
        <xdr:cNvSpPr txBox="1"/>
      </xdr:nvSpPr>
      <xdr:spPr>
        <a:xfrm>
          <a:off x="13436111" y="130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111564</xdr:rowOff>
    </xdr:from>
    <xdr:to>
      <xdr:col>18</xdr:col>
      <xdr:colOff>492125</xdr:colOff>
      <xdr:row>76</xdr:row>
      <xdr:rowOff>41714</xdr:rowOff>
    </xdr:to>
    <xdr:sp macro="" textlink="">
      <xdr:nvSpPr>
        <xdr:cNvPr id="638" name="円/楕円 637"/>
        <xdr:cNvSpPr/>
      </xdr:nvSpPr>
      <xdr:spPr>
        <a:xfrm>
          <a:off x="12763500" y="12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32841</xdr:rowOff>
    </xdr:from>
    <xdr:ext cx="534377" cy="259045"/>
    <xdr:sp macro="" textlink="">
      <xdr:nvSpPr>
        <xdr:cNvPr id="639" name="テキスト ボックス 638"/>
        <xdr:cNvSpPr txBox="1"/>
      </xdr:nvSpPr>
      <xdr:spPr>
        <a:xfrm>
          <a:off x="12547111" y="13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1" name="直線コネクタ 660"/>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2"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3" name="直線コネクタ 662"/>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4"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5" name="直線コネクタ 664"/>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65680</xdr:rowOff>
    </xdr:from>
    <xdr:to>
      <xdr:col>23</xdr:col>
      <xdr:colOff>517525</xdr:colOff>
      <xdr:row>98</xdr:row>
      <xdr:rowOff>114554</xdr:rowOff>
    </xdr:to>
    <xdr:cxnSp macro="">
      <xdr:nvCxnSpPr>
        <xdr:cNvPr id="666" name="直線コネクタ 665"/>
        <xdr:cNvCxnSpPr/>
      </xdr:nvCxnSpPr>
      <xdr:spPr>
        <a:xfrm flipV="1">
          <a:off x="15481300" y="16867780"/>
          <a:ext cx="8382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7"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8" name="フローチャート : 判断 667"/>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35184</xdr:rowOff>
    </xdr:from>
    <xdr:to>
      <xdr:col>22</xdr:col>
      <xdr:colOff>365125</xdr:colOff>
      <xdr:row>98</xdr:row>
      <xdr:rowOff>114554</xdr:rowOff>
    </xdr:to>
    <xdr:cxnSp macro="">
      <xdr:nvCxnSpPr>
        <xdr:cNvPr id="669" name="直線コネクタ 668"/>
        <xdr:cNvCxnSpPr/>
      </xdr:nvCxnSpPr>
      <xdr:spPr>
        <a:xfrm>
          <a:off x="14592300" y="16837284"/>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70" name="フローチャート : 判断 669"/>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1" name="テキスト ボックス 670"/>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91191</xdr:rowOff>
    </xdr:from>
    <xdr:to>
      <xdr:col>21</xdr:col>
      <xdr:colOff>161925</xdr:colOff>
      <xdr:row>98</xdr:row>
      <xdr:rowOff>35184</xdr:rowOff>
    </xdr:to>
    <xdr:cxnSp macro="">
      <xdr:nvCxnSpPr>
        <xdr:cNvPr id="672" name="直線コネクタ 671"/>
        <xdr:cNvCxnSpPr/>
      </xdr:nvCxnSpPr>
      <xdr:spPr>
        <a:xfrm>
          <a:off x="13703300" y="16721841"/>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3" name="フローチャート : 判断 672"/>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4" name="テキスト ボックス 673"/>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91191</xdr:rowOff>
    </xdr:from>
    <xdr:to>
      <xdr:col>19</xdr:col>
      <xdr:colOff>644525</xdr:colOff>
      <xdr:row>98</xdr:row>
      <xdr:rowOff>127629</xdr:rowOff>
    </xdr:to>
    <xdr:cxnSp macro="">
      <xdr:nvCxnSpPr>
        <xdr:cNvPr id="675" name="直線コネクタ 674"/>
        <xdr:cNvCxnSpPr/>
      </xdr:nvCxnSpPr>
      <xdr:spPr>
        <a:xfrm flipV="1">
          <a:off x="12814300" y="16721841"/>
          <a:ext cx="889000" cy="2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6" name="フローチャート : 判断 675"/>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7" name="テキスト ボックス 676"/>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8" name="フローチャート : 判断 677"/>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9" name="テキスト ボックス 678"/>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14880</xdr:rowOff>
    </xdr:from>
    <xdr:to>
      <xdr:col>23</xdr:col>
      <xdr:colOff>568325</xdr:colOff>
      <xdr:row>98</xdr:row>
      <xdr:rowOff>116480</xdr:rowOff>
    </xdr:to>
    <xdr:sp macro="" textlink="">
      <xdr:nvSpPr>
        <xdr:cNvPr id="685" name="円/楕円 684"/>
        <xdr:cNvSpPr/>
      </xdr:nvSpPr>
      <xdr:spPr>
        <a:xfrm>
          <a:off x="16268700" y="168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101257</xdr:rowOff>
    </xdr:from>
    <xdr:ext cx="469744" cy="259045"/>
    <xdr:sp macro="" textlink="">
      <xdr:nvSpPr>
        <xdr:cNvPr id="686" name="積立金該当値テキスト"/>
        <xdr:cNvSpPr txBox="1"/>
      </xdr:nvSpPr>
      <xdr:spPr>
        <a:xfrm>
          <a:off x="16370300" y="167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63754</xdr:rowOff>
    </xdr:from>
    <xdr:to>
      <xdr:col>22</xdr:col>
      <xdr:colOff>415925</xdr:colOff>
      <xdr:row>98</xdr:row>
      <xdr:rowOff>165354</xdr:rowOff>
    </xdr:to>
    <xdr:sp macro="" textlink="">
      <xdr:nvSpPr>
        <xdr:cNvPr id="687" name="円/楕円 686"/>
        <xdr:cNvSpPr/>
      </xdr:nvSpPr>
      <xdr:spPr>
        <a:xfrm>
          <a:off x="15430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156481</xdr:rowOff>
    </xdr:from>
    <xdr:ext cx="378565" cy="259045"/>
    <xdr:sp macro="" textlink="">
      <xdr:nvSpPr>
        <xdr:cNvPr id="688" name="テキスト ボックス 687"/>
        <xdr:cNvSpPr txBox="1"/>
      </xdr:nvSpPr>
      <xdr:spPr>
        <a:xfrm>
          <a:off x="15292017" y="16958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155834</xdr:rowOff>
    </xdr:from>
    <xdr:to>
      <xdr:col>21</xdr:col>
      <xdr:colOff>212725</xdr:colOff>
      <xdr:row>98</xdr:row>
      <xdr:rowOff>85984</xdr:rowOff>
    </xdr:to>
    <xdr:sp macro="" textlink="">
      <xdr:nvSpPr>
        <xdr:cNvPr id="689" name="円/楕円 688"/>
        <xdr:cNvSpPr/>
      </xdr:nvSpPr>
      <xdr:spPr>
        <a:xfrm>
          <a:off x="14541500" y="1678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77111</xdr:rowOff>
    </xdr:from>
    <xdr:ext cx="469744" cy="259045"/>
    <xdr:sp macro="" textlink="">
      <xdr:nvSpPr>
        <xdr:cNvPr id="690" name="テキスト ボックス 689"/>
        <xdr:cNvSpPr txBox="1"/>
      </xdr:nvSpPr>
      <xdr:spPr>
        <a:xfrm>
          <a:off x="14357427" y="1687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40391</xdr:rowOff>
    </xdr:from>
    <xdr:to>
      <xdr:col>20</xdr:col>
      <xdr:colOff>9525</xdr:colOff>
      <xdr:row>97</xdr:row>
      <xdr:rowOff>141991</xdr:rowOff>
    </xdr:to>
    <xdr:sp macro="" textlink="">
      <xdr:nvSpPr>
        <xdr:cNvPr id="691" name="円/楕円 690"/>
        <xdr:cNvSpPr/>
      </xdr:nvSpPr>
      <xdr:spPr>
        <a:xfrm>
          <a:off x="13652500" y="166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133118</xdr:rowOff>
    </xdr:from>
    <xdr:ext cx="469744" cy="259045"/>
    <xdr:sp macro="" textlink="">
      <xdr:nvSpPr>
        <xdr:cNvPr id="692" name="テキスト ボックス 691"/>
        <xdr:cNvSpPr txBox="1"/>
      </xdr:nvSpPr>
      <xdr:spPr>
        <a:xfrm>
          <a:off x="13468427" y="1676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76829</xdr:rowOff>
    </xdr:from>
    <xdr:to>
      <xdr:col>18</xdr:col>
      <xdr:colOff>492125</xdr:colOff>
      <xdr:row>99</xdr:row>
      <xdr:rowOff>6979</xdr:rowOff>
    </xdr:to>
    <xdr:sp macro="" textlink="">
      <xdr:nvSpPr>
        <xdr:cNvPr id="693" name="円/楕円 692"/>
        <xdr:cNvSpPr/>
      </xdr:nvSpPr>
      <xdr:spPr>
        <a:xfrm>
          <a:off x="12763500" y="1687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169556</xdr:rowOff>
    </xdr:from>
    <xdr:ext cx="378565" cy="259045"/>
    <xdr:sp macro="" textlink="">
      <xdr:nvSpPr>
        <xdr:cNvPr id="694" name="テキスト ボックス 693"/>
        <xdr:cNvSpPr txBox="1"/>
      </xdr:nvSpPr>
      <xdr:spPr>
        <a:xfrm>
          <a:off x="12625017" y="16971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4" name="テキスト ボックス 71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20" name="直線コネクタ 719"/>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3"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4" name="直線コネクタ 723"/>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5" name="直線コネクタ 72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6"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7" name="フローチャート : 判断 726"/>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8" name="直線コネクタ 72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9" name="フローチャート : 判断 728"/>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30" name="テキスト ボックス 729"/>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1" name="直線コネクタ 73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2" name="フローチャート : 判断 731"/>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3" name="テキスト ボックス 732"/>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4" name="直線コネクタ 73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5" name="フローチャート : 判断 734"/>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6" name="テキスト ボックス 735"/>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7" name="フローチャート : 判断 736"/>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8" name="テキスト ボックス 737"/>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4" name="円/楕円 74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6" name="円/楕円 74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7" name="テキスト ボックス 74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8" name="円/楕円 74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9" name="テキスト ボックス 74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0" name="円/楕円 74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1" name="テキスト ボックス 75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2" name="円/楕円 75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3" name="テキスト ボックス 75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9" name="直線コネクタ 778"/>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80"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1" name="直線コネクタ 780"/>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2"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3" name="直線コネクタ 782"/>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167687</xdr:rowOff>
    </xdr:from>
    <xdr:to>
      <xdr:col>32</xdr:col>
      <xdr:colOff>187325</xdr:colOff>
      <xdr:row>59</xdr:row>
      <xdr:rowOff>10965</xdr:rowOff>
    </xdr:to>
    <xdr:cxnSp macro="">
      <xdr:nvCxnSpPr>
        <xdr:cNvPr id="784" name="直線コネクタ 783"/>
        <xdr:cNvCxnSpPr/>
      </xdr:nvCxnSpPr>
      <xdr:spPr>
        <a:xfrm>
          <a:off x="21323300" y="10111787"/>
          <a:ext cx="8382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5"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6" name="フローチャート : 判断 785"/>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155277</xdr:rowOff>
    </xdr:from>
    <xdr:to>
      <xdr:col>31</xdr:col>
      <xdr:colOff>34925</xdr:colOff>
      <xdr:row>58</xdr:row>
      <xdr:rowOff>167687</xdr:rowOff>
    </xdr:to>
    <xdr:cxnSp macro="">
      <xdr:nvCxnSpPr>
        <xdr:cNvPr id="787" name="直線コネクタ 786"/>
        <xdr:cNvCxnSpPr/>
      </xdr:nvCxnSpPr>
      <xdr:spPr>
        <a:xfrm>
          <a:off x="20434300" y="10099377"/>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8" name="フローチャート : 判断 787"/>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9" name="テキスト ボックス 788"/>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142346</xdr:rowOff>
    </xdr:from>
    <xdr:to>
      <xdr:col>29</xdr:col>
      <xdr:colOff>517525</xdr:colOff>
      <xdr:row>58</xdr:row>
      <xdr:rowOff>155277</xdr:rowOff>
    </xdr:to>
    <xdr:cxnSp macro="">
      <xdr:nvCxnSpPr>
        <xdr:cNvPr id="790" name="直線コネクタ 789"/>
        <xdr:cNvCxnSpPr/>
      </xdr:nvCxnSpPr>
      <xdr:spPr>
        <a:xfrm>
          <a:off x="19545300" y="10086446"/>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1" name="フローチャート : 判断 790"/>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2" name="テキスト ボックス 791"/>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127029</xdr:rowOff>
    </xdr:from>
    <xdr:to>
      <xdr:col>28</xdr:col>
      <xdr:colOff>314325</xdr:colOff>
      <xdr:row>58</xdr:row>
      <xdr:rowOff>142346</xdr:rowOff>
    </xdr:to>
    <xdr:cxnSp macro="">
      <xdr:nvCxnSpPr>
        <xdr:cNvPr id="793" name="直線コネクタ 792"/>
        <xdr:cNvCxnSpPr/>
      </xdr:nvCxnSpPr>
      <xdr:spPr>
        <a:xfrm>
          <a:off x="18656300" y="1007112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4" name="フローチャート : 判断 793"/>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5" name="テキスト ボックス 794"/>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6" name="フローチャート : 判断 795"/>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7" name="テキスト ボックス 796"/>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131615</xdr:rowOff>
    </xdr:from>
    <xdr:to>
      <xdr:col>32</xdr:col>
      <xdr:colOff>238125</xdr:colOff>
      <xdr:row>59</xdr:row>
      <xdr:rowOff>61765</xdr:rowOff>
    </xdr:to>
    <xdr:sp macro="" textlink="">
      <xdr:nvSpPr>
        <xdr:cNvPr id="803" name="円/楕円 802"/>
        <xdr:cNvSpPr/>
      </xdr:nvSpPr>
      <xdr:spPr>
        <a:xfrm>
          <a:off x="22110700" y="100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46542</xdr:rowOff>
    </xdr:from>
    <xdr:ext cx="469744" cy="259045"/>
    <xdr:sp macro="" textlink="">
      <xdr:nvSpPr>
        <xdr:cNvPr id="804" name="貸付金該当値テキスト"/>
        <xdr:cNvSpPr txBox="1"/>
      </xdr:nvSpPr>
      <xdr:spPr>
        <a:xfrm>
          <a:off x="22212300" y="999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116887</xdr:rowOff>
    </xdr:from>
    <xdr:to>
      <xdr:col>31</xdr:col>
      <xdr:colOff>85725</xdr:colOff>
      <xdr:row>59</xdr:row>
      <xdr:rowOff>47037</xdr:rowOff>
    </xdr:to>
    <xdr:sp macro="" textlink="">
      <xdr:nvSpPr>
        <xdr:cNvPr id="805" name="円/楕円 804"/>
        <xdr:cNvSpPr/>
      </xdr:nvSpPr>
      <xdr:spPr>
        <a:xfrm>
          <a:off x="21272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38164</xdr:rowOff>
    </xdr:from>
    <xdr:ext cx="469744" cy="259045"/>
    <xdr:sp macro="" textlink="">
      <xdr:nvSpPr>
        <xdr:cNvPr id="806" name="テキスト ボックス 805"/>
        <xdr:cNvSpPr txBox="1"/>
      </xdr:nvSpPr>
      <xdr:spPr>
        <a:xfrm>
          <a:off x="21088427" y="101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104477</xdr:rowOff>
    </xdr:from>
    <xdr:to>
      <xdr:col>29</xdr:col>
      <xdr:colOff>568325</xdr:colOff>
      <xdr:row>59</xdr:row>
      <xdr:rowOff>34627</xdr:rowOff>
    </xdr:to>
    <xdr:sp macro="" textlink="">
      <xdr:nvSpPr>
        <xdr:cNvPr id="807" name="円/楕円 806"/>
        <xdr:cNvSpPr/>
      </xdr:nvSpPr>
      <xdr:spPr>
        <a:xfrm>
          <a:off x="20383500" y="100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25754</xdr:rowOff>
    </xdr:from>
    <xdr:ext cx="469744" cy="259045"/>
    <xdr:sp macro="" textlink="">
      <xdr:nvSpPr>
        <xdr:cNvPr id="808" name="テキスト ボックス 807"/>
        <xdr:cNvSpPr txBox="1"/>
      </xdr:nvSpPr>
      <xdr:spPr>
        <a:xfrm>
          <a:off x="20199427" y="1014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91546</xdr:rowOff>
    </xdr:from>
    <xdr:to>
      <xdr:col>28</xdr:col>
      <xdr:colOff>365125</xdr:colOff>
      <xdr:row>59</xdr:row>
      <xdr:rowOff>21696</xdr:rowOff>
    </xdr:to>
    <xdr:sp macro="" textlink="">
      <xdr:nvSpPr>
        <xdr:cNvPr id="809" name="円/楕円 808"/>
        <xdr:cNvSpPr/>
      </xdr:nvSpPr>
      <xdr:spPr>
        <a:xfrm>
          <a:off x="19494500" y="100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12823</xdr:rowOff>
    </xdr:from>
    <xdr:ext cx="469744" cy="259045"/>
    <xdr:sp macro="" textlink="">
      <xdr:nvSpPr>
        <xdr:cNvPr id="810" name="テキスト ボックス 809"/>
        <xdr:cNvSpPr txBox="1"/>
      </xdr:nvSpPr>
      <xdr:spPr>
        <a:xfrm>
          <a:off x="19310427" y="101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76229</xdr:rowOff>
    </xdr:from>
    <xdr:to>
      <xdr:col>27</xdr:col>
      <xdr:colOff>161925</xdr:colOff>
      <xdr:row>59</xdr:row>
      <xdr:rowOff>6379</xdr:rowOff>
    </xdr:to>
    <xdr:sp macro="" textlink="">
      <xdr:nvSpPr>
        <xdr:cNvPr id="811" name="円/楕円 810"/>
        <xdr:cNvSpPr/>
      </xdr:nvSpPr>
      <xdr:spPr>
        <a:xfrm>
          <a:off x="18605500" y="1002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168956</xdr:rowOff>
    </xdr:from>
    <xdr:ext cx="469744" cy="259045"/>
    <xdr:sp macro="" textlink="">
      <xdr:nvSpPr>
        <xdr:cNvPr id="812" name="テキスト ボックス 811"/>
        <xdr:cNvSpPr txBox="1"/>
      </xdr:nvSpPr>
      <xdr:spPr>
        <a:xfrm>
          <a:off x="18421427" y="1011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3" name="テキスト ボックス 83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5" name="テキスト ボックス 83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9" name="直線コネクタ 838"/>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40"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1" name="直線コネクタ 840"/>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2"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3" name="直線コネクタ 842"/>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16452</xdr:rowOff>
    </xdr:from>
    <xdr:to>
      <xdr:col>32</xdr:col>
      <xdr:colOff>187325</xdr:colOff>
      <xdr:row>78</xdr:row>
      <xdr:rowOff>87154</xdr:rowOff>
    </xdr:to>
    <xdr:cxnSp macro="">
      <xdr:nvCxnSpPr>
        <xdr:cNvPr id="844" name="直線コネクタ 843"/>
        <xdr:cNvCxnSpPr/>
      </xdr:nvCxnSpPr>
      <xdr:spPr>
        <a:xfrm flipV="1">
          <a:off x="21323300" y="13389552"/>
          <a:ext cx="838200" cy="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5"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6" name="フローチャート : 判断 845"/>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87154</xdr:rowOff>
    </xdr:from>
    <xdr:to>
      <xdr:col>31</xdr:col>
      <xdr:colOff>34925</xdr:colOff>
      <xdr:row>78</xdr:row>
      <xdr:rowOff>166088</xdr:rowOff>
    </xdr:to>
    <xdr:cxnSp macro="">
      <xdr:nvCxnSpPr>
        <xdr:cNvPr id="847" name="直線コネクタ 846"/>
        <xdr:cNvCxnSpPr/>
      </xdr:nvCxnSpPr>
      <xdr:spPr>
        <a:xfrm flipV="1">
          <a:off x="20434300" y="13460254"/>
          <a:ext cx="889000" cy="7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8" name="フローチャート : 判断 847"/>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9" name="テキスト ボックス 848"/>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166088</xdr:rowOff>
    </xdr:from>
    <xdr:to>
      <xdr:col>29</xdr:col>
      <xdr:colOff>517525</xdr:colOff>
      <xdr:row>79</xdr:row>
      <xdr:rowOff>25857</xdr:rowOff>
    </xdr:to>
    <xdr:cxnSp macro="">
      <xdr:nvCxnSpPr>
        <xdr:cNvPr id="850" name="直線コネクタ 849"/>
        <xdr:cNvCxnSpPr/>
      </xdr:nvCxnSpPr>
      <xdr:spPr>
        <a:xfrm flipV="1">
          <a:off x="19545300" y="13539188"/>
          <a:ext cx="889000" cy="3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1" name="フローチャート : 判断 850"/>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2" name="テキスト ボックス 851"/>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25857</xdr:rowOff>
    </xdr:from>
    <xdr:to>
      <xdr:col>28</xdr:col>
      <xdr:colOff>314325</xdr:colOff>
      <xdr:row>79</xdr:row>
      <xdr:rowOff>35328</xdr:rowOff>
    </xdr:to>
    <xdr:cxnSp macro="">
      <xdr:nvCxnSpPr>
        <xdr:cNvPr id="853" name="直線コネクタ 852"/>
        <xdr:cNvCxnSpPr/>
      </xdr:nvCxnSpPr>
      <xdr:spPr>
        <a:xfrm flipV="1">
          <a:off x="18656300" y="13570407"/>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4" name="フローチャート : 判断 853"/>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5" name="テキスト ボックス 854"/>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6" name="フローチャート : 判断 855"/>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7" name="テキスト ボックス 856"/>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137102</xdr:rowOff>
    </xdr:from>
    <xdr:to>
      <xdr:col>32</xdr:col>
      <xdr:colOff>238125</xdr:colOff>
      <xdr:row>78</xdr:row>
      <xdr:rowOff>67252</xdr:rowOff>
    </xdr:to>
    <xdr:sp macro="" textlink="">
      <xdr:nvSpPr>
        <xdr:cNvPr id="863" name="円/楕円 862"/>
        <xdr:cNvSpPr/>
      </xdr:nvSpPr>
      <xdr:spPr>
        <a:xfrm>
          <a:off x="22110700" y="133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52029</xdr:rowOff>
    </xdr:from>
    <xdr:ext cx="534377" cy="259045"/>
    <xdr:sp macro="" textlink="">
      <xdr:nvSpPr>
        <xdr:cNvPr id="864" name="繰出金該当値テキスト"/>
        <xdr:cNvSpPr txBox="1"/>
      </xdr:nvSpPr>
      <xdr:spPr>
        <a:xfrm>
          <a:off x="22212300" y="1325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36354</xdr:rowOff>
    </xdr:from>
    <xdr:to>
      <xdr:col>31</xdr:col>
      <xdr:colOff>85725</xdr:colOff>
      <xdr:row>78</xdr:row>
      <xdr:rowOff>137954</xdr:rowOff>
    </xdr:to>
    <xdr:sp macro="" textlink="">
      <xdr:nvSpPr>
        <xdr:cNvPr id="865" name="円/楕円 864"/>
        <xdr:cNvSpPr/>
      </xdr:nvSpPr>
      <xdr:spPr>
        <a:xfrm>
          <a:off x="21272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129081</xdr:rowOff>
    </xdr:from>
    <xdr:ext cx="534377" cy="259045"/>
    <xdr:sp macro="" textlink="">
      <xdr:nvSpPr>
        <xdr:cNvPr id="866" name="テキスト ボックス 865"/>
        <xdr:cNvSpPr txBox="1"/>
      </xdr:nvSpPr>
      <xdr:spPr>
        <a:xfrm>
          <a:off x="21056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115288</xdr:rowOff>
    </xdr:from>
    <xdr:to>
      <xdr:col>29</xdr:col>
      <xdr:colOff>568325</xdr:colOff>
      <xdr:row>79</xdr:row>
      <xdr:rowOff>45438</xdr:rowOff>
    </xdr:to>
    <xdr:sp macro="" textlink="">
      <xdr:nvSpPr>
        <xdr:cNvPr id="867" name="円/楕円 866"/>
        <xdr:cNvSpPr/>
      </xdr:nvSpPr>
      <xdr:spPr>
        <a:xfrm>
          <a:off x="20383500" y="134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36565</xdr:rowOff>
    </xdr:from>
    <xdr:ext cx="534377" cy="259045"/>
    <xdr:sp macro="" textlink="">
      <xdr:nvSpPr>
        <xdr:cNvPr id="868" name="テキスト ボックス 867"/>
        <xdr:cNvSpPr txBox="1"/>
      </xdr:nvSpPr>
      <xdr:spPr>
        <a:xfrm>
          <a:off x="20167111" y="135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146507</xdr:rowOff>
    </xdr:from>
    <xdr:to>
      <xdr:col>28</xdr:col>
      <xdr:colOff>365125</xdr:colOff>
      <xdr:row>79</xdr:row>
      <xdr:rowOff>76657</xdr:rowOff>
    </xdr:to>
    <xdr:sp macro="" textlink="">
      <xdr:nvSpPr>
        <xdr:cNvPr id="869" name="円/楕円 868"/>
        <xdr:cNvSpPr/>
      </xdr:nvSpPr>
      <xdr:spPr>
        <a:xfrm>
          <a:off x="19494500" y="135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67784</xdr:rowOff>
    </xdr:from>
    <xdr:ext cx="534377" cy="259045"/>
    <xdr:sp macro="" textlink="">
      <xdr:nvSpPr>
        <xdr:cNvPr id="870" name="テキスト ボックス 869"/>
        <xdr:cNvSpPr txBox="1"/>
      </xdr:nvSpPr>
      <xdr:spPr>
        <a:xfrm>
          <a:off x="19278111" y="136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155978</xdr:rowOff>
    </xdr:from>
    <xdr:to>
      <xdr:col>27</xdr:col>
      <xdr:colOff>161925</xdr:colOff>
      <xdr:row>79</xdr:row>
      <xdr:rowOff>86128</xdr:rowOff>
    </xdr:to>
    <xdr:sp macro="" textlink="">
      <xdr:nvSpPr>
        <xdr:cNvPr id="871" name="円/楕円 870"/>
        <xdr:cNvSpPr/>
      </xdr:nvSpPr>
      <xdr:spPr>
        <a:xfrm>
          <a:off x="186055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77255</xdr:rowOff>
    </xdr:from>
    <xdr:ext cx="534377" cy="259045"/>
    <xdr:sp macro="" textlink="">
      <xdr:nvSpPr>
        <xdr:cNvPr id="872" name="テキスト ボックス 871"/>
        <xdr:cNvSpPr txBox="1"/>
      </xdr:nvSpPr>
      <xdr:spPr>
        <a:xfrm>
          <a:off x="18389111" y="1362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主な構成項目である人件費については、住民１人当たり</a:t>
          </a:r>
          <a:r>
            <a:rPr kumimoji="1" lang="en-US" altLang="ja-JP" sz="1300">
              <a:latin typeface="ＭＳ Ｐゴシック"/>
            </a:rPr>
            <a:t>51,628</a:t>
          </a:r>
          <a:r>
            <a:rPr kumimoji="1" lang="ja-JP" altLang="en-US" sz="1300">
              <a:latin typeface="ＭＳ Ｐゴシック"/>
            </a:rPr>
            <a:t>円となっており、前年度と比較すると</a:t>
          </a:r>
          <a:r>
            <a:rPr kumimoji="1" lang="en-US" altLang="ja-JP" sz="1300">
              <a:latin typeface="ＭＳ Ｐゴシック"/>
            </a:rPr>
            <a:t>40</a:t>
          </a:r>
          <a:r>
            <a:rPr kumimoji="1" lang="ja-JP" altLang="en-US" sz="1300">
              <a:latin typeface="ＭＳ Ｐゴシック"/>
            </a:rPr>
            <a:t>円の減となっている。引き続き、行政サービスの提供方法の見直しに応じた職員数の縮減に努めていく。</a:t>
          </a:r>
        </a:p>
        <a:p>
          <a:r>
            <a:rPr kumimoji="1" lang="ja-JP" altLang="en-US" sz="1300">
              <a:latin typeface="ＭＳ Ｐゴシック"/>
            </a:rPr>
            <a:t>　扶助費については、住民１人当たり</a:t>
          </a:r>
          <a:r>
            <a:rPr kumimoji="1" lang="en-US" altLang="ja-JP" sz="1300">
              <a:latin typeface="ＭＳ Ｐゴシック"/>
            </a:rPr>
            <a:t>81,158</a:t>
          </a:r>
          <a:r>
            <a:rPr kumimoji="1" lang="ja-JP" altLang="en-US" sz="1300">
              <a:latin typeface="ＭＳ Ｐゴシック"/>
            </a:rPr>
            <a:t>円でとなっている。また、増加傾向にあることから、市単独事業や国や県の水準を上回って実施している事業については、今後、見直しを行っていく必要がある。</a:t>
          </a:r>
        </a:p>
        <a:p>
          <a:r>
            <a:rPr kumimoji="1" lang="ja-JP" altLang="en-US" sz="1300">
              <a:latin typeface="ＭＳ Ｐゴシック"/>
            </a:rPr>
            <a:t>　普通建設事業費については、住民１人当たり</a:t>
          </a:r>
          <a:r>
            <a:rPr kumimoji="1" lang="en-US" altLang="ja-JP" sz="1300">
              <a:latin typeface="ＭＳ Ｐゴシック"/>
            </a:rPr>
            <a:t>36,230</a:t>
          </a:r>
          <a:r>
            <a:rPr kumimoji="1" lang="ja-JP" altLang="en-US" sz="1300">
              <a:latin typeface="ＭＳ Ｐゴシック"/>
            </a:rPr>
            <a:t>円となっており、前年度と比較すると大きく増加している。その主な要因としては、新斎場建設事業など、大規模事業の進捗によるものである。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351,654
344,734
109.13
112,214,596
108,552,220
3,520,040
62,031,528
100,612,783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66.6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109220</xdr:rowOff>
    </xdr:from>
    <xdr:to>
      <xdr:col>6</xdr:col>
      <xdr:colOff>511175</xdr:colOff>
      <xdr:row>35</xdr:row>
      <xdr:rowOff>107587</xdr:rowOff>
    </xdr:to>
    <xdr:cxnSp macro="">
      <xdr:nvCxnSpPr>
        <xdr:cNvPr id="63" name="直線コネクタ 62"/>
        <xdr:cNvCxnSpPr/>
      </xdr:nvCxnSpPr>
      <xdr:spPr>
        <a:xfrm>
          <a:off x="3797300" y="5938520"/>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109220</xdr:rowOff>
    </xdr:from>
    <xdr:to>
      <xdr:col>5</xdr:col>
      <xdr:colOff>358775</xdr:colOff>
      <xdr:row>35</xdr:row>
      <xdr:rowOff>10704</xdr:rowOff>
    </xdr:to>
    <xdr:cxnSp macro="">
      <xdr:nvCxnSpPr>
        <xdr:cNvPr id="66" name="直線コネクタ 65"/>
        <xdr:cNvCxnSpPr/>
      </xdr:nvCxnSpPr>
      <xdr:spPr>
        <a:xfrm flipV="1">
          <a:off x="2908300" y="5938520"/>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10704</xdr:rowOff>
    </xdr:from>
    <xdr:to>
      <xdr:col>4</xdr:col>
      <xdr:colOff>155575</xdr:colOff>
      <xdr:row>35</xdr:row>
      <xdr:rowOff>43361</xdr:rowOff>
    </xdr:to>
    <xdr:cxnSp macro="">
      <xdr:nvCxnSpPr>
        <xdr:cNvPr id="69" name="直線コネクタ 68"/>
        <xdr:cNvCxnSpPr/>
      </xdr:nvCxnSpPr>
      <xdr:spPr>
        <a:xfrm flipV="1">
          <a:off x="2019300" y="60114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39931</xdr:rowOff>
    </xdr:from>
    <xdr:ext cx="469744" cy="259045"/>
    <xdr:sp macro="" textlink="">
      <xdr:nvSpPr>
        <xdr:cNvPr id="71" name="テキスト ボックス 70"/>
        <xdr:cNvSpPr txBox="1"/>
      </xdr:nvSpPr>
      <xdr:spPr>
        <a:xfrm>
          <a:off x="2673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4173</xdr:rowOff>
    </xdr:from>
    <xdr:to>
      <xdr:col>2</xdr:col>
      <xdr:colOff>638175</xdr:colOff>
      <xdr:row>35</xdr:row>
      <xdr:rowOff>43361</xdr:rowOff>
    </xdr:to>
    <xdr:cxnSp macro="">
      <xdr:nvCxnSpPr>
        <xdr:cNvPr id="72" name="直線コネクタ 71"/>
        <xdr:cNvCxnSpPr/>
      </xdr:nvCxnSpPr>
      <xdr:spPr>
        <a:xfrm>
          <a:off x="1130300" y="600492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56787</xdr:rowOff>
    </xdr:from>
    <xdr:to>
      <xdr:col>6</xdr:col>
      <xdr:colOff>561975</xdr:colOff>
      <xdr:row>35</xdr:row>
      <xdr:rowOff>158387</xdr:rowOff>
    </xdr:to>
    <xdr:sp macro="" textlink="">
      <xdr:nvSpPr>
        <xdr:cNvPr id="82" name="円/楕円 81"/>
        <xdr:cNvSpPr/>
      </xdr:nvSpPr>
      <xdr:spPr>
        <a:xfrm>
          <a:off x="4584700" y="60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35214</xdr:rowOff>
    </xdr:from>
    <xdr:ext cx="469744" cy="259045"/>
    <xdr:sp macro="" textlink="">
      <xdr:nvSpPr>
        <xdr:cNvPr id="83" name="議会費該当値テキスト"/>
        <xdr:cNvSpPr txBox="1"/>
      </xdr:nvSpPr>
      <xdr:spPr>
        <a:xfrm>
          <a:off x="4686300"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58420</xdr:rowOff>
    </xdr:from>
    <xdr:to>
      <xdr:col>5</xdr:col>
      <xdr:colOff>409575</xdr:colOff>
      <xdr:row>34</xdr:row>
      <xdr:rowOff>160020</xdr:rowOff>
    </xdr:to>
    <xdr:sp macro="" textlink="">
      <xdr:nvSpPr>
        <xdr:cNvPr id="84" name="円/楕円 83"/>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151147</xdr:rowOff>
    </xdr:from>
    <xdr:ext cx="469744" cy="259045"/>
    <xdr:sp macro="" textlink="">
      <xdr:nvSpPr>
        <xdr:cNvPr id="85" name="テキスト ボックス 84"/>
        <xdr:cNvSpPr txBox="1"/>
      </xdr:nvSpPr>
      <xdr:spPr>
        <a:xfrm>
          <a:off x="3562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131354</xdr:rowOff>
    </xdr:from>
    <xdr:to>
      <xdr:col>4</xdr:col>
      <xdr:colOff>206375</xdr:colOff>
      <xdr:row>35</xdr:row>
      <xdr:rowOff>61504</xdr:rowOff>
    </xdr:to>
    <xdr:sp macro="" textlink="">
      <xdr:nvSpPr>
        <xdr:cNvPr id="86" name="円/楕円 85"/>
        <xdr:cNvSpPr/>
      </xdr:nvSpPr>
      <xdr:spPr>
        <a:xfrm>
          <a:off x="2857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52631</xdr:rowOff>
    </xdr:from>
    <xdr:ext cx="469744" cy="259045"/>
    <xdr:sp macro="" textlink="">
      <xdr:nvSpPr>
        <xdr:cNvPr id="87" name="テキスト ボックス 86"/>
        <xdr:cNvSpPr txBox="1"/>
      </xdr:nvSpPr>
      <xdr:spPr>
        <a:xfrm>
          <a:off x="2673427"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164011</xdr:rowOff>
    </xdr:from>
    <xdr:to>
      <xdr:col>3</xdr:col>
      <xdr:colOff>3175</xdr:colOff>
      <xdr:row>35</xdr:row>
      <xdr:rowOff>94161</xdr:rowOff>
    </xdr:to>
    <xdr:sp macro="" textlink="">
      <xdr:nvSpPr>
        <xdr:cNvPr id="88" name="円/楕円 87"/>
        <xdr:cNvSpPr/>
      </xdr:nvSpPr>
      <xdr:spPr>
        <a:xfrm>
          <a:off x="19685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85288</xdr:rowOff>
    </xdr:from>
    <xdr:ext cx="469744" cy="259045"/>
    <xdr:sp macro="" textlink="">
      <xdr:nvSpPr>
        <xdr:cNvPr id="89" name="テキスト ボックス 88"/>
        <xdr:cNvSpPr txBox="1"/>
      </xdr:nvSpPr>
      <xdr:spPr>
        <a:xfrm>
          <a:off x="1784427" y="60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124823</xdr:rowOff>
    </xdr:from>
    <xdr:to>
      <xdr:col>1</xdr:col>
      <xdr:colOff>485775</xdr:colOff>
      <xdr:row>35</xdr:row>
      <xdr:rowOff>54973</xdr:rowOff>
    </xdr:to>
    <xdr:sp macro="" textlink="">
      <xdr:nvSpPr>
        <xdr:cNvPr id="90" name="円/楕円 89"/>
        <xdr:cNvSpPr/>
      </xdr:nvSpPr>
      <xdr:spPr>
        <a:xfrm>
          <a:off x="107950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46100</xdr:rowOff>
    </xdr:from>
    <xdr:ext cx="469744" cy="259045"/>
    <xdr:sp macro="" textlink="">
      <xdr:nvSpPr>
        <xdr:cNvPr id="91" name="テキスト ボックス 90"/>
        <xdr:cNvSpPr txBox="1"/>
      </xdr:nvSpPr>
      <xdr:spPr>
        <a:xfrm>
          <a:off x="895427" y="60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123894</xdr:rowOff>
    </xdr:from>
    <xdr:to>
      <xdr:col>6</xdr:col>
      <xdr:colOff>511175</xdr:colOff>
      <xdr:row>57</xdr:row>
      <xdr:rowOff>159620</xdr:rowOff>
    </xdr:to>
    <xdr:cxnSp macro="">
      <xdr:nvCxnSpPr>
        <xdr:cNvPr id="123" name="直線コネクタ 122"/>
        <xdr:cNvCxnSpPr/>
      </xdr:nvCxnSpPr>
      <xdr:spPr>
        <a:xfrm>
          <a:off x="3797300" y="9896544"/>
          <a:ext cx="8382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44014</xdr:rowOff>
    </xdr:from>
    <xdr:to>
      <xdr:col>5</xdr:col>
      <xdr:colOff>358775</xdr:colOff>
      <xdr:row>57</xdr:row>
      <xdr:rowOff>123894</xdr:rowOff>
    </xdr:to>
    <xdr:cxnSp macro="">
      <xdr:nvCxnSpPr>
        <xdr:cNvPr id="126" name="直線コネクタ 125"/>
        <xdr:cNvCxnSpPr/>
      </xdr:nvCxnSpPr>
      <xdr:spPr>
        <a:xfrm>
          <a:off x="2908300" y="9130864"/>
          <a:ext cx="889000" cy="76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44014</xdr:rowOff>
    </xdr:from>
    <xdr:to>
      <xdr:col>4</xdr:col>
      <xdr:colOff>155575</xdr:colOff>
      <xdr:row>55</xdr:row>
      <xdr:rowOff>168961</xdr:rowOff>
    </xdr:to>
    <xdr:cxnSp macro="">
      <xdr:nvCxnSpPr>
        <xdr:cNvPr id="129" name="直線コネクタ 128"/>
        <xdr:cNvCxnSpPr/>
      </xdr:nvCxnSpPr>
      <xdr:spPr>
        <a:xfrm flipV="1">
          <a:off x="2019300" y="9130864"/>
          <a:ext cx="889000" cy="46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168961</xdr:rowOff>
    </xdr:from>
    <xdr:to>
      <xdr:col>2</xdr:col>
      <xdr:colOff>638175</xdr:colOff>
      <xdr:row>58</xdr:row>
      <xdr:rowOff>55412</xdr:rowOff>
    </xdr:to>
    <xdr:cxnSp macro="">
      <xdr:nvCxnSpPr>
        <xdr:cNvPr id="132" name="直線コネクタ 131"/>
        <xdr:cNvCxnSpPr/>
      </xdr:nvCxnSpPr>
      <xdr:spPr>
        <a:xfrm flipV="1">
          <a:off x="1130300" y="9598711"/>
          <a:ext cx="889000" cy="40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108820</xdr:rowOff>
    </xdr:from>
    <xdr:to>
      <xdr:col>6</xdr:col>
      <xdr:colOff>561975</xdr:colOff>
      <xdr:row>58</xdr:row>
      <xdr:rowOff>38970</xdr:rowOff>
    </xdr:to>
    <xdr:sp macro="" textlink="">
      <xdr:nvSpPr>
        <xdr:cNvPr id="142" name="円/楕円 141"/>
        <xdr:cNvSpPr/>
      </xdr:nvSpPr>
      <xdr:spPr>
        <a:xfrm>
          <a:off x="4584700" y="9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87247</xdr:rowOff>
    </xdr:from>
    <xdr:ext cx="534377" cy="259045"/>
    <xdr:sp macro="" textlink="">
      <xdr:nvSpPr>
        <xdr:cNvPr id="143" name="総務費該当値テキスト"/>
        <xdr:cNvSpPr txBox="1"/>
      </xdr:nvSpPr>
      <xdr:spPr>
        <a:xfrm>
          <a:off x="4686300" y="98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73094</xdr:rowOff>
    </xdr:from>
    <xdr:to>
      <xdr:col>5</xdr:col>
      <xdr:colOff>409575</xdr:colOff>
      <xdr:row>58</xdr:row>
      <xdr:rowOff>3244</xdr:rowOff>
    </xdr:to>
    <xdr:sp macro="" textlink="">
      <xdr:nvSpPr>
        <xdr:cNvPr id="144" name="円/楕円 143"/>
        <xdr:cNvSpPr/>
      </xdr:nvSpPr>
      <xdr:spPr>
        <a:xfrm>
          <a:off x="3746500" y="9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165821</xdr:rowOff>
    </xdr:from>
    <xdr:ext cx="534377" cy="259045"/>
    <xdr:sp macro="" textlink="">
      <xdr:nvSpPr>
        <xdr:cNvPr id="145" name="テキスト ボックス 144"/>
        <xdr:cNvSpPr txBox="1"/>
      </xdr:nvSpPr>
      <xdr:spPr>
        <a:xfrm>
          <a:off x="3530111" y="9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164664</xdr:rowOff>
    </xdr:from>
    <xdr:to>
      <xdr:col>4</xdr:col>
      <xdr:colOff>206375</xdr:colOff>
      <xdr:row>53</xdr:row>
      <xdr:rowOff>94814</xdr:rowOff>
    </xdr:to>
    <xdr:sp macro="" textlink="">
      <xdr:nvSpPr>
        <xdr:cNvPr id="146" name="円/楕円 145"/>
        <xdr:cNvSpPr/>
      </xdr:nvSpPr>
      <xdr:spPr>
        <a:xfrm>
          <a:off x="2857500" y="90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111341</xdr:rowOff>
    </xdr:from>
    <xdr:ext cx="534377" cy="259045"/>
    <xdr:sp macro="" textlink="">
      <xdr:nvSpPr>
        <xdr:cNvPr id="147" name="テキスト ボックス 146"/>
        <xdr:cNvSpPr txBox="1"/>
      </xdr:nvSpPr>
      <xdr:spPr>
        <a:xfrm>
          <a:off x="2641111" y="885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118161</xdr:rowOff>
    </xdr:from>
    <xdr:to>
      <xdr:col>3</xdr:col>
      <xdr:colOff>3175</xdr:colOff>
      <xdr:row>56</xdr:row>
      <xdr:rowOff>48311</xdr:rowOff>
    </xdr:to>
    <xdr:sp macro="" textlink="">
      <xdr:nvSpPr>
        <xdr:cNvPr id="148" name="円/楕円 147"/>
        <xdr:cNvSpPr/>
      </xdr:nvSpPr>
      <xdr:spPr>
        <a:xfrm>
          <a:off x="1968500" y="95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39438</xdr:rowOff>
    </xdr:from>
    <xdr:ext cx="534377" cy="259045"/>
    <xdr:sp macro="" textlink="">
      <xdr:nvSpPr>
        <xdr:cNvPr id="149" name="テキスト ボックス 148"/>
        <xdr:cNvSpPr txBox="1"/>
      </xdr:nvSpPr>
      <xdr:spPr>
        <a:xfrm>
          <a:off x="1752111" y="964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4612</xdr:rowOff>
    </xdr:from>
    <xdr:to>
      <xdr:col>1</xdr:col>
      <xdr:colOff>485775</xdr:colOff>
      <xdr:row>58</xdr:row>
      <xdr:rowOff>106212</xdr:rowOff>
    </xdr:to>
    <xdr:sp macro="" textlink="">
      <xdr:nvSpPr>
        <xdr:cNvPr id="150" name="円/楕円 149"/>
        <xdr:cNvSpPr/>
      </xdr:nvSpPr>
      <xdr:spPr>
        <a:xfrm>
          <a:off x="1079500" y="99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97339</xdr:rowOff>
    </xdr:from>
    <xdr:ext cx="534377" cy="259045"/>
    <xdr:sp macro="" textlink="">
      <xdr:nvSpPr>
        <xdr:cNvPr id="151" name="テキスト ボックス 150"/>
        <xdr:cNvSpPr txBox="1"/>
      </xdr:nvSpPr>
      <xdr:spPr>
        <a:xfrm>
          <a:off x="863111" y="100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8" name="直線コネクタ 177"/>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9"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80" name="直線コネクタ 179"/>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81"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82" name="直線コネクタ 181"/>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170278</xdr:rowOff>
    </xdr:from>
    <xdr:to>
      <xdr:col>6</xdr:col>
      <xdr:colOff>511175</xdr:colOff>
      <xdr:row>77</xdr:row>
      <xdr:rowOff>72992</xdr:rowOff>
    </xdr:to>
    <xdr:cxnSp macro="">
      <xdr:nvCxnSpPr>
        <xdr:cNvPr id="183" name="直線コネクタ 182"/>
        <xdr:cNvCxnSpPr/>
      </xdr:nvCxnSpPr>
      <xdr:spPr>
        <a:xfrm flipV="1">
          <a:off x="3797300" y="13200478"/>
          <a:ext cx="8382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4"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5" name="フローチャート : 判断 184"/>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72992</xdr:rowOff>
    </xdr:from>
    <xdr:to>
      <xdr:col>5</xdr:col>
      <xdr:colOff>358775</xdr:colOff>
      <xdr:row>77</xdr:row>
      <xdr:rowOff>116394</xdr:rowOff>
    </xdr:to>
    <xdr:cxnSp macro="">
      <xdr:nvCxnSpPr>
        <xdr:cNvPr id="186" name="直線コネクタ 185"/>
        <xdr:cNvCxnSpPr/>
      </xdr:nvCxnSpPr>
      <xdr:spPr>
        <a:xfrm flipV="1">
          <a:off x="2908300" y="13274642"/>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7" name="フローチャート : 判断 186"/>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8" name="テキスト ボックス 187"/>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116394</xdr:rowOff>
    </xdr:from>
    <xdr:to>
      <xdr:col>4</xdr:col>
      <xdr:colOff>155575</xdr:colOff>
      <xdr:row>78</xdr:row>
      <xdr:rowOff>43503</xdr:rowOff>
    </xdr:to>
    <xdr:cxnSp macro="">
      <xdr:nvCxnSpPr>
        <xdr:cNvPr id="189" name="直線コネクタ 188"/>
        <xdr:cNvCxnSpPr/>
      </xdr:nvCxnSpPr>
      <xdr:spPr>
        <a:xfrm flipV="1">
          <a:off x="2019300" y="13318044"/>
          <a:ext cx="889000" cy="9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59269</xdr:rowOff>
    </xdr:from>
    <xdr:to>
      <xdr:col>4</xdr:col>
      <xdr:colOff>206375</xdr:colOff>
      <xdr:row>75</xdr:row>
      <xdr:rowOff>160869</xdr:rowOff>
    </xdr:to>
    <xdr:sp macro="" textlink="">
      <xdr:nvSpPr>
        <xdr:cNvPr id="190" name="フローチャート : 判断 189"/>
        <xdr:cNvSpPr/>
      </xdr:nvSpPr>
      <xdr:spPr>
        <a:xfrm>
          <a:off x="2857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5946</xdr:rowOff>
    </xdr:from>
    <xdr:ext cx="599010" cy="259045"/>
    <xdr:sp macro="" textlink="">
      <xdr:nvSpPr>
        <xdr:cNvPr id="191" name="テキスト ボックス 190"/>
        <xdr:cNvSpPr txBox="1"/>
      </xdr:nvSpPr>
      <xdr:spPr>
        <a:xfrm>
          <a:off x="2608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37156</xdr:rowOff>
    </xdr:from>
    <xdr:to>
      <xdr:col>2</xdr:col>
      <xdr:colOff>638175</xdr:colOff>
      <xdr:row>78</xdr:row>
      <xdr:rowOff>43503</xdr:rowOff>
    </xdr:to>
    <xdr:cxnSp macro="">
      <xdr:nvCxnSpPr>
        <xdr:cNvPr id="192" name="直線コネクタ 191"/>
        <xdr:cNvCxnSpPr/>
      </xdr:nvCxnSpPr>
      <xdr:spPr>
        <a:xfrm>
          <a:off x="1130300" y="13410256"/>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160344</xdr:rowOff>
    </xdr:from>
    <xdr:to>
      <xdr:col>3</xdr:col>
      <xdr:colOff>3175</xdr:colOff>
      <xdr:row>76</xdr:row>
      <xdr:rowOff>90494</xdr:rowOff>
    </xdr:to>
    <xdr:sp macro="" textlink="">
      <xdr:nvSpPr>
        <xdr:cNvPr id="193" name="フローチャート : 判断 192"/>
        <xdr:cNvSpPr/>
      </xdr:nvSpPr>
      <xdr:spPr>
        <a:xfrm>
          <a:off x="1968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107020</xdr:rowOff>
    </xdr:from>
    <xdr:ext cx="599010" cy="259045"/>
    <xdr:sp macro="" textlink="">
      <xdr:nvSpPr>
        <xdr:cNvPr id="194" name="テキスト ボックス 193"/>
        <xdr:cNvSpPr txBox="1"/>
      </xdr:nvSpPr>
      <xdr:spPr>
        <a:xfrm>
          <a:off x="1719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28691</xdr:rowOff>
    </xdr:from>
    <xdr:to>
      <xdr:col>1</xdr:col>
      <xdr:colOff>485775</xdr:colOff>
      <xdr:row>76</xdr:row>
      <xdr:rowOff>130291</xdr:rowOff>
    </xdr:to>
    <xdr:sp macro="" textlink="">
      <xdr:nvSpPr>
        <xdr:cNvPr id="195" name="フローチャート : 判断 194"/>
        <xdr:cNvSpPr/>
      </xdr:nvSpPr>
      <xdr:spPr>
        <a:xfrm>
          <a:off x="1079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146818</xdr:rowOff>
    </xdr:from>
    <xdr:ext cx="599010" cy="259045"/>
    <xdr:sp macro="" textlink="">
      <xdr:nvSpPr>
        <xdr:cNvPr id="196" name="テキスト ボックス 195"/>
        <xdr:cNvSpPr txBox="1"/>
      </xdr:nvSpPr>
      <xdr:spPr>
        <a:xfrm>
          <a:off x="830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119478</xdr:rowOff>
    </xdr:from>
    <xdr:to>
      <xdr:col>6</xdr:col>
      <xdr:colOff>561975</xdr:colOff>
      <xdr:row>77</xdr:row>
      <xdr:rowOff>49628</xdr:rowOff>
    </xdr:to>
    <xdr:sp macro="" textlink="">
      <xdr:nvSpPr>
        <xdr:cNvPr id="202" name="円/楕円 201"/>
        <xdr:cNvSpPr/>
      </xdr:nvSpPr>
      <xdr:spPr>
        <a:xfrm>
          <a:off x="4584700" y="131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97905</xdr:rowOff>
    </xdr:from>
    <xdr:ext cx="599010" cy="259045"/>
    <xdr:sp macro="" textlink="">
      <xdr:nvSpPr>
        <xdr:cNvPr id="203" name="民生費該当値テキスト"/>
        <xdr:cNvSpPr txBox="1"/>
      </xdr:nvSpPr>
      <xdr:spPr>
        <a:xfrm>
          <a:off x="4686300" y="131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22192</xdr:rowOff>
    </xdr:from>
    <xdr:to>
      <xdr:col>5</xdr:col>
      <xdr:colOff>409575</xdr:colOff>
      <xdr:row>77</xdr:row>
      <xdr:rowOff>123792</xdr:rowOff>
    </xdr:to>
    <xdr:sp macro="" textlink="">
      <xdr:nvSpPr>
        <xdr:cNvPr id="204" name="円/楕円 203"/>
        <xdr:cNvSpPr/>
      </xdr:nvSpPr>
      <xdr:spPr>
        <a:xfrm>
          <a:off x="3746500" y="1322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114919</xdr:rowOff>
    </xdr:from>
    <xdr:ext cx="599010" cy="259045"/>
    <xdr:sp macro="" textlink="">
      <xdr:nvSpPr>
        <xdr:cNvPr id="205" name="テキスト ボックス 204"/>
        <xdr:cNvSpPr txBox="1"/>
      </xdr:nvSpPr>
      <xdr:spPr>
        <a:xfrm>
          <a:off x="3497794" y="1331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65594</xdr:rowOff>
    </xdr:from>
    <xdr:to>
      <xdr:col>4</xdr:col>
      <xdr:colOff>206375</xdr:colOff>
      <xdr:row>77</xdr:row>
      <xdr:rowOff>167194</xdr:rowOff>
    </xdr:to>
    <xdr:sp macro="" textlink="">
      <xdr:nvSpPr>
        <xdr:cNvPr id="206" name="円/楕円 205"/>
        <xdr:cNvSpPr/>
      </xdr:nvSpPr>
      <xdr:spPr>
        <a:xfrm>
          <a:off x="2857500" y="132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158321</xdr:rowOff>
    </xdr:from>
    <xdr:ext cx="599010" cy="259045"/>
    <xdr:sp macro="" textlink="">
      <xdr:nvSpPr>
        <xdr:cNvPr id="207" name="テキスト ボックス 206"/>
        <xdr:cNvSpPr txBox="1"/>
      </xdr:nvSpPr>
      <xdr:spPr>
        <a:xfrm>
          <a:off x="2608794" y="133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164153</xdr:rowOff>
    </xdr:from>
    <xdr:to>
      <xdr:col>3</xdr:col>
      <xdr:colOff>3175</xdr:colOff>
      <xdr:row>78</xdr:row>
      <xdr:rowOff>94303</xdr:rowOff>
    </xdr:to>
    <xdr:sp macro="" textlink="">
      <xdr:nvSpPr>
        <xdr:cNvPr id="208" name="円/楕円 207"/>
        <xdr:cNvSpPr/>
      </xdr:nvSpPr>
      <xdr:spPr>
        <a:xfrm>
          <a:off x="1968500" y="133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85430</xdr:rowOff>
    </xdr:from>
    <xdr:ext cx="599010" cy="259045"/>
    <xdr:sp macro="" textlink="">
      <xdr:nvSpPr>
        <xdr:cNvPr id="209" name="テキスト ボックス 208"/>
        <xdr:cNvSpPr txBox="1"/>
      </xdr:nvSpPr>
      <xdr:spPr>
        <a:xfrm>
          <a:off x="1719794" y="1345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157806</xdr:rowOff>
    </xdr:from>
    <xdr:to>
      <xdr:col>1</xdr:col>
      <xdr:colOff>485775</xdr:colOff>
      <xdr:row>78</xdr:row>
      <xdr:rowOff>87956</xdr:rowOff>
    </xdr:to>
    <xdr:sp macro="" textlink="">
      <xdr:nvSpPr>
        <xdr:cNvPr id="210" name="円/楕円 209"/>
        <xdr:cNvSpPr/>
      </xdr:nvSpPr>
      <xdr:spPr>
        <a:xfrm>
          <a:off x="1079500" y="133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79083</xdr:rowOff>
    </xdr:from>
    <xdr:ext cx="599010" cy="259045"/>
    <xdr:sp macro="" textlink="">
      <xdr:nvSpPr>
        <xdr:cNvPr id="211" name="テキスト ボックス 210"/>
        <xdr:cNvSpPr txBox="1"/>
      </xdr:nvSpPr>
      <xdr:spPr>
        <a:xfrm>
          <a:off x="830794" y="1345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4" name="直線コネクタ 233"/>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5"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6" name="直線コネクタ 235"/>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7"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8" name="直線コネクタ 237"/>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89934</xdr:rowOff>
    </xdr:from>
    <xdr:to>
      <xdr:col>6</xdr:col>
      <xdr:colOff>511175</xdr:colOff>
      <xdr:row>97</xdr:row>
      <xdr:rowOff>118371</xdr:rowOff>
    </xdr:to>
    <xdr:cxnSp macro="">
      <xdr:nvCxnSpPr>
        <xdr:cNvPr id="239" name="直線コネクタ 238"/>
        <xdr:cNvCxnSpPr/>
      </xdr:nvCxnSpPr>
      <xdr:spPr>
        <a:xfrm flipV="1">
          <a:off x="3797300" y="16549134"/>
          <a:ext cx="838200" cy="19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40"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41" name="フローチャート : 判断 240"/>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118371</xdr:rowOff>
    </xdr:from>
    <xdr:to>
      <xdr:col>5</xdr:col>
      <xdr:colOff>358775</xdr:colOff>
      <xdr:row>98</xdr:row>
      <xdr:rowOff>34339</xdr:rowOff>
    </xdr:to>
    <xdr:cxnSp macro="">
      <xdr:nvCxnSpPr>
        <xdr:cNvPr id="242" name="直線コネクタ 241"/>
        <xdr:cNvCxnSpPr/>
      </xdr:nvCxnSpPr>
      <xdr:spPr>
        <a:xfrm flipV="1">
          <a:off x="2908300" y="16749021"/>
          <a:ext cx="889000" cy="8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3" name="フローチャート : 判断 242"/>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4" name="テキスト ボックス 243"/>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33584</xdr:rowOff>
    </xdr:from>
    <xdr:to>
      <xdr:col>4</xdr:col>
      <xdr:colOff>155575</xdr:colOff>
      <xdr:row>98</xdr:row>
      <xdr:rowOff>34339</xdr:rowOff>
    </xdr:to>
    <xdr:cxnSp macro="">
      <xdr:nvCxnSpPr>
        <xdr:cNvPr id="245" name="直線コネクタ 244"/>
        <xdr:cNvCxnSpPr/>
      </xdr:nvCxnSpPr>
      <xdr:spPr>
        <a:xfrm>
          <a:off x="2019300" y="16835684"/>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6" name="フローチャート : 判断 245"/>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7" name="テキスト ボックス 246"/>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33584</xdr:rowOff>
    </xdr:from>
    <xdr:to>
      <xdr:col>2</xdr:col>
      <xdr:colOff>638175</xdr:colOff>
      <xdr:row>98</xdr:row>
      <xdr:rowOff>73498</xdr:rowOff>
    </xdr:to>
    <xdr:cxnSp macro="">
      <xdr:nvCxnSpPr>
        <xdr:cNvPr id="248" name="直線コネクタ 247"/>
        <xdr:cNvCxnSpPr/>
      </xdr:nvCxnSpPr>
      <xdr:spPr>
        <a:xfrm flipV="1">
          <a:off x="1130300" y="16835684"/>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9" name="フローチャート : 判断 248"/>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50" name="テキスト ボックス 249"/>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51" name="フローチャート : 判断 250"/>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2" name="テキスト ボックス 251"/>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39134</xdr:rowOff>
    </xdr:from>
    <xdr:to>
      <xdr:col>6</xdr:col>
      <xdr:colOff>561975</xdr:colOff>
      <xdr:row>96</xdr:row>
      <xdr:rowOff>140734</xdr:rowOff>
    </xdr:to>
    <xdr:sp macro="" textlink="">
      <xdr:nvSpPr>
        <xdr:cNvPr id="258" name="円/楕円 257"/>
        <xdr:cNvSpPr/>
      </xdr:nvSpPr>
      <xdr:spPr>
        <a:xfrm>
          <a:off x="4584700" y="1649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62011</xdr:rowOff>
    </xdr:from>
    <xdr:ext cx="534377" cy="259045"/>
    <xdr:sp macro="" textlink="">
      <xdr:nvSpPr>
        <xdr:cNvPr id="259" name="衛生費該当値テキスト"/>
        <xdr:cNvSpPr txBox="1"/>
      </xdr:nvSpPr>
      <xdr:spPr>
        <a:xfrm>
          <a:off x="4686300" y="163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67571</xdr:rowOff>
    </xdr:from>
    <xdr:to>
      <xdr:col>5</xdr:col>
      <xdr:colOff>409575</xdr:colOff>
      <xdr:row>97</xdr:row>
      <xdr:rowOff>169171</xdr:rowOff>
    </xdr:to>
    <xdr:sp macro="" textlink="">
      <xdr:nvSpPr>
        <xdr:cNvPr id="260" name="円/楕円 259"/>
        <xdr:cNvSpPr/>
      </xdr:nvSpPr>
      <xdr:spPr>
        <a:xfrm>
          <a:off x="3746500" y="166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160298</xdr:rowOff>
    </xdr:from>
    <xdr:ext cx="534377" cy="259045"/>
    <xdr:sp macro="" textlink="">
      <xdr:nvSpPr>
        <xdr:cNvPr id="261" name="テキスト ボックス 260"/>
        <xdr:cNvSpPr txBox="1"/>
      </xdr:nvSpPr>
      <xdr:spPr>
        <a:xfrm>
          <a:off x="3530111" y="167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154989</xdr:rowOff>
    </xdr:from>
    <xdr:to>
      <xdr:col>4</xdr:col>
      <xdr:colOff>206375</xdr:colOff>
      <xdr:row>98</xdr:row>
      <xdr:rowOff>85139</xdr:rowOff>
    </xdr:to>
    <xdr:sp macro="" textlink="">
      <xdr:nvSpPr>
        <xdr:cNvPr id="262" name="円/楕円 261"/>
        <xdr:cNvSpPr/>
      </xdr:nvSpPr>
      <xdr:spPr>
        <a:xfrm>
          <a:off x="2857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76266</xdr:rowOff>
    </xdr:from>
    <xdr:ext cx="534377" cy="259045"/>
    <xdr:sp macro="" textlink="">
      <xdr:nvSpPr>
        <xdr:cNvPr id="263" name="テキスト ボックス 262"/>
        <xdr:cNvSpPr txBox="1"/>
      </xdr:nvSpPr>
      <xdr:spPr>
        <a:xfrm>
          <a:off x="2641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154234</xdr:rowOff>
    </xdr:from>
    <xdr:to>
      <xdr:col>3</xdr:col>
      <xdr:colOff>3175</xdr:colOff>
      <xdr:row>98</xdr:row>
      <xdr:rowOff>84384</xdr:rowOff>
    </xdr:to>
    <xdr:sp macro="" textlink="">
      <xdr:nvSpPr>
        <xdr:cNvPr id="264" name="円/楕円 263"/>
        <xdr:cNvSpPr/>
      </xdr:nvSpPr>
      <xdr:spPr>
        <a:xfrm>
          <a:off x="1968500" y="167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75511</xdr:rowOff>
    </xdr:from>
    <xdr:ext cx="534377" cy="259045"/>
    <xdr:sp macro="" textlink="">
      <xdr:nvSpPr>
        <xdr:cNvPr id="265" name="テキスト ボックス 264"/>
        <xdr:cNvSpPr txBox="1"/>
      </xdr:nvSpPr>
      <xdr:spPr>
        <a:xfrm>
          <a:off x="1752111" y="1687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22698</xdr:rowOff>
    </xdr:from>
    <xdr:to>
      <xdr:col>1</xdr:col>
      <xdr:colOff>485775</xdr:colOff>
      <xdr:row>98</xdr:row>
      <xdr:rowOff>124298</xdr:rowOff>
    </xdr:to>
    <xdr:sp macro="" textlink="">
      <xdr:nvSpPr>
        <xdr:cNvPr id="266" name="円/楕円 265"/>
        <xdr:cNvSpPr/>
      </xdr:nvSpPr>
      <xdr:spPr>
        <a:xfrm>
          <a:off x="1079500" y="168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115425</xdr:rowOff>
    </xdr:from>
    <xdr:ext cx="534377" cy="259045"/>
    <xdr:sp macro="" textlink="">
      <xdr:nvSpPr>
        <xdr:cNvPr id="267" name="テキスト ボックス 266"/>
        <xdr:cNvSpPr txBox="1"/>
      </xdr:nvSpPr>
      <xdr:spPr>
        <a:xfrm>
          <a:off x="863111" y="169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9" name="直線コネクタ 288"/>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90"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91" name="直線コネクタ 290"/>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2"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3" name="直線コネクタ 292"/>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66091</xdr:rowOff>
    </xdr:from>
    <xdr:to>
      <xdr:col>15</xdr:col>
      <xdr:colOff>180975</xdr:colOff>
      <xdr:row>37</xdr:row>
      <xdr:rowOff>73406</xdr:rowOff>
    </xdr:to>
    <xdr:cxnSp macro="">
      <xdr:nvCxnSpPr>
        <xdr:cNvPr id="294" name="直線コネクタ 293"/>
        <xdr:cNvCxnSpPr/>
      </xdr:nvCxnSpPr>
      <xdr:spPr>
        <a:xfrm>
          <a:off x="9639300" y="640974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5"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6" name="フローチャート : 判断 295"/>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135585</xdr:rowOff>
    </xdr:from>
    <xdr:to>
      <xdr:col>14</xdr:col>
      <xdr:colOff>28575</xdr:colOff>
      <xdr:row>37</xdr:row>
      <xdr:rowOff>66091</xdr:rowOff>
    </xdr:to>
    <xdr:cxnSp macro="">
      <xdr:nvCxnSpPr>
        <xdr:cNvPr id="297" name="直線コネクタ 296"/>
        <xdr:cNvCxnSpPr/>
      </xdr:nvCxnSpPr>
      <xdr:spPr>
        <a:xfrm>
          <a:off x="8750300" y="6307785"/>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8" name="フローチャート : 判断 297"/>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9" name="テキスト ボックス 298"/>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135128</xdr:rowOff>
    </xdr:from>
    <xdr:to>
      <xdr:col>12</xdr:col>
      <xdr:colOff>511175</xdr:colOff>
      <xdr:row>36</xdr:row>
      <xdr:rowOff>135585</xdr:rowOff>
    </xdr:to>
    <xdr:cxnSp macro="">
      <xdr:nvCxnSpPr>
        <xdr:cNvPr id="300" name="直線コネクタ 299"/>
        <xdr:cNvCxnSpPr/>
      </xdr:nvCxnSpPr>
      <xdr:spPr>
        <a:xfrm>
          <a:off x="7861300" y="63073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301" name="フローチャート : 判断 300"/>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2" name="テキスト ボックス 301"/>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53746</xdr:rowOff>
    </xdr:from>
    <xdr:to>
      <xdr:col>11</xdr:col>
      <xdr:colOff>307975</xdr:colOff>
      <xdr:row>36</xdr:row>
      <xdr:rowOff>135128</xdr:rowOff>
    </xdr:to>
    <xdr:cxnSp macro="">
      <xdr:nvCxnSpPr>
        <xdr:cNvPr id="303" name="直線コネクタ 302"/>
        <xdr:cNvCxnSpPr/>
      </xdr:nvCxnSpPr>
      <xdr:spPr>
        <a:xfrm>
          <a:off x="6972300" y="6225946"/>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4" name="フローチャート : 判断 303"/>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5" name="テキスト ボックス 304"/>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6" name="フローチャート : 判断 305"/>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7" name="テキスト ボックス 306"/>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22606</xdr:rowOff>
    </xdr:from>
    <xdr:to>
      <xdr:col>15</xdr:col>
      <xdr:colOff>231775</xdr:colOff>
      <xdr:row>37</xdr:row>
      <xdr:rowOff>124206</xdr:rowOff>
    </xdr:to>
    <xdr:sp macro="" textlink="">
      <xdr:nvSpPr>
        <xdr:cNvPr id="313" name="円/楕円 312"/>
        <xdr:cNvSpPr/>
      </xdr:nvSpPr>
      <xdr:spPr>
        <a:xfrm>
          <a:off x="10426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1033</xdr:rowOff>
    </xdr:from>
    <xdr:ext cx="378565" cy="259045"/>
    <xdr:sp macro="" textlink="">
      <xdr:nvSpPr>
        <xdr:cNvPr id="314" name="労働費該当値テキスト"/>
        <xdr:cNvSpPr txBox="1"/>
      </xdr:nvSpPr>
      <xdr:spPr>
        <a:xfrm>
          <a:off x="10528300"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15291</xdr:rowOff>
    </xdr:from>
    <xdr:to>
      <xdr:col>14</xdr:col>
      <xdr:colOff>79375</xdr:colOff>
      <xdr:row>37</xdr:row>
      <xdr:rowOff>116891</xdr:rowOff>
    </xdr:to>
    <xdr:sp macro="" textlink="">
      <xdr:nvSpPr>
        <xdr:cNvPr id="315" name="円/楕円 314"/>
        <xdr:cNvSpPr/>
      </xdr:nvSpPr>
      <xdr:spPr>
        <a:xfrm>
          <a:off x="9588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108018</xdr:rowOff>
    </xdr:from>
    <xdr:ext cx="378565" cy="259045"/>
    <xdr:sp macro="" textlink="">
      <xdr:nvSpPr>
        <xdr:cNvPr id="316" name="テキスト ボックス 315"/>
        <xdr:cNvSpPr txBox="1"/>
      </xdr:nvSpPr>
      <xdr:spPr>
        <a:xfrm>
          <a:off x="9450017" y="645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84785</xdr:rowOff>
    </xdr:from>
    <xdr:to>
      <xdr:col>12</xdr:col>
      <xdr:colOff>561975</xdr:colOff>
      <xdr:row>37</xdr:row>
      <xdr:rowOff>14935</xdr:rowOff>
    </xdr:to>
    <xdr:sp macro="" textlink="">
      <xdr:nvSpPr>
        <xdr:cNvPr id="317" name="円/楕円 316"/>
        <xdr:cNvSpPr/>
      </xdr:nvSpPr>
      <xdr:spPr>
        <a:xfrm>
          <a:off x="8699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6062</xdr:rowOff>
    </xdr:from>
    <xdr:ext cx="378565" cy="259045"/>
    <xdr:sp macro="" textlink="">
      <xdr:nvSpPr>
        <xdr:cNvPr id="318" name="テキスト ボックス 317"/>
        <xdr:cNvSpPr txBox="1"/>
      </xdr:nvSpPr>
      <xdr:spPr>
        <a:xfrm>
          <a:off x="8561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84328</xdr:rowOff>
    </xdr:from>
    <xdr:to>
      <xdr:col>11</xdr:col>
      <xdr:colOff>358775</xdr:colOff>
      <xdr:row>37</xdr:row>
      <xdr:rowOff>14478</xdr:rowOff>
    </xdr:to>
    <xdr:sp macro="" textlink="">
      <xdr:nvSpPr>
        <xdr:cNvPr id="319" name="円/楕円 318"/>
        <xdr:cNvSpPr/>
      </xdr:nvSpPr>
      <xdr:spPr>
        <a:xfrm>
          <a:off x="7810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5605</xdr:rowOff>
    </xdr:from>
    <xdr:ext cx="378565" cy="259045"/>
    <xdr:sp macro="" textlink="">
      <xdr:nvSpPr>
        <xdr:cNvPr id="320" name="テキスト ボックス 319"/>
        <xdr:cNvSpPr txBox="1"/>
      </xdr:nvSpPr>
      <xdr:spPr>
        <a:xfrm>
          <a:off x="7672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2946</xdr:rowOff>
    </xdr:from>
    <xdr:to>
      <xdr:col>10</xdr:col>
      <xdr:colOff>155575</xdr:colOff>
      <xdr:row>36</xdr:row>
      <xdr:rowOff>104546</xdr:rowOff>
    </xdr:to>
    <xdr:sp macro="" textlink="">
      <xdr:nvSpPr>
        <xdr:cNvPr id="321" name="円/楕円 320"/>
        <xdr:cNvSpPr/>
      </xdr:nvSpPr>
      <xdr:spPr>
        <a:xfrm>
          <a:off x="6921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95673</xdr:rowOff>
    </xdr:from>
    <xdr:ext cx="378565" cy="259045"/>
    <xdr:sp macro="" textlink="">
      <xdr:nvSpPr>
        <xdr:cNvPr id="322" name="テキスト ボックス 321"/>
        <xdr:cNvSpPr txBox="1"/>
      </xdr:nvSpPr>
      <xdr:spPr>
        <a:xfrm>
          <a:off x="6783017" y="6267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8" name="直線コネクタ 347"/>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9"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50" name="直線コネクタ 349"/>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51"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2" name="直線コネクタ 351"/>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54356</xdr:rowOff>
    </xdr:from>
    <xdr:to>
      <xdr:col>15</xdr:col>
      <xdr:colOff>180975</xdr:colOff>
      <xdr:row>58</xdr:row>
      <xdr:rowOff>91803</xdr:rowOff>
    </xdr:to>
    <xdr:cxnSp macro="">
      <xdr:nvCxnSpPr>
        <xdr:cNvPr id="353" name="直線コネクタ 352"/>
        <xdr:cNvCxnSpPr/>
      </xdr:nvCxnSpPr>
      <xdr:spPr>
        <a:xfrm>
          <a:off x="9639300" y="9998456"/>
          <a:ext cx="838200" cy="3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4"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5" name="フローチャート : 判断 354"/>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30843</xdr:rowOff>
    </xdr:from>
    <xdr:to>
      <xdr:col>14</xdr:col>
      <xdr:colOff>28575</xdr:colOff>
      <xdr:row>58</xdr:row>
      <xdr:rowOff>54356</xdr:rowOff>
    </xdr:to>
    <xdr:cxnSp macro="">
      <xdr:nvCxnSpPr>
        <xdr:cNvPr id="356" name="直線コネクタ 355"/>
        <xdr:cNvCxnSpPr/>
      </xdr:nvCxnSpPr>
      <xdr:spPr>
        <a:xfrm>
          <a:off x="8750300" y="9974943"/>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7" name="フローチャート : 判断 356"/>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8" name="テキスト ボックス 357"/>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30843</xdr:rowOff>
    </xdr:from>
    <xdr:to>
      <xdr:col>12</xdr:col>
      <xdr:colOff>511175</xdr:colOff>
      <xdr:row>58</xdr:row>
      <xdr:rowOff>129577</xdr:rowOff>
    </xdr:to>
    <xdr:cxnSp macro="">
      <xdr:nvCxnSpPr>
        <xdr:cNvPr id="359" name="直線コネクタ 358"/>
        <xdr:cNvCxnSpPr/>
      </xdr:nvCxnSpPr>
      <xdr:spPr>
        <a:xfrm flipV="1">
          <a:off x="7861300" y="9974943"/>
          <a:ext cx="889000" cy="9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60" name="フローチャート : 判断 359"/>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61" name="テキスト ボックス 360"/>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125984</xdr:rowOff>
    </xdr:from>
    <xdr:to>
      <xdr:col>11</xdr:col>
      <xdr:colOff>307975</xdr:colOff>
      <xdr:row>58</xdr:row>
      <xdr:rowOff>129577</xdr:rowOff>
    </xdr:to>
    <xdr:cxnSp macro="">
      <xdr:nvCxnSpPr>
        <xdr:cNvPr id="362" name="直線コネクタ 361"/>
        <xdr:cNvCxnSpPr/>
      </xdr:nvCxnSpPr>
      <xdr:spPr>
        <a:xfrm>
          <a:off x="6972300" y="100700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3" name="フローチャート : 判断 362"/>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4" name="テキスト ボックス 363"/>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5" name="フローチャート : 判断 364"/>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6" name="テキスト ボックス 365"/>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41003</xdr:rowOff>
    </xdr:from>
    <xdr:to>
      <xdr:col>15</xdr:col>
      <xdr:colOff>231775</xdr:colOff>
      <xdr:row>58</xdr:row>
      <xdr:rowOff>142603</xdr:rowOff>
    </xdr:to>
    <xdr:sp macro="" textlink="">
      <xdr:nvSpPr>
        <xdr:cNvPr id="372" name="円/楕円 371"/>
        <xdr:cNvSpPr/>
      </xdr:nvSpPr>
      <xdr:spPr>
        <a:xfrm>
          <a:off x="10426700" y="99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19430</xdr:rowOff>
    </xdr:from>
    <xdr:ext cx="469744" cy="259045"/>
    <xdr:sp macro="" textlink="">
      <xdr:nvSpPr>
        <xdr:cNvPr id="373" name="農林水産業費該当値テキスト"/>
        <xdr:cNvSpPr txBox="1"/>
      </xdr:nvSpPr>
      <xdr:spPr>
        <a:xfrm>
          <a:off x="10528300" y="99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3556</xdr:rowOff>
    </xdr:from>
    <xdr:to>
      <xdr:col>14</xdr:col>
      <xdr:colOff>79375</xdr:colOff>
      <xdr:row>58</xdr:row>
      <xdr:rowOff>105156</xdr:rowOff>
    </xdr:to>
    <xdr:sp macro="" textlink="">
      <xdr:nvSpPr>
        <xdr:cNvPr id="374" name="円/楕円 373"/>
        <xdr:cNvSpPr/>
      </xdr:nvSpPr>
      <xdr:spPr>
        <a:xfrm>
          <a:off x="9588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96283</xdr:rowOff>
    </xdr:from>
    <xdr:ext cx="469744" cy="259045"/>
    <xdr:sp macro="" textlink="">
      <xdr:nvSpPr>
        <xdr:cNvPr id="375" name="テキスト ボックス 374"/>
        <xdr:cNvSpPr txBox="1"/>
      </xdr:nvSpPr>
      <xdr:spPr>
        <a:xfrm>
          <a:off x="9404427" y="100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151493</xdr:rowOff>
    </xdr:from>
    <xdr:to>
      <xdr:col>12</xdr:col>
      <xdr:colOff>561975</xdr:colOff>
      <xdr:row>58</xdr:row>
      <xdr:rowOff>81643</xdr:rowOff>
    </xdr:to>
    <xdr:sp macro="" textlink="">
      <xdr:nvSpPr>
        <xdr:cNvPr id="376" name="円/楕円 375"/>
        <xdr:cNvSpPr/>
      </xdr:nvSpPr>
      <xdr:spPr>
        <a:xfrm>
          <a:off x="8699500" y="9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72770</xdr:rowOff>
    </xdr:from>
    <xdr:ext cx="469744" cy="259045"/>
    <xdr:sp macro="" textlink="">
      <xdr:nvSpPr>
        <xdr:cNvPr id="377" name="テキスト ボックス 376"/>
        <xdr:cNvSpPr txBox="1"/>
      </xdr:nvSpPr>
      <xdr:spPr>
        <a:xfrm>
          <a:off x="8515427" y="1001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78777</xdr:rowOff>
    </xdr:from>
    <xdr:to>
      <xdr:col>11</xdr:col>
      <xdr:colOff>358775</xdr:colOff>
      <xdr:row>59</xdr:row>
      <xdr:rowOff>8927</xdr:rowOff>
    </xdr:to>
    <xdr:sp macro="" textlink="">
      <xdr:nvSpPr>
        <xdr:cNvPr id="378" name="円/楕円 377"/>
        <xdr:cNvSpPr/>
      </xdr:nvSpPr>
      <xdr:spPr>
        <a:xfrm>
          <a:off x="7810500" y="10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54</xdr:rowOff>
    </xdr:from>
    <xdr:ext cx="469744" cy="259045"/>
    <xdr:sp macro="" textlink="">
      <xdr:nvSpPr>
        <xdr:cNvPr id="379" name="テキスト ボックス 378"/>
        <xdr:cNvSpPr txBox="1"/>
      </xdr:nvSpPr>
      <xdr:spPr>
        <a:xfrm>
          <a:off x="7626427" y="101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75184</xdr:rowOff>
    </xdr:from>
    <xdr:to>
      <xdr:col>10</xdr:col>
      <xdr:colOff>155575</xdr:colOff>
      <xdr:row>59</xdr:row>
      <xdr:rowOff>5334</xdr:rowOff>
    </xdr:to>
    <xdr:sp macro="" textlink="">
      <xdr:nvSpPr>
        <xdr:cNvPr id="380" name="円/楕円 379"/>
        <xdr:cNvSpPr/>
      </xdr:nvSpPr>
      <xdr:spPr>
        <a:xfrm>
          <a:off x="6921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167911</xdr:rowOff>
    </xdr:from>
    <xdr:ext cx="469744" cy="259045"/>
    <xdr:sp macro="" textlink="">
      <xdr:nvSpPr>
        <xdr:cNvPr id="381" name="テキスト ボックス 380"/>
        <xdr:cNvSpPr txBox="1"/>
      </xdr:nvSpPr>
      <xdr:spPr>
        <a:xfrm>
          <a:off x="6737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3" name="直線コネクタ 402"/>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4"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5" name="直線コネクタ 404"/>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6"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7" name="直線コネクタ 406"/>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2518</xdr:rowOff>
    </xdr:from>
    <xdr:to>
      <xdr:col>15</xdr:col>
      <xdr:colOff>180975</xdr:colOff>
      <xdr:row>78</xdr:row>
      <xdr:rowOff>32395</xdr:rowOff>
    </xdr:to>
    <xdr:cxnSp macro="">
      <xdr:nvCxnSpPr>
        <xdr:cNvPr id="408" name="直線コネクタ 407"/>
        <xdr:cNvCxnSpPr/>
      </xdr:nvCxnSpPr>
      <xdr:spPr>
        <a:xfrm>
          <a:off x="9639300" y="13375618"/>
          <a:ext cx="838200" cy="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9"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10" name="フローチャート : 判断 409"/>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167246</xdr:rowOff>
    </xdr:from>
    <xdr:to>
      <xdr:col>14</xdr:col>
      <xdr:colOff>28575</xdr:colOff>
      <xdr:row>78</xdr:row>
      <xdr:rowOff>2518</xdr:rowOff>
    </xdr:to>
    <xdr:cxnSp macro="">
      <xdr:nvCxnSpPr>
        <xdr:cNvPr id="411" name="直線コネクタ 410"/>
        <xdr:cNvCxnSpPr/>
      </xdr:nvCxnSpPr>
      <xdr:spPr>
        <a:xfrm>
          <a:off x="8750300" y="13368896"/>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2" name="フローチャート : 判断 411"/>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3" name="テキスト ボックス 412"/>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167246</xdr:rowOff>
    </xdr:from>
    <xdr:to>
      <xdr:col>12</xdr:col>
      <xdr:colOff>511175</xdr:colOff>
      <xdr:row>78</xdr:row>
      <xdr:rowOff>32029</xdr:rowOff>
    </xdr:to>
    <xdr:cxnSp macro="">
      <xdr:nvCxnSpPr>
        <xdr:cNvPr id="414" name="直線コネクタ 413"/>
        <xdr:cNvCxnSpPr/>
      </xdr:nvCxnSpPr>
      <xdr:spPr>
        <a:xfrm flipV="1">
          <a:off x="7861300" y="13368896"/>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5" name="フローチャート : 判断 414"/>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6" name="テキスト ボックス 415"/>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164731</xdr:rowOff>
    </xdr:from>
    <xdr:to>
      <xdr:col>11</xdr:col>
      <xdr:colOff>307975</xdr:colOff>
      <xdr:row>78</xdr:row>
      <xdr:rowOff>32029</xdr:rowOff>
    </xdr:to>
    <xdr:cxnSp macro="">
      <xdr:nvCxnSpPr>
        <xdr:cNvPr id="417" name="直線コネクタ 416"/>
        <xdr:cNvCxnSpPr/>
      </xdr:nvCxnSpPr>
      <xdr:spPr>
        <a:xfrm>
          <a:off x="6972300" y="13366381"/>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8" name="フローチャート : 判断 417"/>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9" name="テキスト ボックス 418"/>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20" name="フローチャート : 判断 419"/>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21" name="テキスト ボックス 420"/>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153045</xdr:rowOff>
    </xdr:from>
    <xdr:to>
      <xdr:col>15</xdr:col>
      <xdr:colOff>231775</xdr:colOff>
      <xdr:row>78</xdr:row>
      <xdr:rowOff>83195</xdr:rowOff>
    </xdr:to>
    <xdr:sp macro="" textlink="">
      <xdr:nvSpPr>
        <xdr:cNvPr id="427" name="円/楕円 426"/>
        <xdr:cNvSpPr/>
      </xdr:nvSpPr>
      <xdr:spPr>
        <a:xfrm>
          <a:off x="104267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67972</xdr:rowOff>
    </xdr:from>
    <xdr:ext cx="469744" cy="259045"/>
    <xdr:sp macro="" textlink="">
      <xdr:nvSpPr>
        <xdr:cNvPr id="428" name="商工費該当値テキスト"/>
        <xdr:cNvSpPr txBox="1"/>
      </xdr:nvSpPr>
      <xdr:spPr>
        <a:xfrm>
          <a:off x="10528300" y="132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123168</xdr:rowOff>
    </xdr:from>
    <xdr:to>
      <xdr:col>14</xdr:col>
      <xdr:colOff>79375</xdr:colOff>
      <xdr:row>78</xdr:row>
      <xdr:rowOff>53318</xdr:rowOff>
    </xdr:to>
    <xdr:sp macro="" textlink="">
      <xdr:nvSpPr>
        <xdr:cNvPr id="429" name="円/楕円 428"/>
        <xdr:cNvSpPr/>
      </xdr:nvSpPr>
      <xdr:spPr>
        <a:xfrm>
          <a:off x="9588500" y="1332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44445</xdr:rowOff>
    </xdr:from>
    <xdr:ext cx="469744" cy="259045"/>
    <xdr:sp macro="" textlink="">
      <xdr:nvSpPr>
        <xdr:cNvPr id="430" name="テキスト ボックス 429"/>
        <xdr:cNvSpPr txBox="1"/>
      </xdr:nvSpPr>
      <xdr:spPr>
        <a:xfrm>
          <a:off x="9404427" y="1341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116446</xdr:rowOff>
    </xdr:from>
    <xdr:to>
      <xdr:col>12</xdr:col>
      <xdr:colOff>561975</xdr:colOff>
      <xdr:row>78</xdr:row>
      <xdr:rowOff>46596</xdr:rowOff>
    </xdr:to>
    <xdr:sp macro="" textlink="">
      <xdr:nvSpPr>
        <xdr:cNvPr id="431" name="円/楕円 430"/>
        <xdr:cNvSpPr/>
      </xdr:nvSpPr>
      <xdr:spPr>
        <a:xfrm>
          <a:off x="8699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37723</xdr:rowOff>
    </xdr:from>
    <xdr:ext cx="469744" cy="259045"/>
    <xdr:sp macro="" textlink="">
      <xdr:nvSpPr>
        <xdr:cNvPr id="432" name="テキスト ボックス 431"/>
        <xdr:cNvSpPr txBox="1"/>
      </xdr:nvSpPr>
      <xdr:spPr>
        <a:xfrm>
          <a:off x="8515427" y="1341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152679</xdr:rowOff>
    </xdr:from>
    <xdr:to>
      <xdr:col>11</xdr:col>
      <xdr:colOff>358775</xdr:colOff>
      <xdr:row>78</xdr:row>
      <xdr:rowOff>82829</xdr:rowOff>
    </xdr:to>
    <xdr:sp macro="" textlink="">
      <xdr:nvSpPr>
        <xdr:cNvPr id="433" name="円/楕円 432"/>
        <xdr:cNvSpPr/>
      </xdr:nvSpPr>
      <xdr:spPr>
        <a:xfrm>
          <a:off x="7810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73956</xdr:rowOff>
    </xdr:from>
    <xdr:ext cx="469744" cy="259045"/>
    <xdr:sp macro="" textlink="">
      <xdr:nvSpPr>
        <xdr:cNvPr id="434" name="テキスト ボックス 433"/>
        <xdr:cNvSpPr txBox="1"/>
      </xdr:nvSpPr>
      <xdr:spPr>
        <a:xfrm>
          <a:off x="7626427"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113931</xdr:rowOff>
    </xdr:from>
    <xdr:to>
      <xdr:col>10</xdr:col>
      <xdr:colOff>155575</xdr:colOff>
      <xdr:row>78</xdr:row>
      <xdr:rowOff>44081</xdr:rowOff>
    </xdr:to>
    <xdr:sp macro="" textlink="">
      <xdr:nvSpPr>
        <xdr:cNvPr id="435" name="円/楕円 434"/>
        <xdr:cNvSpPr/>
      </xdr:nvSpPr>
      <xdr:spPr>
        <a:xfrm>
          <a:off x="6921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35208</xdr:rowOff>
    </xdr:from>
    <xdr:ext cx="469744" cy="259045"/>
    <xdr:sp macro="" textlink="">
      <xdr:nvSpPr>
        <xdr:cNvPr id="436" name="テキスト ボックス 435"/>
        <xdr:cNvSpPr txBox="1"/>
      </xdr:nvSpPr>
      <xdr:spPr>
        <a:xfrm>
          <a:off x="6737427" y="1340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61" name="直線コネクタ 460"/>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2"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3" name="直線コネクタ 462"/>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4"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5" name="直線コネクタ 464"/>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65176</xdr:rowOff>
    </xdr:from>
    <xdr:to>
      <xdr:col>15</xdr:col>
      <xdr:colOff>180975</xdr:colOff>
      <xdr:row>98</xdr:row>
      <xdr:rowOff>65291</xdr:rowOff>
    </xdr:to>
    <xdr:cxnSp macro="">
      <xdr:nvCxnSpPr>
        <xdr:cNvPr id="466" name="直線コネクタ 465"/>
        <xdr:cNvCxnSpPr/>
      </xdr:nvCxnSpPr>
      <xdr:spPr>
        <a:xfrm>
          <a:off x="9639300" y="1686727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7"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8" name="フローチャート : 判断 467"/>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44202</xdr:rowOff>
    </xdr:from>
    <xdr:to>
      <xdr:col>14</xdr:col>
      <xdr:colOff>28575</xdr:colOff>
      <xdr:row>98</xdr:row>
      <xdr:rowOff>65176</xdr:rowOff>
    </xdr:to>
    <xdr:cxnSp macro="">
      <xdr:nvCxnSpPr>
        <xdr:cNvPr id="469" name="直線コネクタ 468"/>
        <xdr:cNvCxnSpPr/>
      </xdr:nvCxnSpPr>
      <xdr:spPr>
        <a:xfrm>
          <a:off x="8750300" y="16846302"/>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70" name="フローチャート : 判断 469"/>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71" name="テキスト ボックス 470"/>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66624</xdr:rowOff>
    </xdr:from>
    <xdr:to>
      <xdr:col>12</xdr:col>
      <xdr:colOff>511175</xdr:colOff>
      <xdr:row>98</xdr:row>
      <xdr:rowOff>44202</xdr:rowOff>
    </xdr:to>
    <xdr:cxnSp macro="">
      <xdr:nvCxnSpPr>
        <xdr:cNvPr id="472" name="直線コネクタ 471"/>
        <xdr:cNvCxnSpPr/>
      </xdr:nvCxnSpPr>
      <xdr:spPr>
        <a:xfrm>
          <a:off x="7861300" y="16697274"/>
          <a:ext cx="889000" cy="14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3" name="フローチャート : 判断 472"/>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4" name="テキスト ボックス 473"/>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66624</xdr:rowOff>
    </xdr:from>
    <xdr:to>
      <xdr:col>11</xdr:col>
      <xdr:colOff>307975</xdr:colOff>
      <xdr:row>97</xdr:row>
      <xdr:rowOff>112992</xdr:rowOff>
    </xdr:to>
    <xdr:cxnSp macro="">
      <xdr:nvCxnSpPr>
        <xdr:cNvPr id="475" name="直線コネクタ 474"/>
        <xdr:cNvCxnSpPr/>
      </xdr:nvCxnSpPr>
      <xdr:spPr>
        <a:xfrm flipV="1">
          <a:off x="6972300" y="16697274"/>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6" name="フローチャート : 判断 475"/>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7" name="テキスト ボックス 476"/>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8" name="フローチャート : 判断 477"/>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9" name="テキスト ボックス 478"/>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14491</xdr:rowOff>
    </xdr:from>
    <xdr:to>
      <xdr:col>15</xdr:col>
      <xdr:colOff>231775</xdr:colOff>
      <xdr:row>98</xdr:row>
      <xdr:rowOff>116091</xdr:rowOff>
    </xdr:to>
    <xdr:sp macro="" textlink="">
      <xdr:nvSpPr>
        <xdr:cNvPr id="485" name="円/楕円 484"/>
        <xdr:cNvSpPr/>
      </xdr:nvSpPr>
      <xdr:spPr>
        <a:xfrm>
          <a:off x="104267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100868</xdr:rowOff>
    </xdr:from>
    <xdr:ext cx="534377" cy="259045"/>
    <xdr:sp macro="" textlink="">
      <xdr:nvSpPr>
        <xdr:cNvPr id="486" name="土木費該当値テキスト"/>
        <xdr:cNvSpPr txBox="1"/>
      </xdr:nvSpPr>
      <xdr:spPr>
        <a:xfrm>
          <a:off x="10528300" y="167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14376</xdr:rowOff>
    </xdr:from>
    <xdr:to>
      <xdr:col>14</xdr:col>
      <xdr:colOff>79375</xdr:colOff>
      <xdr:row>98</xdr:row>
      <xdr:rowOff>115976</xdr:rowOff>
    </xdr:to>
    <xdr:sp macro="" textlink="">
      <xdr:nvSpPr>
        <xdr:cNvPr id="487" name="円/楕円 486"/>
        <xdr:cNvSpPr/>
      </xdr:nvSpPr>
      <xdr:spPr>
        <a:xfrm>
          <a:off x="9588500" y="1681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107103</xdr:rowOff>
    </xdr:from>
    <xdr:ext cx="534377" cy="259045"/>
    <xdr:sp macro="" textlink="">
      <xdr:nvSpPr>
        <xdr:cNvPr id="488" name="テキスト ボックス 487"/>
        <xdr:cNvSpPr txBox="1"/>
      </xdr:nvSpPr>
      <xdr:spPr>
        <a:xfrm>
          <a:off x="9372111" y="16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164852</xdr:rowOff>
    </xdr:from>
    <xdr:to>
      <xdr:col>12</xdr:col>
      <xdr:colOff>561975</xdr:colOff>
      <xdr:row>98</xdr:row>
      <xdr:rowOff>95002</xdr:rowOff>
    </xdr:to>
    <xdr:sp macro="" textlink="">
      <xdr:nvSpPr>
        <xdr:cNvPr id="489" name="円/楕円 488"/>
        <xdr:cNvSpPr/>
      </xdr:nvSpPr>
      <xdr:spPr>
        <a:xfrm>
          <a:off x="8699500" y="1679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86129</xdr:rowOff>
    </xdr:from>
    <xdr:ext cx="534377" cy="259045"/>
    <xdr:sp macro="" textlink="">
      <xdr:nvSpPr>
        <xdr:cNvPr id="490" name="テキスト ボックス 489"/>
        <xdr:cNvSpPr txBox="1"/>
      </xdr:nvSpPr>
      <xdr:spPr>
        <a:xfrm>
          <a:off x="8483111" y="1688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15824</xdr:rowOff>
    </xdr:from>
    <xdr:to>
      <xdr:col>11</xdr:col>
      <xdr:colOff>358775</xdr:colOff>
      <xdr:row>97</xdr:row>
      <xdr:rowOff>117424</xdr:rowOff>
    </xdr:to>
    <xdr:sp macro="" textlink="">
      <xdr:nvSpPr>
        <xdr:cNvPr id="491" name="円/楕円 490"/>
        <xdr:cNvSpPr/>
      </xdr:nvSpPr>
      <xdr:spPr>
        <a:xfrm>
          <a:off x="7810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108551</xdr:rowOff>
    </xdr:from>
    <xdr:ext cx="534377" cy="259045"/>
    <xdr:sp macro="" textlink="">
      <xdr:nvSpPr>
        <xdr:cNvPr id="492" name="テキスト ボックス 491"/>
        <xdr:cNvSpPr txBox="1"/>
      </xdr:nvSpPr>
      <xdr:spPr>
        <a:xfrm>
          <a:off x="7594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62192</xdr:rowOff>
    </xdr:from>
    <xdr:to>
      <xdr:col>10</xdr:col>
      <xdr:colOff>155575</xdr:colOff>
      <xdr:row>97</xdr:row>
      <xdr:rowOff>163792</xdr:rowOff>
    </xdr:to>
    <xdr:sp macro="" textlink="">
      <xdr:nvSpPr>
        <xdr:cNvPr id="493" name="円/楕円 492"/>
        <xdr:cNvSpPr/>
      </xdr:nvSpPr>
      <xdr:spPr>
        <a:xfrm>
          <a:off x="6921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154919</xdr:rowOff>
    </xdr:from>
    <xdr:ext cx="534377" cy="259045"/>
    <xdr:sp macro="" textlink="">
      <xdr:nvSpPr>
        <xdr:cNvPr id="494" name="テキスト ボックス 493"/>
        <xdr:cNvSpPr txBox="1"/>
      </xdr:nvSpPr>
      <xdr:spPr>
        <a:xfrm>
          <a:off x="6705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21" name="直線コネクタ 520"/>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2"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3" name="直線コネクタ 522"/>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4"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5" name="直線コネクタ 524"/>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87612</xdr:rowOff>
    </xdr:from>
    <xdr:to>
      <xdr:col>23</xdr:col>
      <xdr:colOff>517525</xdr:colOff>
      <xdr:row>35</xdr:row>
      <xdr:rowOff>93817</xdr:rowOff>
    </xdr:to>
    <xdr:cxnSp macro="">
      <xdr:nvCxnSpPr>
        <xdr:cNvPr id="526" name="直線コネクタ 525"/>
        <xdr:cNvCxnSpPr/>
      </xdr:nvCxnSpPr>
      <xdr:spPr>
        <a:xfrm flipV="1">
          <a:off x="15481300" y="608836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7"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8" name="フローチャート : 判断 527"/>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93817</xdr:rowOff>
    </xdr:from>
    <xdr:to>
      <xdr:col>22</xdr:col>
      <xdr:colOff>365125</xdr:colOff>
      <xdr:row>36</xdr:row>
      <xdr:rowOff>82713</xdr:rowOff>
    </xdr:to>
    <xdr:cxnSp macro="">
      <xdr:nvCxnSpPr>
        <xdr:cNvPr id="529" name="直線コネクタ 528"/>
        <xdr:cNvCxnSpPr/>
      </xdr:nvCxnSpPr>
      <xdr:spPr>
        <a:xfrm flipV="1">
          <a:off x="14592300" y="6094567"/>
          <a:ext cx="889000" cy="1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30" name="フローチャート : 判断 529"/>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31" name="テキスト ボックス 530"/>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55771</xdr:rowOff>
    </xdr:from>
    <xdr:to>
      <xdr:col>21</xdr:col>
      <xdr:colOff>161925</xdr:colOff>
      <xdr:row>36</xdr:row>
      <xdr:rowOff>82713</xdr:rowOff>
    </xdr:to>
    <xdr:cxnSp macro="">
      <xdr:nvCxnSpPr>
        <xdr:cNvPr id="532" name="直線コネクタ 531"/>
        <xdr:cNvCxnSpPr/>
      </xdr:nvCxnSpPr>
      <xdr:spPr>
        <a:xfrm>
          <a:off x="13703300" y="6227971"/>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3" name="フローチャート : 判断 532"/>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4" name="テキスト ボックス 533"/>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43851</xdr:rowOff>
    </xdr:from>
    <xdr:to>
      <xdr:col>19</xdr:col>
      <xdr:colOff>644525</xdr:colOff>
      <xdr:row>36</xdr:row>
      <xdr:rowOff>55771</xdr:rowOff>
    </xdr:to>
    <xdr:cxnSp macro="">
      <xdr:nvCxnSpPr>
        <xdr:cNvPr id="535" name="直線コネクタ 534"/>
        <xdr:cNvCxnSpPr/>
      </xdr:nvCxnSpPr>
      <xdr:spPr>
        <a:xfrm>
          <a:off x="12814300" y="6216051"/>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6" name="フローチャート : 判断 535"/>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7" name="テキスト ボックス 536"/>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8" name="フローチャート : 判断 537"/>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9" name="テキスト ボックス 538"/>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36812</xdr:rowOff>
    </xdr:from>
    <xdr:to>
      <xdr:col>23</xdr:col>
      <xdr:colOff>568325</xdr:colOff>
      <xdr:row>35</xdr:row>
      <xdr:rowOff>138412</xdr:rowOff>
    </xdr:to>
    <xdr:sp macro="" textlink="">
      <xdr:nvSpPr>
        <xdr:cNvPr id="545" name="円/楕円 544"/>
        <xdr:cNvSpPr/>
      </xdr:nvSpPr>
      <xdr:spPr>
        <a:xfrm>
          <a:off x="162687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59689</xdr:rowOff>
    </xdr:from>
    <xdr:ext cx="534377" cy="259045"/>
    <xdr:sp macro="" textlink="">
      <xdr:nvSpPr>
        <xdr:cNvPr id="546" name="消防費該当値テキスト"/>
        <xdr:cNvSpPr txBox="1"/>
      </xdr:nvSpPr>
      <xdr:spPr>
        <a:xfrm>
          <a:off x="16370300" y="5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43017</xdr:rowOff>
    </xdr:from>
    <xdr:to>
      <xdr:col>22</xdr:col>
      <xdr:colOff>415925</xdr:colOff>
      <xdr:row>35</xdr:row>
      <xdr:rowOff>144617</xdr:rowOff>
    </xdr:to>
    <xdr:sp macro="" textlink="">
      <xdr:nvSpPr>
        <xdr:cNvPr id="547" name="円/楕円 546"/>
        <xdr:cNvSpPr/>
      </xdr:nvSpPr>
      <xdr:spPr>
        <a:xfrm>
          <a:off x="15430500" y="6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161144</xdr:rowOff>
    </xdr:from>
    <xdr:ext cx="534377" cy="259045"/>
    <xdr:sp macro="" textlink="">
      <xdr:nvSpPr>
        <xdr:cNvPr id="548" name="テキスト ボックス 547"/>
        <xdr:cNvSpPr txBox="1"/>
      </xdr:nvSpPr>
      <xdr:spPr>
        <a:xfrm>
          <a:off x="15214111" y="58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31913</xdr:rowOff>
    </xdr:from>
    <xdr:to>
      <xdr:col>21</xdr:col>
      <xdr:colOff>212725</xdr:colOff>
      <xdr:row>36</xdr:row>
      <xdr:rowOff>133513</xdr:rowOff>
    </xdr:to>
    <xdr:sp macro="" textlink="">
      <xdr:nvSpPr>
        <xdr:cNvPr id="549" name="円/楕円 548"/>
        <xdr:cNvSpPr/>
      </xdr:nvSpPr>
      <xdr:spPr>
        <a:xfrm>
          <a:off x="14541500" y="6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124640</xdr:rowOff>
    </xdr:from>
    <xdr:ext cx="534377" cy="259045"/>
    <xdr:sp macro="" textlink="">
      <xdr:nvSpPr>
        <xdr:cNvPr id="550" name="テキスト ボックス 549"/>
        <xdr:cNvSpPr txBox="1"/>
      </xdr:nvSpPr>
      <xdr:spPr>
        <a:xfrm>
          <a:off x="14325111" y="629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4971</xdr:rowOff>
    </xdr:from>
    <xdr:to>
      <xdr:col>20</xdr:col>
      <xdr:colOff>9525</xdr:colOff>
      <xdr:row>36</xdr:row>
      <xdr:rowOff>106571</xdr:rowOff>
    </xdr:to>
    <xdr:sp macro="" textlink="">
      <xdr:nvSpPr>
        <xdr:cNvPr id="551" name="円/楕円 550"/>
        <xdr:cNvSpPr/>
      </xdr:nvSpPr>
      <xdr:spPr>
        <a:xfrm>
          <a:off x="13652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97698</xdr:rowOff>
    </xdr:from>
    <xdr:ext cx="534377" cy="259045"/>
    <xdr:sp macro="" textlink="">
      <xdr:nvSpPr>
        <xdr:cNvPr id="552" name="テキスト ボックス 551"/>
        <xdr:cNvSpPr txBox="1"/>
      </xdr:nvSpPr>
      <xdr:spPr>
        <a:xfrm>
          <a:off x="13436111" y="62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164501</xdr:rowOff>
    </xdr:from>
    <xdr:to>
      <xdr:col>18</xdr:col>
      <xdr:colOff>492125</xdr:colOff>
      <xdr:row>36</xdr:row>
      <xdr:rowOff>94651</xdr:rowOff>
    </xdr:to>
    <xdr:sp macro="" textlink="">
      <xdr:nvSpPr>
        <xdr:cNvPr id="553" name="円/楕円 552"/>
        <xdr:cNvSpPr/>
      </xdr:nvSpPr>
      <xdr:spPr>
        <a:xfrm>
          <a:off x="12763500" y="61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85778</xdr:rowOff>
    </xdr:from>
    <xdr:ext cx="534377" cy="259045"/>
    <xdr:sp macro="" textlink="">
      <xdr:nvSpPr>
        <xdr:cNvPr id="554" name="テキスト ボックス 553"/>
        <xdr:cNvSpPr txBox="1"/>
      </xdr:nvSpPr>
      <xdr:spPr>
        <a:xfrm>
          <a:off x="12547111" y="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7" name="直線コネクタ 576"/>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8"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9" name="直線コネクタ 578"/>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80"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81" name="直線コネクタ 580"/>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40945</xdr:rowOff>
    </xdr:from>
    <xdr:to>
      <xdr:col>23</xdr:col>
      <xdr:colOff>517525</xdr:colOff>
      <xdr:row>56</xdr:row>
      <xdr:rowOff>91580</xdr:rowOff>
    </xdr:to>
    <xdr:cxnSp macro="">
      <xdr:nvCxnSpPr>
        <xdr:cNvPr id="582" name="直線コネクタ 581"/>
        <xdr:cNvCxnSpPr/>
      </xdr:nvCxnSpPr>
      <xdr:spPr>
        <a:xfrm>
          <a:off x="15481300" y="9642145"/>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3"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4" name="フローチャート : 判断 583"/>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40945</xdr:rowOff>
    </xdr:from>
    <xdr:to>
      <xdr:col>22</xdr:col>
      <xdr:colOff>365125</xdr:colOff>
      <xdr:row>56</xdr:row>
      <xdr:rowOff>170973</xdr:rowOff>
    </xdr:to>
    <xdr:cxnSp macro="">
      <xdr:nvCxnSpPr>
        <xdr:cNvPr id="585" name="直線コネクタ 584"/>
        <xdr:cNvCxnSpPr/>
      </xdr:nvCxnSpPr>
      <xdr:spPr>
        <a:xfrm flipV="1">
          <a:off x="14592300" y="9642145"/>
          <a:ext cx="889000" cy="1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6" name="フローチャート : 判断 585"/>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7" name="テキスト ボックス 586"/>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170973</xdr:rowOff>
    </xdr:from>
    <xdr:to>
      <xdr:col>21</xdr:col>
      <xdr:colOff>161925</xdr:colOff>
      <xdr:row>56</xdr:row>
      <xdr:rowOff>171430</xdr:rowOff>
    </xdr:to>
    <xdr:cxnSp macro="">
      <xdr:nvCxnSpPr>
        <xdr:cNvPr id="588" name="直線コネクタ 587"/>
        <xdr:cNvCxnSpPr/>
      </xdr:nvCxnSpPr>
      <xdr:spPr>
        <a:xfrm flipV="1">
          <a:off x="13703300" y="97721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9" name="フローチャート : 判断 588"/>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90" name="テキスト ボックス 589"/>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171430</xdr:rowOff>
    </xdr:from>
    <xdr:to>
      <xdr:col>19</xdr:col>
      <xdr:colOff>644525</xdr:colOff>
      <xdr:row>57</xdr:row>
      <xdr:rowOff>71394</xdr:rowOff>
    </xdr:to>
    <xdr:cxnSp macro="">
      <xdr:nvCxnSpPr>
        <xdr:cNvPr id="591" name="直線コネクタ 590"/>
        <xdr:cNvCxnSpPr/>
      </xdr:nvCxnSpPr>
      <xdr:spPr>
        <a:xfrm flipV="1">
          <a:off x="12814300" y="9772630"/>
          <a:ext cx="889000" cy="7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2" name="フローチャート : 判断 591"/>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3" name="テキスト ボックス 592"/>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4" name="フローチャート : 判断 593"/>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5" name="テキスト ボックス 594"/>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40780</xdr:rowOff>
    </xdr:from>
    <xdr:to>
      <xdr:col>23</xdr:col>
      <xdr:colOff>568325</xdr:colOff>
      <xdr:row>56</xdr:row>
      <xdr:rowOff>142380</xdr:rowOff>
    </xdr:to>
    <xdr:sp macro="" textlink="">
      <xdr:nvSpPr>
        <xdr:cNvPr id="601" name="円/楕円 600"/>
        <xdr:cNvSpPr/>
      </xdr:nvSpPr>
      <xdr:spPr>
        <a:xfrm>
          <a:off x="16268700" y="96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19207</xdr:rowOff>
    </xdr:from>
    <xdr:ext cx="534377" cy="259045"/>
    <xdr:sp macro="" textlink="">
      <xdr:nvSpPr>
        <xdr:cNvPr id="602" name="教育費該当値テキスト"/>
        <xdr:cNvSpPr txBox="1"/>
      </xdr:nvSpPr>
      <xdr:spPr>
        <a:xfrm>
          <a:off x="16370300" y="96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161595</xdr:rowOff>
    </xdr:from>
    <xdr:to>
      <xdr:col>22</xdr:col>
      <xdr:colOff>415925</xdr:colOff>
      <xdr:row>56</xdr:row>
      <xdr:rowOff>91745</xdr:rowOff>
    </xdr:to>
    <xdr:sp macro="" textlink="">
      <xdr:nvSpPr>
        <xdr:cNvPr id="603" name="円/楕円 602"/>
        <xdr:cNvSpPr/>
      </xdr:nvSpPr>
      <xdr:spPr>
        <a:xfrm>
          <a:off x="15430500" y="95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82872</xdr:rowOff>
    </xdr:from>
    <xdr:ext cx="534377" cy="259045"/>
    <xdr:sp macro="" textlink="">
      <xdr:nvSpPr>
        <xdr:cNvPr id="604" name="テキスト ボックス 603"/>
        <xdr:cNvSpPr txBox="1"/>
      </xdr:nvSpPr>
      <xdr:spPr>
        <a:xfrm>
          <a:off x="15214111" y="96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120173</xdr:rowOff>
    </xdr:from>
    <xdr:to>
      <xdr:col>21</xdr:col>
      <xdr:colOff>212725</xdr:colOff>
      <xdr:row>57</xdr:row>
      <xdr:rowOff>50323</xdr:rowOff>
    </xdr:to>
    <xdr:sp macro="" textlink="">
      <xdr:nvSpPr>
        <xdr:cNvPr id="605" name="円/楕円 604"/>
        <xdr:cNvSpPr/>
      </xdr:nvSpPr>
      <xdr:spPr>
        <a:xfrm>
          <a:off x="14541500" y="97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41450</xdr:rowOff>
    </xdr:from>
    <xdr:ext cx="534377" cy="259045"/>
    <xdr:sp macro="" textlink="">
      <xdr:nvSpPr>
        <xdr:cNvPr id="606" name="テキスト ボックス 605"/>
        <xdr:cNvSpPr txBox="1"/>
      </xdr:nvSpPr>
      <xdr:spPr>
        <a:xfrm>
          <a:off x="14325111" y="98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120630</xdr:rowOff>
    </xdr:from>
    <xdr:to>
      <xdr:col>20</xdr:col>
      <xdr:colOff>9525</xdr:colOff>
      <xdr:row>57</xdr:row>
      <xdr:rowOff>50780</xdr:rowOff>
    </xdr:to>
    <xdr:sp macro="" textlink="">
      <xdr:nvSpPr>
        <xdr:cNvPr id="607" name="円/楕円 606"/>
        <xdr:cNvSpPr/>
      </xdr:nvSpPr>
      <xdr:spPr>
        <a:xfrm>
          <a:off x="13652500" y="97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41907</xdr:rowOff>
    </xdr:from>
    <xdr:ext cx="534377" cy="259045"/>
    <xdr:sp macro="" textlink="">
      <xdr:nvSpPr>
        <xdr:cNvPr id="608" name="テキスト ボックス 607"/>
        <xdr:cNvSpPr txBox="1"/>
      </xdr:nvSpPr>
      <xdr:spPr>
        <a:xfrm>
          <a:off x="13436111" y="98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20594</xdr:rowOff>
    </xdr:from>
    <xdr:to>
      <xdr:col>18</xdr:col>
      <xdr:colOff>492125</xdr:colOff>
      <xdr:row>57</xdr:row>
      <xdr:rowOff>122194</xdr:rowOff>
    </xdr:to>
    <xdr:sp macro="" textlink="">
      <xdr:nvSpPr>
        <xdr:cNvPr id="609" name="円/楕円 608"/>
        <xdr:cNvSpPr/>
      </xdr:nvSpPr>
      <xdr:spPr>
        <a:xfrm>
          <a:off x="12763500" y="97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113321</xdr:rowOff>
    </xdr:from>
    <xdr:ext cx="534377" cy="259045"/>
    <xdr:sp macro="" textlink="">
      <xdr:nvSpPr>
        <xdr:cNvPr id="610" name="テキスト ボックス 609"/>
        <xdr:cNvSpPr txBox="1"/>
      </xdr:nvSpPr>
      <xdr:spPr>
        <a:xfrm>
          <a:off x="12547111" y="988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6" name="直線コネクタ 635"/>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7"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9"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40" name="直線コネクタ 639"/>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2"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3" name="フローチャート : 判断 642"/>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4" name="直線コネクタ 64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5" name="フローチャート : 判断 644"/>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6" name="テキスト ボックス 645"/>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7" name="直線コネクタ 64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8" name="フローチャート : 判断 647"/>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9" name="テキスト ボックス 648"/>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0" name="直線コネクタ 64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51" name="フローチャート : 判断 650"/>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2" name="テキスト ボックス 651"/>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3" name="フローチャート : 判断 652"/>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4" name="テキスト ボックス 653"/>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0" name="円/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61"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2" name="円/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3" name="テキスト ボックス 662"/>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4" name="円/楕円 66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5" name="テキスト ボックス 664"/>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6" name="円/楕円 66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7" name="テキスト ボックス 666"/>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8" name="円/楕円 66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9" name="テキスト ボックス 668"/>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6" name="直線コネクタ 695"/>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7"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8" name="直線コネクタ 697"/>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9"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700" name="直線コネクタ 699"/>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83300</xdr:rowOff>
    </xdr:from>
    <xdr:to>
      <xdr:col>23</xdr:col>
      <xdr:colOff>517525</xdr:colOff>
      <xdr:row>96</xdr:row>
      <xdr:rowOff>120498</xdr:rowOff>
    </xdr:to>
    <xdr:cxnSp macro="">
      <xdr:nvCxnSpPr>
        <xdr:cNvPr id="701" name="直線コネクタ 700"/>
        <xdr:cNvCxnSpPr/>
      </xdr:nvCxnSpPr>
      <xdr:spPr>
        <a:xfrm flipV="1">
          <a:off x="15481300" y="16542500"/>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2"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3" name="フローチャート : 判断 702"/>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44276</xdr:rowOff>
    </xdr:from>
    <xdr:to>
      <xdr:col>22</xdr:col>
      <xdr:colOff>365125</xdr:colOff>
      <xdr:row>96</xdr:row>
      <xdr:rowOff>120498</xdr:rowOff>
    </xdr:to>
    <xdr:cxnSp macro="">
      <xdr:nvCxnSpPr>
        <xdr:cNvPr id="704" name="直線コネクタ 703"/>
        <xdr:cNvCxnSpPr/>
      </xdr:nvCxnSpPr>
      <xdr:spPr>
        <a:xfrm>
          <a:off x="14592300" y="16503476"/>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5" name="フローチャート : 判断 704"/>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6" name="テキスト ボックス 705"/>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162494</xdr:rowOff>
    </xdr:from>
    <xdr:to>
      <xdr:col>21</xdr:col>
      <xdr:colOff>161925</xdr:colOff>
      <xdr:row>96</xdr:row>
      <xdr:rowOff>44276</xdr:rowOff>
    </xdr:to>
    <xdr:cxnSp macro="">
      <xdr:nvCxnSpPr>
        <xdr:cNvPr id="707" name="直線コネクタ 706"/>
        <xdr:cNvCxnSpPr/>
      </xdr:nvCxnSpPr>
      <xdr:spPr>
        <a:xfrm>
          <a:off x="13703300" y="16450244"/>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8" name="フローチャート : 判断 707"/>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9" name="テキスト ボックス 708"/>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162364</xdr:rowOff>
    </xdr:from>
    <xdr:to>
      <xdr:col>19</xdr:col>
      <xdr:colOff>644525</xdr:colOff>
      <xdr:row>95</xdr:row>
      <xdr:rowOff>162494</xdr:rowOff>
    </xdr:to>
    <xdr:cxnSp macro="">
      <xdr:nvCxnSpPr>
        <xdr:cNvPr id="710" name="直線コネクタ 709"/>
        <xdr:cNvCxnSpPr/>
      </xdr:nvCxnSpPr>
      <xdr:spPr>
        <a:xfrm>
          <a:off x="12814300" y="1645011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11" name="フローチャート : 判断 710"/>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2" name="テキスト ボックス 711"/>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3" name="フローチャート : 判断 712"/>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4" name="テキスト ボックス 713"/>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32500</xdr:rowOff>
    </xdr:from>
    <xdr:to>
      <xdr:col>23</xdr:col>
      <xdr:colOff>568325</xdr:colOff>
      <xdr:row>96</xdr:row>
      <xdr:rowOff>134100</xdr:rowOff>
    </xdr:to>
    <xdr:sp macro="" textlink="">
      <xdr:nvSpPr>
        <xdr:cNvPr id="720" name="円/楕円 719"/>
        <xdr:cNvSpPr/>
      </xdr:nvSpPr>
      <xdr:spPr>
        <a:xfrm>
          <a:off x="16268700" y="164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10927</xdr:rowOff>
    </xdr:from>
    <xdr:ext cx="534377" cy="259045"/>
    <xdr:sp macro="" textlink="">
      <xdr:nvSpPr>
        <xdr:cNvPr id="721" name="公債費該当値テキスト"/>
        <xdr:cNvSpPr txBox="1"/>
      </xdr:nvSpPr>
      <xdr:spPr>
        <a:xfrm>
          <a:off x="16370300" y="1647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69698</xdr:rowOff>
    </xdr:from>
    <xdr:to>
      <xdr:col>22</xdr:col>
      <xdr:colOff>415925</xdr:colOff>
      <xdr:row>96</xdr:row>
      <xdr:rowOff>171298</xdr:rowOff>
    </xdr:to>
    <xdr:sp macro="" textlink="">
      <xdr:nvSpPr>
        <xdr:cNvPr id="722" name="円/楕円 721"/>
        <xdr:cNvSpPr/>
      </xdr:nvSpPr>
      <xdr:spPr>
        <a:xfrm>
          <a:off x="15430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162425</xdr:rowOff>
    </xdr:from>
    <xdr:ext cx="534377" cy="259045"/>
    <xdr:sp macro="" textlink="">
      <xdr:nvSpPr>
        <xdr:cNvPr id="723" name="テキスト ボックス 722"/>
        <xdr:cNvSpPr txBox="1"/>
      </xdr:nvSpPr>
      <xdr:spPr>
        <a:xfrm>
          <a:off x="15214111" y="166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164926</xdr:rowOff>
    </xdr:from>
    <xdr:to>
      <xdr:col>21</xdr:col>
      <xdr:colOff>212725</xdr:colOff>
      <xdr:row>96</xdr:row>
      <xdr:rowOff>95076</xdr:rowOff>
    </xdr:to>
    <xdr:sp macro="" textlink="">
      <xdr:nvSpPr>
        <xdr:cNvPr id="724" name="円/楕円 723"/>
        <xdr:cNvSpPr/>
      </xdr:nvSpPr>
      <xdr:spPr>
        <a:xfrm>
          <a:off x="14541500" y="164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86203</xdr:rowOff>
    </xdr:from>
    <xdr:ext cx="534377" cy="259045"/>
    <xdr:sp macro="" textlink="">
      <xdr:nvSpPr>
        <xdr:cNvPr id="725" name="テキスト ボックス 724"/>
        <xdr:cNvSpPr txBox="1"/>
      </xdr:nvSpPr>
      <xdr:spPr>
        <a:xfrm>
          <a:off x="14325111" y="165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111694</xdr:rowOff>
    </xdr:from>
    <xdr:to>
      <xdr:col>20</xdr:col>
      <xdr:colOff>9525</xdr:colOff>
      <xdr:row>96</xdr:row>
      <xdr:rowOff>41844</xdr:rowOff>
    </xdr:to>
    <xdr:sp macro="" textlink="">
      <xdr:nvSpPr>
        <xdr:cNvPr id="726" name="円/楕円 725"/>
        <xdr:cNvSpPr/>
      </xdr:nvSpPr>
      <xdr:spPr>
        <a:xfrm>
          <a:off x="13652500" y="163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32971</xdr:rowOff>
    </xdr:from>
    <xdr:ext cx="534377" cy="259045"/>
    <xdr:sp macro="" textlink="">
      <xdr:nvSpPr>
        <xdr:cNvPr id="727" name="テキスト ボックス 726"/>
        <xdr:cNvSpPr txBox="1"/>
      </xdr:nvSpPr>
      <xdr:spPr>
        <a:xfrm>
          <a:off x="13436111" y="164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111564</xdr:rowOff>
    </xdr:from>
    <xdr:to>
      <xdr:col>18</xdr:col>
      <xdr:colOff>492125</xdr:colOff>
      <xdr:row>96</xdr:row>
      <xdr:rowOff>41714</xdr:rowOff>
    </xdr:to>
    <xdr:sp macro="" textlink="">
      <xdr:nvSpPr>
        <xdr:cNvPr id="728" name="円/楕円 727"/>
        <xdr:cNvSpPr/>
      </xdr:nvSpPr>
      <xdr:spPr>
        <a:xfrm>
          <a:off x="12763500" y="163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32841</xdr:rowOff>
    </xdr:from>
    <xdr:ext cx="534377" cy="259045"/>
    <xdr:sp macro="" textlink="">
      <xdr:nvSpPr>
        <xdr:cNvPr id="729" name="テキスト ボックス 728"/>
        <xdr:cNvSpPr txBox="1"/>
      </xdr:nvSpPr>
      <xdr:spPr>
        <a:xfrm>
          <a:off x="12547111" y="164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40" name="直線コネクタ 73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41" name="テキスト ボックス 74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2" name="直線コネクタ 74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3" name="テキスト ボックス 74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4" name="直線コネクタ 74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5" name="テキスト ボックス 74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6" name="直線コネクタ 74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7" name="テキスト ボックス 74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8" name="直線コネクタ 74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9" name="テキスト ボックス 74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50" name="直線コネクタ 74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51" name="テキスト ボックス 75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5" name="直線コネクタ 754"/>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7" name="直線コネクタ 75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8"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9" name="直線コネクタ 758"/>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97899</xdr:rowOff>
    </xdr:from>
    <xdr:to>
      <xdr:col>32</xdr:col>
      <xdr:colOff>187325</xdr:colOff>
      <xdr:row>39</xdr:row>
      <xdr:rowOff>98878</xdr:rowOff>
    </xdr:to>
    <xdr:cxnSp macro="">
      <xdr:nvCxnSpPr>
        <xdr:cNvPr id="760" name="直線コネクタ 759"/>
        <xdr:cNvCxnSpPr/>
      </xdr:nvCxnSpPr>
      <xdr:spPr>
        <a:xfrm>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61"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2" name="フローチャート : 判断 761"/>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100185</xdr:rowOff>
    </xdr:from>
    <xdr:to>
      <xdr:col>31</xdr:col>
      <xdr:colOff>34925</xdr:colOff>
      <xdr:row>39</xdr:row>
      <xdr:rowOff>97899</xdr:rowOff>
    </xdr:to>
    <xdr:cxnSp macro="">
      <xdr:nvCxnSpPr>
        <xdr:cNvPr id="763" name="直線コネクタ 762"/>
        <xdr:cNvCxnSpPr/>
      </xdr:nvCxnSpPr>
      <xdr:spPr>
        <a:xfrm>
          <a:off x="20434300" y="6615285"/>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4" name="フローチャート : 判断 763"/>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5" name="テキスト ボックス 764"/>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100185</xdr:rowOff>
    </xdr:from>
    <xdr:to>
      <xdr:col>29</xdr:col>
      <xdr:colOff>517525</xdr:colOff>
      <xdr:row>38</xdr:row>
      <xdr:rowOff>105737</xdr:rowOff>
    </xdr:to>
    <xdr:cxnSp macro="">
      <xdr:nvCxnSpPr>
        <xdr:cNvPr id="766" name="直線コネクタ 765"/>
        <xdr:cNvCxnSpPr/>
      </xdr:nvCxnSpPr>
      <xdr:spPr>
        <a:xfrm flipV="1">
          <a:off x="19545300" y="66152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7" name="フローチャート : 判断 76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8" name="テキスト ボックス 767"/>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116513</xdr:rowOff>
    </xdr:from>
    <xdr:to>
      <xdr:col>28</xdr:col>
      <xdr:colOff>314325</xdr:colOff>
      <xdr:row>38</xdr:row>
      <xdr:rowOff>105737</xdr:rowOff>
    </xdr:to>
    <xdr:cxnSp macro="">
      <xdr:nvCxnSpPr>
        <xdr:cNvPr id="769" name="直線コネクタ 768"/>
        <xdr:cNvCxnSpPr/>
      </xdr:nvCxnSpPr>
      <xdr:spPr>
        <a:xfrm>
          <a:off x="18656300" y="6117263"/>
          <a:ext cx="889000" cy="50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70" name="フローチャート : 判断 769"/>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71" name="テキスト ボックス 770"/>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2" name="フローチャート : 判断 771"/>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146684</xdr:rowOff>
    </xdr:from>
    <xdr:ext cx="469744" cy="259045"/>
    <xdr:sp macro="" textlink="">
      <xdr:nvSpPr>
        <xdr:cNvPr id="773" name="テキスト ボックス 772"/>
        <xdr:cNvSpPr txBox="1"/>
      </xdr:nvSpPr>
      <xdr:spPr>
        <a:xfrm>
          <a:off x="18421427" y="649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9" name="円/楕円 77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8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47099</xdr:rowOff>
    </xdr:from>
    <xdr:to>
      <xdr:col>31</xdr:col>
      <xdr:colOff>85725</xdr:colOff>
      <xdr:row>39</xdr:row>
      <xdr:rowOff>148699</xdr:rowOff>
    </xdr:to>
    <xdr:sp macro="" textlink="">
      <xdr:nvSpPr>
        <xdr:cNvPr id="781" name="円/楕円 780"/>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139826</xdr:rowOff>
    </xdr:from>
    <xdr:ext cx="249299" cy="259045"/>
    <xdr:sp macro="" textlink="">
      <xdr:nvSpPr>
        <xdr:cNvPr id="782" name="テキスト ボックス 781"/>
        <xdr:cNvSpPr txBox="1"/>
      </xdr:nvSpPr>
      <xdr:spPr>
        <a:xfrm>
          <a:off x="21198649"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49385</xdr:rowOff>
    </xdr:from>
    <xdr:to>
      <xdr:col>29</xdr:col>
      <xdr:colOff>568325</xdr:colOff>
      <xdr:row>38</xdr:row>
      <xdr:rowOff>150985</xdr:rowOff>
    </xdr:to>
    <xdr:sp macro="" textlink="">
      <xdr:nvSpPr>
        <xdr:cNvPr id="783" name="円/楕円 782"/>
        <xdr:cNvSpPr/>
      </xdr:nvSpPr>
      <xdr:spPr>
        <a:xfrm>
          <a:off x="203835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142112</xdr:rowOff>
    </xdr:from>
    <xdr:ext cx="378565" cy="259045"/>
    <xdr:sp macro="" textlink="">
      <xdr:nvSpPr>
        <xdr:cNvPr id="784" name="テキスト ボックス 783"/>
        <xdr:cNvSpPr txBox="1"/>
      </xdr:nvSpPr>
      <xdr:spPr>
        <a:xfrm>
          <a:off x="20245017" y="665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54937</xdr:rowOff>
    </xdr:from>
    <xdr:to>
      <xdr:col>28</xdr:col>
      <xdr:colOff>365125</xdr:colOff>
      <xdr:row>38</xdr:row>
      <xdr:rowOff>156537</xdr:rowOff>
    </xdr:to>
    <xdr:sp macro="" textlink="">
      <xdr:nvSpPr>
        <xdr:cNvPr id="785" name="円/楕円 784"/>
        <xdr:cNvSpPr/>
      </xdr:nvSpPr>
      <xdr:spPr>
        <a:xfrm>
          <a:off x="194945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1614</xdr:rowOff>
    </xdr:from>
    <xdr:ext cx="378565" cy="259045"/>
    <xdr:sp macro="" textlink="">
      <xdr:nvSpPr>
        <xdr:cNvPr id="786" name="テキスト ボックス 785"/>
        <xdr:cNvSpPr txBox="1"/>
      </xdr:nvSpPr>
      <xdr:spPr>
        <a:xfrm>
          <a:off x="19356017" y="634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65713</xdr:rowOff>
    </xdr:from>
    <xdr:to>
      <xdr:col>27</xdr:col>
      <xdr:colOff>161925</xdr:colOff>
      <xdr:row>35</xdr:row>
      <xdr:rowOff>167313</xdr:rowOff>
    </xdr:to>
    <xdr:sp macro="" textlink="">
      <xdr:nvSpPr>
        <xdr:cNvPr id="787" name="円/楕円 786"/>
        <xdr:cNvSpPr/>
      </xdr:nvSpPr>
      <xdr:spPr>
        <a:xfrm>
          <a:off x="186055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12390</xdr:rowOff>
    </xdr:from>
    <xdr:ext cx="469744" cy="259045"/>
    <xdr:sp macro="" textlink="">
      <xdr:nvSpPr>
        <xdr:cNvPr id="788" name="テキスト ボックス 787"/>
        <xdr:cNvSpPr txBox="1"/>
      </xdr:nvSpPr>
      <xdr:spPr>
        <a:xfrm>
          <a:off x="18421427" y="58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民生費については、住民１人当たり</a:t>
          </a:r>
          <a:r>
            <a:rPr kumimoji="1" lang="en-US" altLang="ja-JP" sz="1300">
              <a:latin typeface="ＭＳ Ｐゴシック"/>
            </a:rPr>
            <a:t>130,691</a:t>
          </a:r>
          <a:r>
            <a:rPr kumimoji="1" lang="ja-JP" altLang="en-US" sz="1300">
              <a:latin typeface="ＭＳ Ｐゴシック"/>
            </a:rPr>
            <a:t>円となっており、</a:t>
          </a:r>
          <a:r>
            <a:rPr kumimoji="1" lang="en-US" altLang="ja-JP" sz="1300">
              <a:latin typeface="ＭＳ Ｐゴシック"/>
            </a:rPr>
            <a:t>25</a:t>
          </a:r>
          <a:r>
            <a:rPr kumimoji="1" lang="ja-JP" altLang="en-US" sz="1300">
              <a:latin typeface="ＭＳ Ｐゴシック"/>
            </a:rPr>
            <a:t>年度以降、増加傾向にある。前年度と比較しても</a:t>
          </a:r>
          <a:r>
            <a:rPr kumimoji="1" lang="en-US" altLang="ja-JP" sz="1300">
              <a:latin typeface="ＭＳ Ｐゴシック"/>
            </a:rPr>
            <a:t>6,813</a:t>
          </a:r>
          <a:r>
            <a:rPr kumimoji="1" lang="ja-JP" altLang="en-US" sz="1300">
              <a:latin typeface="ＭＳ Ｐゴシック"/>
            </a:rPr>
            <a:t>円の増となっている。その主な要因として臨時福祉給付金給付事業や国保会計への繰出金の増等によるものである。引き続き、民生費については、少子高齢化などへの対応により増加が見込まれている。　</a:t>
          </a:r>
        </a:p>
        <a:p>
          <a:r>
            <a:rPr kumimoji="1" lang="ja-JP" altLang="en-US" sz="1300">
              <a:latin typeface="ＭＳ Ｐゴシック"/>
            </a:rPr>
            <a:t>　また、衛生費については、住民１人当たり</a:t>
          </a:r>
          <a:r>
            <a:rPr kumimoji="1" lang="en-US" altLang="ja-JP" sz="1300">
              <a:latin typeface="ＭＳ Ｐゴシック"/>
            </a:rPr>
            <a:t>37,177</a:t>
          </a:r>
          <a:r>
            <a:rPr kumimoji="1" lang="ja-JP" altLang="en-US" sz="1300">
              <a:latin typeface="ＭＳ Ｐゴシック"/>
            </a:rPr>
            <a:t>円となっており、前年度と比較しても</a:t>
          </a:r>
          <a:r>
            <a:rPr kumimoji="1" lang="en-US" altLang="ja-JP" sz="1300">
              <a:latin typeface="ＭＳ Ｐゴシック"/>
            </a:rPr>
            <a:t>8,744</a:t>
          </a:r>
          <a:r>
            <a:rPr kumimoji="1" lang="ja-JP" altLang="en-US" sz="1300">
              <a:latin typeface="ＭＳ Ｐゴシック"/>
            </a:rPr>
            <a:t>円の増となっている。その主な要因として新斎場建設事業の増等によるものである。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年度以降、実質単年度収支の赤字が続いており、財政調整基金残高も減少している状況にある。今後は、財政構造の見直しにより、実質単年度収支の黒字化に目指していく必要がある。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各会計ともに黒字で推移し</a:t>
          </a:r>
          <a:r>
            <a:rPr kumimoji="1" lang="ja-JP" altLang="en-US" sz="1400">
              <a:solidFill>
                <a:schemeClr val="dk1"/>
              </a:solidFill>
              <a:effectLst/>
              <a:latin typeface="+mn-lt"/>
              <a:ea typeface="+mn-ea"/>
              <a:cs typeface="+mn-cs"/>
            </a:rPr>
            <a:t>　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PO06D68T\&#12304;&#36001;&#25919;&#29366;&#27841;&#36039;&#26009;&#38598;&#12305;_112011_&#24029;&#36234;&#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64.900000000000006</v>
          </cell>
        </row>
        <row r="53">
          <cell r="N53">
            <v>58.3</v>
          </cell>
        </row>
        <row r="55">
          <cell r="G55" t="str">
            <v>類似団体内平均値</v>
          </cell>
          <cell r="N55">
            <v>41.4</v>
          </cell>
        </row>
        <row r="57">
          <cell r="N57">
            <v>60.2</v>
          </cell>
        </row>
        <row r="72">
          <cell r="K72" t="str">
            <v>H24</v>
          </cell>
          <cell r="L72" t="str">
            <v>H25</v>
          </cell>
          <cell r="M72" t="str">
            <v>H26</v>
          </cell>
          <cell r="N72" t="str">
            <v>H27</v>
          </cell>
          <cell r="O72" t="str">
            <v>H28</v>
          </cell>
        </row>
        <row r="73">
          <cell r="G73" t="str">
            <v>当該団体値</v>
          </cell>
          <cell r="K73">
            <v>70</v>
          </cell>
          <cell r="L73">
            <v>64</v>
          </cell>
          <cell r="M73">
            <v>68.900000000000006</v>
          </cell>
          <cell r="N73">
            <v>64.900000000000006</v>
          </cell>
          <cell r="O73">
            <v>66.599999999999994</v>
          </cell>
        </row>
        <row r="75">
          <cell r="K75">
            <v>7.6</v>
          </cell>
          <cell r="L75">
            <v>7.5</v>
          </cell>
          <cell r="M75">
            <v>6.7</v>
          </cell>
          <cell r="N75">
            <v>5.9</v>
          </cell>
          <cell r="O75">
            <v>5.4</v>
          </cell>
        </row>
        <row r="77">
          <cell r="G77" t="str">
            <v>類似団体内平均値</v>
          </cell>
          <cell r="K77">
            <v>62.7</v>
          </cell>
          <cell r="L77">
            <v>54.4</v>
          </cell>
          <cell r="M77">
            <v>47</v>
          </cell>
          <cell r="N77">
            <v>41.4</v>
          </cell>
          <cell r="O77">
            <v>38.9</v>
          </cell>
        </row>
        <row r="79">
          <cell r="K79">
            <v>8.6</v>
          </cell>
          <cell r="L79">
            <v>8.1</v>
          </cell>
          <cell r="M79">
            <v>7.3</v>
          </cell>
          <cell r="N79">
            <v>6.7</v>
          </cell>
          <cell r="O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R14" sqref="R14:V1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112214596</v>
      </c>
      <c r="BO4" s="411"/>
      <c r="BP4" s="411"/>
      <c r="BQ4" s="411"/>
      <c r="BR4" s="411"/>
      <c r="BS4" s="411"/>
      <c r="BT4" s="411"/>
      <c r="BU4" s="412"/>
      <c r="BV4" s="410">
        <v>109716352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5.7</v>
      </c>
      <c r="CU4" s="588"/>
      <c r="CV4" s="588"/>
      <c r="CW4" s="588"/>
      <c r="CX4" s="588"/>
      <c r="CY4" s="588"/>
      <c r="CZ4" s="588"/>
      <c r="DA4" s="589"/>
      <c r="DB4" s="587">
        <v>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108552220</v>
      </c>
      <c r="BO5" s="416"/>
      <c r="BP5" s="416"/>
      <c r="BQ5" s="416"/>
      <c r="BR5" s="416"/>
      <c r="BS5" s="416"/>
      <c r="BT5" s="416"/>
      <c r="BU5" s="417"/>
      <c r="BV5" s="415">
        <v>104050763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95.7</v>
      </c>
      <c r="CU5" s="386"/>
      <c r="CV5" s="386"/>
      <c r="CW5" s="386"/>
      <c r="CX5" s="386"/>
      <c r="CY5" s="386"/>
      <c r="CZ5" s="386"/>
      <c r="DA5" s="387"/>
      <c r="DB5" s="385">
        <v>93.1</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3662376</v>
      </c>
      <c r="BO6" s="416"/>
      <c r="BP6" s="416"/>
      <c r="BQ6" s="416"/>
      <c r="BR6" s="416"/>
      <c r="BS6" s="416"/>
      <c r="BT6" s="416"/>
      <c r="BU6" s="417"/>
      <c r="BV6" s="415">
        <v>5665589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100.1</v>
      </c>
      <c r="CU6" s="562"/>
      <c r="CV6" s="562"/>
      <c r="CW6" s="562"/>
      <c r="CX6" s="562"/>
      <c r="CY6" s="562"/>
      <c r="CZ6" s="562"/>
      <c r="DA6" s="563"/>
      <c r="DB6" s="561">
        <v>97.8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142336</v>
      </c>
      <c r="BO7" s="416"/>
      <c r="BP7" s="416"/>
      <c r="BQ7" s="416"/>
      <c r="BR7" s="416"/>
      <c r="BS7" s="416"/>
      <c r="BT7" s="416"/>
      <c r="BU7" s="417"/>
      <c r="BV7" s="415">
        <v>757599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62031528</v>
      </c>
      <c r="CU7" s="416"/>
      <c r="CV7" s="416"/>
      <c r="CW7" s="416"/>
      <c r="CX7" s="416"/>
      <c r="CY7" s="416"/>
      <c r="CZ7" s="416"/>
      <c r="DA7" s="417"/>
      <c r="DB7" s="415">
        <v>61406758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3520040</v>
      </c>
      <c r="BO8" s="416"/>
      <c r="BP8" s="416"/>
      <c r="BQ8" s="416"/>
      <c r="BR8" s="416"/>
      <c r="BS8" s="416"/>
      <c r="BT8" s="416"/>
      <c r="BU8" s="417"/>
      <c r="BV8" s="415">
        <v>4907990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350745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-1387950</v>
      </c>
      <c r="BO9" s="416"/>
      <c r="BP9" s="416"/>
      <c r="BQ9" s="416"/>
      <c r="BR9" s="416"/>
      <c r="BS9" s="416"/>
      <c r="BT9" s="416"/>
      <c r="BU9" s="417"/>
      <c r="BV9" s="415">
        <v>-207567</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342670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10993</v>
      </c>
      <c r="BO10" s="416"/>
      <c r="BP10" s="416"/>
      <c r="BQ10" s="416"/>
      <c r="BR10" s="416"/>
      <c r="BS10" s="416"/>
      <c r="BT10" s="416"/>
      <c r="BU10" s="417"/>
      <c r="BV10" s="415">
        <v>6020</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351654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368125</v>
      </c>
      <c r="BO12" s="416"/>
      <c r="BP12" s="416"/>
      <c r="BQ12" s="416"/>
      <c r="BR12" s="416"/>
      <c r="BS12" s="416"/>
      <c r="BT12" s="416"/>
      <c r="BU12" s="417"/>
      <c r="BV12" s="415">
        <v>308268</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344734</v>
      </c>
      <c r="S13" s="517"/>
      <c r="T13" s="517"/>
      <c r="U13" s="517"/>
      <c r="V13" s="518"/>
      <c r="W13" s="504" t="s">
        <v>125</v>
      </c>
      <c r="X13" s="428"/>
      <c r="Y13" s="428"/>
      <c r="Z13" s="428"/>
      <c r="AA13" s="428"/>
      <c r="AB13" s="429"/>
      <c r="AC13" s="391">
        <v>2728</v>
      </c>
      <c r="AD13" s="392"/>
      <c r="AE13" s="392"/>
      <c r="AF13" s="392"/>
      <c r="AG13" s="393"/>
      <c r="AH13" s="391">
        <v>2670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-1745082</v>
      </c>
      <c r="BO13" s="416"/>
      <c r="BP13" s="416"/>
      <c r="BQ13" s="416"/>
      <c r="BR13" s="416"/>
      <c r="BS13" s="416"/>
      <c r="BT13" s="416"/>
      <c r="BU13" s="417"/>
      <c r="BV13" s="415">
        <v>-509815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5.9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350223</v>
      </c>
      <c r="S14" s="517"/>
      <c r="T14" s="517"/>
      <c r="U14" s="517"/>
      <c r="V14" s="518"/>
      <c r="W14" s="519"/>
      <c r="X14" s="431"/>
      <c r="Y14" s="431"/>
      <c r="Z14" s="431"/>
      <c r="AA14" s="431"/>
      <c r="AB14" s="432"/>
      <c r="AC14" s="509">
        <v>1.8</v>
      </c>
      <c r="AD14" s="510"/>
      <c r="AE14" s="510"/>
      <c r="AF14" s="510"/>
      <c r="AG14" s="511"/>
      <c r="AH14" s="509">
        <v>1.8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66.599999999999994</v>
      </c>
      <c r="CU14" s="488"/>
      <c r="CV14" s="488"/>
      <c r="CW14" s="488"/>
      <c r="CX14" s="488"/>
      <c r="CY14" s="488"/>
      <c r="CZ14" s="488"/>
      <c r="DA14" s="489"/>
      <c r="DB14" s="520">
        <v>64.900000000000006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344187</v>
      </c>
      <c r="S15" s="517"/>
      <c r="T15" s="517"/>
      <c r="U15" s="517"/>
      <c r="V15" s="518"/>
      <c r="W15" s="504" t="s">
        <v>132</v>
      </c>
      <c r="X15" s="428"/>
      <c r="Y15" s="428"/>
      <c r="Z15" s="428"/>
      <c r="AA15" s="428"/>
      <c r="AB15" s="429"/>
      <c r="AC15" s="391">
        <v>37119</v>
      </c>
      <c r="AD15" s="392"/>
      <c r="AE15" s="392"/>
      <c r="AF15" s="392"/>
      <c r="AG15" s="393"/>
      <c r="AH15" s="391">
        <v>36974</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44970156</v>
      </c>
      <c r="BO15" s="411"/>
      <c r="BP15" s="411"/>
      <c r="BQ15" s="411"/>
      <c r="BR15" s="411"/>
      <c r="BS15" s="411"/>
      <c r="BT15" s="411"/>
      <c r="BU15" s="412"/>
      <c r="BV15" s="410">
        <v>44154326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24.8</v>
      </c>
      <c r="AD16" s="510"/>
      <c r="AE16" s="510"/>
      <c r="AF16" s="510"/>
      <c r="AG16" s="511"/>
      <c r="AH16" s="509">
        <v>25.4</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46416865</v>
      </c>
      <c r="BO16" s="416"/>
      <c r="BP16" s="416"/>
      <c r="BQ16" s="416"/>
      <c r="BR16" s="416"/>
      <c r="BS16" s="416"/>
      <c r="BT16" s="416"/>
      <c r="BU16" s="417"/>
      <c r="BV16" s="415">
        <v>45680860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109539</v>
      </c>
      <c r="AD17" s="392"/>
      <c r="AE17" s="392"/>
      <c r="AF17" s="392"/>
      <c r="AG17" s="393"/>
      <c r="AH17" s="391">
        <v>106000</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57866199</v>
      </c>
      <c r="BO17" s="416"/>
      <c r="BP17" s="416"/>
      <c r="BQ17" s="416"/>
      <c r="BR17" s="416"/>
      <c r="BS17" s="416"/>
      <c r="BT17" s="416"/>
      <c r="BU17" s="417"/>
      <c r="BV17" s="415">
        <v>56776488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109.13</v>
      </c>
      <c r="M18" s="480"/>
      <c r="N18" s="480"/>
      <c r="O18" s="480"/>
      <c r="P18" s="480"/>
      <c r="Q18" s="480"/>
      <c r="R18" s="481"/>
      <c r="S18" s="481"/>
      <c r="T18" s="481"/>
      <c r="U18" s="481"/>
      <c r="V18" s="482"/>
      <c r="W18" s="496"/>
      <c r="X18" s="497"/>
      <c r="Y18" s="497"/>
      <c r="Z18" s="497"/>
      <c r="AA18" s="497"/>
      <c r="AB18" s="505"/>
      <c r="AC18" s="379">
        <v>73.3</v>
      </c>
      <c r="AD18" s="380"/>
      <c r="AE18" s="380"/>
      <c r="AF18" s="380"/>
      <c r="AG18" s="483"/>
      <c r="AH18" s="379">
        <v>72.8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60828047</v>
      </c>
      <c r="BO18" s="416"/>
      <c r="BP18" s="416"/>
      <c r="BQ18" s="416"/>
      <c r="BR18" s="416"/>
      <c r="BS18" s="416"/>
      <c r="BT18" s="416"/>
      <c r="BU18" s="417"/>
      <c r="BV18" s="415">
        <v>59826313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3214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74077433</v>
      </c>
      <c r="BO19" s="416"/>
      <c r="BP19" s="416"/>
      <c r="BQ19" s="416"/>
      <c r="BR19" s="416"/>
      <c r="BS19" s="416"/>
      <c r="BT19" s="416"/>
      <c r="BU19" s="417"/>
      <c r="BV19" s="415">
        <v>75302515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145715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100612783</v>
      </c>
      <c r="BO23" s="416"/>
      <c r="BP23" s="416"/>
      <c r="BQ23" s="416"/>
      <c r="BR23" s="416"/>
      <c r="BS23" s="416"/>
      <c r="BT23" s="416"/>
      <c r="BU23" s="417"/>
      <c r="BV23" s="415">
        <v>98302861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10730</v>
      </c>
      <c r="R24" s="392"/>
      <c r="S24" s="392"/>
      <c r="T24" s="392"/>
      <c r="U24" s="392"/>
      <c r="V24" s="393"/>
      <c r="W24" s="457"/>
      <c r="X24" s="448"/>
      <c r="Y24" s="449"/>
      <c r="Z24" s="388" t="s">
        <v>156</v>
      </c>
      <c r="AA24" s="389"/>
      <c r="AB24" s="389"/>
      <c r="AC24" s="389"/>
      <c r="AD24" s="389"/>
      <c r="AE24" s="389"/>
      <c r="AF24" s="389"/>
      <c r="AG24" s="390"/>
      <c r="AH24" s="391">
        <v>2026</v>
      </c>
      <c r="AI24" s="392"/>
      <c r="AJ24" s="392"/>
      <c r="AK24" s="392"/>
      <c r="AL24" s="393"/>
      <c r="AM24" s="391">
        <v>6440654</v>
      </c>
      <c r="AN24" s="392"/>
      <c r="AO24" s="392"/>
      <c r="AP24" s="392"/>
      <c r="AQ24" s="392"/>
      <c r="AR24" s="393"/>
      <c r="AS24" s="391">
        <v>3179</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61883229</v>
      </c>
      <c r="BO24" s="416"/>
      <c r="BP24" s="416"/>
      <c r="BQ24" s="416"/>
      <c r="BR24" s="416"/>
      <c r="BS24" s="416"/>
      <c r="BT24" s="416"/>
      <c r="BU24" s="417"/>
      <c r="BV24" s="415">
        <v>63694740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2</v>
      </c>
      <c r="M25" s="392"/>
      <c r="N25" s="392"/>
      <c r="O25" s="392"/>
      <c r="P25" s="393"/>
      <c r="Q25" s="391">
        <v>8960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27331740</v>
      </c>
      <c r="BO25" s="411"/>
      <c r="BP25" s="411"/>
      <c r="BQ25" s="411"/>
      <c r="BR25" s="411"/>
      <c r="BS25" s="411"/>
      <c r="BT25" s="411"/>
      <c r="BU25" s="412"/>
      <c r="BV25" s="410">
        <v>15089107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8010</v>
      </c>
      <c r="R26" s="392"/>
      <c r="S26" s="392"/>
      <c r="T26" s="392"/>
      <c r="U26" s="392"/>
      <c r="V26" s="393"/>
      <c r="W26" s="457"/>
      <c r="X26" s="448"/>
      <c r="Y26" s="449"/>
      <c r="Z26" s="388" t="s">
        <v>162</v>
      </c>
      <c r="AA26" s="470"/>
      <c r="AB26" s="470"/>
      <c r="AC26" s="470"/>
      <c r="AD26" s="470"/>
      <c r="AE26" s="470"/>
      <c r="AF26" s="470"/>
      <c r="AG26" s="471"/>
      <c r="AH26" s="391">
        <v>369</v>
      </c>
      <c r="AI26" s="392"/>
      <c r="AJ26" s="392"/>
      <c r="AK26" s="392"/>
      <c r="AL26" s="393"/>
      <c r="AM26" s="391">
        <v>1171575</v>
      </c>
      <c r="AN26" s="392"/>
      <c r="AO26" s="392"/>
      <c r="AP26" s="392"/>
      <c r="AQ26" s="392"/>
      <c r="AR26" s="393"/>
      <c r="AS26" s="391">
        <v>3175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6410</v>
      </c>
      <c r="R27" s="392"/>
      <c r="S27" s="392"/>
      <c r="T27" s="392"/>
      <c r="U27" s="392"/>
      <c r="V27" s="393"/>
      <c r="W27" s="457"/>
      <c r="X27" s="448"/>
      <c r="Y27" s="449"/>
      <c r="Z27" s="388" t="s">
        <v>165</v>
      </c>
      <c r="AA27" s="389"/>
      <c r="AB27" s="389"/>
      <c r="AC27" s="389"/>
      <c r="AD27" s="389"/>
      <c r="AE27" s="389"/>
      <c r="AF27" s="389"/>
      <c r="AG27" s="390"/>
      <c r="AH27" s="391">
        <v>88</v>
      </c>
      <c r="AI27" s="392"/>
      <c r="AJ27" s="392"/>
      <c r="AK27" s="392"/>
      <c r="AL27" s="393"/>
      <c r="AM27" s="391">
        <v>355247</v>
      </c>
      <c r="AN27" s="392"/>
      <c r="AO27" s="392"/>
      <c r="AP27" s="392"/>
      <c r="AQ27" s="392"/>
      <c r="AR27" s="393"/>
      <c r="AS27" s="391">
        <v>4037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5880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4985554</v>
      </c>
      <c r="BO28" s="411"/>
      <c r="BP28" s="411"/>
      <c r="BQ28" s="411"/>
      <c r="BR28" s="411"/>
      <c r="BS28" s="411"/>
      <c r="BT28" s="411"/>
      <c r="BU28" s="412"/>
      <c r="BV28" s="410">
        <v>5342686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34</v>
      </c>
      <c r="M29" s="392"/>
      <c r="N29" s="392"/>
      <c r="O29" s="392"/>
      <c r="P29" s="393"/>
      <c r="Q29" s="391">
        <v>5760</v>
      </c>
      <c r="R29" s="392"/>
      <c r="S29" s="392"/>
      <c r="T29" s="392"/>
      <c r="U29" s="392"/>
      <c r="V29" s="393"/>
      <c r="W29" s="458"/>
      <c r="X29" s="459"/>
      <c r="Y29" s="460"/>
      <c r="Z29" s="388" t="s">
        <v>172</v>
      </c>
      <c r="AA29" s="389"/>
      <c r="AB29" s="389"/>
      <c r="AC29" s="389"/>
      <c r="AD29" s="389"/>
      <c r="AE29" s="389"/>
      <c r="AF29" s="389"/>
      <c r="AG29" s="390"/>
      <c r="AH29" s="391">
        <v>2114</v>
      </c>
      <c r="AI29" s="392"/>
      <c r="AJ29" s="392"/>
      <c r="AK29" s="392"/>
      <c r="AL29" s="393"/>
      <c r="AM29" s="391">
        <v>6795901</v>
      </c>
      <c r="AN29" s="392"/>
      <c r="AO29" s="392"/>
      <c r="AP29" s="392"/>
      <c r="AQ29" s="392"/>
      <c r="AR29" s="393"/>
      <c r="AS29" s="391">
        <v>3215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200003</v>
      </c>
      <c r="BO29" s="416"/>
      <c r="BP29" s="416"/>
      <c r="BQ29" s="416"/>
      <c r="BR29" s="416"/>
      <c r="BS29" s="416"/>
      <c r="BT29" s="416"/>
      <c r="BU29" s="417"/>
      <c r="BV29" s="415" t="s">
        <v>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2690114</v>
      </c>
      <c r="BO30" s="419"/>
      <c r="BP30" s="419"/>
      <c r="BQ30" s="419"/>
      <c r="BR30" s="419"/>
      <c r="BS30" s="419"/>
      <c r="BT30" s="419"/>
      <c r="BU30" s="420"/>
      <c r="BV30" s="418">
        <v>2353260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川越地区消防組会</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川越市勤労者福祉サービスセンター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歯科診療事業特別会計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埼玉県後期高齢者医療広域連合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川越市施設管理公社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母子父子寡婦福祉資金貸付事業特別会計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埼玉県後期高齢者医療広域連合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川越市総合卸売市場</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川越駅東口公共地下駐車場事業特別会計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彩の国さいたま人づくり広域連合</v>
      </c>
      <c r="BZ37" s="374"/>
      <c r="CA37" s="374"/>
      <c r="CB37" s="374"/>
      <c r="CC37" s="374"/>
      <c r="CD37" s="374"/>
      <c r="CE37" s="374"/>
      <c r="CF37" s="374"/>
      <c r="CG37" s="374"/>
      <c r="CH37" s="374"/>
      <c r="CI37" s="374"/>
      <c r="CJ37" s="374"/>
      <c r="CK37" s="374"/>
      <c r="CL37" s="374"/>
      <c r="CM37" s="374"/>
      <c r="CN37" s="167"/>
      <c r="CO37" s="375">
        <f t="shared" si="3"/>
        <v>18</v>
      </c>
      <c r="CP37" s="375"/>
      <c r="CQ37" s="374" t="str">
        <f>IF('各会計、関係団体の財政状況及び健全化判断比率'!BS10="","",'各会計、関係団体の財政状況及び健全化判断比率'!BS10)</f>
        <v>川越都市開発</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19</v>
      </c>
      <c r="CP38" s="375"/>
      <c r="CQ38" s="374" t="str">
        <f>IF('各会計、関係団体の財政状況及び健全化判断比率'!BS11="","",'各会計、関係団体の財政状況及び健全化判断比率'!BS11)</f>
        <v>川越土地開発公社</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4" t="s">
        <v>534</v>
      </c>
      <c r="D34" s="1184"/>
      <c r="E34" s="1185"/>
      <c r="F34" s="32">
        <v>8.0399999999999991</v>
      </c>
      <c r="G34" s="33">
        <v>6.68</v>
      </c>
      <c r="H34" s="33">
        <v>6.67</v>
      </c>
      <c r="I34" s="33">
        <v>6.79</v>
      </c>
      <c r="J34" s="34">
        <v>6.66</v>
      </c>
      <c r="K34" s="22"/>
      <c r="L34" s="22"/>
      <c r="M34" s="22"/>
      <c r="N34" s="22"/>
      <c r="O34" s="22"/>
      <c r="P34" s="22"/>
    </row>
    <row r="35" spans="1:16" ht="39" customHeight="1">
      <c r="A35" s="22"/>
      <c r="B35" s="35"/>
      <c r="C35" s="1178" t="s">
        <v>535</v>
      </c>
      <c r="D35" s="1179"/>
      <c r="E35" s="1180"/>
      <c r="F35" s="36">
        <v>2.7</v>
      </c>
      <c r="G35" s="37">
        <v>3.14</v>
      </c>
      <c r="H35" s="37">
        <v>3.9</v>
      </c>
      <c r="I35" s="37">
        <v>4.96</v>
      </c>
      <c r="J35" s="38">
        <v>5.92</v>
      </c>
      <c r="K35" s="22"/>
      <c r="L35" s="22"/>
      <c r="M35" s="22"/>
      <c r="N35" s="22"/>
      <c r="O35" s="22"/>
      <c r="P35" s="22"/>
    </row>
    <row r="36" spans="1:16" ht="39" customHeight="1">
      <c r="A36" s="22"/>
      <c r="B36" s="35"/>
      <c r="C36" s="1178" t="s">
        <v>536</v>
      </c>
      <c r="D36" s="1179"/>
      <c r="E36" s="1180"/>
      <c r="F36" s="36">
        <v>6.03</v>
      </c>
      <c r="G36" s="37">
        <v>7.74</v>
      </c>
      <c r="H36" s="37">
        <v>8.1999999999999993</v>
      </c>
      <c r="I36" s="37">
        <v>7.85</v>
      </c>
      <c r="J36" s="38">
        <v>5.59</v>
      </c>
      <c r="K36" s="22"/>
      <c r="L36" s="22"/>
      <c r="M36" s="22"/>
      <c r="N36" s="22"/>
      <c r="O36" s="22"/>
      <c r="P36" s="22"/>
    </row>
    <row r="37" spans="1:16" ht="39" customHeight="1">
      <c r="A37" s="22"/>
      <c r="B37" s="35"/>
      <c r="C37" s="1178" t="s">
        <v>537</v>
      </c>
      <c r="D37" s="1179"/>
      <c r="E37" s="1180"/>
      <c r="F37" s="36">
        <v>3.08</v>
      </c>
      <c r="G37" s="37">
        <v>3.31</v>
      </c>
      <c r="H37" s="37">
        <v>2.99</v>
      </c>
      <c r="I37" s="37">
        <v>1.01</v>
      </c>
      <c r="J37" s="38">
        <v>3.06</v>
      </c>
      <c r="K37" s="22"/>
      <c r="L37" s="22"/>
      <c r="M37" s="22"/>
      <c r="N37" s="22"/>
      <c r="O37" s="22"/>
      <c r="P37" s="22"/>
    </row>
    <row r="38" spans="1:16" ht="39" customHeight="1">
      <c r="A38" s="22"/>
      <c r="B38" s="35"/>
      <c r="C38" s="1178" t="s">
        <v>538</v>
      </c>
      <c r="D38" s="1179"/>
      <c r="E38" s="1180"/>
      <c r="F38" s="36">
        <v>1.56</v>
      </c>
      <c r="G38" s="37">
        <v>1.44</v>
      </c>
      <c r="H38" s="37">
        <v>1.98</v>
      </c>
      <c r="I38" s="37">
        <v>1.32</v>
      </c>
      <c r="J38" s="38">
        <v>1.4</v>
      </c>
      <c r="K38" s="22"/>
      <c r="L38" s="22"/>
      <c r="M38" s="22"/>
      <c r="N38" s="22"/>
      <c r="O38" s="22"/>
      <c r="P38" s="22"/>
    </row>
    <row r="39" spans="1:16" ht="39" customHeight="1">
      <c r="A39" s="22"/>
      <c r="B39" s="35"/>
      <c r="C39" s="1178" t="s">
        <v>539</v>
      </c>
      <c r="D39" s="1179"/>
      <c r="E39" s="1180"/>
      <c r="F39" s="36">
        <v>0.06</v>
      </c>
      <c r="G39" s="37">
        <v>7.0000000000000007E-2</v>
      </c>
      <c r="H39" s="37">
        <v>0.06</v>
      </c>
      <c r="I39" s="37">
        <v>0.06</v>
      </c>
      <c r="J39" s="38">
        <v>0.05</v>
      </c>
      <c r="K39" s="22"/>
      <c r="L39" s="22"/>
      <c r="M39" s="22"/>
      <c r="N39" s="22"/>
      <c r="O39" s="22"/>
      <c r="P39" s="22"/>
    </row>
    <row r="40" spans="1:16" ht="39" customHeight="1">
      <c r="A40" s="22"/>
      <c r="B40" s="35"/>
      <c r="C40" s="1178" t="s">
        <v>540</v>
      </c>
      <c r="D40" s="1179"/>
      <c r="E40" s="1180"/>
      <c r="F40" s="36">
        <v>0.06</v>
      </c>
      <c r="G40" s="37">
        <v>0.03</v>
      </c>
      <c r="H40" s="37">
        <v>0.05</v>
      </c>
      <c r="I40" s="37">
        <v>0.06</v>
      </c>
      <c r="J40" s="38">
        <v>0.04</v>
      </c>
      <c r="K40" s="22"/>
      <c r="L40" s="22"/>
      <c r="M40" s="22"/>
      <c r="N40" s="22"/>
      <c r="O40" s="22"/>
      <c r="P40" s="22"/>
    </row>
    <row r="41" spans="1:16" ht="39" customHeight="1">
      <c r="A41" s="22"/>
      <c r="B41" s="35"/>
      <c r="C41" s="1178" t="s">
        <v>541</v>
      </c>
      <c r="D41" s="1179"/>
      <c r="E41" s="1180"/>
      <c r="F41" s="36">
        <v>0.01</v>
      </c>
      <c r="G41" s="37">
        <v>0.01</v>
      </c>
      <c r="H41" s="37">
        <v>0.06</v>
      </c>
      <c r="I41" s="37">
        <v>0.05</v>
      </c>
      <c r="J41" s="38">
        <v>0.04</v>
      </c>
      <c r="K41" s="22"/>
      <c r="L41" s="22"/>
      <c r="M41" s="22"/>
      <c r="N41" s="22"/>
      <c r="O41" s="22"/>
      <c r="P41" s="22"/>
    </row>
    <row r="42" spans="1:16" ht="39" customHeight="1">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543</v>
      </c>
      <c r="D43" s="1182"/>
      <c r="E43" s="1183"/>
      <c r="F43" s="41">
        <v>0.2</v>
      </c>
      <c r="G43" s="42">
        <v>0.19</v>
      </c>
      <c r="H43" s="42">
        <v>0.1</v>
      </c>
      <c r="I43" s="42">
        <v>0.08</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4" t="s">
        <v>11</v>
      </c>
      <c r="C45" s="1195"/>
      <c r="D45" s="58"/>
      <c r="E45" s="1200" t="s">
        <v>12</v>
      </c>
      <c r="F45" s="1200"/>
      <c r="G45" s="1200"/>
      <c r="H45" s="1200"/>
      <c r="I45" s="1200"/>
      <c r="J45" s="1201"/>
      <c r="K45" s="59">
        <v>10049</v>
      </c>
      <c r="L45" s="60">
        <v>10127</v>
      </c>
      <c r="M45" s="60">
        <v>9581</v>
      </c>
      <c r="N45" s="60">
        <v>8786</v>
      </c>
      <c r="O45" s="61">
        <v>9223</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1301</v>
      </c>
      <c r="L48" s="64">
        <v>1223</v>
      </c>
      <c r="M48" s="64">
        <v>1123</v>
      </c>
      <c r="N48" s="64">
        <v>1175</v>
      </c>
      <c r="O48" s="65">
        <v>1166</v>
      </c>
      <c r="P48" s="48"/>
      <c r="Q48" s="48"/>
      <c r="R48" s="48"/>
      <c r="S48" s="48"/>
      <c r="T48" s="48"/>
      <c r="U48" s="48"/>
    </row>
    <row r="49" spans="1:21" ht="30.75" customHeight="1">
      <c r="A49" s="48"/>
      <c r="B49" s="1196"/>
      <c r="C49" s="1197"/>
      <c r="D49" s="62"/>
      <c r="E49" s="1188" t="s">
        <v>16</v>
      </c>
      <c r="F49" s="1188"/>
      <c r="G49" s="1188"/>
      <c r="H49" s="1188"/>
      <c r="I49" s="1188"/>
      <c r="J49" s="1189"/>
      <c r="K49" s="63">
        <v>256</v>
      </c>
      <c r="L49" s="64">
        <v>175</v>
      </c>
      <c r="M49" s="64">
        <v>182</v>
      </c>
      <c r="N49" s="64">
        <v>306</v>
      </c>
      <c r="O49" s="65">
        <v>299</v>
      </c>
      <c r="P49" s="48"/>
      <c r="Q49" s="48"/>
      <c r="R49" s="48"/>
      <c r="S49" s="48"/>
      <c r="T49" s="48"/>
      <c r="U49" s="48"/>
    </row>
    <row r="50" spans="1:21" ht="30.75" customHeight="1">
      <c r="A50" s="48"/>
      <c r="B50" s="1196"/>
      <c r="C50" s="1197"/>
      <c r="D50" s="62"/>
      <c r="E50" s="1188" t="s">
        <v>17</v>
      </c>
      <c r="F50" s="1188"/>
      <c r="G50" s="1188"/>
      <c r="H50" s="1188"/>
      <c r="I50" s="1188"/>
      <c r="J50" s="1189"/>
      <c r="K50" s="63">
        <v>1031</v>
      </c>
      <c r="L50" s="64">
        <v>739</v>
      </c>
      <c r="M50" s="64">
        <v>515</v>
      </c>
      <c r="N50" s="64">
        <v>864</v>
      </c>
      <c r="O50" s="65">
        <v>367</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8222</v>
      </c>
      <c r="L52" s="64">
        <v>8455</v>
      </c>
      <c r="M52" s="64">
        <v>8464</v>
      </c>
      <c r="N52" s="64">
        <v>7864</v>
      </c>
      <c r="O52" s="65">
        <v>8162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4415</v>
      </c>
      <c r="L53" s="69">
        <v>3809</v>
      </c>
      <c r="M53" s="69">
        <v>2937</v>
      </c>
      <c r="N53" s="69">
        <v>3267</v>
      </c>
      <c r="O53" s="70">
        <v>2893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4" t="s">
        <v>24</v>
      </c>
      <c r="C41" s="1215"/>
      <c r="D41" s="81"/>
      <c r="E41" s="1216" t="s">
        <v>25</v>
      </c>
      <c r="F41" s="1216"/>
      <c r="G41" s="1216"/>
      <c r="H41" s="1217"/>
      <c r="I41" s="82">
        <v>89160</v>
      </c>
      <c r="J41" s="83">
        <v>91474</v>
      </c>
      <c r="K41" s="83">
        <v>97992</v>
      </c>
      <c r="L41" s="83">
        <v>98742</v>
      </c>
      <c r="M41" s="84">
        <v>101060</v>
      </c>
    </row>
    <row r="42" spans="2:13" ht="27.75" customHeight="1">
      <c r="B42" s="1204"/>
      <c r="C42" s="1205"/>
      <c r="D42" s="85"/>
      <c r="E42" s="1208" t="s">
        <v>26</v>
      </c>
      <c r="F42" s="1208"/>
      <c r="G42" s="1208"/>
      <c r="H42" s="1209"/>
      <c r="I42" s="86">
        <v>14457</v>
      </c>
      <c r="J42" s="87">
        <v>12191</v>
      </c>
      <c r="K42" s="87">
        <v>10585</v>
      </c>
      <c r="L42" s="87">
        <v>8649</v>
      </c>
      <c r="M42" s="88">
        <v>9349</v>
      </c>
    </row>
    <row r="43" spans="2:13" ht="27.75" customHeight="1">
      <c r="B43" s="1204"/>
      <c r="C43" s="1205"/>
      <c r="D43" s="85"/>
      <c r="E43" s="1208" t="s">
        <v>27</v>
      </c>
      <c r="F43" s="1208"/>
      <c r="G43" s="1208"/>
      <c r="H43" s="1209"/>
      <c r="I43" s="86">
        <v>16131</v>
      </c>
      <c r="J43" s="87">
        <v>16245</v>
      </c>
      <c r="K43" s="87">
        <v>15550</v>
      </c>
      <c r="L43" s="87">
        <v>14660</v>
      </c>
      <c r="M43" s="88">
        <v>13631</v>
      </c>
    </row>
    <row r="44" spans="2:13" ht="27.75" customHeight="1">
      <c r="B44" s="1204"/>
      <c r="C44" s="1205"/>
      <c r="D44" s="85"/>
      <c r="E44" s="1208" t="s">
        <v>28</v>
      </c>
      <c r="F44" s="1208"/>
      <c r="G44" s="1208"/>
      <c r="H44" s="1209"/>
      <c r="I44" s="86">
        <v>937</v>
      </c>
      <c r="J44" s="87">
        <v>928</v>
      </c>
      <c r="K44" s="87">
        <v>1463</v>
      </c>
      <c r="L44" s="87">
        <v>1221</v>
      </c>
      <c r="M44" s="88">
        <v>1054</v>
      </c>
    </row>
    <row r="45" spans="2:13" ht="27.75" customHeight="1">
      <c r="B45" s="1204"/>
      <c r="C45" s="1205"/>
      <c r="D45" s="85"/>
      <c r="E45" s="1208" t="s">
        <v>29</v>
      </c>
      <c r="F45" s="1208"/>
      <c r="G45" s="1208"/>
      <c r="H45" s="1209"/>
      <c r="I45" s="86">
        <v>16061</v>
      </c>
      <c r="J45" s="87">
        <v>15578</v>
      </c>
      <c r="K45" s="87">
        <v>14430</v>
      </c>
      <c r="L45" s="87">
        <v>13672</v>
      </c>
      <c r="M45" s="88">
        <v>14613</v>
      </c>
    </row>
    <row r="46" spans="2:13" ht="27.75" customHeight="1">
      <c r="B46" s="1204"/>
      <c r="C46" s="1205"/>
      <c r="D46" s="89"/>
      <c r="E46" s="1208" t="s">
        <v>30</v>
      </c>
      <c r="F46" s="1208"/>
      <c r="G46" s="1208"/>
      <c r="H46" s="1209"/>
      <c r="I46" s="86">
        <v>183</v>
      </c>
      <c r="J46" s="87">
        <v>152</v>
      </c>
      <c r="K46" s="87">
        <v>72</v>
      </c>
      <c r="L46" s="87">
        <v>32</v>
      </c>
      <c r="M46" s="88">
        <v>5</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7717</v>
      </c>
      <c r="J50" s="87">
        <v>9673</v>
      </c>
      <c r="K50" s="87">
        <v>10226</v>
      </c>
      <c r="L50" s="87">
        <v>10847</v>
      </c>
      <c r="M50" s="88">
        <v>11674</v>
      </c>
    </row>
    <row r="51" spans="2:13" ht="27.75" customHeight="1">
      <c r="B51" s="1204"/>
      <c r="C51" s="1205"/>
      <c r="D51" s="85"/>
      <c r="E51" s="1208" t="s">
        <v>36</v>
      </c>
      <c r="F51" s="1208"/>
      <c r="G51" s="1208"/>
      <c r="H51" s="1209"/>
      <c r="I51" s="86">
        <v>26147</v>
      </c>
      <c r="J51" s="87">
        <v>26397</v>
      </c>
      <c r="K51" s="87">
        <v>26818</v>
      </c>
      <c r="L51" s="87">
        <v>26065</v>
      </c>
      <c r="M51" s="88">
        <v>27534</v>
      </c>
    </row>
    <row r="52" spans="2:13" ht="27.75" customHeight="1">
      <c r="B52" s="1206"/>
      <c r="C52" s="1207"/>
      <c r="D52" s="85"/>
      <c r="E52" s="1208" t="s">
        <v>37</v>
      </c>
      <c r="F52" s="1208"/>
      <c r="G52" s="1208"/>
      <c r="H52" s="1209"/>
      <c r="I52" s="86">
        <v>64461</v>
      </c>
      <c r="J52" s="87">
        <v>64827</v>
      </c>
      <c r="K52" s="87">
        <v>64924</v>
      </c>
      <c r="L52" s="87">
        <v>63642</v>
      </c>
      <c r="M52" s="88">
        <v>62804</v>
      </c>
    </row>
    <row r="53" spans="2:13" ht="27.75" customHeight="1" thickBot="1">
      <c r="B53" s="1210" t="s">
        <v>38</v>
      </c>
      <c r="C53" s="1211"/>
      <c r="D53" s="92"/>
      <c r="E53" s="1212" t="s">
        <v>39</v>
      </c>
      <c r="F53" s="1212"/>
      <c r="G53" s="1212"/>
      <c r="H53" s="1213"/>
      <c r="I53" s="93">
        <v>38605</v>
      </c>
      <c r="J53" s="94">
        <v>35670</v>
      </c>
      <c r="K53" s="94">
        <v>38124</v>
      </c>
      <c r="L53" s="94">
        <v>36422</v>
      </c>
      <c r="M53" s="95">
        <v>37701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33" t="s">
        <v>564</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557</v>
      </c>
    </row>
    <row r="50" spans="1:17">
      <c r="B50" s="250"/>
      <c r="C50" s="246"/>
      <c r="D50" s="246"/>
      <c r="E50" s="246"/>
      <c r="F50" s="246"/>
      <c r="G50" s="1242"/>
      <c r="H50" s="1243"/>
      <c r="I50" s="1243"/>
      <c r="J50" s="1244"/>
      <c r="K50" s="356" t="s">
        <v>527</v>
      </c>
      <c r="L50" s="356" t="s">
        <v>528</v>
      </c>
      <c r="M50" s="356" t="s">
        <v>529</v>
      </c>
      <c r="N50" s="356" t="s">
        <v>530</v>
      </c>
      <c r="O50" s="356" t="s">
        <v>531</v>
      </c>
    </row>
    <row r="51" spans="1:17">
      <c r="B51" s="250"/>
      <c r="C51" s="246"/>
      <c r="D51" s="246"/>
      <c r="E51" s="246"/>
      <c r="F51" s="246"/>
      <c r="G51" s="1245" t="s">
        <v>558</v>
      </c>
      <c r="H51" s="1246"/>
      <c r="I51" s="1251" t="s">
        <v>559</v>
      </c>
      <c r="J51" s="1251"/>
      <c r="K51" s="1255"/>
      <c r="L51" s="1255"/>
      <c r="M51" s="1255"/>
      <c r="N51" s="1221">
        <v>64.900000000000006</v>
      </c>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565</v>
      </c>
      <c r="J53" s="1231"/>
      <c r="K53" s="1256"/>
      <c r="L53" s="1256"/>
      <c r="M53" s="1256"/>
      <c r="N53" s="1253">
        <v>58.3</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560</v>
      </c>
      <c r="H55" s="1226"/>
      <c r="I55" s="1231" t="s">
        <v>559</v>
      </c>
      <c r="J55" s="1231"/>
      <c r="K55" s="1255"/>
      <c r="L55" s="1255"/>
      <c r="M55" s="1255"/>
      <c r="N55" s="1221">
        <v>41.4</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565</v>
      </c>
      <c r="J57" s="1223"/>
      <c r="K57" s="1256"/>
      <c r="L57" s="1256"/>
      <c r="M57" s="1256"/>
      <c r="N57" s="1253">
        <v>60.2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33" t="s">
        <v>566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42"/>
      <c r="H72" s="1243"/>
      <c r="I72" s="1243"/>
      <c r="J72" s="1244"/>
      <c r="K72" s="356" t="s">
        <v>527</v>
      </c>
      <c r="L72" s="356" t="s">
        <v>528</v>
      </c>
      <c r="M72" s="356" t="s">
        <v>529</v>
      </c>
      <c r="N72" s="356" t="s">
        <v>530</v>
      </c>
      <c r="O72" s="356" t="s">
        <v>531</v>
      </c>
    </row>
    <row r="73" spans="2:30">
      <c r="B73" s="250"/>
      <c r="C73" s="246"/>
      <c r="D73" s="246"/>
      <c r="E73" s="246"/>
      <c r="F73" s="246"/>
      <c r="G73" s="1245" t="s">
        <v>558</v>
      </c>
      <c r="H73" s="1246"/>
      <c r="I73" s="1251" t="s">
        <v>559</v>
      </c>
      <c r="J73" s="1251"/>
      <c r="K73" s="1232">
        <v>70</v>
      </c>
      <c r="L73" s="1232">
        <v>64</v>
      </c>
      <c r="M73" s="1221">
        <v>68.900000000000006</v>
      </c>
      <c r="N73" s="1221">
        <v>64.900000000000006</v>
      </c>
      <c r="O73" s="1221">
        <v>66.599999999999994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563</v>
      </c>
      <c r="J75" s="1231"/>
      <c r="K75" s="1253">
        <v>7.6</v>
      </c>
      <c r="L75" s="1253">
        <v>7.5</v>
      </c>
      <c r="M75" s="1253">
        <v>6.7</v>
      </c>
      <c r="N75" s="1253">
        <v>5.9</v>
      </c>
      <c r="O75" s="1253">
        <v>5.4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560</v>
      </c>
      <c r="H77" s="1226"/>
      <c r="I77" s="1231" t="s">
        <v>559</v>
      </c>
      <c r="J77" s="1231"/>
      <c r="K77" s="1232">
        <v>62.7</v>
      </c>
      <c r="L77" s="1232">
        <v>54.4</v>
      </c>
      <c r="M77" s="1221">
        <v>47</v>
      </c>
      <c r="N77" s="1221">
        <v>41.4</v>
      </c>
      <c r="O77" s="1221">
        <v>38.9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563</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526</v>
      </c>
      <c r="G2" s="113"/>
      <c r="H2" s="114"/>
    </row>
    <row r="3" spans="1:8">
      <c r="A3" s="110" t="s">
        <v>519</v>
      </c>
      <c r="B3" s="115"/>
      <c r="C3" s="116"/>
      <c r="D3" s="117">
        <v>27843</v>
      </c>
      <c r="E3" s="118"/>
      <c r="F3" s="119">
        <v>41705</v>
      </c>
      <c r="G3" s="120"/>
      <c r="H3" s="121"/>
    </row>
    <row r="4" spans="1:8">
      <c r="A4" s="122"/>
      <c r="B4" s="123"/>
      <c r="C4" s="124"/>
      <c r="D4" s="125">
        <v>17985</v>
      </c>
      <c r="E4" s="126"/>
      <c r="F4" s="127">
        <v>22742</v>
      </c>
      <c r="G4" s="128"/>
      <c r="H4" s="129"/>
    </row>
    <row r="5" spans="1:8">
      <c r="A5" s="110" t="s">
        <v>521</v>
      </c>
      <c r="B5" s="115"/>
      <c r="C5" s="116"/>
      <c r="D5" s="117">
        <v>40472</v>
      </c>
      <c r="E5" s="118"/>
      <c r="F5" s="119">
        <v>47677</v>
      </c>
      <c r="G5" s="120"/>
      <c r="H5" s="121"/>
    </row>
    <row r="6" spans="1:8">
      <c r="A6" s="122"/>
      <c r="B6" s="123"/>
      <c r="C6" s="124"/>
      <c r="D6" s="125">
        <v>15406</v>
      </c>
      <c r="E6" s="126"/>
      <c r="F6" s="127">
        <v>23360</v>
      </c>
      <c r="G6" s="128"/>
      <c r="H6" s="129"/>
    </row>
    <row r="7" spans="1:8">
      <c r="A7" s="110" t="s">
        <v>522</v>
      </c>
      <c r="B7" s="115"/>
      <c r="C7" s="116"/>
      <c r="D7" s="117">
        <v>47977</v>
      </c>
      <c r="E7" s="118"/>
      <c r="F7" s="119">
        <v>51613</v>
      </c>
      <c r="G7" s="120"/>
      <c r="H7" s="121"/>
    </row>
    <row r="8" spans="1:8">
      <c r="A8" s="122"/>
      <c r="B8" s="123"/>
      <c r="C8" s="124"/>
      <c r="D8" s="125">
        <v>30486</v>
      </c>
      <c r="E8" s="126"/>
      <c r="F8" s="127">
        <v>25872</v>
      </c>
      <c r="G8" s="128"/>
      <c r="H8" s="129"/>
    </row>
    <row r="9" spans="1:8">
      <c r="A9" s="110" t="s">
        <v>523</v>
      </c>
      <c r="B9" s="115"/>
      <c r="C9" s="116"/>
      <c r="D9" s="117">
        <v>28685</v>
      </c>
      <c r="E9" s="118"/>
      <c r="F9" s="119">
        <v>50880</v>
      </c>
      <c r="G9" s="120"/>
      <c r="H9" s="121"/>
    </row>
    <row r="10" spans="1:8">
      <c r="A10" s="122"/>
      <c r="B10" s="123"/>
      <c r="C10" s="124"/>
      <c r="D10" s="125">
        <v>22103</v>
      </c>
      <c r="E10" s="126"/>
      <c r="F10" s="127">
        <v>27819</v>
      </c>
      <c r="G10" s="128"/>
      <c r="H10" s="129"/>
    </row>
    <row r="11" spans="1:8">
      <c r="A11" s="110" t="s">
        <v>524</v>
      </c>
      <c r="B11" s="115"/>
      <c r="C11" s="116"/>
      <c r="D11" s="117">
        <v>36230</v>
      </c>
      <c r="E11" s="118"/>
      <c r="F11" s="119">
        <v>46395</v>
      </c>
      <c r="G11" s="120"/>
      <c r="H11" s="121"/>
    </row>
    <row r="12" spans="1:8">
      <c r="A12" s="122"/>
      <c r="B12" s="123"/>
      <c r="C12" s="130"/>
      <c r="D12" s="125">
        <v>27857</v>
      </c>
      <c r="E12" s="126"/>
      <c r="F12" s="127">
        <v>26304</v>
      </c>
      <c r="G12" s="128"/>
      <c r="H12" s="129"/>
    </row>
    <row r="13" spans="1:8">
      <c r="A13" s="110"/>
      <c r="B13" s="115"/>
      <c r="C13" s="131"/>
      <c r="D13" s="132">
        <v>36241</v>
      </c>
      <c r="E13" s="133"/>
      <c r="F13" s="134">
        <v>47654</v>
      </c>
      <c r="G13" s="135"/>
      <c r="H13" s="121"/>
    </row>
    <row r="14" spans="1:8">
      <c r="A14" s="122"/>
      <c r="B14" s="123"/>
      <c r="C14" s="124"/>
      <c r="D14" s="125">
        <v>22767</v>
      </c>
      <c r="E14" s="126"/>
      <c r="F14" s="127">
        <v>25219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6.24</v>
      </c>
      <c r="C19" s="136">
        <f>ROUND(VALUE(SUBSTITUTE(実質収支比率等に係る経年分析!G$48,"▲","-")),2)</f>
        <v>7.91</v>
      </c>
      <c r="D19" s="136">
        <f>ROUND(VALUE(SUBSTITUTE(実質収支比率等に係る経年分析!H$48,"▲","-")),2)</f>
        <v>8.35</v>
      </c>
      <c r="E19" s="136">
        <f>ROUND(VALUE(SUBSTITUTE(実質収支比率等に係る経年分析!I$48,"▲","-")),2)</f>
        <v>7.99</v>
      </c>
      <c r="F19" s="136">
        <f>ROUND(VALUE(SUBSTITUTE(実質収支比率等に係る経年分析!J$48,"▲","-")),2)</f>
        <v>5.67</v>
      </c>
    </row>
    <row r="20" spans="1:11">
      <c r="A20" s="136" t="s">
        <v>44</v>
      </c>
      <c r="B20" s="136">
        <f>ROUND(VALUE(SUBSTITUTE(実質収支比率等に係る経年分析!F$47,"▲","-")),2)</f>
        <v>5.67</v>
      </c>
      <c r="C20" s="136">
        <f>ROUND(VALUE(SUBSTITUTE(実質収支比率等に係る経年分析!G$47,"▲","-")),2)</f>
        <v>8.07</v>
      </c>
      <c r="D20" s="136">
        <f>ROUND(VALUE(SUBSTITUTE(実質収支比率等に係る経年分析!H$47,"▲","-")),2)</f>
        <v>9.2200000000000006</v>
      </c>
      <c r="E20" s="136">
        <f>ROUND(VALUE(SUBSTITUTE(実質収支比率等に係る経年分析!I$47,"▲","-")),2)</f>
        <v>8.6999999999999993</v>
      </c>
      <c r="F20" s="136">
        <f>ROUND(VALUE(SUBSTITUTE(実質収支比率等に係る経年分析!J$47,"▲","-")),2)</f>
        <v>8.0399999999999991</v>
      </c>
    </row>
    <row r="21" spans="1:11">
      <c r="A21" s="136" t="s">
        <v>45</v>
      </c>
      <c r="B21" s="136">
        <f>IF(ISNUMBER(VALUE(SUBSTITUTE(実質収支比率等に係る経年分析!F$49,"▲","-"))),ROUND(VALUE(SUBSTITUTE(実質収支比率等に係る経年分析!F$49,"▲","-")),2),NA())</f>
        <v>0.71</v>
      </c>
      <c r="C21" s="136">
        <f>IF(ISNUMBER(VALUE(SUBSTITUTE(実質収支比率等に係る経年分析!G$49,"▲","-"))),ROUND(VALUE(SUBSTITUTE(実質収支比率等に係る経年分析!G$49,"▲","-")),2),NA())</f>
        <v>4.2300000000000004</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-0.83</v>
      </c>
      <c r="F21" s="136">
        <f>IF(ISNUMBER(VALUE(SUBSTITUTE(実質収支比率等に係る経年分析!J$49,"▲","-"))),ROUND(VALUE(SUBSTITUTE(実質収支比率等に係る経年分析!J$49,"▲","-")),2),NA())</f>
        <v>-2.81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母子父子寡婦福祉資金貸付事業特別会計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1.4</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3.06</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7.74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8.1999999999999993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7.85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5.59</v>
      </c>
    </row>
    <row r="35" spans="1:16">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8.0399999999999991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6.66</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8222</v>
      </c>
      <c r="E42" s="138"/>
      <c r="F42" s="138"/>
      <c r="G42" s="138">
        <f>'実質公債費比率（分子）の構造'!L$52</f>
        <v>8455</v>
      </c>
      <c r="H42" s="138"/>
      <c r="I42" s="138"/>
      <c r="J42" s="138">
        <f>'実質公債費比率（分子）の構造'!M$52</f>
        <v>8464</v>
      </c>
      <c r="K42" s="138"/>
      <c r="L42" s="138"/>
      <c r="M42" s="138">
        <f>'実質公債費比率（分子）の構造'!N$52</f>
        <v>7864</v>
      </c>
      <c r="N42" s="138"/>
      <c r="O42" s="138"/>
      <c r="P42" s="138">
        <f>'実質公債費比率（分子）の構造'!O$52</f>
        <v>8162</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1031</v>
      </c>
      <c r="C44" s="138"/>
      <c r="D44" s="138"/>
      <c r="E44" s="138">
        <f>'実質公債費比率（分子）の構造'!L$50</f>
        <v>739</v>
      </c>
      <c r="F44" s="138"/>
      <c r="G44" s="138"/>
      <c r="H44" s="138">
        <f>'実質公債費比率（分子）の構造'!M$50</f>
        <v>515</v>
      </c>
      <c r="I44" s="138"/>
      <c r="J44" s="138"/>
      <c r="K44" s="138">
        <f>'実質公債費比率（分子）の構造'!N$50</f>
        <v>864</v>
      </c>
      <c r="L44" s="138"/>
      <c r="M44" s="138"/>
      <c r="N44" s="138">
        <f>'実質公債費比率（分子）の構造'!O$50</f>
        <v>367</v>
      </c>
      <c r="O44" s="138"/>
      <c r="P44" s="138"/>
    </row>
    <row r="45" spans="1:16">
      <c r="A45" s="138" t="s">
        <v>55</v>
      </c>
      <c r="B45" s="138">
        <f>'実質公債費比率（分子）の構造'!K$49</f>
        <v>256</v>
      </c>
      <c r="C45" s="138"/>
      <c r="D45" s="138"/>
      <c r="E45" s="138">
        <f>'実質公債費比率（分子）の構造'!L$49</f>
        <v>175</v>
      </c>
      <c r="F45" s="138"/>
      <c r="G45" s="138"/>
      <c r="H45" s="138">
        <f>'実質公債費比率（分子）の構造'!M$49</f>
        <v>182</v>
      </c>
      <c r="I45" s="138"/>
      <c r="J45" s="138"/>
      <c r="K45" s="138">
        <f>'実質公債費比率（分子）の構造'!N$49</f>
        <v>306</v>
      </c>
      <c r="L45" s="138"/>
      <c r="M45" s="138"/>
      <c r="N45" s="138">
        <f>'実質公債費比率（分子）の構造'!O$49</f>
        <v>299</v>
      </c>
      <c r="O45" s="138"/>
      <c r="P45" s="138"/>
    </row>
    <row r="46" spans="1:16">
      <c r="A46" s="138" t="s">
        <v>56</v>
      </c>
      <c r="B46" s="138">
        <f>'実質公債費比率（分子）の構造'!K$48</f>
        <v>1301</v>
      </c>
      <c r="C46" s="138"/>
      <c r="D46" s="138"/>
      <c r="E46" s="138">
        <f>'実質公債費比率（分子）の構造'!L$48</f>
        <v>1223</v>
      </c>
      <c r="F46" s="138"/>
      <c r="G46" s="138"/>
      <c r="H46" s="138">
        <f>'実質公債費比率（分子）の構造'!M$48</f>
        <v>1123</v>
      </c>
      <c r="I46" s="138"/>
      <c r="J46" s="138"/>
      <c r="K46" s="138">
        <f>'実質公債費比率（分子）の構造'!N$48</f>
        <v>1175</v>
      </c>
      <c r="L46" s="138"/>
      <c r="M46" s="138"/>
      <c r="N46" s="138">
        <f>'実質公債費比率（分子）の構造'!O$48</f>
        <v>1166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10049</v>
      </c>
      <c r="C49" s="138"/>
      <c r="D49" s="138"/>
      <c r="E49" s="138">
        <f>'実質公債費比率（分子）の構造'!L$45</f>
        <v>10127</v>
      </c>
      <c r="F49" s="138"/>
      <c r="G49" s="138"/>
      <c r="H49" s="138">
        <f>'実質公債費比率（分子）の構造'!M$45</f>
        <v>9581</v>
      </c>
      <c r="I49" s="138"/>
      <c r="J49" s="138"/>
      <c r="K49" s="138">
        <f>'実質公債費比率（分子）の構造'!N$45</f>
        <v>8786</v>
      </c>
      <c r="L49" s="138"/>
      <c r="M49" s="138"/>
      <c r="N49" s="138">
        <f>'実質公債費比率（分子）の構造'!O$45</f>
        <v>9223</v>
      </c>
      <c r="O49" s="138"/>
      <c r="P49" s="138"/>
    </row>
    <row r="50" spans="1:16">
      <c r="A50" s="138" t="s">
        <v>60</v>
      </c>
      <c r="B50" s="138" t="e">
        <f>NA()</f>
        <v>#N/A</v>
      </c>
      <c r="C50" s="138">
        <f>IF(ISNUMBER('実質公債費比率（分子）の構造'!K$53),'実質公債費比率（分子）の構造'!K$53,NA())</f>
        <v>4415</v>
      </c>
      <c r="D50" s="138" t="e">
        <f>NA()</f>
        <v>#N/A</v>
      </c>
      <c r="E50" s="138" t="e">
        <f>NA()</f>
        <v>#N/A</v>
      </c>
      <c r="F50" s="138">
        <f>IF(ISNUMBER('実質公債費比率（分子）の構造'!L$53),'実質公債費比率（分子）の構造'!L$53,NA())</f>
        <v>3809</v>
      </c>
      <c r="G50" s="138" t="e">
        <f>NA()</f>
        <v>#N/A</v>
      </c>
      <c r="H50" s="138" t="e">
        <f>NA()</f>
        <v>#N/A</v>
      </c>
      <c r="I50" s="138">
        <f>IF(ISNUMBER('実質公債費比率（分子）の構造'!M$53),'実質公債費比率（分子）の構造'!M$53,NA())</f>
        <v>2937</v>
      </c>
      <c r="J50" s="138" t="e">
        <f>NA()</f>
        <v>#N/A</v>
      </c>
      <c r="K50" s="138" t="e">
        <f>NA()</f>
        <v>#N/A</v>
      </c>
      <c r="L50" s="138">
        <f>IF(ISNUMBER('実質公債費比率（分子）の構造'!N$53),'実質公債費比率（分子）の構造'!N$53,NA())</f>
        <v>3267</v>
      </c>
      <c r="M50" s="138" t="e">
        <f>NA()</f>
        <v>#N/A</v>
      </c>
      <c r="N50" s="138" t="e">
        <f>NA()</f>
        <v>#N/A</v>
      </c>
      <c r="O50" s="138">
        <f>IF(ISNUMBER('実質公債費比率（分子）の構造'!O$53),'実質公債費比率（分子）の構造'!O$53,NA())</f>
        <v>2893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64461</v>
      </c>
      <c r="E56" s="137"/>
      <c r="F56" s="137"/>
      <c r="G56" s="137">
        <f>'将来負担比率（分子）の構造'!J$52</f>
        <v>64827</v>
      </c>
      <c r="H56" s="137"/>
      <c r="I56" s="137"/>
      <c r="J56" s="137">
        <f>'将来負担比率（分子）の構造'!K$52</f>
        <v>64924</v>
      </c>
      <c r="K56" s="137"/>
      <c r="L56" s="137"/>
      <c r="M56" s="137">
        <f>'将来負担比率（分子）の構造'!L$52</f>
        <v>63642</v>
      </c>
      <c r="N56" s="137"/>
      <c r="O56" s="137"/>
      <c r="P56" s="137">
        <f>'将来負担比率（分子）の構造'!M$52</f>
        <v>62804</v>
      </c>
    </row>
    <row r="57" spans="1:16">
      <c r="A57" s="137" t="s">
        <v>36</v>
      </c>
      <c r="B57" s="137"/>
      <c r="C57" s="137"/>
      <c r="D57" s="137">
        <f>'将来負担比率（分子）の構造'!I$51</f>
        <v>26147</v>
      </c>
      <c r="E57" s="137"/>
      <c r="F57" s="137"/>
      <c r="G57" s="137">
        <f>'将来負担比率（分子）の構造'!J$51</f>
        <v>26397</v>
      </c>
      <c r="H57" s="137"/>
      <c r="I57" s="137"/>
      <c r="J57" s="137">
        <f>'将来負担比率（分子）の構造'!K$51</f>
        <v>26818</v>
      </c>
      <c r="K57" s="137"/>
      <c r="L57" s="137"/>
      <c r="M57" s="137">
        <f>'将来負担比率（分子）の構造'!L$51</f>
        <v>26065</v>
      </c>
      <c r="N57" s="137"/>
      <c r="O57" s="137"/>
      <c r="P57" s="137">
        <f>'将来負担比率（分子）の構造'!M$51</f>
        <v>27534</v>
      </c>
    </row>
    <row r="58" spans="1:16">
      <c r="A58" s="137" t="s">
        <v>35</v>
      </c>
      <c r="B58" s="137"/>
      <c r="C58" s="137"/>
      <c r="D58" s="137">
        <f>'将来負担比率（分子）の構造'!I$50</f>
        <v>7717</v>
      </c>
      <c r="E58" s="137"/>
      <c r="F58" s="137"/>
      <c r="G58" s="137">
        <f>'将来負担比率（分子）の構造'!J$50</f>
        <v>9673</v>
      </c>
      <c r="H58" s="137"/>
      <c r="I58" s="137"/>
      <c r="J58" s="137">
        <f>'将来負担比率（分子）の構造'!K$50</f>
        <v>10226</v>
      </c>
      <c r="K58" s="137"/>
      <c r="L58" s="137"/>
      <c r="M58" s="137">
        <f>'将来負担比率（分子）の構造'!L$50</f>
        <v>10847</v>
      </c>
      <c r="N58" s="137"/>
      <c r="O58" s="137"/>
      <c r="P58" s="137">
        <f>'将来負担比率（分子）の構造'!M$50</f>
        <v>11674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183</v>
      </c>
      <c r="C61" s="137"/>
      <c r="D61" s="137"/>
      <c r="E61" s="137">
        <f>'将来負担比率（分子）の構造'!J$46</f>
        <v>152</v>
      </c>
      <c r="F61" s="137"/>
      <c r="G61" s="137"/>
      <c r="H61" s="137">
        <f>'将来負担比率（分子）の構造'!K$46</f>
        <v>72</v>
      </c>
      <c r="I61" s="137"/>
      <c r="J61" s="137"/>
      <c r="K61" s="137">
        <f>'将来負担比率（分子）の構造'!L$46</f>
        <v>32</v>
      </c>
      <c r="L61" s="137"/>
      <c r="M61" s="137"/>
      <c r="N61" s="137">
        <f>'将来負担比率（分子）の構造'!M$46</f>
        <v>5</v>
      </c>
      <c r="O61" s="137"/>
      <c r="P61" s="137"/>
    </row>
    <row r="62" spans="1:16">
      <c r="A62" s="137" t="s">
        <v>29</v>
      </c>
      <c r="B62" s="137">
        <f>'将来負担比率（分子）の構造'!I$45</f>
        <v>16061</v>
      </c>
      <c r="C62" s="137"/>
      <c r="D62" s="137"/>
      <c r="E62" s="137">
        <f>'将来負担比率（分子）の構造'!J$45</f>
        <v>15578</v>
      </c>
      <c r="F62" s="137"/>
      <c r="G62" s="137"/>
      <c r="H62" s="137">
        <f>'将来負担比率（分子）の構造'!K$45</f>
        <v>14430</v>
      </c>
      <c r="I62" s="137"/>
      <c r="J62" s="137"/>
      <c r="K62" s="137">
        <f>'将来負担比率（分子）の構造'!L$45</f>
        <v>13672</v>
      </c>
      <c r="L62" s="137"/>
      <c r="M62" s="137"/>
      <c r="N62" s="137">
        <f>'将来負担比率（分子）の構造'!M$45</f>
        <v>14613</v>
      </c>
      <c r="O62" s="137"/>
      <c r="P62" s="137"/>
    </row>
    <row r="63" spans="1:16">
      <c r="A63" s="137" t="s">
        <v>28</v>
      </c>
      <c r="B63" s="137">
        <f>'将来負担比率（分子）の構造'!I$44</f>
        <v>937</v>
      </c>
      <c r="C63" s="137"/>
      <c r="D63" s="137"/>
      <c r="E63" s="137">
        <f>'将来負担比率（分子）の構造'!J$44</f>
        <v>928</v>
      </c>
      <c r="F63" s="137"/>
      <c r="G63" s="137"/>
      <c r="H63" s="137">
        <f>'将来負担比率（分子）の構造'!K$44</f>
        <v>1463</v>
      </c>
      <c r="I63" s="137"/>
      <c r="J63" s="137"/>
      <c r="K63" s="137">
        <f>'将来負担比率（分子）の構造'!L$44</f>
        <v>1221</v>
      </c>
      <c r="L63" s="137"/>
      <c r="M63" s="137"/>
      <c r="N63" s="137">
        <f>'将来負担比率（分子）の構造'!M$44</f>
        <v>1054</v>
      </c>
      <c r="O63" s="137"/>
      <c r="P63" s="137"/>
    </row>
    <row r="64" spans="1:16">
      <c r="A64" s="137" t="s">
        <v>27</v>
      </c>
      <c r="B64" s="137">
        <f>'将来負担比率（分子）の構造'!I$43</f>
        <v>16131</v>
      </c>
      <c r="C64" s="137"/>
      <c r="D64" s="137"/>
      <c r="E64" s="137">
        <f>'将来負担比率（分子）の構造'!J$43</f>
        <v>16245</v>
      </c>
      <c r="F64" s="137"/>
      <c r="G64" s="137"/>
      <c r="H64" s="137">
        <f>'将来負担比率（分子）の構造'!K$43</f>
        <v>15550</v>
      </c>
      <c r="I64" s="137"/>
      <c r="J64" s="137"/>
      <c r="K64" s="137">
        <f>'将来負担比率（分子）の構造'!L$43</f>
        <v>14660</v>
      </c>
      <c r="L64" s="137"/>
      <c r="M64" s="137"/>
      <c r="N64" s="137">
        <f>'将来負担比率（分子）の構造'!M$43</f>
        <v>13631</v>
      </c>
      <c r="O64" s="137"/>
      <c r="P64" s="137"/>
    </row>
    <row r="65" spans="1:16">
      <c r="A65" s="137" t="s">
        <v>26</v>
      </c>
      <c r="B65" s="137">
        <f>'将来負担比率（分子）の構造'!I$42</f>
        <v>14457</v>
      </c>
      <c r="C65" s="137"/>
      <c r="D65" s="137"/>
      <c r="E65" s="137">
        <f>'将来負担比率（分子）の構造'!J$42</f>
        <v>12191</v>
      </c>
      <c r="F65" s="137"/>
      <c r="G65" s="137"/>
      <c r="H65" s="137">
        <f>'将来負担比率（分子）の構造'!K$42</f>
        <v>10585</v>
      </c>
      <c r="I65" s="137"/>
      <c r="J65" s="137"/>
      <c r="K65" s="137">
        <f>'将来負担比率（分子）の構造'!L$42</f>
        <v>8649</v>
      </c>
      <c r="L65" s="137"/>
      <c r="M65" s="137"/>
      <c r="N65" s="137">
        <f>'将来負担比率（分子）の構造'!M$42</f>
        <v>9349</v>
      </c>
      <c r="O65" s="137"/>
      <c r="P65" s="137"/>
    </row>
    <row r="66" spans="1:16">
      <c r="A66" s="137" t="s">
        <v>25</v>
      </c>
      <c r="B66" s="137">
        <f>'将来負担比率（分子）の構造'!I$41</f>
        <v>89160</v>
      </c>
      <c r="C66" s="137"/>
      <c r="D66" s="137"/>
      <c r="E66" s="137">
        <f>'将来負担比率（分子）の構造'!J$41</f>
        <v>91474</v>
      </c>
      <c r="F66" s="137"/>
      <c r="G66" s="137"/>
      <c r="H66" s="137">
        <f>'将来負担比率（分子）の構造'!K$41</f>
        <v>97992</v>
      </c>
      <c r="I66" s="137"/>
      <c r="J66" s="137"/>
      <c r="K66" s="137">
        <f>'将来負担比率（分子）の構造'!L$41</f>
        <v>98742</v>
      </c>
      <c r="L66" s="137"/>
      <c r="M66" s="137"/>
      <c r="N66" s="137">
        <f>'将来負担比率（分子）の構造'!M$41</f>
        <v>101060</v>
      </c>
      <c r="O66" s="137"/>
      <c r="P66" s="137"/>
    </row>
    <row r="67" spans="1:16">
      <c r="A67" s="137" t="s">
        <v>64</v>
      </c>
      <c r="B67" s="137" t="e">
        <f>NA()</f>
        <v>#N/A</v>
      </c>
      <c r="C67" s="137">
        <f>IF(ISNUMBER('将来負担比率（分子）の構造'!I$53), IF('将来負担比率（分子）の構造'!I$53 &lt; 0, 0, '将来負担比率（分子）の構造'!I$53), NA())</f>
        <v>38605</v>
      </c>
      <c r="D67" s="137" t="e">
        <f>NA()</f>
        <v>#N/A</v>
      </c>
      <c r="E67" s="137" t="e">
        <f>NA()</f>
        <v>#N/A</v>
      </c>
      <c r="F67" s="137">
        <f>IF(ISNUMBER('将来負担比率（分子）の構造'!J$53), IF('将来負担比率（分子）の構造'!J$53 &lt; 0, 0, '将来負担比率（分子）の構造'!J$53), NA())</f>
        <v>35670</v>
      </c>
      <c r="G67" s="137" t="e">
        <f>NA()</f>
        <v>#N/A</v>
      </c>
      <c r="H67" s="137" t="e">
        <f>NA()</f>
        <v>#N/A</v>
      </c>
      <c r="I67" s="137">
        <f>IF(ISNUMBER('将来負担比率（分子）の構造'!K$53), IF('将来負担比率（分子）の構造'!K$53 &lt; 0, 0, '将来負担比率（分子）の構造'!K$53), NA())</f>
        <v>38124</v>
      </c>
      <c r="J67" s="137" t="e">
        <f>NA()</f>
        <v>#N/A</v>
      </c>
      <c r="K67" s="137" t="e">
        <f>NA()</f>
        <v>#N/A</v>
      </c>
      <c r="L67" s="137">
        <f>IF(ISNUMBER('将来負担比率（分子）の構造'!L$53), IF('将来負担比率（分子）の構造'!L$53 &lt; 0, 0, '将来負担比率（分子）の構造'!L$53), NA())</f>
        <v>36422</v>
      </c>
      <c r="M67" s="137" t="e">
        <f>NA()</f>
        <v>#N/A</v>
      </c>
      <c r="N67" s="137" t="e">
        <f>NA()</f>
        <v>#N/A</v>
      </c>
      <c r="O67" s="137">
        <f>IF(ISNUMBER('将来負担比率（分子）の構造'!M$53), IF('将来負担比率（分子）の構造'!M$53 &lt; 0, 0, '将来負担比率（分子）の構造'!M$53), NA())</f>
        <v>37701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AR48" sqref="AR4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56225902</v>
      </c>
      <c r="S5" s="671"/>
      <c r="T5" s="671"/>
      <c r="U5" s="671"/>
      <c r="V5" s="671"/>
      <c r="W5" s="671"/>
      <c r="X5" s="671"/>
      <c r="Y5" s="718"/>
      <c r="Z5" s="731">
        <v>50.1</v>
      </c>
      <c r="AA5" s="731"/>
      <c r="AB5" s="731"/>
      <c r="AC5" s="731"/>
      <c r="AD5" s="732">
        <v>52142519</v>
      </c>
      <c r="AE5" s="732"/>
      <c r="AF5" s="732"/>
      <c r="AG5" s="732"/>
      <c r="AH5" s="732"/>
      <c r="AI5" s="732"/>
      <c r="AJ5" s="732"/>
      <c r="AK5" s="732"/>
      <c r="AL5" s="719">
        <v>85.8</v>
      </c>
      <c r="AM5" s="688"/>
      <c r="AN5" s="688"/>
      <c r="AO5" s="720"/>
      <c r="AP5" s="707" t="s">
        <v>211</v>
      </c>
      <c r="AQ5" s="708"/>
      <c r="AR5" s="708"/>
      <c r="AS5" s="708"/>
      <c r="AT5" s="708"/>
      <c r="AU5" s="708"/>
      <c r="AV5" s="708"/>
      <c r="AW5" s="708"/>
      <c r="AX5" s="708"/>
      <c r="AY5" s="708"/>
      <c r="AZ5" s="708"/>
      <c r="BA5" s="708"/>
      <c r="BB5" s="708"/>
      <c r="BC5" s="708"/>
      <c r="BD5" s="708"/>
      <c r="BE5" s="708"/>
      <c r="BF5" s="709"/>
      <c r="BG5" s="620">
        <v>50458759</v>
      </c>
      <c r="BH5" s="621"/>
      <c r="BI5" s="621"/>
      <c r="BJ5" s="621"/>
      <c r="BK5" s="621"/>
      <c r="BL5" s="621"/>
      <c r="BM5" s="621"/>
      <c r="BN5" s="622"/>
      <c r="BO5" s="673">
        <v>89.7</v>
      </c>
      <c r="BP5" s="673"/>
      <c r="BQ5" s="673"/>
      <c r="BR5" s="673"/>
      <c r="BS5" s="674">
        <v>664929</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721727</v>
      </c>
      <c r="S6" s="621"/>
      <c r="T6" s="621"/>
      <c r="U6" s="621"/>
      <c r="V6" s="621"/>
      <c r="W6" s="621"/>
      <c r="X6" s="621"/>
      <c r="Y6" s="622"/>
      <c r="Z6" s="673">
        <v>0.6</v>
      </c>
      <c r="AA6" s="673"/>
      <c r="AB6" s="673"/>
      <c r="AC6" s="673"/>
      <c r="AD6" s="674">
        <v>721727</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50458759</v>
      </c>
      <c r="BH6" s="621"/>
      <c r="BI6" s="621"/>
      <c r="BJ6" s="621"/>
      <c r="BK6" s="621"/>
      <c r="BL6" s="621"/>
      <c r="BM6" s="621"/>
      <c r="BN6" s="622"/>
      <c r="BO6" s="673">
        <v>89.7</v>
      </c>
      <c r="BP6" s="673"/>
      <c r="BQ6" s="673"/>
      <c r="BR6" s="673"/>
      <c r="BS6" s="674">
        <v>664929</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640559</v>
      </c>
      <c r="CS6" s="621"/>
      <c r="CT6" s="621"/>
      <c r="CU6" s="621"/>
      <c r="CV6" s="621"/>
      <c r="CW6" s="621"/>
      <c r="CX6" s="621"/>
      <c r="CY6" s="622"/>
      <c r="CZ6" s="673">
        <v>0.6</v>
      </c>
      <c r="DA6" s="673"/>
      <c r="DB6" s="673"/>
      <c r="DC6" s="673"/>
      <c r="DD6" s="626" t="s">
        <v>218</v>
      </c>
      <c r="DE6" s="621"/>
      <c r="DF6" s="621"/>
      <c r="DG6" s="621"/>
      <c r="DH6" s="621"/>
      <c r="DI6" s="621"/>
      <c r="DJ6" s="621"/>
      <c r="DK6" s="621"/>
      <c r="DL6" s="621"/>
      <c r="DM6" s="621"/>
      <c r="DN6" s="621"/>
      <c r="DO6" s="621"/>
      <c r="DP6" s="622"/>
      <c r="DQ6" s="626">
        <v>640559</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45626</v>
      </c>
      <c r="S7" s="621"/>
      <c r="T7" s="621"/>
      <c r="U7" s="621"/>
      <c r="V7" s="621"/>
      <c r="W7" s="621"/>
      <c r="X7" s="621"/>
      <c r="Y7" s="622"/>
      <c r="Z7" s="673">
        <v>0</v>
      </c>
      <c r="AA7" s="673"/>
      <c r="AB7" s="673"/>
      <c r="AC7" s="673"/>
      <c r="AD7" s="674">
        <v>45626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25238619</v>
      </c>
      <c r="BH7" s="621"/>
      <c r="BI7" s="621"/>
      <c r="BJ7" s="621"/>
      <c r="BK7" s="621"/>
      <c r="BL7" s="621"/>
      <c r="BM7" s="621"/>
      <c r="BN7" s="622"/>
      <c r="BO7" s="673">
        <v>44.9</v>
      </c>
      <c r="BP7" s="673"/>
      <c r="BQ7" s="673"/>
      <c r="BR7" s="673"/>
      <c r="BS7" s="674">
        <v>664929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10071522</v>
      </c>
      <c r="CS7" s="621"/>
      <c r="CT7" s="621"/>
      <c r="CU7" s="621"/>
      <c r="CV7" s="621"/>
      <c r="CW7" s="621"/>
      <c r="CX7" s="621"/>
      <c r="CY7" s="622"/>
      <c r="CZ7" s="673">
        <v>9.3000000000000007</v>
      </c>
      <c r="DA7" s="673"/>
      <c r="DB7" s="673"/>
      <c r="DC7" s="673"/>
      <c r="DD7" s="626">
        <v>412987</v>
      </c>
      <c r="DE7" s="621"/>
      <c r="DF7" s="621"/>
      <c r="DG7" s="621"/>
      <c r="DH7" s="621"/>
      <c r="DI7" s="621"/>
      <c r="DJ7" s="621"/>
      <c r="DK7" s="621"/>
      <c r="DL7" s="621"/>
      <c r="DM7" s="621"/>
      <c r="DN7" s="621"/>
      <c r="DO7" s="621"/>
      <c r="DP7" s="622"/>
      <c r="DQ7" s="626">
        <v>8594275</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190068</v>
      </c>
      <c r="S8" s="621"/>
      <c r="T8" s="621"/>
      <c r="U8" s="621"/>
      <c r="V8" s="621"/>
      <c r="W8" s="621"/>
      <c r="X8" s="621"/>
      <c r="Y8" s="622"/>
      <c r="Z8" s="673">
        <v>0.2</v>
      </c>
      <c r="AA8" s="673"/>
      <c r="AB8" s="673"/>
      <c r="AC8" s="673"/>
      <c r="AD8" s="674">
        <v>190068</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606678</v>
      </c>
      <c r="BH8" s="621"/>
      <c r="BI8" s="621"/>
      <c r="BJ8" s="621"/>
      <c r="BK8" s="621"/>
      <c r="BL8" s="621"/>
      <c r="BM8" s="621"/>
      <c r="BN8" s="622"/>
      <c r="BO8" s="673">
        <v>1.1000000000000001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45958004</v>
      </c>
      <c r="CS8" s="621"/>
      <c r="CT8" s="621"/>
      <c r="CU8" s="621"/>
      <c r="CV8" s="621"/>
      <c r="CW8" s="621"/>
      <c r="CX8" s="621"/>
      <c r="CY8" s="622"/>
      <c r="CZ8" s="673">
        <v>42.3</v>
      </c>
      <c r="DA8" s="673"/>
      <c r="DB8" s="673"/>
      <c r="DC8" s="673"/>
      <c r="DD8" s="626">
        <v>850032</v>
      </c>
      <c r="DE8" s="621"/>
      <c r="DF8" s="621"/>
      <c r="DG8" s="621"/>
      <c r="DH8" s="621"/>
      <c r="DI8" s="621"/>
      <c r="DJ8" s="621"/>
      <c r="DK8" s="621"/>
      <c r="DL8" s="621"/>
      <c r="DM8" s="621"/>
      <c r="DN8" s="621"/>
      <c r="DO8" s="621"/>
      <c r="DP8" s="622"/>
      <c r="DQ8" s="626">
        <v>23248659</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115884</v>
      </c>
      <c r="S9" s="621"/>
      <c r="T9" s="621"/>
      <c r="U9" s="621"/>
      <c r="V9" s="621"/>
      <c r="W9" s="621"/>
      <c r="X9" s="621"/>
      <c r="Y9" s="622"/>
      <c r="Z9" s="673">
        <v>0.1</v>
      </c>
      <c r="AA9" s="673"/>
      <c r="AB9" s="673"/>
      <c r="AC9" s="673"/>
      <c r="AD9" s="674">
        <v>115884</v>
      </c>
      <c r="AE9" s="674"/>
      <c r="AF9" s="674"/>
      <c r="AG9" s="674"/>
      <c r="AH9" s="674"/>
      <c r="AI9" s="674"/>
      <c r="AJ9" s="674"/>
      <c r="AK9" s="674"/>
      <c r="AL9" s="643">
        <v>0.2</v>
      </c>
      <c r="AM9" s="675"/>
      <c r="AN9" s="675"/>
      <c r="AO9" s="676"/>
      <c r="AP9" s="617" t="s">
        <v>227</v>
      </c>
      <c r="AQ9" s="618"/>
      <c r="AR9" s="618"/>
      <c r="AS9" s="618"/>
      <c r="AT9" s="618"/>
      <c r="AU9" s="618"/>
      <c r="AV9" s="618"/>
      <c r="AW9" s="618"/>
      <c r="AX9" s="618"/>
      <c r="AY9" s="618"/>
      <c r="AZ9" s="618"/>
      <c r="BA9" s="618"/>
      <c r="BB9" s="618"/>
      <c r="BC9" s="618"/>
      <c r="BD9" s="618"/>
      <c r="BE9" s="618"/>
      <c r="BF9" s="619"/>
      <c r="BG9" s="620">
        <v>20140661</v>
      </c>
      <c r="BH9" s="621"/>
      <c r="BI9" s="621"/>
      <c r="BJ9" s="621"/>
      <c r="BK9" s="621"/>
      <c r="BL9" s="621"/>
      <c r="BM9" s="621"/>
      <c r="BN9" s="622"/>
      <c r="BO9" s="673">
        <v>35.799999999999997</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13073297</v>
      </c>
      <c r="CS9" s="621"/>
      <c r="CT9" s="621"/>
      <c r="CU9" s="621"/>
      <c r="CV9" s="621"/>
      <c r="CW9" s="621"/>
      <c r="CX9" s="621"/>
      <c r="CY9" s="622"/>
      <c r="CZ9" s="673">
        <v>12</v>
      </c>
      <c r="DA9" s="673"/>
      <c r="DB9" s="673"/>
      <c r="DC9" s="673"/>
      <c r="DD9" s="626">
        <v>5372961</v>
      </c>
      <c r="DE9" s="621"/>
      <c r="DF9" s="621"/>
      <c r="DG9" s="621"/>
      <c r="DH9" s="621"/>
      <c r="DI9" s="621"/>
      <c r="DJ9" s="621"/>
      <c r="DK9" s="621"/>
      <c r="DL9" s="621"/>
      <c r="DM9" s="621"/>
      <c r="DN9" s="621"/>
      <c r="DO9" s="621"/>
      <c r="DP9" s="622"/>
      <c r="DQ9" s="626">
        <v>7267196</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5187966</v>
      </c>
      <c r="S10" s="621"/>
      <c r="T10" s="621"/>
      <c r="U10" s="621"/>
      <c r="V10" s="621"/>
      <c r="W10" s="621"/>
      <c r="X10" s="621"/>
      <c r="Y10" s="622"/>
      <c r="Z10" s="673">
        <v>4.5999999999999996</v>
      </c>
      <c r="AA10" s="673"/>
      <c r="AB10" s="673"/>
      <c r="AC10" s="673"/>
      <c r="AD10" s="674">
        <v>5187966</v>
      </c>
      <c r="AE10" s="674"/>
      <c r="AF10" s="674"/>
      <c r="AG10" s="674"/>
      <c r="AH10" s="674"/>
      <c r="AI10" s="674"/>
      <c r="AJ10" s="674"/>
      <c r="AK10" s="674"/>
      <c r="AL10" s="643">
        <v>8.5</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1009886</v>
      </c>
      <c r="BH10" s="621"/>
      <c r="BI10" s="621"/>
      <c r="BJ10" s="621"/>
      <c r="BK10" s="621"/>
      <c r="BL10" s="621"/>
      <c r="BM10" s="621"/>
      <c r="BN10" s="622"/>
      <c r="BO10" s="673">
        <v>1.8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182981</v>
      </c>
      <c r="CS10" s="621"/>
      <c r="CT10" s="621"/>
      <c r="CU10" s="621"/>
      <c r="CV10" s="621"/>
      <c r="CW10" s="621"/>
      <c r="CX10" s="621"/>
      <c r="CY10" s="622"/>
      <c r="CZ10" s="673">
        <v>0.2</v>
      </c>
      <c r="DA10" s="673"/>
      <c r="DB10" s="673"/>
      <c r="DC10" s="673"/>
      <c r="DD10" s="626" t="s">
        <v>224</v>
      </c>
      <c r="DE10" s="621"/>
      <c r="DF10" s="621"/>
      <c r="DG10" s="621"/>
      <c r="DH10" s="621"/>
      <c r="DI10" s="621"/>
      <c r="DJ10" s="621"/>
      <c r="DK10" s="621"/>
      <c r="DL10" s="621"/>
      <c r="DM10" s="621"/>
      <c r="DN10" s="621"/>
      <c r="DO10" s="621"/>
      <c r="DP10" s="622"/>
      <c r="DQ10" s="626">
        <v>144531</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52766</v>
      </c>
      <c r="S11" s="621"/>
      <c r="T11" s="621"/>
      <c r="U11" s="621"/>
      <c r="V11" s="621"/>
      <c r="W11" s="621"/>
      <c r="X11" s="621"/>
      <c r="Y11" s="622"/>
      <c r="Z11" s="673">
        <v>0</v>
      </c>
      <c r="AA11" s="673"/>
      <c r="AB11" s="673"/>
      <c r="AC11" s="673"/>
      <c r="AD11" s="674">
        <v>52766</v>
      </c>
      <c r="AE11" s="674"/>
      <c r="AF11" s="674"/>
      <c r="AG11" s="674"/>
      <c r="AH11" s="674"/>
      <c r="AI11" s="674"/>
      <c r="AJ11" s="674"/>
      <c r="AK11" s="674"/>
      <c r="AL11" s="643">
        <v>0.1</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3481394</v>
      </c>
      <c r="BH11" s="621"/>
      <c r="BI11" s="621"/>
      <c r="BJ11" s="621"/>
      <c r="BK11" s="621"/>
      <c r="BL11" s="621"/>
      <c r="BM11" s="621"/>
      <c r="BN11" s="622"/>
      <c r="BO11" s="673">
        <v>6.2</v>
      </c>
      <c r="BP11" s="673"/>
      <c r="BQ11" s="673"/>
      <c r="BR11" s="673"/>
      <c r="BS11" s="626">
        <v>664929</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576863</v>
      </c>
      <c r="CS11" s="621"/>
      <c r="CT11" s="621"/>
      <c r="CU11" s="621"/>
      <c r="CV11" s="621"/>
      <c r="CW11" s="621"/>
      <c r="CX11" s="621"/>
      <c r="CY11" s="622"/>
      <c r="CZ11" s="673">
        <v>0.5</v>
      </c>
      <c r="DA11" s="673"/>
      <c r="DB11" s="673"/>
      <c r="DC11" s="673"/>
      <c r="DD11" s="626">
        <v>90268</v>
      </c>
      <c r="DE11" s="621"/>
      <c r="DF11" s="621"/>
      <c r="DG11" s="621"/>
      <c r="DH11" s="621"/>
      <c r="DI11" s="621"/>
      <c r="DJ11" s="621"/>
      <c r="DK11" s="621"/>
      <c r="DL11" s="621"/>
      <c r="DM11" s="621"/>
      <c r="DN11" s="621"/>
      <c r="DO11" s="621"/>
      <c r="DP11" s="622"/>
      <c r="DQ11" s="626">
        <v>483976</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22396087</v>
      </c>
      <c r="BH12" s="621"/>
      <c r="BI12" s="621"/>
      <c r="BJ12" s="621"/>
      <c r="BK12" s="621"/>
      <c r="BL12" s="621"/>
      <c r="BM12" s="621"/>
      <c r="BN12" s="622"/>
      <c r="BO12" s="673">
        <v>39.799999999999997</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1650664</v>
      </c>
      <c r="CS12" s="621"/>
      <c r="CT12" s="621"/>
      <c r="CU12" s="621"/>
      <c r="CV12" s="621"/>
      <c r="CW12" s="621"/>
      <c r="CX12" s="621"/>
      <c r="CY12" s="622"/>
      <c r="CZ12" s="673">
        <v>1.5</v>
      </c>
      <c r="DA12" s="673"/>
      <c r="DB12" s="673"/>
      <c r="DC12" s="673"/>
      <c r="DD12" s="626">
        <v>50875</v>
      </c>
      <c r="DE12" s="621"/>
      <c r="DF12" s="621"/>
      <c r="DG12" s="621"/>
      <c r="DH12" s="621"/>
      <c r="DI12" s="621"/>
      <c r="DJ12" s="621"/>
      <c r="DK12" s="621"/>
      <c r="DL12" s="621"/>
      <c r="DM12" s="621"/>
      <c r="DN12" s="621"/>
      <c r="DO12" s="621"/>
      <c r="DP12" s="622"/>
      <c r="DQ12" s="626">
        <v>763255</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227790</v>
      </c>
      <c r="S13" s="621"/>
      <c r="T13" s="621"/>
      <c r="U13" s="621"/>
      <c r="V13" s="621"/>
      <c r="W13" s="621"/>
      <c r="X13" s="621"/>
      <c r="Y13" s="622"/>
      <c r="Z13" s="673">
        <v>0.2</v>
      </c>
      <c r="AA13" s="673"/>
      <c r="AB13" s="673"/>
      <c r="AC13" s="673"/>
      <c r="AD13" s="674">
        <v>227790</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22311543</v>
      </c>
      <c r="BH13" s="621"/>
      <c r="BI13" s="621"/>
      <c r="BJ13" s="621"/>
      <c r="BK13" s="621"/>
      <c r="BL13" s="621"/>
      <c r="BM13" s="621"/>
      <c r="BN13" s="622"/>
      <c r="BO13" s="673">
        <v>39.700000000000003</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9813277</v>
      </c>
      <c r="CS13" s="621"/>
      <c r="CT13" s="621"/>
      <c r="CU13" s="621"/>
      <c r="CV13" s="621"/>
      <c r="CW13" s="621"/>
      <c r="CX13" s="621"/>
      <c r="CY13" s="622"/>
      <c r="CZ13" s="673">
        <v>9</v>
      </c>
      <c r="DA13" s="673"/>
      <c r="DB13" s="673"/>
      <c r="DC13" s="673"/>
      <c r="DD13" s="626">
        <v>3665525</v>
      </c>
      <c r="DE13" s="621"/>
      <c r="DF13" s="621"/>
      <c r="DG13" s="621"/>
      <c r="DH13" s="621"/>
      <c r="DI13" s="621"/>
      <c r="DJ13" s="621"/>
      <c r="DK13" s="621"/>
      <c r="DL13" s="621"/>
      <c r="DM13" s="621"/>
      <c r="DN13" s="621"/>
      <c r="DO13" s="621"/>
      <c r="DP13" s="622"/>
      <c r="DQ13" s="626">
        <v>6676578</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508123</v>
      </c>
      <c r="BH14" s="621"/>
      <c r="BI14" s="621"/>
      <c r="BJ14" s="621"/>
      <c r="BK14" s="621"/>
      <c r="BL14" s="621"/>
      <c r="BM14" s="621"/>
      <c r="BN14" s="622"/>
      <c r="BO14" s="673">
        <v>0.9</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4314326</v>
      </c>
      <c r="CS14" s="621"/>
      <c r="CT14" s="621"/>
      <c r="CU14" s="621"/>
      <c r="CV14" s="621"/>
      <c r="CW14" s="621"/>
      <c r="CX14" s="621"/>
      <c r="CY14" s="622"/>
      <c r="CZ14" s="673">
        <v>4</v>
      </c>
      <c r="DA14" s="673"/>
      <c r="DB14" s="673"/>
      <c r="DC14" s="673"/>
      <c r="DD14" s="626">
        <v>3838</v>
      </c>
      <c r="DE14" s="621"/>
      <c r="DF14" s="621"/>
      <c r="DG14" s="621"/>
      <c r="DH14" s="621"/>
      <c r="DI14" s="621"/>
      <c r="DJ14" s="621"/>
      <c r="DK14" s="621"/>
      <c r="DL14" s="621"/>
      <c r="DM14" s="621"/>
      <c r="DN14" s="621"/>
      <c r="DO14" s="621"/>
      <c r="DP14" s="622"/>
      <c r="DQ14" s="626">
        <v>4312023</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306023</v>
      </c>
      <c r="S15" s="621"/>
      <c r="T15" s="621"/>
      <c r="U15" s="621"/>
      <c r="V15" s="621"/>
      <c r="W15" s="621"/>
      <c r="X15" s="621"/>
      <c r="Y15" s="622"/>
      <c r="Z15" s="673">
        <v>0.3</v>
      </c>
      <c r="AA15" s="673"/>
      <c r="AB15" s="673"/>
      <c r="AC15" s="673"/>
      <c r="AD15" s="674">
        <v>306023</v>
      </c>
      <c r="AE15" s="674"/>
      <c r="AF15" s="674"/>
      <c r="AG15" s="674"/>
      <c r="AH15" s="674"/>
      <c r="AI15" s="674"/>
      <c r="AJ15" s="674"/>
      <c r="AK15" s="674"/>
      <c r="AL15" s="643">
        <v>0.5</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2172441</v>
      </c>
      <c r="BH15" s="621"/>
      <c r="BI15" s="621"/>
      <c r="BJ15" s="621"/>
      <c r="BK15" s="621"/>
      <c r="BL15" s="621"/>
      <c r="BM15" s="621"/>
      <c r="BN15" s="622"/>
      <c r="BO15" s="673">
        <v>3.9</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13047969</v>
      </c>
      <c r="CS15" s="621"/>
      <c r="CT15" s="621"/>
      <c r="CU15" s="621"/>
      <c r="CV15" s="621"/>
      <c r="CW15" s="621"/>
      <c r="CX15" s="621"/>
      <c r="CY15" s="622"/>
      <c r="CZ15" s="673">
        <v>12</v>
      </c>
      <c r="DA15" s="673"/>
      <c r="DB15" s="673"/>
      <c r="DC15" s="673"/>
      <c r="DD15" s="626">
        <v>2293766</v>
      </c>
      <c r="DE15" s="621"/>
      <c r="DF15" s="621"/>
      <c r="DG15" s="621"/>
      <c r="DH15" s="621"/>
      <c r="DI15" s="621"/>
      <c r="DJ15" s="621"/>
      <c r="DK15" s="621"/>
      <c r="DL15" s="621"/>
      <c r="DM15" s="621"/>
      <c r="DN15" s="621"/>
      <c r="DO15" s="621"/>
      <c r="DP15" s="622"/>
      <c r="DQ15" s="626">
        <v>9070865</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1644970</v>
      </c>
      <c r="S16" s="621"/>
      <c r="T16" s="621"/>
      <c r="U16" s="621"/>
      <c r="V16" s="621"/>
      <c r="W16" s="621"/>
      <c r="X16" s="621"/>
      <c r="Y16" s="622"/>
      <c r="Z16" s="673">
        <v>1.5</v>
      </c>
      <c r="AA16" s="673"/>
      <c r="AB16" s="673"/>
      <c r="AC16" s="673"/>
      <c r="AD16" s="674">
        <v>1378669</v>
      </c>
      <c r="AE16" s="674"/>
      <c r="AF16" s="674"/>
      <c r="AG16" s="674"/>
      <c r="AH16" s="674"/>
      <c r="AI16" s="674"/>
      <c r="AJ16" s="674"/>
      <c r="AK16" s="674"/>
      <c r="AL16" s="643">
        <v>2.2999999999999998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1378669</v>
      </c>
      <c r="S17" s="621"/>
      <c r="T17" s="621"/>
      <c r="U17" s="621"/>
      <c r="V17" s="621"/>
      <c r="W17" s="621"/>
      <c r="X17" s="621"/>
      <c r="Y17" s="622"/>
      <c r="Z17" s="673">
        <v>1.2</v>
      </c>
      <c r="AA17" s="673"/>
      <c r="AB17" s="673"/>
      <c r="AC17" s="673"/>
      <c r="AD17" s="674">
        <v>1378669</v>
      </c>
      <c r="AE17" s="674"/>
      <c r="AF17" s="674"/>
      <c r="AG17" s="674"/>
      <c r="AH17" s="674"/>
      <c r="AI17" s="674"/>
      <c r="AJ17" s="674"/>
      <c r="AK17" s="674"/>
      <c r="AL17" s="643">
        <v>2.2999999999999998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v>143489</v>
      </c>
      <c r="BH17" s="621"/>
      <c r="BI17" s="621"/>
      <c r="BJ17" s="621"/>
      <c r="BK17" s="621"/>
      <c r="BL17" s="621"/>
      <c r="BM17" s="621"/>
      <c r="BN17" s="622"/>
      <c r="BO17" s="673">
        <v>0.3</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9222758</v>
      </c>
      <c r="CS17" s="621"/>
      <c r="CT17" s="621"/>
      <c r="CU17" s="621"/>
      <c r="CV17" s="621"/>
      <c r="CW17" s="621"/>
      <c r="CX17" s="621"/>
      <c r="CY17" s="622"/>
      <c r="CZ17" s="673">
        <v>8.5</v>
      </c>
      <c r="DA17" s="673"/>
      <c r="DB17" s="673"/>
      <c r="DC17" s="673"/>
      <c r="DD17" s="626" t="s">
        <v>224</v>
      </c>
      <c r="DE17" s="621"/>
      <c r="DF17" s="621"/>
      <c r="DG17" s="621"/>
      <c r="DH17" s="621"/>
      <c r="DI17" s="621"/>
      <c r="DJ17" s="621"/>
      <c r="DK17" s="621"/>
      <c r="DL17" s="621"/>
      <c r="DM17" s="621"/>
      <c r="DN17" s="621"/>
      <c r="DO17" s="621"/>
      <c r="DP17" s="622"/>
      <c r="DQ17" s="626">
        <v>9213140</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265878</v>
      </c>
      <c r="S18" s="621"/>
      <c r="T18" s="621"/>
      <c r="U18" s="621"/>
      <c r="V18" s="621"/>
      <c r="W18" s="621"/>
      <c r="X18" s="621"/>
      <c r="Y18" s="622"/>
      <c r="Z18" s="673">
        <v>0.2</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423</v>
      </c>
      <c r="S19" s="621"/>
      <c r="T19" s="621"/>
      <c r="U19" s="621"/>
      <c r="V19" s="621"/>
      <c r="W19" s="621"/>
      <c r="X19" s="621"/>
      <c r="Y19" s="622"/>
      <c r="Z19" s="673">
        <v>0</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5767143</v>
      </c>
      <c r="BH19" s="621"/>
      <c r="BI19" s="621"/>
      <c r="BJ19" s="621"/>
      <c r="BK19" s="621"/>
      <c r="BL19" s="621"/>
      <c r="BM19" s="621"/>
      <c r="BN19" s="622"/>
      <c r="BO19" s="673">
        <v>10.3</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64718722</v>
      </c>
      <c r="S20" s="621"/>
      <c r="T20" s="621"/>
      <c r="U20" s="621"/>
      <c r="V20" s="621"/>
      <c r="W20" s="621"/>
      <c r="X20" s="621"/>
      <c r="Y20" s="622"/>
      <c r="Z20" s="673">
        <v>57.7</v>
      </c>
      <c r="AA20" s="673"/>
      <c r="AB20" s="673"/>
      <c r="AC20" s="673"/>
      <c r="AD20" s="674">
        <v>60369038</v>
      </c>
      <c r="AE20" s="674"/>
      <c r="AF20" s="674"/>
      <c r="AG20" s="674"/>
      <c r="AH20" s="674"/>
      <c r="AI20" s="674"/>
      <c r="AJ20" s="674"/>
      <c r="AK20" s="674"/>
      <c r="AL20" s="643">
        <v>99.3</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5767143</v>
      </c>
      <c r="BH20" s="621"/>
      <c r="BI20" s="621"/>
      <c r="BJ20" s="621"/>
      <c r="BK20" s="621"/>
      <c r="BL20" s="621"/>
      <c r="BM20" s="621"/>
      <c r="BN20" s="622"/>
      <c r="BO20" s="673">
        <v>10.3</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108552220</v>
      </c>
      <c r="CS20" s="621"/>
      <c r="CT20" s="621"/>
      <c r="CU20" s="621"/>
      <c r="CV20" s="621"/>
      <c r="CW20" s="621"/>
      <c r="CX20" s="621"/>
      <c r="CY20" s="622"/>
      <c r="CZ20" s="673">
        <v>100</v>
      </c>
      <c r="DA20" s="673"/>
      <c r="DB20" s="673"/>
      <c r="DC20" s="673"/>
      <c r="DD20" s="626">
        <v>12740252</v>
      </c>
      <c r="DE20" s="621"/>
      <c r="DF20" s="621"/>
      <c r="DG20" s="621"/>
      <c r="DH20" s="621"/>
      <c r="DI20" s="621"/>
      <c r="DJ20" s="621"/>
      <c r="DK20" s="621"/>
      <c r="DL20" s="621"/>
      <c r="DM20" s="621"/>
      <c r="DN20" s="621"/>
      <c r="DO20" s="621"/>
      <c r="DP20" s="622"/>
      <c r="DQ20" s="626">
        <v>70415057</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48785</v>
      </c>
      <c r="S21" s="621"/>
      <c r="T21" s="621"/>
      <c r="U21" s="621"/>
      <c r="V21" s="621"/>
      <c r="W21" s="621"/>
      <c r="X21" s="621"/>
      <c r="Y21" s="622"/>
      <c r="Z21" s="673">
        <v>0</v>
      </c>
      <c r="AA21" s="673"/>
      <c r="AB21" s="673"/>
      <c r="AC21" s="673"/>
      <c r="AD21" s="674">
        <v>48785</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777967</v>
      </c>
      <c r="S22" s="621"/>
      <c r="T22" s="621"/>
      <c r="U22" s="621"/>
      <c r="V22" s="621"/>
      <c r="W22" s="621"/>
      <c r="X22" s="621"/>
      <c r="Y22" s="622"/>
      <c r="Z22" s="673">
        <v>0.7</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v>1683760</v>
      </c>
      <c r="BH22" s="621"/>
      <c r="BI22" s="621"/>
      <c r="BJ22" s="621"/>
      <c r="BK22" s="621"/>
      <c r="BL22" s="621"/>
      <c r="BM22" s="621"/>
      <c r="BN22" s="622"/>
      <c r="BO22" s="673">
        <v>3</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1706331</v>
      </c>
      <c r="S23" s="621"/>
      <c r="T23" s="621"/>
      <c r="U23" s="621"/>
      <c r="V23" s="621"/>
      <c r="W23" s="621"/>
      <c r="X23" s="621"/>
      <c r="Y23" s="622"/>
      <c r="Z23" s="673">
        <v>1.5</v>
      </c>
      <c r="AA23" s="673"/>
      <c r="AB23" s="673"/>
      <c r="AC23" s="673"/>
      <c r="AD23" s="674">
        <v>255396</v>
      </c>
      <c r="AE23" s="674"/>
      <c r="AF23" s="674"/>
      <c r="AG23" s="674"/>
      <c r="AH23" s="674"/>
      <c r="AI23" s="674"/>
      <c r="AJ23" s="674"/>
      <c r="AK23" s="674"/>
      <c r="AL23" s="643">
        <v>0.4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4083383</v>
      </c>
      <c r="BH23" s="621"/>
      <c r="BI23" s="621"/>
      <c r="BJ23" s="621"/>
      <c r="BK23" s="621"/>
      <c r="BL23" s="621"/>
      <c r="BM23" s="621"/>
      <c r="BN23" s="622"/>
      <c r="BO23" s="673">
        <v>7.3</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624884</v>
      </c>
      <c r="S24" s="621"/>
      <c r="T24" s="621"/>
      <c r="U24" s="621"/>
      <c r="V24" s="621"/>
      <c r="W24" s="621"/>
      <c r="X24" s="621"/>
      <c r="Y24" s="622"/>
      <c r="Z24" s="673">
        <v>0.6</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55917300</v>
      </c>
      <c r="CS24" s="671"/>
      <c r="CT24" s="671"/>
      <c r="CU24" s="671"/>
      <c r="CV24" s="671"/>
      <c r="CW24" s="671"/>
      <c r="CX24" s="671"/>
      <c r="CY24" s="718"/>
      <c r="CZ24" s="722">
        <v>51.5</v>
      </c>
      <c r="DA24" s="723"/>
      <c r="DB24" s="723"/>
      <c r="DC24" s="724"/>
      <c r="DD24" s="717">
        <v>34933348</v>
      </c>
      <c r="DE24" s="671"/>
      <c r="DF24" s="671"/>
      <c r="DG24" s="671"/>
      <c r="DH24" s="671"/>
      <c r="DI24" s="671"/>
      <c r="DJ24" s="671"/>
      <c r="DK24" s="718"/>
      <c r="DL24" s="717">
        <v>34617520</v>
      </c>
      <c r="DM24" s="671"/>
      <c r="DN24" s="671"/>
      <c r="DO24" s="671"/>
      <c r="DP24" s="671"/>
      <c r="DQ24" s="671"/>
      <c r="DR24" s="671"/>
      <c r="DS24" s="671"/>
      <c r="DT24" s="671"/>
      <c r="DU24" s="671"/>
      <c r="DV24" s="718"/>
      <c r="DW24" s="719">
        <v>54.5</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17713677</v>
      </c>
      <c r="S25" s="621"/>
      <c r="T25" s="621"/>
      <c r="U25" s="621"/>
      <c r="V25" s="621"/>
      <c r="W25" s="621"/>
      <c r="X25" s="621"/>
      <c r="Y25" s="622"/>
      <c r="Z25" s="673">
        <v>15.8</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18155134</v>
      </c>
      <c r="CS25" s="639"/>
      <c r="CT25" s="639"/>
      <c r="CU25" s="639"/>
      <c r="CV25" s="639"/>
      <c r="CW25" s="639"/>
      <c r="CX25" s="639"/>
      <c r="CY25" s="640"/>
      <c r="CZ25" s="623">
        <v>16.7</v>
      </c>
      <c r="DA25" s="641"/>
      <c r="DB25" s="641"/>
      <c r="DC25" s="642"/>
      <c r="DD25" s="626">
        <v>16574601</v>
      </c>
      <c r="DE25" s="639"/>
      <c r="DF25" s="639"/>
      <c r="DG25" s="639"/>
      <c r="DH25" s="639"/>
      <c r="DI25" s="639"/>
      <c r="DJ25" s="639"/>
      <c r="DK25" s="640"/>
      <c r="DL25" s="626">
        <v>16271744</v>
      </c>
      <c r="DM25" s="639"/>
      <c r="DN25" s="639"/>
      <c r="DO25" s="639"/>
      <c r="DP25" s="639"/>
      <c r="DQ25" s="639"/>
      <c r="DR25" s="639"/>
      <c r="DS25" s="639"/>
      <c r="DT25" s="639"/>
      <c r="DU25" s="639"/>
      <c r="DV25" s="640"/>
      <c r="DW25" s="643">
        <v>25.6</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13105395</v>
      </c>
      <c r="CS26" s="621"/>
      <c r="CT26" s="621"/>
      <c r="CU26" s="621"/>
      <c r="CV26" s="621"/>
      <c r="CW26" s="621"/>
      <c r="CX26" s="621"/>
      <c r="CY26" s="622"/>
      <c r="CZ26" s="623">
        <v>12.1</v>
      </c>
      <c r="DA26" s="641"/>
      <c r="DB26" s="641"/>
      <c r="DC26" s="642"/>
      <c r="DD26" s="626">
        <v>11524862</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5760070</v>
      </c>
      <c r="S27" s="621"/>
      <c r="T27" s="621"/>
      <c r="U27" s="621"/>
      <c r="V27" s="621"/>
      <c r="W27" s="621"/>
      <c r="X27" s="621"/>
      <c r="Y27" s="622"/>
      <c r="Z27" s="673">
        <v>5.0999999999999996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56225902</v>
      </c>
      <c r="BH27" s="621"/>
      <c r="BI27" s="621"/>
      <c r="BJ27" s="621"/>
      <c r="BK27" s="621"/>
      <c r="BL27" s="621"/>
      <c r="BM27" s="621"/>
      <c r="BN27" s="622"/>
      <c r="BO27" s="673">
        <v>100</v>
      </c>
      <c r="BP27" s="673"/>
      <c r="BQ27" s="673"/>
      <c r="BR27" s="673"/>
      <c r="BS27" s="626">
        <v>664929</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28539421</v>
      </c>
      <c r="CS27" s="639"/>
      <c r="CT27" s="639"/>
      <c r="CU27" s="639"/>
      <c r="CV27" s="639"/>
      <c r="CW27" s="639"/>
      <c r="CX27" s="639"/>
      <c r="CY27" s="640"/>
      <c r="CZ27" s="623">
        <v>26.3</v>
      </c>
      <c r="DA27" s="641"/>
      <c r="DB27" s="641"/>
      <c r="DC27" s="642"/>
      <c r="DD27" s="626">
        <v>9145620</v>
      </c>
      <c r="DE27" s="639"/>
      <c r="DF27" s="639"/>
      <c r="DG27" s="639"/>
      <c r="DH27" s="639"/>
      <c r="DI27" s="639"/>
      <c r="DJ27" s="639"/>
      <c r="DK27" s="640"/>
      <c r="DL27" s="626">
        <v>9132649</v>
      </c>
      <c r="DM27" s="639"/>
      <c r="DN27" s="639"/>
      <c r="DO27" s="639"/>
      <c r="DP27" s="639"/>
      <c r="DQ27" s="639"/>
      <c r="DR27" s="639"/>
      <c r="DS27" s="639"/>
      <c r="DT27" s="639"/>
      <c r="DU27" s="639"/>
      <c r="DV27" s="640"/>
      <c r="DW27" s="643">
        <v>14.4</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243052</v>
      </c>
      <c r="S28" s="621"/>
      <c r="T28" s="621"/>
      <c r="U28" s="621"/>
      <c r="V28" s="621"/>
      <c r="W28" s="621"/>
      <c r="X28" s="621"/>
      <c r="Y28" s="622"/>
      <c r="Z28" s="673">
        <v>0.2</v>
      </c>
      <c r="AA28" s="673"/>
      <c r="AB28" s="673"/>
      <c r="AC28" s="673"/>
      <c r="AD28" s="674">
        <v>89226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9222745</v>
      </c>
      <c r="CS28" s="621"/>
      <c r="CT28" s="621"/>
      <c r="CU28" s="621"/>
      <c r="CV28" s="621"/>
      <c r="CW28" s="621"/>
      <c r="CX28" s="621"/>
      <c r="CY28" s="622"/>
      <c r="CZ28" s="623">
        <v>8.5</v>
      </c>
      <c r="DA28" s="641"/>
      <c r="DB28" s="641"/>
      <c r="DC28" s="642"/>
      <c r="DD28" s="626">
        <v>9213127</v>
      </c>
      <c r="DE28" s="621"/>
      <c r="DF28" s="621"/>
      <c r="DG28" s="621"/>
      <c r="DH28" s="621"/>
      <c r="DI28" s="621"/>
      <c r="DJ28" s="621"/>
      <c r="DK28" s="622"/>
      <c r="DL28" s="626">
        <v>9213127</v>
      </c>
      <c r="DM28" s="621"/>
      <c r="DN28" s="621"/>
      <c r="DO28" s="621"/>
      <c r="DP28" s="621"/>
      <c r="DQ28" s="621"/>
      <c r="DR28" s="621"/>
      <c r="DS28" s="621"/>
      <c r="DT28" s="621"/>
      <c r="DU28" s="621"/>
      <c r="DV28" s="622"/>
      <c r="DW28" s="643">
        <v>14.5</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51867</v>
      </c>
      <c r="S29" s="621"/>
      <c r="T29" s="621"/>
      <c r="U29" s="621"/>
      <c r="V29" s="621"/>
      <c r="W29" s="621"/>
      <c r="X29" s="621"/>
      <c r="Y29" s="622"/>
      <c r="Z29" s="673">
        <v>0</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9222745</v>
      </c>
      <c r="CS29" s="639"/>
      <c r="CT29" s="639"/>
      <c r="CU29" s="639"/>
      <c r="CV29" s="639"/>
      <c r="CW29" s="639"/>
      <c r="CX29" s="639"/>
      <c r="CY29" s="640"/>
      <c r="CZ29" s="623">
        <v>8.5</v>
      </c>
      <c r="DA29" s="641"/>
      <c r="DB29" s="641"/>
      <c r="DC29" s="642"/>
      <c r="DD29" s="626">
        <v>9213127</v>
      </c>
      <c r="DE29" s="639"/>
      <c r="DF29" s="639"/>
      <c r="DG29" s="639"/>
      <c r="DH29" s="639"/>
      <c r="DI29" s="639"/>
      <c r="DJ29" s="639"/>
      <c r="DK29" s="640"/>
      <c r="DL29" s="626">
        <v>9213127</v>
      </c>
      <c r="DM29" s="639"/>
      <c r="DN29" s="639"/>
      <c r="DO29" s="639"/>
      <c r="DP29" s="639"/>
      <c r="DQ29" s="639"/>
      <c r="DR29" s="639"/>
      <c r="DS29" s="639"/>
      <c r="DT29" s="639"/>
      <c r="DU29" s="639"/>
      <c r="DV29" s="640"/>
      <c r="DW29" s="643">
        <v>14.5</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427175</v>
      </c>
      <c r="S30" s="621"/>
      <c r="T30" s="621"/>
      <c r="U30" s="621"/>
      <c r="V30" s="621"/>
      <c r="W30" s="621"/>
      <c r="X30" s="621"/>
      <c r="Y30" s="622"/>
      <c r="Z30" s="673">
        <v>0.4</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98.9</v>
      </c>
      <c r="BH30" s="687"/>
      <c r="BI30" s="687"/>
      <c r="BJ30" s="687"/>
      <c r="BK30" s="687"/>
      <c r="BL30" s="687"/>
      <c r="BM30" s="688">
        <v>95.9</v>
      </c>
      <c r="BN30" s="687"/>
      <c r="BO30" s="687"/>
      <c r="BP30" s="687"/>
      <c r="BQ30" s="689"/>
      <c r="BR30" s="686">
        <v>98.8</v>
      </c>
      <c r="BS30" s="687"/>
      <c r="BT30" s="687"/>
      <c r="BU30" s="687"/>
      <c r="BV30" s="687"/>
      <c r="BW30" s="687"/>
      <c r="BX30" s="688">
        <v>95.2</v>
      </c>
      <c r="BY30" s="687"/>
      <c r="BZ30" s="687"/>
      <c r="CA30" s="687"/>
      <c r="CB30" s="689"/>
      <c r="CD30" s="692"/>
      <c r="CE30" s="693"/>
      <c r="CF30" s="657" t="s">
        <v>295</v>
      </c>
      <c r="CG30" s="654"/>
      <c r="CH30" s="654"/>
      <c r="CI30" s="654"/>
      <c r="CJ30" s="654"/>
      <c r="CK30" s="654"/>
      <c r="CL30" s="654"/>
      <c r="CM30" s="654"/>
      <c r="CN30" s="654"/>
      <c r="CO30" s="654"/>
      <c r="CP30" s="654"/>
      <c r="CQ30" s="655"/>
      <c r="CR30" s="620">
        <v>8308978</v>
      </c>
      <c r="CS30" s="621"/>
      <c r="CT30" s="621"/>
      <c r="CU30" s="621"/>
      <c r="CV30" s="621"/>
      <c r="CW30" s="621"/>
      <c r="CX30" s="621"/>
      <c r="CY30" s="622"/>
      <c r="CZ30" s="623">
        <v>7.7</v>
      </c>
      <c r="DA30" s="641"/>
      <c r="DB30" s="641"/>
      <c r="DC30" s="642"/>
      <c r="DD30" s="626">
        <v>8300481</v>
      </c>
      <c r="DE30" s="621"/>
      <c r="DF30" s="621"/>
      <c r="DG30" s="621"/>
      <c r="DH30" s="621"/>
      <c r="DI30" s="621"/>
      <c r="DJ30" s="621"/>
      <c r="DK30" s="622"/>
      <c r="DL30" s="626">
        <v>8300481</v>
      </c>
      <c r="DM30" s="621"/>
      <c r="DN30" s="621"/>
      <c r="DO30" s="621"/>
      <c r="DP30" s="621"/>
      <c r="DQ30" s="621"/>
      <c r="DR30" s="621"/>
      <c r="DS30" s="621"/>
      <c r="DT30" s="621"/>
      <c r="DU30" s="621"/>
      <c r="DV30" s="622"/>
      <c r="DW30" s="643">
        <v>13.1</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5665589</v>
      </c>
      <c r="S31" s="621"/>
      <c r="T31" s="621"/>
      <c r="U31" s="621"/>
      <c r="V31" s="621"/>
      <c r="W31" s="621"/>
      <c r="X31" s="621"/>
      <c r="Y31" s="622"/>
      <c r="Z31" s="673">
        <v>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98.6</v>
      </c>
      <c r="BH31" s="639"/>
      <c r="BI31" s="639"/>
      <c r="BJ31" s="639"/>
      <c r="BK31" s="639"/>
      <c r="BL31" s="639"/>
      <c r="BM31" s="675">
        <v>94.8</v>
      </c>
      <c r="BN31" s="685"/>
      <c r="BO31" s="685"/>
      <c r="BP31" s="685"/>
      <c r="BQ31" s="649"/>
      <c r="BR31" s="684">
        <v>98.5</v>
      </c>
      <c r="BS31" s="639"/>
      <c r="BT31" s="639"/>
      <c r="BU31" s="639"/>
      <c r="BV31" s="639"/>
      <c r="BW31" s="639"/>
      <c r="BX31" s="675">
        <v>94.1</v>
      </c>
      <c r="BY31" s="685"/>
      <c r="BZ31" s="685"/>
      <c r="CA31" s="685"/>
      <c r="CB31" s="649"/>
      <c r="CD31" s="692"/>
      <c r="CE31" s="693"/>
      <c r="CF31" s="657" t="s">
        <v>299</v>
      </c>
      <c r="CG31" s="654"/>
      <c r="CH31" s="654"/>
      <c r="CI31" s="654"/>
      <c r="CJ31" s="654"/>
      <c r="CK31" s="654"/>
      <c r="CL31" s="654"/>
      <c r="CM31" s="654"/>
      <c r="CN31" s="654"/>
      <c r="CO31" s="654"/>
      <c r="CP31" s="654"/>
      <c r="CQ31" s="655"/>
      <c r="CR31" s="620">
        <v>913767</v>
      </c>
      <c r="CS31" s="639"/>
      <c r="CT31" s="639"/>
      <c r="CU31" s="639"/>
      <c r="CV31" s="639"/>
      <c r="CW31" s="639"/>
      <c r="CX31" s="639"/>
      <c r="CY31" s="640"/>
      <c r="CZ31" s="623">
        <v>0.8</v>
      </c>
      <c r="DA31" s="641"/>
      <c r="DB31" s="641"/>
      <c r="DC31" s="642"/>
      <c r="DD31" s="626">
        <v>912646</v>
      </c>
      <c r="DE31" s="639"/>
      <c r="DF31" s="639"/>
      <c r="DG31" s="639"/>
      <c r="DH31" s="639"/>
      <c r="DI31" s="639"/>
      <c r="DJ31" s="639"/>
      <c r="DK31" s="640"/>
      <c r="DL31" s="626">
        <v>912646</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3857577</v>
      </c>
      <c r="S32" s="621"/>
      <c r="T32" s="621"/>
      <c r="U32" s="621"/>
      <c r="V32" s="621"/>
      <c r="W32" s="621"/>
      <c r="X32" s="621"/>
      <c r="Y32" s="622"/>
      <c r="Z32" s="673">
        <v>3.4</v>
      </c>
      <c r="AA32" s="673"/>
      <c r="AB32" s="673"/>
      <c r="AC32" s="673"/>
      <c r="AD32" s="674">
        <v>5692</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v>
      </c>
      <c r="BH32" s="605"/>
      <c r="BI32" s="605"/>
      <c r="BJ32" s="605"/>
      <c r="BK32" s="605"/>
      <c r="BL32" s="605"/>
      <c r="BM32" s="668">
        <v>96.5</v>
      </c>
      <c r="BN32" s="605"/>
      <c r="BO32" s="605"/>
      <c r="BP32" s="605"/>
      <c r="BQ32" s="662"/>
      <c r="BR32" s="683">
        <v>98.9</v>
      </c>
      <c r="BS32" s="605"/>
      <c r="BT32" s="605"/>
      <c r="BU32" s="605"/>
      <c r="BV32" s="605"/>
      <c r="BW32" s="605"/>
      <c r="BX32" s="668">
        <v>96</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10618900</v>
      </c>
      <c r="S33" s="621"/>
      <c r="T33" s="621"/>
      <c r="U33" s="621"/>
      <c r="V33" s="621"/>
      <c r="W33" s="621"/>
      <c r="X33" s="621"/>
      <c r="Y33" s="622"/>
      <c r="Z33" s="673">
        <v>9.5</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39894668</v>
      </c>
      <c r="CS33" s="639"/>
      <c r="CT33" s="639"/>
      <c r="CU33" s="639"/>
      <c r="CV33" s="639"/>
      <c r="CW33" s="639"/>
      <c r="CX33" s="639"/>
      <c r="CY33" s="640"/>
      <c r="CZ33" s="623">
        <v>36.799999999999997</v>
      </c>
      <c r="DA33" s="641"/>
      <c r="DB33" s="641"/>
      <c r="DC33" s="642"/>
      <c r="DD33" s="626">
        <v>32809115</v>
      </c>
      <c r="DE33" s="639"/>
      <c r="DF33" s="639"/>
      <c r="DG33" s="639"/>
      <c r="DH33" s="639"/>
      <c r="DI33" s="639"/>
      <c r="DJ33" s="639"/>
      <c r="DK33" s="640"/>
      <c r="DL33" s="626">
        <v>26210527</v>
      </c>
      <c r="DM33" s="639"/>
      <c r="DN33" s="639"/>
      <c r="DO33" s="639"/>
      <c r="DP33" s="639"/>
      <c r="DQ33" s="639"/>
      <c r="DR33" s="639"/>
      <c r="DS33" s="639"/>
      <c r="DT33" s="639"/>
      <c r="DU33" s="639"/>
      <c r="DV33" s="640"/>
      <c r="DW33" s="643">
        <v>41.2</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16848963</v>
      </c>
      <c r="CS34" s="621"/>
      <c r="CT34" s="621"/>
      <c r="CU34" s="621"/>
      <c r="CV34" s="621"/>
      <c r="CW34" s="621"/>
      <c r="CX34" s="621"/>
      <c r="CY34" s="622"/>
      <c r="CZ34" s="623">
        <v>15.5</v>
      </c>
      <c r="DA34" s="641"/>
      <c r="DB34" s="641"/>
      <c r="DC34" s="642"/>
      <c r="DD34" s="626">
        <v>12482962</v>
      </c>
      <c r="DE34" s="621"/>
      <c r="DF34" s="621"/>
      <c r="DG34" s="621"/>
      <c r="DH34" s="621"/>
      <c r="DI34" s="621"/>
      <c r="DJ34" s="621"/>
      <c r="DK34" s="622"/>
      <c r="DL34" s="626">
        <v>9785033</v>
      </c>
      <c r="DM34" s="621"/>
      <c r="DN34" s="621"/>
      <c r="DO34" s="621"/>
      <c r="DP34" s="621"/>
      <c r="DQ34" s="621"/>
      <c r="DR34" s="621"/>
      <c r="DS34" s="621"/>
      <c r="DT34" s="621"/>
      <c r="DU34" s="621"/>
      <c r="DV34" s="622"/>
      <c r="DW34" s="643">
        <v>15.4</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2786600</v>
      </c>
      <c r="S35" s="621"/>
      <c r="T35" s="621"/>
      <c r="U35" s="621"/>
      <c r="V35" s="621"/>
      <c r="W35" s="621"/>
      <c r="X35" s="621"/>
      <c r="Y35" s="622"/>
      <c r="Z35" s="673">
        <v>2.5</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11767451</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1902660</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1337184</v>
      </c>
      <c r="CS35" s="639"/>
      <c r="CT35" s="639"/>
      <c r="CU35" s="639"/>
      <c r="CV35" s="639"/>
      <c r="CW35" s="639"/>
      <c r="CX35" s="639"/>
      <c r="CY35" s="640"/>
      <c r="CZ35" s="623">
        <v>1.2</v>
      </c>
      <c r="DA35" s="641"/>
      <c r="DB35" s="641"/>
      <c r="DC35" s="642"/>
      <c r="DD35" s="626">
        <v>1312046</v>
      </c>
      <c r="DE35" s="639"/>
      <c r="DF35" s="639"/>
      <c r="DG35" s="639"/>
      <c r="DH35" s="639"/>
      <c r="DI35" s="639"/>
      <c r="DJ35" s="639"/>
      <c r="DK35" s="640"/>
      <c r="DL35" s="626">
        <v>1309050</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112214596</v>
      </c>
      <c r="S36" s="661"/>
      <c r="T36" s="661"/>
      <c r="U36" s="661"/>
      <c r="V36" s="661"/>
      <c r="W36" s="661"/>
      <c r="X36" s="661"/>
      <c r="Y36" s="664"/>
      <c r="Z36" s="665">
        <v>100</v>
      </c>
      <c r="AA36" s="665"/>
      <c r="AB36" s="665"/>
      <c r="AC36" s="665"/>
      <c r="AD36" s="666">
        <v>60768137</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2092299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-750601</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10425791</v>
      </c>
      <c r="CS36" s="621"/>
      <c r="CT36" s="621"/>
      <c r="CU36" s="621"/>
      <c r="CV36" s="621"/>
      <c r="CW36" s="621"/>
      <c r="CX36" s="621"/>
      <c r="CY36" s="622"/>
      <c r="CZ36" s="623">
        <v>9.6</v>
      </c>
      <c r="DA36" s="641"/>
      <c r="DB36" s="641"/>
      <c r="DC36" s="642"/>
      <c r="DD36" s="626">
        <v>9914549</v>
      </c>
      <c r="DE36" s="621"/>
      <c r="DF36" s="621"/>
      <c r="DG36" s="621"/>
      <c r="DH36" s="621"/>
      <c r="DI36" s="621"/>
      <c r="DJ36" s="621"/>
      <c r="DK36" s="622"/>
      <c r="DL36" s="626">
        <v>9008616</v>
      </c>
      <c r="DM36" s="621"/>
      <c r="DN36" s="621"/>
      <c r="DO36" s="621"/>
      <c r="DP36" s="621"/>
      <c r="DQ36" s="621"/>
      <c r="DR36" s="621"/>
      <c r="DS36" s="621"/>
      <c r="DT36" s="621"/>
      <c r="DU36" s="621"/>
      <c r="DV36" s="622"/>
      <c r="DW36" s="643">
        <v>14.2</v>
      </c>
      <c r="DX36" s="644"/>
      <c r="DY36" s="644"/>
      <c r="DZ36" s="644"/>
      <c r="EA36" s="644"/>
      <c r="EB36" s="644"/>
      <c r="EC36" s="645"/>
    </row>
    <row r="37" spans="2:133" ht="11.25" customHeight="1">
      <c r="AQ37" s="646" t="s">
        <v>317</v>
      </c>
      <c r="AR37" s="647"/>
      <c r="AS37" s="647"/>
      <c r="AT37" s="647"/>
      <c r="AU37" s="647"/>
      <c r="AV37" s="647"/>
      <c r="AW37" s="647"/>
      <c r="AX37" s="647"/>
      <c r="AY37" s="648"/>
      <c r="AZ37" s="620">
        <v>3218</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53799</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4247769</v>
      </c>
      <c r="CS37" s="639"/>
      <c r="CT37" s="639"/>
      <c r="CU37" s="639"/>
      <c r="CV37" s="639"/>
      <c r="CW37" s="639"/>
      <c r="CX37" s="639"/>
      <c r="CY37" s="640"/>
      <c r="CZ37" s="623">
        <v>3.9</v>
      </c>
      <c r="DA37" s="641"/>
      <c r="DB37" s="641"/>
      <c r="DC37" s="642"/>
      <c r="DD37" s="626">
        <v>4247769</v>
      </c>
      <c r="DE37" s="639"/>
      <c r="DF37" s="639"/>
      <c r="DG37" s="639"/>
      <c r="DH37" s="639"/>
      <c r="DI37" s="639"/>
      <c r="DJ37" s="639"/>
      <c r="DK37" s="640"/>
      <c r="DL37" s="626">
        <v>4150159</v>
      </c>
      <c r="DM37" s="639"/>
      <c r="DN37" s="639"/>
      <c r="DO37" s="639"/>
      <c r="DP37" s="639"/>
      <c r="DQ37" s="639"/>
      <c r="DR37" s="639"/>
      <c r="DS37" s="639"/>
      <c r="DT37" s="639"/>
      <c r="DU37" s="639"/>
      <c r="DV37" s="640"/>
      <c r="DW37" s="643">
        <v>6.5</v>
      </c>
      <c r="DX37" s="644"/>
      <c r="DY37" s="644"/>
      <c r="DZ37" s="644"/>
      <c r="EA37" s="644"/>
      <c r="EB37" s="644"/>
      <c r="EC37" s="645"/>
    </row>
    <row r="38" spans="2:133" ht="11.25" customHeight="1">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86870</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9766984</v>
      </c>
      <c r="CS38" s="621"/>
      <c r="CT38" s="621"/>
      <c r="CU38" s="621"/>
      <c r="CV38" s="621"/>
      <c r="CW38" s="621"/>
      <c r="CX38" s="621"/>
      <c r="CY38" s="622"/>
      <c r="CZ38" s="623">
        <v>9</v>
      </c>
      <c r="DA38" s="641"/>
      <c r="DB38" s="641"/>
      <c r="DC38" s="642"/>
      <c r="DD38" s="626">
        <v>8533281</v>
      </c>
      <c r="DE38" s="621"/>
      <c r="DF38" s="621"/>
      <c r="DG38" s="621"/>
      <c r="DH38" s="621"/>
      <c r="DI38" s="621"/>
      <c r="DJ38" s="621"/>
      <c r="DK38" s="622"/>
      <c r="DL38" s="626">
        <v>6091651</v>
      </c>
      <c r="DM38" s="621"/>
      <c r="DN38" s="621"/>
      <c r="DO38" s="621"/>
      <c r="DP38" s="621"/>
      <c r="DQ38" s="621"/>
      <c r="DR38" s="621"/>
      <c r="DS38" s="621"/>
      <c r="DT38" s="621"/>
      <c r="DU38" s="621"/>
      <c r="DV38" s="622"/>
      <c r="DW38" s="643">
        <v>9.6</v>
      </c>
      <c r="DX38" s="644"/>
      <c r="DY38" s="644"/>
      <c r="DZ38" s="644"/>
      <c r="EA38" s="644"/>
      <c r="EB38" s="644"/>
      <c r="EC38" s="645"/>
    </row>
    <row r="39" spans="2:133" ht="11.25" customHeight="1">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91</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569241</v>
      </c>
      <c r="CS39" s="639"/>
      <c r="CT39" s="639"/>
      <c r="CU39" s="639"/>
      <c r="CV39" s="639"/>
      <c r="CW39" s="639"/>
      <c r="CX39" s="639"/>
      <c r="CY39" s="640"/>
      <c r="CZ39" s="623">
        <v>0.5</v>
      </c>
      <c r="DA39" s="641"/>
      <c r="DB39" s="641"/>
      <c r="DC39" s="642"/>
      <c r="DD39" s="626">
        <v>550100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3903205</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102</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946505</v>
      </c>
      <c r="CS40" s="621"/>
      <c r="CT40" s="621"/>
      <c r="CU40" s="621"/>
      <c r="CV40" s="621"/>
      <c r="CW40" s="621"/>
      <c r="CX40" s="621"/>
      <c r="CY40" s="622"/>
      <c r="CZ40" s="623">
        <v>0.9</v>
      </c>
      <c r="DA40" s="641"/>
      <c r="DB40" s="641"/>
      <c r="DC40" s="642"/>
      <c r="DD40" s="626">
        <v>16177</v>
      </c>
      <c r="DE40" s="621"/>
      <c r="DF40" s="621"/>
      <c r="DG40" s="621"/>
      <c r="DH40" s="621"/>
      <c r="DI40" s="621"/>
      <c r="DJ40" s="621"/>
      <c r="DK40" s="622"/>
      <c r="DL40" s="626">
        <v>16177</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5768729</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286</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12740252</v>
      </c>
      <c r="CS42" s="621"/>
      <c r="CT42" s="621"/>
      <c r="CU42" s="621"/>
      <c r="CV42" s="621"/>
      <c r="CW42" s="621"/>
      <c r="CX42" s="621"/>
      <c r="CY42" s="622"/>
      <c r="CZ42" s="623">
        <v>11.7</v>
      </c>
      <c r="DA42" s="624"/>
      <c r="DB42" s="624"/>
      <c r="DC42" s="625"/>
      <c r="DD42" s="626">
        <v>2672594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362664</v>
      </c>
      <c r="CS43" s="639"/>
      <c r="CT43" s="639"/>
      <c r="CU43" s="639"/>
      <c r="CV43" s="639"/>
      <c r="CW43" s="639"/>
      <c r="CX43" s="639"/>
      <c r="CY43" s="640"/>
      <c r="CZ43" s="623">
        <v>0.3</v>
      </c>
      <c r="DA43" s="641"/>
      <c r="DB43" s="641"/>
      <c r="DC43" s="642"/>
      <c r="DD43" s="626">
        <v>362664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12740252</v>
      </c>
      <c r="CS44" s="621"/>
      <c r="CT44" s="621"/>
      <c r="CU44" s="621"/>
      <c r="CV44" s="621"/>
      <c r="CW44" s="621"/>
      <c r="CX44" s="621"/>
      <c r="CY44" s="622"/>
      <c r="CZ44" s="623">
        <v>11.7</v>
      </c>
      <c r="DA44" s="624"/>
      <c r="DB44" s="624"/>
      <c r="DC44" s="625"/>
      <c r="DD44" s="626">
        <v>2672594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2724698</v>
      </c>
      <c r="CS45" s="639"/>
      <c r="CT45" s="639"/>
      <c r="CU45" s="639"/>
      <c r="CV45" s="639"/>
      <c r="CW45" s="639"/>
      <c r="CX45" s="639"/>
      <c r="CY45" s="640"/>
      <c r="CZ45" s="623">
        <v>2.5</v>
      </c>
      <c r="DA45" s="641"/>
      <c r="DB45" s="641"/>
      <c r="DC45" s="642"/>
      <c r="DD45" s="626">
        <v>204357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9795975</v>
      </c>
      <c r="CS46" s="621"/>
      <c r="CT46" s="621"/>
      <c r="CU46" s="621"/>
      <c r="CV46" s="621"/>
      <c r="CW46" s="621"/>
      <c r="CX46" s="621"/>
      <c r="CY46" s="622"/>
      <c r="CZ46" s="623">
        <v>9</v>
      </c>
      <c r="DA46" s="624"/>
      <c r="DB46" s="624"/>
      <c r="DC46" s="625"/>
      <c r="DD46" s="626">
        <v>2439858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108552220</v>
      </c>
      <c r="CS49" s="605"/>
      <c r="CT49" s="605"/>
      <c r="CU49" s="605"/>
      <c r="CV49" s="605"/>
      <c r="CW49" s="605"/>
      <c r="CX49" s="605"/>
      <c r="CY49" s="606"/>
      <c r="CZ49" s="607">
        <v>100</v>
      </c>
      <c r="DA49" s="608"/>
      <c r="DB49" s="608"/>
      <c r="DC49" s="609"/>
      <c r="DD49" s="610">
        <v>70415057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112126</v>
      </c>
      <c r="R7" s="1134"/>
      <c r="S7" s="1134"/>
      <c r="T7" s="1134"/>
      <c r="U7" s="1134"/>
      <c r="V7" s="1134">
        <v>108511</v>
      </c>
      <c r="W7" s="1134"/>
      <c r="X7" s="1134"/>
      <c r="Y7" s="1134"/>
      <c r="Z7" s="1134"/>
      <c r="AA7" s="1134">
        <v>3615</v>
      </c>
      <c r="AB7" s="1134"/>
      <c r="AC7" s="1134"/>
      <c r="AD7" s="1134"/>
      <c r="AE7" s="1135"/>
      <c r="AF7" s="1136">
        <v>3472</v>
      </c>
      <c r="AG7" s="1137"/>
      <c r="AH7" s="1137"/>
      <c r="AI7" s="1137"/>
      <c r="AJ7" s="1138"/>
      <c r="AK7" s="1120">
        <v>427</v>
      </c>
      <c r="AL7" s="1121"/>
      <c r="AM7" s="1121"/>
      <c r="AN7" s="1121"/>
      <c r="AO7" s="1121"/>
      <c r="AP7" s="1121">
        <v>100613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549</v>
      </c>
      <c r="BT7" s="1125"/>
      <c r="BU7" s="1125"/>
      <c r="BV7" s="1125"/>
      <c r="BW7" s="1125"/>
      <c r="BX7" s="1125"/>
      <c r="BY7" s="1125"/>
      <c r="BZ7" s="1125"/>
      <c r="CA7" s="1125"/>
      <c r="CB7" s="1125"/>
      <c r="CC7" s="1125"/>
      <c r="CD7" s="1125"/>
      <c r="CE7" s="1125"/>
      <c r="CF7" s="1125"/>
      <c r="CG7" s="1126"/>
      <c r="CH7" s="1117">
        <v>-2</v>
      </c>
      <c r="CI7" s="1118"/>
      <c r="CJ7" s="1118"/>
      <c r="CK7" s="1118"/>
      <c r="CL7" s="1119"/>
      <c r="CM7" s="1117">
        <v>206</v>
      </c>
      <c r="CN7" s="1118"/>
      <c r="CO7" s="1118"/>
      <c r="CP7" s="1118"/>
      <c r="CQ7" s="1119"/>
      <c r="CR7" s="1117">
        <v>51</v>
      </c>
      <c r="CS7" s="1118"/>
      <c r="CT7" s="1118"/>
      <c r="CU7" s="1118"/>
      <c r="CV7" s="1119"/>
      <c r="CW7" s="1117">
        <v>27</v>
      </c>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369</v>
      </c>
      <c r="C8" s="1067"/>
      <c r="D8" s="1067"/>
      <c r="E8" s="1067"/>
      <c r="F8" s="1067"/>
      <c r="G8" s="1067"/>
      <c r="H8" s="1067"/>
      <c r="I8" s="1067"/>
      <c r="J8" s="1067"/>
      <c r="K8" s="1067"/>
      <c r="L8" s="1067"/>
      <c r="M8" s="1067"/>
      <c r="N8" s="1067"/>
      <c r="O8" s="1067"/>
      <c r="P8" s="1068"/>
      <c r="Q8" s="1072">
        <v>88</v>
      </c>
      <c r="R8" s="1073"/>
      <c r="S8" s="1073"/>
      <c r="T8" s="1073"/>
      <c r="U8" s="1073"/>
      <c r="V8" s="1073">
        <v>71</v>
      </c>
      <c r="W8" s="1073"/>
      <c r="X8" s="1073"/>
      <c r="Y8" s="1073"/>
      <c r="Z8" s="1073"/>
      <c r="AA8" s="1073">
        <v>17</v>
      </c>
      <c r="AB8" s="1073"/>
      <c r="AC8" s="1073"/>
      <c r="AD8" s="1073"/>
      <c r="AE8" s="1074"/>
      <c r="AF8" s="1048">
        <v>17</v>
      </c>
      <c r="AG8" s="1049"/>
      <c r="AH8" s="1049"/>
      <c r="AI8" s="1049"/>
      <c r="AJ8" s="1050"/>
      <c r="AK8" s="1115">
        <v>15</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8</v>
      </c>
      <c r="CI8" s="1019"/>
      <c r="CJ8" s="1019"/>
      <c r="CK8" s="1019"/>
      <c r="CL8" s="1020"/>
      <c r="CM8" s="1018">
        <v>192</v>
      </c>
      <c r="CN8" s="1019"/>
      <c r="CO8" s="1019"/>
      <c r="CP8" s="1019"/>
      <c r="CQ8" s="1020"/>
      <c r="CR8" s="1018">
        <v>100</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370</v>
      </c>
      <c r="C9" s="1067"/>
      <c r="D9" s="1067"/>
      <c r="E9" s="1067"/>
      <c r="F9" s="1067"/>
      <c r="G9" s="1067"/>
      <c r="H9" s="1067"/>
      <c r="I9" s="1067"/>
      <c r="J9" s="1067"/>
      <c r="K9" s="1067"/>
      <c r="L9" s="1067"/>
      <c r="M9" s="1067"/>
      <c r="N9" s="1067"/>
      <c r="O9" s="1067"/>
      <c r="P9" s="1068"/>
      <c r="Q9" s="1072">
        <v>117</v>
      </c>
      <c r="R9" s="1073"/>
      <c r="S9" s="1073"/>
      <c r="T9" s="1073"/>
      <c r="U9" s="1073"/>
      <c r="V9" s="1073">
        <v>87</v>
      </c>
      <c r="W9" s="1073"/>
      <c r="X9" s="1073"/>
      <c r="Y9" s="1073"/>
      <c r="Z9" s="1073"/>
      <c r="AA9" s="1073">
        <v>30</v>
      </c>
      <c r="AB9" s="1073"/>
      <c r="AC9" s="1073"/>
      <c r="AD9" s="1073"/>
      <c r="AE9" s="1074"/>
      <c r="AF9" s="1048">
        <v>30</v>
      </c>
      <c r="AG9" s="1049"/>
      <c r="AH9" s="1049"/>
      <c r="AI9" s="1049"/>
      <c r="AJ9" s="1050"/>
      <c r="AK9" s="1115">
        <v>4</v>
      </c>
      <c r="AL9" s="1116"/>
      <c r="AM9" s="1116"/>
      <c r="AN9" s="1116"/>
      <c r="AO9" s="1116"/>
      <c r="AP9" s="1116">
        <v>447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101</v>
      </c>
      <c r="CI9" s="1019"/>
      <c r="CJ9" s="1019"/>
      <c r="CK9" s="1019"/>
      <c r="CL9" s="1020"/>
      <c r="CM9" s="1018">
        <v>11442</v>
      </c>
      <c r="CN9" s="1019"/>
      <c r="CO9" s="1019"/>
      <c r="CP9" s="1019"/>
      <c r="CQ9" s="1020"/>
      <c r="CR9" s="1018">
        <v>9917</v>
      </c>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473</v>
      </c>
      <c r="CN10" s="1019"/>
      <c r="CO10" s="1019"/>
      <c r="CP10" s="1019"/>
      <c r="CQ10" s="1020"/>
      <c r="CR10" s="1018">
        <v>48</v>
      </c>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553</v>
      </c>
      <c r="BT11" s="1044"/>
      <c r="BU11" s="1044"/>
      <c r="BV11" s="1044"/>
      <c r="BW11" s="1044"/>
      <c r="BX11" s="1044"/>
      <c r="BY11" s="1044"/>
      <c r="BZ11" s="1044"/>
      <c r="CA11" s="1044"/>
      <c r="CB11" s="1044"/>
      <c r="CC11" s="1044"/>
      <c r="CD11" s="1044"/>
      <c r="CE11" s="1044"/>
      <c r="CF11" s="1044"/>
      <c r="CG11" s="1045"/>
      <c r="CH11" s="1018">
        <v>18</v>
      </c>
      <c r="CI11" s="1019"/>
      <c r="CJ11" s="1019"/>
      <c r="CK11" s="1019"/>
      <c r="CL11" s="1020"/>
      <c r="CM11" s="1018">
        <v>902</v>
      </c>
      <c r="CN11" s="1019"/>
      <c r="CO11" s="1019"/>
      <c r="CP11" s="1019"/>
      <c r="CQ11" s="1020"/>
      <c r="CR11" s="1018">
        <v>5</v>
      </c>
      <c r="CS11" s="1019"/>
      <c r="CT11" s="1019"/>
      <c r="CU11" s="1019"/>
      <c r="CV11" s="1020"/>
      <c r="CW11" s="1018">
        <v>33</v>
      </c>
      <c r="CX11" s="1019"/>
      <c r="CY11" s="1019"/>
      <c r="CZ11" s="1019"/>
      <c r="DA11" s="1020"/>
      <c r="DB11" s="1018"/>
      <c r="DC11" s="1019"/>
      <c r="DD11" s="1019"/>
      <c r="DE11" s="1019"/>
      <c r="DF11" s="1020"/>
      <c r="DG11" s="1018">
        <v>6570</v>
      </c>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372</v>
      </c>
      <c r="B23" s="973" t="s">
        <v>373</v>
      </c>
      <c r="C23" s="974"/>
      <c r="D23" s="974"/>
      <c r="E23" s="974"/>
      <c r="F23" s="974"/>
      <c r="G23" s="974"/>
      <c r="H23" s="974"/>
      <c r="I23" s="974"/>
      <c r="J23" s="974"/>
      <c r="K23" s="974"/>
      <c r="L23" s="974"/>
      <c r="M23" s="974"/>
      <c r="N23" s="974"/>
      <c r="O23" s="974"/>
      <c r="P23" s="975"/>
      <c r="Q23" s="1097">
        <v>112312</v>
      </c>
      <c r="R23" s="1098"/>
      <c r="S23" s="1098"/>
      <c r="T23" s="1098"/>
      <c r="U23" s="1098"/>
      <c r="V23" s="1098">
        <v>108650</v>
      </c>
      <c r="W23" s="1098"/>
      <c r="X23" s="1098"/>
      <c r="Y23" s="1098"/>
      <c r="Z23" s="1098"/>
      <c r="AA23" s="1098">
        <v>3662</v>
      </c>
      <c r="AB23" s="1098"/>
      <c r="AC23" s="1098"/>
      <c r="AD23" s="1098"/>
      <c r="AE23" s="1099"/>
      <c r="AF23" s="1100">
        <v>3520</v>
      </c>
      <c r="AG23" s="1098"/>
      <c r="AH23" s="1098"/>
      <c r="AI23" s="1098"/>
      <c r="AJ23" s="1101"/>
      <c r="AK23" s="1102"/>
      <c r="AL23" s="1103"/>
      <c r="AM23" s="1103"/>
      <c r="AN23" s="1103"/>
      <c r="AO23" s="1103"/>
      <c r="AP23" s="1098">
        <v>101060</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384</v>
      </c>
      <c r="C28" s="1080"/>
      <c r="D28" s="1080"/>
      <c r="E28" s="1080"/>
      <c r="F28" s="1080"/>
      <c r="G28" s="1080"/>
      <c r="H28" s="1080"/>
      <c r="I28" s="1080"/>
      <c r="J28" s="1080"/>
      <c r="K28" s="1080"/>
      <c r="L28" s="1080"/>
      <c r="M28" s="1080"/>
      <c r="N28" s="1080"/>
      <c r="O28" s="1080"/>
      <c r="P28" s="1081"/>
      <c r="Q28" s="1082">
        <v>44003</v>
      </c>
      <c r="R28" s="1083"/>
      <c r="S28" s="1083"/>
      <c r="T28" s="1083"/>
      <c r="U28" s="1083"/>
      <c r="V28" s="1083">
        <v>42100</v>
      </c>
      <c r="W28" s="1083"/>
      <c r="X28" s="1083"/>
      <c r="Y28" s="1083"/>
      <c r="Z28" s="1083"/>
      <c r="AA28" s="1083">
        <v>1903</v>
      </c>
      <c r="AB28" s="1083"/>
      <c r="AC28" s="1083"/>
      <c r="AD28" s="1083"/>
      <c r="AE28" s="1084"/>
      <c r="AF28" s="1085">
        <v>1903</v>
      </c>
      <c r="AG28" s="1083"/>
      <c r="AH28" s="1083"/>
      <c r="AI28" s="1083"/>
      <c r="AJ28" s="1086"/>
      <c r="AK28" s="1087">
        <v>3901</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385</v>
      </c>
      <c r="C29" s="1067"/>
      <c r="D29" s="1067"/>
      <c r="E29" s="1067"/>
      <c r="F29" s="1067"/>
      <c r="G29" s="1067"/>
      <c r="H29" s="1067"/>
      <c r="I29" s="1067"/>
      <c r="J29" s="1067"/>
      <c r="K29" s="1067"/>
      <c r="L29" s="1067"/>
      <c r="M29" s="1067"/>
      <c r="N29" s="1067"/>
      <c r="O29" s="1067"/>
      <c r="P29" s="1068"/>
      <c r="Q29" s="1072">
        <v>20539</v>
      </c>
      <c r="R29" s="1073"/>
      <c r="S29" s="1073"/>
      <c r="T29" s="1073"/>
      <c r="U29" s="1073"/>
      <c r="V29" s="1073">
        <v>19667</v>
      </c>
      <c r="W29" s="1073"/>
      <c r="X29" s="1073"/>
      <c r="Y29" s="1073"/>
      <c r="Z29" s="1073"/>
      <c r="AA29" s="1073">
        <v>872</v>
      </c>
      <c r="AB29" s="1073"/>
      <c r="AC29" s="1073"/>
      <c r="AD29" s="1073"/>
      <c r="AE29" s="1074"/>
      <c r="AF29" s="1048">
        <v>872</v>
      </c>
      <c r="AG29" s="1049"/>
      <c r="AH29" s="1049"/>
      <c r="AI29" s="1049"/>
      <c r="AJ29" s="1050"/>
      <c r="AK29" s="1009">
        <v>2612</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386</v>
      </c>
      <c r="C30" s="1067"/>
      <c r="D30" s="1067"/>
      <c r="E30" s="1067"/>
      <c r="F30" s="1067"/>
      <c r="G30" s="1067"/>
      <c r="H30" s="1067"/>
      <c r="I30" s="1067"/>
      <c r="J30" s="1067"/>
      <c r="K30" s="1067"/>
      <c r="L30" s="1067"/>
      <c r="M30" s="1067"/>
      <c r="N30" s="1067"/>
      <c r="O30" s="1067"/>
      <c r="P30" s="1068"/>
      <c r="Q30" s="1072">
        <v>3655</v>
      </c>
      <c r="R30" s="1073"/>
      <c r="S30" s="1073"/>
      <c r="T30" s="1073"/>
      <c r="U30" s="1073"/>
      <c r="V30" s="1073">
        <v>3626</v>
      </c>
      <c r="W30" s="1073"/>
      <c r="X30" s="1073"/>
      <c r="Y30" s="1073"/>
      <c r="Z30" s="1073"/>
      <c r="AA30" s="1073">
        <v>29</v>
      </c>
      <c r="AB30" s="1073"/>
      <c r="AC30" s="1073"/>
      <c r="AD30" s="1073"/>
      <c r="AE30" s="1074"/>
      <c r="AF30" s="1048">
        <v>29</v>
      </c>
      <c r="AG30" s="1049"/>
      <c r="AH30" s="1049"/>
      <c r="AI30" s="1049"/>
      <c r="AJ30" s="1050"/>
      <c r="AK30" s="1009">
        <v>595</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387</v>
      </c>
      <c r="C31" s="1067"/>
      <c r="D31" s="1067"/>
      <c r="E31" s="1067"/>
      <c r="F31" s="1067"/>
      <c r="G31" s="1067"/>
      <c r="H31" s="1067"/>
      <c r="I31" s="1067"/>
      <c r="J31" s="1067"/>
      <c r="K31" s="1067"/>
      <c r="L31" s="1067"/>
      <c r="M31" s="1067"/>
      <c r="N31" s="1067"/>
      <c r="O31" s="1067"/>
      <c r="P31" s="1068"/>
      <c r="Q31" s="1072">
        <v>154</v>
      </c>
      <c r="R31" s="1073"/>
      <c r="S31" s="1073"/>
      <c r="T31" s="1073"/>
      <c r="U31" s="1073"/>
      <c r="V31" s="1073">
        <v>134</v>
      </c>
      <c r="W31" s="1073"/>
      <c r="X31" s="1073"/>
      <c r="Y31" s="1073"/>
      <c r="Z31" s="1073"/>
      <c r="AA31" s="1073">
        <v>20</v>
      </c>
      <c r="AB31" s="1073"/>
      <c r="AC31" s="1073"/>
      <c r="AD31" s="1073"/>
      <c r="AE31" s="1074"/>
      <c r="AF31" s="1048">
        <v>20</v>
      </c>
      <c r="AG31" s="1049"/>
      <c r="AH31" s="1049"/>
      <c r="AI31" s="1049"/>
      <c r="AJ31" s="1050"/>
      <c r="AK31" s="1009">
        <v>0</v>
      </c>
      <c r="AL31" s="1000"/>
      <c r="AM31" s="1000"/>
      <c r="AN31" s="1000"/>
      <c r="AO31" s="1000"/>
      <c r="AP31" s="1000">
        <v>0</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388</v>
      </c>
      <c r="C32" s="1067"/>
      <c r="D32" s="1067"/>
      <c r="E32" s="1067"/>
      <c r="F32" s="1067"/>
      <c r="G32" s="1067"/>
      <c r="H32" s="1067"/>
      <c r="I32" s="1067"/>
      <c r="J32" s="1067"/>
      <c r="K32" s="1067"/>
      <c r="L32" s="1067"/>
      <c r="M32" s="1067"/>
      <c r="N32" s="1067"/>
      <c r="O32" s="1067"/>
      <c r="P32" s="1068"/>
      <c r="Q32" s="1072">
        <v>6524</v>
      </c>
      <c r="R32" s="1073"/>
      <c r="S32" s="1073"/>
      <c r="T32" s="1073"/>
      <c r="U32" s="1073"/>
      <c r="V32" s="1073">
        <v>6076</v>
      </c>
      <c r="W32" s="1073"/>
      <c r="X32" s="1073"/>
      <c r="Y32" s="1073"/>
      <c r="Z32" s="1073"/>
      <c r="AA32" s="1073">
        <v>448</v>
      </c>
      <c r="AB32" s="1073"/>
      <c r="AC32" s="1073"/>
      <c r="AD32" s="1073"/>
      <c r="AE32" s="1074"/>
      <c r="AF32" s="1048">
        <v>4135</v>
      </c>
      <c r="AG32" s="1049"/>
      <c r="AH32" s="1049"/>
      <c r="AI32" s="1049"/>
      <c r="AJ32" s="1050"/>
      <c r="AK32" s="1009">
        <v>262</v>
      </c>
      <c r="AL32" s="1000"/>
      <c r="AM32" s="1000"/>
      <c r="AN32" s="1000"/>
      <c r="AO32" s="1000"/>
      <c r="AP32" s="1000">
        <v>7301</v>
      </c>
      <c r="AQ32" s="1000"/>
      <c r="AR32" s="1000"/>
      <c r="AS32" s="1000"/>
      <c r="AT32" s="1000"/>
      <c r="AU32" s="1000">
        <v>0</v>
      </c>
      <c r="AV32" s="1000"/>
      <c r="AW32" s="1000"/>
      <c r="AX32" s="1000"/>
      <c r="AY32" s="1000"/>
      <c r="AZ32" s="1071"/>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390</v>
      </c>
      <c r="C33" s="1067"/>
      <c r="D33" s="1067"/>
      <c r="E33" s="1067"/>
      <c r="F33" s="1067"/>
      <c r="G33" s="1067"/>
      <c r="H33" s="1067"/>
      <c r="I33" s="1067"/>
      <c r="J33" s="1067"/>
      <c r="K33" s="1067"/>
      <c r="L33" s="1067"/>
      <c r="M33" s="1067"/>
      <c r="N33" s="1067"/>
      <c r="O33" s="1067"/>
      <c r="P33" s="1068"/>
      <c r="Q33" s="1072">
        <v>5947</v>
      </c>
      <c r="R33" s="1073"/>
      <c r="S33" s="1073"/>
      <c r="T33" s="1073"/>
      <c r="U33" s="1073"/>
      <c r="V33" s="1073">
        <v>5635</v>
      </c>
      <c r="W33" s="1073"/>
      <c r="X33" s="1073"/>
      <c r="Y33" s="1073"/>
      <c r="Z33" s="1073"/>
      <c r="AA33" s="1073">
        <v>312</v>
      </c>
      <c r="AB33" s="1073"/>
      <c r="AC33" s="1073"/>
      <c r="AD33" s="1073"/>
      <c r="AE33" s="1074"/>
      <c r="AF33" s="1048">
        <v>3678</v>
      </c>
      <c r="AG33" s="1049"/>
      <c r="AH33" s="1049"/>
      <c r="AI33" s="1049"/>
      <c r="AJ33" s="1050"/>
      <c r="AK33" s="1009">
        <v>1997</v>
      </c>
      <c r="AL33" s="1000"/>
      <c r="AM33" s="1000"/>
      <c r="AN33" s="1000"/>
      <c r="AO33" s="1000"/>
      <c r="AP33" s="1000">
        <v>18480</v>
      </c>
      <c r="AQ33" s="1000"/>
      <c r="AR33" s="1000"/>
      <c r="AS33" s="1000"/>
      <c r="AT33" s="1000"/>
      <c r="AU33" s="1000">
        <v>12548</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160</v>
      </c>
      <c r="R34" s="1073"/>
      <c r="S34" s="1073"/>
      <c r="T34" s="1073"/>
      <c r="U34" s="1073"/>
      <c r="V34" s="1073">
        <v>127</v>
      </c>
      <c r="W34" s="1073"/>
      <c r="X34" s="1073"/>
      <c r="Y34" s="1073"/>
      <c r="Z34" s="1073"/>
      <c r="AA34" s="1073">
        <v>32</v>
      </c>
      <c r="AB34" s="1073"/>
      <c r="AC34" s="1073"/>
      <c r="AD34" s="1073"/>
      <c r="AE34" s="1074"/>
      <c r="AF34" s="1048">
        <v>32</v>
      </c>
      <c r="AG34" s="1049"/>
      <c r="AH34" s="1049"/>
      <c r="AI34" s="1049"/>
      <c r="AJ34" s="1050"/>
      <c r="AK34" s="1009">
        <v>95</v>
      </c>
      <c r="AL34" s="1000"/>
      <c r="AM34" s="1000"/>
      <c r="AN34" s="1000"/>
      <c r="AO34" s="1000"/>
      <c r="AP34" s="1000">
        <v>1084</v>
      </c>
      <c r="AQ34" s="1000"/>
      <c r="AR34" s="1000"/>
      <c r="AS34" s="1000"/>
      <c r="AT34" s="1000"/>
      <c r="AU34" s="1000">
        <v>1083</v>
      </c>
      <c r="AV34" s="1000"/>
      <c r="AW34" s="1000"/>
      <c r="AX34" s="1000"/>
      <c r="AY34" s="1000"/>
      <c r="AZ34" s="1071"/>
      <c r="BA34" s="1071"/>
      <c r="BB34" s="1071"/>
      <c r="BC34" s="1071"/>
      <c r="BD34" s="1071"/>
      <c r="BE34" s="1061" t="s">
        <v>392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372</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10670</v>
      </c>
      <c r="AG63" s="988"/>
      <c r="AH63" s="988"/>
      <c r="AI63" s="988"/>
      <c r="AJ63" s="1059"/>
      <c r="AK63" s="1060"/>
      <c r="AL63" s="992"/>
      <c r="AM63" s="992"/>
      <c r="AN63" s="992"/>
      <c r="AO63" s="992"/>
      <c r="AP63" s="988">
        <f>+AP32+AP33+AP34</f>
        <v>26865</v>
      </c>
      <c r="AQ63" s="988"/>
      <c r="AR63" s="988"/>
      <c r="AS63" s="988"/>
      <c r="AT63" s="988"/>
      <c r="AU63" s="988">
        <f>+AU34+AU33</f>
        <v>13631</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380</v>
      </c>
      <c r="AL66" s="1025"/>
      <c r="AM66" s="1025"/>
      <c r="AN66" s="1025"/>
      <c r="AO66" s="1026"/>
      <c r="AP66" s="1030" t="s">
        <v>381</v>
      </c>
      <c r="AQ66" s="1031"/>
      <c r="AR66" s="1031"/>
      <c r="AS66" s="1031"/>
      <c r="AT66" s="1032"/>
      <c r="AU66" s="1030" t="s">
        <v>397</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5021</v>
      </c>
      <c r="R68" s="1011"/>
      <c r="S68" s="1011"/>
      <c r="T68" s="1011"/>
      <c r="U68" s="1011"/>
      <c r="V68" s="1011">
        <v>4898</v>
      </c>
      <c r="W68" s="1011"/>
      <c r="X68" s="1011"/>
      <c r="Y68" s="1011"/>
      <c r="Z68" s="1011"/>
      <c r="AA68" s="1011">
        <v>123</v>
      </c>
      <c r="AB68" s="1011"/>
      <c r="AC68" s="1011"/>
      <c r="AD68" s="1011"/>
      <c r="AE68" s="1011"/>
      <c r="AF68" s="1011">
        <v>123</v>
      </c>
      <c r="AG68" s="1011"/>
      <c r="AH68" s="1011"/>
      <c r="AI68" s="1011"/>
      <c r="AJ68" s="1011"/>
      <c r="AK68" s="1011">
        <v>0</v>
      </c>
      <c r="AL68" s="1011"/>
      <c r="AM68" s="1011"/>
      <c r="AN68" s="1011"/>
      <c r="AO68" s="1011"/>
      <c r="AP68" s="1011">
        <v>1175</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1551</v>
      </c>
      <c r="R69" s="1000"/>
      <c r="S69" s="1000"/>
      <c r="T69" s="1000"/>
      <c r="U69" s="1000"/>
      <c r="V69" s="1000">
        <v>1512</v>
      </c>
      <c r="W69" s="1000"/>
      <c r="X69" s="1000"/>
      <c r="Y69" s="1000"/>
      <c r="Z69" s="1000"/>
      <c r="AA69" s="1000">
        <v>38</v>
      </c>
      <c r="AB69" s="1000"/>
      <c r="AC69" s="1000"/>
      <c r="AD69" s="1000"/>
      <c r="AE69" s="1000"/>
      <c r="AF69" s="1000">
        <v>38</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t="s">
        <v>547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653677</v>
      </c>
      <c r="R70" s="1000"/>
      <c r="S70" s="1000"/>
      <c r="T70" s="1000"/>
      <c r="U70" s="1000"/>
      <c r="V70" s="1000">
        <v>638723</v>
      </c>
      <c r="W70" s="1000"/>
      <c r="X70" s="1000"/>
      <c r="Y70" s="1000"/>
      <c r="Z70" s="1000"/>
      <c r="AA70" s="1000">
        <v>14954</v>
      </c>
      <c r="AB70" s="1000"/>
      <c r="AC70" s="1000"/>
      <c r="AD70" s="1000"/>
      <c r="AE70" s="1000"/>
      <c r="AF70" s="1000">
        <v>14954</v>
      </c>
      <c r="AG70" s="1000"/>
      <c r="AH70" s="1000"/>
      <c r="AI70" s="1000"/>
      <c r="AJ70" s="1000"/>
      <c r="AK70" s="1000">
        <v>3939</v>
      </c>
      <c r="AL70" s="1000"/>
      <c r="AM70" s="1000"/>
      <c r="AN70" s="1000"/>
      <c r="AO70" s="1000"/>
      <c r="AP70" s="1000">
        <v>0</v>
      </c>
      <c r="AQ70" s="1000"/>
      <c r="AR70" s="1000"/>
      <c r="AS70" s="1000"/>
      <c r="AT70" s="1000"/>
      <c r="AU70" s="1000">
        <v>0</v>
      </c>
      <c r="AV70" s="1000"/>
      <c r="AW70" s="1000"/>
      <c r="AX70" s="1000"/>
      <c r="AY70" s="1000"/>
      <c r="AZ70" s="1001" t="s">
        <v>548</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437</v>
      </c>
      <c r="R71" s="1000"/>
      <c r="S71" s="1000"/>
      <c r="T71" s="1000"/>
      <c r="U71" s="1000"/>
      <c r="V71" s="1000">
        <v>412</v>
      </c>
      <c r="W71" s="1000"/>
      <c r="X71" s="1000"/>
      <c r="Y71" s="1000"/>
      <c r="Z71" s="1000"/>
      <c r="AA71" s="1000">
        <v>25</v>
      </c>
      <c r="AB71" s="1000"/>
      <c r="AC71" s="1000"/>
      <c r="AD71" s="1000"/>
      <c r="AE71" s="1000"/>
      <c r="AF71" s="1000">
        <v>25</v>
      </c>
      <c r="AG71" s="1000"/>
      <c r="AH71" s="1000"/>
      <c r="AI71" s="1000"/>
      <c r="AJ71" s="1000"/>
      <c r="AK71" s="1000">
        <v>90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372</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+AF71+AF70+AF69+AF68</f>
        <v>15140</v>
      </c>
      <c r="AG88" s="988"/>
      <c r="AH88" s="988"/>
      <c r="AI88" s="988"/>
      <c r="AJ88" s="988"/>
      <c r="AK88" s="992"/>
      <c r="AL88" s="992"/>
      <c r="AM88" s="992"/>
      <c r="AN88" s="992"/>
      <c r="AO88" s="992"/>
      <c r="AP88" s="988">
        <f>+AP68</f>
        <v>1175</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+CR11+CR10+CR9+CR8+CR7</f>
        <v>10121</v>
      </c>
      <c r="CS102" s="980"/>
      <c r="CT102" s="980"/>
      <c r="CU102" s="980"/>
      <c r="CV102" s="981"/>
      <c r="CW102" s="979">
        <f>+CW11+CW7</f>
        <v>60</v>
      </c>
      <c r="CX102" s="980"/>
      <c r="CY102" s="980"/>
      <c r="CZ102" s="980"/>
      <c r="DA102" s="981"/>
      <c r="DB102" s="979"/>
      <c r="DC102" s="980"/>
      <c r="DD102" s="980"/>
      <c r="DE102" s="980"/>
      <c r="DF102" s="981"/>
      <c r="DG102" s="979">
        <f>+DG11</f>
        <v>6570</v>
      </c>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290</v>
      </c>
      <c r="AG109" s="923"/>
      <c r="AH109" s="923"/>
      <c r="AI109" s="923"/>
      <c r="AJ109" s="924"/>
      <c r="AK109" s="925" t="s">
        <v>289</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290</v>
      </c>
      <c r="BW109" s="923"/>
      <c r="BX109" s="923"/>
      <c r="BY109" s="923"/>
      <c r="BZ109" s="924"/>
      <c r="CA109" s="925" t="s">
        <v>289</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290</v>
      </c>
      <c r="DM109" s="923"/>
      <c r="DN109" s="923"/>
      <c r="DO109" s="923"/>
      <c r="DP109" s="924"/>
      <c r="DQ109" s="925" t="s">
        <v>289</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9580715</v>
      </c>
      <c r="AB110" s="916"/>
      <c r="AC110" s="916"/>
      <c r="AD110" s="916"/>
      <c r="AE110" s="917"/>
      <c r="AF110" s="918">
        <v>8786498</v>
      </c>
      <c r="AG110" s="916"/>
      <c r="AH110" s="916"/>
      <c r="AI110" s="916"/>
      <c r="AJ110" s="917"/>
      <c r="AK110" s="918">
        <v>9222745</v>
      </c>
      <c r="AL110" s="916"/>
      <c r="AM110" s="916"/>
      <c r="AN110" s="916"/>
      <c r="AO110" s="917"/>
      <c r="AP110" s="919">
        <v>16.3</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97992323</v>
      </c>
      <c r="BR110" s="863"/>
      <c r="BS110" s="863"/>
      <c r="BT110" s="863"/>
      <c r="BU110" s="863"/>
      <c r="BV110" s="863">
        <v>98742278</v>
      </c>
      <c r="BW110" s="863"/>
      <c r="BX110" s="863"/>
      <c r="BY110" s="863"/>
      <c r="BZ110" s="863"/>
      <c r="CA110" s="863">
        <v>101060200</v>
      </c>
      <c r="CB110" s="863"/>
      <c r="CC110" s="863"/>
      <c r="CD110" s="863"/>
      <c r="CE110" s="863"/>
      <c r="CF110" s="887">
        <v>178.8</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1034117</v>
      </c>
      <c r="DH110" s="863"/>
      <c r="DI110" s="863"/>
      <c r="DJ110" s="863"/>
      <c r="DK110" s="863"/>
      <c r="DL110" s="863">
        <v>946487</v>
      </c>
      <c r="DM110" s="863"/>
      <c r="DN110" s="863"/>
      <c r="DO110" s="863"/>
      <c r="DP110" s="863"/>
      <c r="DQ110" s="863">
        <v>858792</v>
      </c>
      <c r="DR110" s="863"/>
      <c r="DS110" s="863"/>
      <c r="DT110" s="863"/>
      <c r="DU110" s="863"/>
      <c r="DV110" s="864">
        <v>1.5</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10585015</v>
      </c>
      <c r="BR111" s="835"/>
      <c r="BS111" s="835"/>
      <c r="BT111" s="835"/>
      <c r="BU111" s="835"/>
      <c r="BV111" s="835">
        <v>8649279</v>
      </c>
      <c r="BW111" s="835"/>
      <c r="BX111" s="835"/>
      <c r="BY111" s="835"/>
      <c r="BZ111" s="835"/>
      <c r="CA111" s="835">
        <v>9349005</v>
      </c>
      <c r="CB111" s="835"/>
      <c r="CC111" s="835"/>
      <c r="CD111" s="835"/>
      <c r="CE111" s="835"/>
      <c r="CF111" s="896">
        <v>16.5</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1004909</v>
      </c>
      <c r="DH111" s="835"/>
      <c r="DI111" s="835"/>
      <c r="DJ111" s="835"/>
      <c r="DK111" s="835"/>
      <c r="DL111" s="835">
        <v>879295</v>
      </c>
      <c r="DM111" s="835"/>
      <c r="DN111" s="835"/>
      <c r="DO111" s="835"/>
      <c r="DP111" s="835"/>
      <c r="DQ111" s="835">
        <v>753681</v>
      </c>
      <c r="DR111" s="835"/>
      <c r="DS111" s="835"/>
      <c r="DT111" s="835"/>
      <c r="DU111" s="835"/>
      <c r="DV111" s="812">
        <v>1.3</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15549899</v>
      </c>
      <c r="BR112" s="835"/>
      <c r="BS112" s="835"/>
      <c r="BT112" s="835"/>
      <c r="BU112" s="835"/>
      <c r="BV112" s="835">
        <v>14659919</v>
      </c>
      <c r="BW112" s="835"/>
      <c r="BX112" s="835"/>
      <c r="BY112" s="835"/>
      <c r="BZ112" s="835"/>
      <c r="CA112" s="835">
        <v>13630867</v>
      </c>
      <c r="CB112" s="835"/>
      <c r="CC112" s="835"/>
      <c r="CD112" s="835"/>
      <c r="CE112" s="835"/>
      <c r="CF112" s="896">
        <v>24.1</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1122550</v>
      </c>
      <c r="AB113" s="944"/>
      <c r="AC113" s="944"/>
      <c r="AD113" s="944"/>
      <c r="AE113" s="945"/>
      <c r="AF113" s="946">
        <v>1175008</v>
      </c>
      <c r="AG113" s="944"/>
      <c r="AH113" s="944"/>
      <c r="AI113" s="944"/>
      <c r="AJ113" s="945"/>
      <c r="AK113" s="946">
        <v>1165785</v>
      </c>
      <c r="AL113" s="944"/>
      <c r="AM113" s="944"/>
      <c r="AN113" s="944"/>
      <c r="AO113" s="945"/>
      <c r="AP113" s="947">
        <v>2.1</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1462718</v>
      </c>
      <c r="BR113" s="835"/>
      <c r="BS113" s="835"/>
      <c r="BT113" s="835"/>
      <c r="BU113" s="835"/>
      <c r="BV113" s="835">
        <v>1220626</v>
      </c>
      <c r="BW113" s="835"/>
      <c r="BX113" s="835"/>
      <c r="BY113" s="835"/>
      <c r="BZ113" s="835"/>
      <c r="CA113" s="835">
        <v>1054037</v>
      </c>
      <c r="CB113" s="835"/>
      <c r="CC113" s="835"/>
      <c r="CD113" s="835"/>
      <c r="CE113" s="835"/>
      <c r="CF113" s="896">
        <v>1.9</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181575</v>
      </c>
      <c r="AB114" s="798"/>
      <c r="AC114" s="798"/>
      <c r="AD114" s="798"/>
      <c r="AE114" s="799"/>
      <c r="AF114" s="800">
        <v>306226</v>
      </c>
      <c r="AG114" s="798"/>
      <c r="AH114" s="798"/>
      <c r="AI114" s="798"/>
      <c r="AJ114" s="799"/>
      <c r="AK114" s="800">
        <v>299140</v>
      </c>
      <c r="AL114" s="798"/>
      <c r="AM114" s="798"/>
      <c r="AN114" s="798"/>
      <c r="AO114" s="799"/>
      <c r="AP114" s="845">
        <v>0.5</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14429852</v>
      </c>
      <c r="BR114" s="835"/>
      <c r="BS114" s="835"/>
      <c r="BT114" s="835"/>
      <c r="BU114" s="835"/>
      <c r="BV114" s="835">
        <v>13672087</v>
      </c>
      <c r="BW114" s="835"/>
      <c r="BX114" s="835"/>
      <c r="BY114" s="835"/>
      <c r="BZ114" s="835"/>
      <c r="CA114" s="835">
        <v>14613144</v>
      </c>
      <c r="CB114" s="835"/>
      <c r="CC114" s="835"/>
      <c r="CD114" s="835"/>
      <c r="CE114" s="835"/>
      <c r="CF114" s="896">
        <v>25.9</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515060</v>
      </c>
      <c r="AB115" s="944"/>
      <c r="AC115" s="944"/>
      <c r="AD115" s="944"/>
      <c r="AE115" s="945"/>
      <c r="AF115" s="946">
        <v>863947</v>
      </c>
      <c r="AG115" s="944"/>
      <c r="AH115" s="944"/>
      <c r="AI115" s="944"/>
      <c r="AJ115" s="945"/>
      <c r="AK115" s="946">
        <v>367059</v>
      </c>
      <c r="AL115" s="944"/>
      <c r="AM115" s="944"/>
      <c r="AN115" s="944"/>
      <c r="AO115" s="945"/>
      <c r="AP115" s="947">
        <v>0.6</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72017</v>
      </c>
      <c r="BR115" s="835"/>
      <c r="BS115" s="835"/>
      <c r="BT115" s="835"/>
      <c r="BU115" s="835"/>
      <c r="BV115" s="835">
        <v>31611</v>
      </c>
      <c r="BW115" s="835"/>
      <c r="BX115" s="835"/>
      <c r="BY115" s="835"/>
      <c r="BZ115" s="835"/>
      <c r="CA115" s="835">
        <v>5454</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8356412</v>
      </c>
      <c r="DH115" s="798"/>
      <c r="DI115" s="798"/>
      <c r="DJ115" s="798"/>
      <c r="DK115" s="799"/>
      <c r="DL115" s="800">
        <v>6687746</v>
      </c>
      <c r="DM115" s="798"/>
      <c r="DN115" s="798"/>
      <c r="DO115" s="798"/>
      <c r="DP115" s="799"/>
      <c r="DQ115" s="800">
        <v>7635138</v>
      </c>
      <c r="DR115" s="798"/>
      <c r="DS115" s="798"/>
      <c r="DT115" s="798"/>
      <c r="DU115" s="799"/>
      <c r="DV115" s="845">
        <v>13.5</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20018</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11399900</v>
      </c>
      <c r="AB117" s="930"/>
      <c r="AC117" s="930"/>
      <c r="AD117" s="930"/>
      <c r="AE117" s="931"/>
      <c r="AF117" s="932">
        <v>11131679</v>
      </c>
      <c r="AG117" s="930"/>
      <c r="AH117" s="930"/>
      <c r="AI117" s="930"/>
      <c r="AJ117" s="931"/>
      <c r="AK117" s="932">
        <v>11054729</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290</v>
      </c>
      <c r="AG118" s="923"/>
      <c r="AH118" s="923"/>
      <c r="AI118" s="923"/>
      <c r="AJ118" s="924"/>
      <c r="AK118" s="925" t="s">
        <v>289</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87563</v>
      </c>
      <c r="AB119" s="916"/>
      <c r="AC119" s="916"/>
      <c r="AD119" s="916"/>
      <c r="AE119" s="917"/>
      <c r="AF119" s="918">
        <v>87629</v>
      </c>
      <c r="AG119" s="916"/>
      <c r="AH119" s="916"/>
      <c r="AI119" s="916"/>
      <c r="AJ119" s="917"/>
      <c r="AK119" s="918">
        <v>87695</v>
      </c>
      <c r="AL119" s="916"/>
      <c r="AM119" s="916"/>
      <c r="AN119" s="916"/>
      <c r="AO119" s="917"/>
      <c r="AP119" s="919">
        <v>0.2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140091824</v>
      </c>
      <c r="BR119" s="866"/>
      <c r="BS119" s="866"/>
      <c r="BT119" s="866"/>
      <c r="BU119" s="866"/>
      <c r="BV119" s="866">
        <v>136975800</v>
      </c>
      <c r="BW119" s="866"/>
      <c r="BX119" s="866"/>
      <c r="BY119" s="866"/>
      <c r="BZ119" s="866"/>
      <c r="CA119" s="866">
        <v>139712707</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169559</v>
      </c>
      <c r="DH119" s="781"/>
      <c r="DI119" s="781"/>
      <c r="DJ119" s="781"/>
      <c r="DK119" s="782"/>
      <c r="DL119" s="783">
        <v>135751</v>
      </c>
      <c r="DM119" s="781"/>
      <c r="DN119" s="781"/>
      <c r="DO119" s="781"/>
      <c r="DP119" s="782"/>
      <c r="DQ119" s="783">
        <v>101394</v>
      </c>
      <c r="DR119" s="781"/>
      <c r="DS119" s="781"/>
      <c r="DT119" s="781"/>
      <c r="DU119" s="782"/>
      <c r="DV119" s="869">
        <v>0.2</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125614</v>
      </c>
      <c r="AB120" s="798"/>
      <c r="AC120" s="798"/>
      <c r="AD120" s="798"/>
      <c r="AE120" s="799"/>
      <c r="AF120" s="800">
        <v>125614</v>
      </c>
      <c r="AG120" s="798"/>
      <c r="AH120" s="798"/>
      <c r="AI120" s="798"/>
      <c r="AJ120" s="799"/>
      <c r="AK120" s="800">
        <v>125614</v>
      </c>
      <c r="AL120" s="798"/>
      <c r="AM120" s="798"/>
      <c r="AN120" s="798"/>
      <c r="AO120" s="799"/>
      <c r="AP120" s="845">
        <v>0.2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10225595</v>
      </c>
      <c r="BR120" s="863"/>
      <c r="BS120" s="863"/>
      <c r="BT120" s="863"/>
      <c r="BU120" s="863"/>
      <c r="BV120" s="863">
        <v>10847281</v>
      </c>
      <c r="BW120" s="863"/>
      <c r="BX120" s="863"/>
      <c r="BY120" s="863"/>
      <c r="BZ120" s="863"/>
      <c r="CA120" s="863">
        <v>11674050</v>
      </c>
      <c r="CB120" s="863"/>
      <c r="CC120" s="863"/>
      <c r="CD120" s="863"/>
      <c r="CE120" s="863"/>
      <c r="CF120" s="887">
        <v>20.7</v>
      </c>
      <c r="CG120" s="888"/>
      <c r="CH120" s="888"/>
      <c r="CI120" s="888"/>
      <c r="CJ120" s="888"/>
      <c r="CK120" s="889" t="s">
        <v>442</v>
      </c>
      <c r="CL120" s="873"/>
      <c r="CM120" s="873"/>
      <c r="CN120" s="873"/>
      <c r="CO120" s="874"/>
      <c r="CP120" s="893" t="s">
        <v>443</v>
      </c>
      <c r="CQ120" s="894"/>
      <c r="CR120" s="894"/>
      <c r="CS120" s="894"/>
      <c r="CT120" s="894"/>
      <c r="CU120" s="894"/>
      <c r="CV120" s="894"/>
      <c r="CW120" s="894"/>
      <c r="CX120" s="894"/>
      <c r="CY120" s="894"/>
      <c r="CZ120" s="894"/>
      <c r="DA120" s="894"/>
      <c r="DB120" s="894"/>
      <c r="DC120" s="894"/>
      <c r="DD120" s="894"/>
      <c r="DE120" s="894"/>
      <c r="DF120" s="895"/>
      <c r="DG120" s="882">
        <v>14371570</v>
      </c>
      <c r="DH120" s="863"/>
      <c r="DI120" s="863"/>
      <c r="DJ120" s="863"/>
      <c r="DK120" s="863"/>
      <c r="DL120" s="863">
        <v>13528465</v>
      </c>
      <c r="DM120" s="863"/>
      <c r="DN120" s="863"/>
      <c r="DO120" s="863"/>
      <c r="DP120" s="863"/>
      <c r="DQ120" s="863">
        <v>12548227</v>
      </c>
      <c r="DR120" s="863"/>
      <c r="DS120" s="863"/>
      <c r="DT120" s="863"/>
      <c r="DU120" s="863"/>
      <c r="DV120" s="864">
        <v>22.2</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26817540</v>
      </c>
      <c r="BR121" s="835"/>
      <c r="BS121" s="835"/>
      <c r="BT121" s="835"/>
      <c r="BU121" s="835"/>
      <c r="BV121" s="835">
        <v>26065027</v>
      </c>
      <c r="BW121" s="835"/>
      <c r="BX121" s="835"/>
      <c r="BY121" s="835"/>
      <c r="BZ121" s="835"/>
      <c r="CA121" s="835">
        <v>27534410</v>
      </c>
      <c r="CB121" s="835"/>
      <c r="CC121" s="835"/>
      <c r="CD121" s="835"/>
      <c r="CE121" s="835"/>
      <c r="CF121" s="896">
        <v>48.7</v>
      </c>
      <c r="CG121" s="897"/>
      <c r="CH121" s="897"/>
      <c r="CI121" s="897"/>
      <c r="CJ121" s="897"/>
      <c r="CK121" s="890"/>
      <c r="CL121" s="876"/>
      <c r="CM121" s="876"/>
      <c r="CN121" s="876"/>
      <c r="CO121" s="877"/>
      <c r="CP121" s="856" t="s">
        <v>446</v>
      </c>
      <c r="CQ121" s="857"/>
      <c r="CR121" s="857"/>
      <c r="CS121" s="857"/>
      <c r="CT121" s="857"/>
      <c r="CU121" s="857"/>
      <c r="CV121" s="857"/>
      <c r="CW121" s="857"/>
      <c r="CX121" s="857"/>
      <c r="CY121" s="857"/>
      <c r="CZ121" s="857"/>
      <c r="DA121" s="857"/>
      <c r="DB121" s="857"/>
      <c r="DC121" s="857"/>
      <c r="DD121" s="857"/>
      <c r="DE121" s="857"/>
      <c r="DF121" s="858"/>
      <c r="DG121" s="834">
        <v>1178329</v>
      </c>
      <c r="DH121" s="835"/>
      <c r="DI121" s="835"/>
      <c r="DJ121" s="835"/>
      <c r="DK121" s="835"/>
      <c r="DL121" s="835">
        <v>1131454</v>
      </c>
      <c r="DM121" s="835"/>
      <c r="DN121" s="835"/>
      <c r="DO121" s="835"/>
      <c r="DP121" s="835"/>
      <c r="DQ121" s="835">
        <v>1082640</v>
      </c>
      <c r="DR121" s="835"/>
      <c r="DS121" s="835"/>
      <c r="DT121" s="835"/>
      <c r="DU121" s="835"/>
      <c r="DV121" s="812">
        <v>1.9</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64924345</v>
      </c>
      <c r="BR122" s="866"/>
      <c r="BS122" s="866"/>
      <c r="BT122" s="866"/>
      <c r="BU122" s="866"/>
      <c r="BV122" s="866">
        <v>63641952</v>
      </c>
      <c r="BW122" s="866"/>
      <c r="BX122" s="866"/>
      <c r="BY122" s="866"/>
      <c r="BZ122" s="866"/>
      <c r="CA122" s="866">
        <v>62803656</v>
      </c>
      <c r="CB122" s="866"/>
      <c r="CC122" s="866"/>
      <c r="CD122" s="866"/>
      <c r="CE122" s="866"/>
      <c r="CF122" s="867">
        <v>111.1</v>
      </c>
      <c r="CG122" s="868"/>
      <c r="CH122" s="868"/>
      <c r="CI122" s="868"/>
      <c r="CJ122" s="868"/>
      <c r="CK122" s="890"/>
      <c r="CL122" s="876"/>
      <c r="CM122" s="876"/>
      <c r="CN122" s="876"/>
      <c r="CO122" s="877"/>
      <c r="CP122" s="856" t="s">
        <v>448</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22502</v>
      </c>
      <c r="AB123" s="798"/>
      <c r="AC123" s="798"/>
      <c r="AD123" s="798"/>
      <c r="AE123" s="799"/>
      <c r="AF123" s="800">
        <v>20173</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449</v>
      </c>
      <c r="BP123" s="899"/>
      <c r="BQ123" s="853">
        <v>101967480</v>
      </c>
      <c r="BR123" s="854"/>
      <c r="BS123" s="854"/>
      <c r="BT123" s="854"/>
      <c r="BU123" s="854"/>
      <c r="BV123" s="854">
        <v>100554260</v>
      </c>
      <c r="BW123" s="854"/>
      <c r="BX123" s="854"/>
      <c r="BY123" s="854"/>
      <c r="BZ123" s="854"/>
      <c r="CA123" s="854">
        <v>102012116</v>
      </c>
      <c r="CB123" s="854"/>
      <c r="CC123" s="854"/>
      <c r="CD123" s="854"/>
      <c r="CE123" s="854"/>
      <c r="CF123" s="764"/>
      <c r="CG123" s="765"/>
      <c r="CH123" s="765"/>
      <c r="CI123" s="765"/>
      <c r="CJ123" s="855"/>
      <c r="CK123" s="890"/>
      <c r="CL123" s="876"/>
      <c r="CM123" s="876"/>
      <c r="CN123" s="876"/>
      <c r="CO123" s="877"/>
      <c r="CP123" s="856" t="s">
        <v>450</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68.900000000000006</v>
      </c>
      <c r="BR124" s="852"/>
      <c r="BS124" s="852"/>
      <c r="BT124" s="852"/>
      <c r="BU124" s="852"/>
      <c r="BV124" s="852">
        <v>64.900000000000006</v>
      </c>
      <c r="BW124" s="852"/>
      <c r="BX124" s="852"/>
      <c r="BY124" s="852"/>
      <c r="BZ124" s="852"/>
      <c r="CA124" s="852">
        <v>66.599999999999994</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279381</v>
      </c>
      <c r="AB126" s="798"/>
      <c r="AC126" s="798"/>
      <c r="AD126" s="798"/>
      <c r="AE126" s="799"/>
      <c r="AF126" s="800">
        <v>630531</v>
      </c>
      <c r="AG126" s="798"/>
      <c r="AH126" s="798"/>
      <c r="AI126" s="798"/>
      <c r="AJ126" s="799"/>
      <c r="AK126" s="800">
        <v>153750</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2552298</v>
      </c>
      <c r="AB128" s="819"/>
      <c r="AC128" s="819"/>
      <c r="AD128" s="819"/>
      <c r="AE128" s="820"/>
      <c r="AF128" s="821">
        <v>2550867</v>
      </c>
      <c r="AG128" s="819"/>
      <c r="AH128" s="819"/>
      <c r="AI128" s="819"/>
      <c r="AJ128" s="820"/>
      <c r="AK128" s="821">
        <v>2656038</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224</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v>72017</v>
      </c>
      <c r="DH128" s="809"/>
      <c r="DI128" s="809"/>
      <c r="DJ128" s="809"/>
      <c r="DK128" s="809"/>
      <c r="DL128" s="809">
        <v>31611</v>
      </c>
      <c r="DM128" s="809"/>
      <c r="DN128" s="809"/>
      <c r="DO128" s="809"/>
      <c r="DP128" s="809"/>
      <c r="DQ128" s="809">
        <v>5454</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61243692</v>
      </c>
      <c r="AB129" s="798"/>
      <c r="AC129" s="798"/>
      <c r="AD129" s="798"/>
      <c r="AE129" s="799"/>
      <c r="AF129" s="800">
        <v>61406758</v>
      </c>
      <c r="AG129" s="798"/>
      <c r="AH129" s="798"/>
      <c r="AI129" s="798"/>
      <c r="AJ129" s="799"/>
      <c r="AK129" s="800">
        <v>62031528</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224</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5911544</v>
      </c>
      <c r="AB130" s="798"/>
      <c r="AC130" s="798"/>
      <c r="AD130" s="798"/>
      <c r="AE130" s="799"/>
      <c r="AF130" s="800">
        <v>5313615</v>
      </c>
      <c r="AG130" s="798"/>
      <c r="AH130" s="798"/>
      <c r="AI130" s="798"/>
      <c r="AJ130" s="799"/>
      <c r="AK130" s="800">
        <v>5505646</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55332148</v>
      </c>
      <c r="AB131" s="781"/>
      <c r="AC131" s="781"/>
      <c r="AD131" s="781"/>
      <c r="AE131" s="782"/>
      <c r="AF131" s="783">
        <v>56093143</v>
      </c>
      <c r="AG131" s="781"/>
      <c r="AH131" s="781"/>
      <c r="AI131" s="781"/>
      <c r="AJ131" s="782"/>
      <c r="AK131" s="783">
        <v>56525882</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66.599999999999994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5.3062425839999996</v>
      </c>
      <c r="AB132" s="761"/>
      <c r="AC132" s="761"/>
      <c r="AD132" s="761"/>
      <c r="AE132" s="762"/>
      <c r="AF132" s="763">
        <v>5.8245924999999996</v>
      </c>
      <c r="AG132" s="761"/>
      <c r="AH132" s="761"/>
      <c r="AI132" s="761"/>
      <c r="AJ132" s="762"/>
      <c r="AK132" s="763">
        <v>5.1180890909999999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6.7</v>
      </c>
      <c r="AB133" s="740"/>
      <c r="AC133" s="740"/>
      <c r="AD133" s="740"/>
      <c r="AE133" s="741"/>
      <c r="AF133" s="739">
        <v>5.9</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52" t="s">
        <v>478</v>
      </c>
      <c r="L7" s="256"/>
      <c r="M7" s="257" t="s">
        <v>479</v>
      </c>
      <c r="N7" s="258"/>
    </row>
    <row r="8" spans="1:16">
      <c r="A8" s="250"/>
      <c r="B8" s="246"/>
      <c r="C8" s="246"/>
      <c r="D8" s="246"/>
      <c r="E8" s="246"/>
      <c r="F8" s="246"/>
      <c r="G8" s="259"/>
      <c r="H8" s="260"/>
      <c r="I8" s="260"/>
      <c r="J8" s="261"/>
      <c r="K8" s="1153"/>
      <c r="L8" s="262" t="s">
        <v>480</v>
      </c>
      <c r="M8" s="263" t="s">
        <v>481</v>
      </c>
      <c r="N8" s="264" t="s">
        <v>482</v>
      </c>
    </row>
    <row r="9" spans="1:16">
      <c r="A9" s="250"/>
      <c r="B9" s="246"/>
      <c r="C9" s="246"/>
      <c r="D9" s="246"/>
      <c r="E9" s="246"/>
      <c r="F9" s="246"/>
      <c r="G9" s="1166" t="s">
        <v>483</v>
      </c>
      <c r="H9" s="1167"/>
      <c r="I9" s="1167"/>
      <c r="J9" s="1168"/>
      <c r="K9" s="265">
        <v>18155134</v>
      </c>
      <c r="L9" s="266">
        <v>51628</v>
      </c>
      <c r="M9" s="267">
        <v>57606</v>
      </c>
      <c r="N9" s="268">
        <v>-10.4</v>
      </c>
    </row>
    <row r="10" spans="1:16">
      <c r="A10" s="250"/>
      <c r="B10" s="246"/>
      <c r="C10" s="246"/>
      <c r="D10" s="246"/>
      <c r="E10" s="246"/>
      <c r="F10" s="246"/>
      <c r="G10" s="1166" t="s">
        <v>484</v>
      </c>
      <c r="H10" s="1167"/>
      <c r="I10" s="1167"/>
      <c r="J10" s="1168"/>
      <c r="K10" s="269">
        <v>2097348</v>
      </c>
      <c r="L10" s="270">
        <v>5964</v>
      </c>
      <c r="M10" s="271">
        <v>2562</v>
      </c>
      <c r="N10" s="272">
        <v>132.80000000000001</v>
      </c>
    </row>
    <row r="11" spans="1:16" ht="13.5" customHeight="1">
      <c r="A11" s="250"/>
      <c r="B11" s="246"/>
      <c r="C11" s="246"/>
      <c r="D11" s="246"/>
      <c r="E11" s="246"/>
      <c r="F11" s="246"/>
      <c r="G11" s="1166" t="s">
        <v>485</v>
      </c>
      <c r="H11" s="1167"/>
      <c r="I11" s="1167"/>
      <c r="J11" s="1168"/>
      <c r="K11" s="269">
        <v>3279110</v>
      </c>
      <c r="L11" s="270">
        <v>9325</v>
      </c>
      <c r="M11" s="271">
        <v>1597</v>
      </c>
      <c r="N11" s="272">
        <v>483.9</v>
      </c>
    </row>
    <row r="12" spans="1:16" ht="13.5" customHeight="1">
      <c r="A12" s="250"/>
      <c r="B12" s="246"/>
      <c r="C12" s="246"/>
      <c r="D12" s="246"/>
      <c r="E12" s="246"/>
      <c r="F12" s="246"/>
      <c r="G12" s="1166" t="s">
        <v>486</v>
      </c>
      <c r="H12" s="1167"/>
      <c r="I12" s="1167"/>
      <c r="J12" s="1168"/>
      <c r="K12" s="269">
        <v>197340</v>
      </c>
      <c r="L12" s="270">
        <v>561</v>
      </c>
      <c r="M12" s="271">
        <v>583</v>
      </c>
      <c r="N12" s="272">
        <v>-3.8</v>
      </c>
    </row>
    <row r="13" spans="1:16" ht="13.5" customHeight="1">
      <c r="A13" s="250"/>
      <c r="B13" s="246"/>
      <c r="C13" s="246"/>
      <c r="D13" s="246"/>
      <c r="E13" s="246"/>
      <c r="F13" s="246"/>
      <c r="G13" s="1166" t="s">
        <v>487</v>
      </c>
      <c r="H13" s="1167"/>
      <c r="I13" s="1167"/>
      <c r="J13" s="1168"/>
      <c r="K13" s="269" t="s">
        <v>488</v>
      </c>
      <c r="L13" s="270" t="s">
        <v>488</v>
      </c>
      <c r="M13" s="271">
        <v>23</v>
      </c>
      <c r="N13" s="272" t="s">
        <v>488</v>
      </c>
    </row>
    <row r="14" spans="1:16" ht="13.5" customHeight="1">
      <c r="A14" s="250"/>
      <c r="B14" s="246"/>
      <c r="C14" s="246"/>
      <c r="D14" s="246"/>
      <c r="E14" s="246"/>
      <c r="F14" s="246"/>
      <c r="G14" s="1166" t="s">
        <v>489</v>
      </c>
      <c r="H14" s="1167"/>
      <c r="I14" s="1167"/>
      <c r="J14" s="1168"/>
      <c r="K14" s="269">
        <v>488378</v>
      </c>
      <c r="L14" s="270">
        <v>1389</v>
      </c>
      <c r="M14" s="271">
        <v>1821</v>
      </c>
      <c r="N14" s="272">
        <v>-23.7</v>
      </c>
    </row>
    <row r="15" spans="1:16" ht="13.5" customHeight="1">
      <c r="A15" s="250"/>
      <c r="B15" s="246"/>
      <c r="C15" s="246"/>
      <c r="D15" s="246"/>
      <c r="E15" s="246"/>
      <c r="F15" s="246"/>
      <c r="G15" s="1166" t="s">
        <v>490</v>
      </c>
      <c r="H15" s="1167"/>
      <c r="I15" s="1167"/>
      <c r="J15" s="1168"/>
      <c r="K15" s="269">
        <v>362664</v>
      </c>
      <c r="L15" s="270">
        <v>1031</v>
      </c>
      <c r="M15" s="271">
        <v>1288</v>
      </c>
      <c r="N15" s="272">
        <v>-20</v>
      </c>
    </row>
    <row r="16" spans="1:16">
      <c r="A16" s="250"/>
      <c r="B16" s="246"/>
      <c r="C16" s="246"/>
      <c r="D16" s="246"/>
      <c r="E16" s="246"/>
      <c r="F16" s="246"/>
      <c r="G16" s="1169" t="s">
        <v>491</v>
      </c>
      <c r="H16" s="1170"/>
      <c r="I16" s="1170"/>
      <c r="J16" s="1171"/>
      <c r="K16" s="270">
        <v>-1432503</v>
      </c>
      <c r="L16" s="270">
        <v>-4074</v>
      </c>
      <c r="M16" s="271">
        <v>-4777</v>
      </c>
      <c r="N16" s="272">
        <v>-14.7</v>
      </c>
    </row>
    <row r="17" spans="1:16">
      <c r="A17" s="250"/>
      <c r="B17" s="246"/>
      <c r="C17" s="246"/>
      <c r="D17" s="246"/>
      <c r="E17" s="246"/>
      <c r="F17" s="246"/>
      <c r="G17" s="1169" t="s">
        <v>172</v>
      </c>
      <c r="H17" s="1170"/>
      <c r="I17" s="1170"/>
      <c r="J17" s="1171"/>
      <c r="K17" s="270">
        <v>23147471</v>
      </c>
      <c r="L17" s="270">
        <v>65825</v>
      </c>
      <c r="M17" s="271">
        <v>60704</v>
      </c>
      <c r="N17" s="272">
        <v>8.4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63" t="s">
        <v>496</v>
      </c>
      <c r="H21" s="1164"/>
      <c r="I21" s="1164"/>
      <c r="J21" s="1165"/>
      <c r="K21" s="282">
        <v>6.01</v>
      </c>
      <c r="L21" s="283">
        <v>6.19</v>
      </c>
      <c r="M21" s="284">
        <v>-0.18</v>
      </c>
      <c r="N21" s="251"/>
      <c r="O21" s="285"/>
      <c r="P21" s="281"/>
    </row>
    <row r="22" spans="1:16" s="286" customFormat="1">
      <c r="A22" s="281"/>
      <c r="B22" s="251"/>
      <c r="C22" s="251"/>
      <c r="D22" s="251"/>
      <c r="E22" s="251"/>
      <c r="F22" s="251"/>
      <c r="G22" s="1163" t="s">
        <v>497</v>
      </c>
      <c r="H22" s="1164"/>
      <c r="I22" s="1164"/>
      <c r="J22" s="1165"/>
      <c r="K22" s="287">
        <v>102.1</v>
      </c>
      <c r="L22" s="288">
        <v>100.2</v>
      </c>
      <c r="M22" s="289">
        <v>1.9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52" t="s">
        <v>478</v>
      </c>
      <c r="L30" s="256"/>
      <c r="M30" s="257" t="s">
        <v>479</v>
      </c>
      <c r="N30" s="258"/>
    </row>
    <row r="31" spans="1:16">
      <c r="A31" s="250"/>
      <c r="B31" s="246"/>
      <c r="C31" s="246"/>
      <c r="D31" s="246"/>
      <c r="E31" s="246"/>
      <c r="F31" s="246"/>
      <c r="G31" s="259"/>
      <c r="H31" s="260"/>
      <c r="I31" s="260"/>
      <c r="J31" s="261"/>
      <c r="K31" s="1153"/>
      <c r="L31" s="262" t="s">
        <v>480</v>
      </c>
      <c r="M31" s="263" t="s">
        <v>481</v>
      </c>
      <c r="N31" s="264" t="s">
        <v>482</v>
      </c>
    </row>
    <row r="32" spans="1:16" ht="27" customHeight="1">
      <c r="A32" s="250"/>
      <c r="B32" s="246"/>
      <c r="C32" s="246"/>
      <c r="D32" s="246"/>
      <c r="E32" s="246"/>
      <c r="F32" s="246"/>
      <c r="G32" s="1154" t="s">
        <v>501</v>
      </c>
      <c r="H32" s="1155"/>
      <c r="I32" s="1155"/>
      <c r="J32" s="1156"/>
      <c r="K32" s="296">
        <v>9222745</v>
      </c>
      <c r="L32" s="296">
        <v>26227</v>
      </c>
      <c r="M32" s="297">
        <v>38230</v>
      </c>
      <c r="N32" s="298">
        <v>-31.4</v>
      </c>
    </row>
    <row r="33" spans="1:16" ht="13.5" customHeight="1">
      <c r="A33" s="250"/>
      <c r="B33" s="246"/>
      <c r="C33" s="246"/>
      <c r="D33" s="246"/>
      <c r="E33" s="246"/>
      <c r="F33" s="246"/>
      <c r="G33" s="1154" t="s">
        <v>502</v>
      </c>
      <c r="H33" s="1155"/>
      <c r="I33" s="1155"/>
      <c r="J33" s="1156"/>
      <c r="K33" s="296" t="s">
        <v>488</v>
      </c>
      <c r="L33" s="296" t="s">
        <v>488</v>
      </c>
      <c r="M33" s="297" t="s">
        <v>488</v>
      </c>
      <c r="N33" s="298" t="s">
        <v>488</v>
      </c>
    </row>
    <row r="34" spans="1:16" ht="27" customHeight="1">
      <c r="A34" s="250"/>
      <c r="B34" s="246"/>
      <c r="C34" s="246"/>
      <c r="D34" s="246"/>
      <c r="E34" s="246"/>
      <c r="F34" s="246"/>
      <c r="G34" s="1154" t="s">
        <v>503</v>
      </c>
      <c r="H34" s="1155"/>
      <c r="I34" s="1155"/>
      <c r="J34" s="1156"/>
      <c r="K34" s="296" t="s">
        <v>488</v>
      </c>
      <c r="L34" s="296" t="s">
        <v>488</v>
      </c>
      <c r="M34" s="297">
        <v>109</v>
      </c>
      <c r="N34" s="298" t="s">
        <v>488</v>
      </c>
    </row>
    <row r="35" spans="1:16" ht="27" customHeight="1">
      <c r="A35" s="250"/>
      <c r="B35" s="246"/>
      <c r="C35" s="246"/>
      <c r="D35" s="246"/>
      <c r="E35" s="246"/>
      <c r="F35" s="246"/>
      <c r="G35" s="1154" t="s">
        <v>504</v>
      </c>
      <c r="H35" s="1155"/>
      <c r="I35" s="1155"/>
      <c r="J35" s="1156"/>
      <c r="K35" s="296">
        <v>1165785</v>
      </c>
      <c r="L35" s="296">
        <v>3315</v>
      </c>
      <c r="M35" s="297">
        <v>9521</v>
      </c>
      <c r="N35" s="298">
        <v>-65.2</v>
      </c>
    </row>
    <row r="36" spans="1:16" ht="27" customHeight="1">
      <c r="A36" s="250"/>
      <c r="B36" s="246"/>
      <c r="C36" s="246"/>
      <c r="D36" s="246"/>
      <c r="E36" s="246"/>
      <c r="F36" s="246"/>
      <c r="G36" s="1154" t="s">
        <v>505</v>
      </c>
      <c r="H36" s="1155"/>
      <c r="I36" s="1155"/>
      <c r="J36" s="1156"/>
      <c r="K36" s="296">
        <v>299140</v>
      </c>
      <c r="L36" s="296">
        <v>851</v>
      </c>
      <c r="M36" s="297">
        <v>386</v>
      </c>
      <c r="N36" s="298">
        <v>120.5</v>
      </c>
    </row>
    <row r="37" spans="1:16" ht="13.5" customHeight="1">
      <c r="A37" s="250"/>
      <c r="B37" s="246"/>
      <c r="C37" s="246"/>
      <c r="D37" s="246"/>
      <c r="E37" s="246"/>
      <c r="F37" s="246"/>
      <c r="G37" s="1154" t="s">
        <v>506</v>
      </c>
      <c r="H37" s="1155"/>
      <c r="I37" s="1155"/>
      <c r="J37" s="1156"/>
      <c r="K37" s="296">
        <v>367059</v>
      </c>
      <c r="L37" s="296">
        <v>1044</v>
      </c>
      <c r="M37" s="297">
        <v>876</v>
      </c>
      <c r="N37" s="298">
        <v>19.2</v>
      </c>
    </row>
    <row r="38" spans="1:16" ht="27" customHeight="1">
      <c r="A38" s="250"/>
      <c r="B38" s="246"/>
      <c r="C38" s="246"/>
      <c r="D38" s="246"/>
      <c r="E38" s="246"/>
      <c r="F38" s="246"/>
      <c r="G38" s="1157" t="s">
        <v>507</v>
      </c>
      <c r="H38" s="1158"/>
      <c r="I38" s="1158"/>
      <c r="J38" s="1159"/>
      <c r="K38" s="299" t="s">
        <v>488</v>
      </c>
      <c r="L38" s="299" t="s">
        <v>488</v>
      </c>
      <c r="M38" s="300">
        <v>2</v>
      </c>
      <c r="N38" s="301" t="s">
        <v>488</v>
      </c>
      <c r="O38" s="295"/>
    </row>
    <row r="39" spans="1:16">
      <c r="A39" s="250"/>
      <c r="B39" s="246"/>
      <c r="C39" s="246"/>
      <c r="D39" s="246"/>
      <c r="E39" s="246"/>
      <c r="F39" s="246"/>
      <c r="G39" s="1157" t="s">
        <v>508</v>
      </c>
      <c r="H39" s="1158"/>
      <c r="I39" s="1158"/>
      <c r="J39" s="1159"/>
      <c r="K39" s="302">
        <v>-2656038</v>
      </c>
      <c r="L39" s="302">
        <v>-7553</v>
      </c>
      <c r="M39" s="303">
        <v>-8387</v>
      </c>
      <c r="N39" s="304">
        <v>-9.9</v>
      </c>
      <c r="O39" s="295"/>
    </row>
    <row r="40" spans="1:16" ht="27" customHeight="1">
      <c r="A40" s="250"/>
      <c r="B40" s="246"/>
      <c r="C40" s="246"/>
      <c r="D40" s="246"/>
      <c r="E40" s="246"/>
      <c r="F40" s="246"/>
      <c r="G40" s="1154" t="s">
        <v>509</v>
      </c>
      <c r="H40" s="1155"/>
      <c r="I40" s="1155"/>
      <c r="J40" s="1156"/>
      <c r="K40" s="302">
        <v>-5505646</v>
      </c>
      <c r="L40" s="302">
        <v>-15656</v>
      </c>
      <c r="M40" s="303">
        <v>-29253</v>
      </c>
      <c r="N40" s="304">
        <v>-46.5</v>
      </c>
      <c r="O40" s="295"/>
    </row>
    <row r="41" spans="1:16">
      <c r="A41" s="250"/>
      <c r="B41" s="246"/>
      <c r="C41" s="246"/>
      <c r="D41" s="246"/>
      <c r="E41" s="246"/>
      <c r="F41" s="246"/>
      <c r="G41" s="1160" t="s">
        <v>284</v>
      </c>
      <c r="H41" s="1161"/>
      <c r="I41" s="1161"/>
      <c r="J41" s="1162"/>
      <c r="K41" s="296">
        <v>2893045</v>
      </c>
      <c r="L41" s="302">
        <v>8227</v>
      </c>
      <c r="M41" s="303">
        <v>11483</v>
      </c>
      <c r="N41" s="304">
        <v>-28.4</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47" t="s">
        <v>478</v>
      </c>
      <c r="J49" s="1149" t="s">
        <v>513</v>
      </c>
      <c r="K49" s="1150"/>
      <c r="L49" s="1150"/>
      <c r="M49" s="1150"/>
      <c r="N49" s="1151"/>
    </row>
    <row r="50" spans="1:14">
      <c r="A50" s="250"/>
      <c r="B50" s="246"/>
      <c r="C50" s="246"/>
      <c r="D50" s="246"/>
      <c r="E50" s="246"/>
      <c r="F50" s="246"/>
      <c r="G50" s="314"/>
      <c r="H50" s="315"/>
      <c r="I50" s="1148"/>
      <c r="J50" s="316" t="s">
        <v>514</v>
      </c>
      <c r="K50" s="317" t="s">
        <v>515</v>
      </c>
      <c r="L50" s="318" t="s">
        <v>516</v>
      </c>
      <c r="M50" s="319" t="s">
        <v>517</v>
      </c>
      <c r="N50" s="320" t="s">
        <v>518</v>
      </c>
    </row>
    <row r="51" spans="1:14">
      <c r="A51" s="250"/>
      <c r="B51" s="246"/>
      <c r="C51" s="246"/>
      <c r="D51" s="246"/>
      <c r="E51" s="246"/>
      <c r="F51" s="246"/>
      <c r="G51" s="312" t="s">
        <v>519</v>
      </c>
      <c r="H51" s="313"/>
      <c r="I51" s="321">
        <v>9661727</v>
      </c>
      <c r="J51" s="322">
        <v>27843</v>
      </c>
      <c r="K51" s="323">
        <v>4</v>
      </c>
      <c r="L51" s="324">
        <v>41705</v>
      </c>
      <c r="M51" s="325">
        <v>-4.9000000000000004</v>
      </c>
      <c r="N51" s="326">
        <v>8.9</v>
      </c>
    </row>
    <row r="52" spans="1:14">
      <c r="A52" s="250"/>
      <c r="B52" s="246"/>
      <c r="C52" s="246"/>
      <c r="D52" s="246"/>
      <c r="E52" s="246"/>
      <c r="F52" s="246"/>
      <c r="G52" s="327"/>
      <c r="H52" s="328" t="s">
        <v>520</v>
      </c>
      <c r="I52" s="329">
        <v>6240879</v>
      </c>
      <c r="J52" s="330">
        <v>17985</v>
      </c>
      <c r="K52" s="331">
        <v>21.3</v>
      </c>
      <c r="L52" s="332">
        <v>22742</v>
      </c>
      <c r="M52" s="333">
        <v>-4.0999999999999996</v>
      </c>
      <c r="N52" s="334">
        <v>25.4</v>
      </c>
    </row>
    <row r="53" spans="1:14">
      <c r="A53" s="250"/>
      <c r="B53" s="246"/>
      <c r="C53" s="246"/>
      <c r="D53" s="246"/>
      <c r="E53" s="246"/>
      <c r="F53" s="246"/>
      <c r="G53" s="312" t="s">
        <v>521</v>
      </c>
      <c r="H53" s="313"/>
      <c r="I53" s="321">
        <v>14108487</v>
      </c>
      <c r="J53" s="322">
        <v>40472</v>
      </c>
      <c r="K53" s="323">
        <v>45.4</v>
      </c>
      <c r="L53" s="324">
        <v>47677</v>
      </c>
      <c r="M53" s="325">
        <v>14.3</v>
      </c>
      <c r="N53" s="326">
        <v>31.1</v>
      </c>
    </row>
    <row r="54" spans="1:14">
      <c r="A54" s="250"/>
      <c r="B54" s="246"/>
      <c r="C54" s="246"/>
      <c r="D54" s="246"/>
      <c r="E54" s="246"/>
      <c r="F54" s="246"/>
      <c r="G54" s="327"/>
      <c r="H54" s="328" t="s">
        <v>520</v>
      </c>
      <c r="I54" s="329">
        <v>5370497</v>
      </c>
      <c r="J54" s="330">
        <v>15406</v>
      </c>
      <c r="K54" s="331">
        <v>-14.3</v>
      </c>
      <c r="L54" s="332">
        <v>23360</v>
      </c>
      <c r="M54" s="333">
        <v>2.7</v>
      </c>
      <c r="N54" s="334">
        <v>-17</v>
      </c>
    </row>
    <row r="55" spans="1:14">
      <c r="A55" s="250"/>
      <c r="B55" s="246"/>
      <c r="C55" s="246"/>
      <c r="D55" s="246"/>
      <c r="E55" s="246"/>
      <c r="F55" s="246"/>
      <c r="G55" s="312" t="s">
        <v>522</v>
      </c>
      <c r="H55" s="313"/>
      <c r="I55" s="321">
        <v>16761994</v>
      </c>
      <c r="J55" s="322">
        <v>47977</v>
      </c>
      <c r="K55" s="323">
        <v>18.5</v>
      </c>
      <c r="L55" s="324">
        <v>51613</v>
      </c>
      <c r="M55" s="325">
        <v>8.3000000000000007</v>
      </c>
      <c r="N55" s="326">
        <v>10.199999999999999</v>
      </c>
    </row>
    <row r="56" spans="1:14">
      <c r="A56" s="250"/>
      <c r="B56" s="246"/>
      <c r="C56" s="246"/>
      <c r="D56" s="246"/>
      <c r="E56" s="246"/>
      <c r="F56" s="246"/>
      <c r="G56" s="327"/>
      <c r="H56" s="328" t="s">
        <v>520</v>
      </c>
      <c r="I56" s="329">
        <v>10651203</v>
      </c>
      <c r="J56" s="330">
        <v>30486</v>
      </c>
      <c r="K56" s="331">
        <v>97.9</v>
      </c>
      <c r="L56" s="332">
        <v>25872</v>
      </c>
      <c r="M56" s="333">
        <v>10.8</v>
      </c>
      <c r="N56" s="334">
        <v>87.1</v>
      </c>
    </row>
    <row r="57" spans="1:14">
      <c r="A57" s="250"/>
      <c r="B57" s="246"/>
      <c r="C57" s="246"/>
      <c r="D57" s="246"/>
      <c r="E57" s="246"/>
      <c r="F57" s="246"/>
      <c r="G57" s="312" t="s">
        <v>523</v>
      </c>
      <c r="H57" s="313"/>
      <c r="I57" s="321">
        <v>10046281</v>
      </c>
      <c r="J57" s="322">
        <v>28685</v>
      </c>
      <c r="K57" s="323">
        <v>-40.200000000000003</v>
      </c>
      <c r="L57" s="324">
        <v>50880</v>
      </c>
      <c r="M57" s="325">
        <v>-1.4</v>
      </c>
      <c r="N57" s="326">
        <v>-38.799999999999997</v>
      </c>
    </row>
    <row r="58" spans="1:14">
      <c r="A58" s="250"/>
      <c r="B58" s="246"/>
      <c r="C58" s="246"/>
      <c r="D58" s="246"/>
      <c r="E58" s="246"/>
      <c r="F58" s="246"/>
      <c r="G58" s="327"/>
      <c r="H58" s="328" t="s">
        <v>520</v>
      </c>
      <c r="I58" s="329">
        <v>7741064</v>
      </c>
      <c r="J58" s="330">
        <v>22103</v>
      </c>
      <c r="K58" s="331">
        <v>-27.5</v>
      </c>
      <c r="L58" s="332">
        <v>27819</v>
      </c>
      <c r="M58" s="333">
        <v>7.5</v>
      </c>
      <c r="N58" s="334">
        <v>-35</v>
      </c>
    </row>
    <row r="59" spans="1:14">
      <c r="A59" s="250"/>
      <c r="B59" s="246"/>
      <c r="C59" s="246"/>
      <c r="D59" s="246"/>
      <c r="E59" s="246"/>
      <c r="F59" s="246"/>
      <c r="G59" s="312" t="s">
        <v>524</v>
      </c>
      <c r="H59" s="313"/>
      <c r="I59" s="321">
        <v>12740252</v>
      </c>
      <c r="J59" s="322">
        <v>36230</v>
      </c>
      <c r="K59" s="323">
        <v>26.3</v>
      </c>
      <c r="L59" s="324">
        <v>46395</v>
      </c>
      <c r="M59" s="325">
        <v>-8.8000000000000007</v>
      </c>
      <c r="N59" s="326">
        <v>35.1</v>
      </c>
    </row>
    <row r="60" spans="1:14">
      <c r="A60" s="250"/>
      <c r="B60" s="246"/>
      <c r="C60" s="246"/>
      <c r="D60" s="246"/>
      <c r="E60" s="246"/>
      <c r="F60" s="246"/>
      <c r="G60" s="327"/>
      <c r="H60" s="328" t="s">
        <v>520</v>
      </c>
      <c r="I60" s="335">
        <v>9795975</v>
      </c>
      <c r="J60" s="330">
        <v>27857</v>
      </c>
      <c r="K60" s="331">
        <v>26</v>
      </c>
      <c r="L60" s="332">
        <v>26304</v>
      </c>
      <c r="M60" s="333">
        <v>-5.4</v>
      </c>
      <c r="N60" s="334">
        <v>31.4</v>
      </c>
    </row>
    <row r="61" spans="1:14">
      <c r="A61" s="250"/>
      <c r="B61" s="246"/>
      <c r="C61" s="246"/>
      <c r="D61" s="246"/>
      <c r="E61" s="246"/>
      <c r="F61" s="246"/>
      <c r="G61" s="312" t="s">
        <v>525</v>
      </c>
      <c r="H61" s="336"/>
      <c r="I61" s="337">
        <v>12663748</v>
      </c>
      <c r="J61" s="338">
        <v>36241</v>
      </c>
      <c r="K61" s="339">
        <v>10.8</v>
      </c>
      <c r="L61" s="340">
        <v>47654</v>
      </c>
      <c r="M61" s="341">
        <v>1.5</v>
      </c>
      <c r="N61" s="326">
        <v>9.3000000000000007</v>
      </c>
    </row>
    <row r="62" spans="1:14">
      <c r="A62" s="250"/>
      <c r="B62" s="246"/>
      <c r="C62" s="246"/>
      <c r="D62" s="246"/>
      <c r="E62" s="246"/>
      <c r="F62" s="246"/>
      <c r="G62" s="327"/>
      <c r="H62" s="328" t="s">
        <v>520</v>
      </c>
      <c r="I62" s="329">
        <v>7959924</v>
      </c>
      <c r="J62" s="330">
        <v>22767</v>
      </c>
      <c r="K62" s="331">
        <v>20.7</v>
      </c>
      <c r="L62" s="332">
        <v>25219</v>
      </c>
      <c r="M62" s="333">
        <v>2.2999999999999998</v>
      </c>
      <c r="N62" s="334">
        <v>18.399999999999999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2" t="s">
        <v>3</v>
      </c>
      <c r="D47" s="1172"/>
      <c r="E47" s="1173"/>
      <c r="F47" s="11">
        <v>5.67</v>
      </c>
      <c r="G47" s="12">
        <v>8.07</v>
      </c>
      <c r="H47" s="12">
        <v>9.2200000000000006</v>
      </c>
      <c r="I47" s="12">
        <v>8.6999999999999993</v>
      </c>
      <c r="J47" s="13">
        <v>8.0399999999999991</v>
      </c>
    </row>
    <row r="48" spans="2:10" ht="57.75" customHeight="1">
      <c r="B48" s="14"/>
      <c r="C48" s="1174" t="s">
        <v>4</v>
      </c>
      <c r="D48" s="1174"/>
      <c r="E48" s="1175"/>
      <c r="F48" s="15">
        <v>6.24</v>
      </c>
      <c r="G48" s="16">
        <v>7.91</v>
      </c>
      <c r="H48" s="16">
        <v>8.35</v>
      </c>
      <c r="I48" s="16">
        <v>7.99</v>
      </c>
      <c r="J48" s="17">
        <v>5.67</v>
      </c>
    </row>
    <row r="49" spans="2:10" ht="57.75" customHeight="1" thickBot="1">
      <c r="B49" s="18"/>
      <c r="C49" s="1176" t="s">
        <v>5</v>
      </c>
      <c r="D49" s="1176"/>
      <c r="E49" s="1177"/>
      <c r="F49" s="19">
        <v>0.71</v>
      </c>
      <c r="G49" s="20">
        <v>4.2300000000000004</v>
      </c>
      <c r="H49" s="20">
        <v>1.56</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2018-03-05T05:07:18Z</cp:lastPrinted>
  <dcterms:created xsi:type="dcterms:W3CDTF">2018-01-24T04:12:57Z</dcterms:created>
  <dcterms:modified xsi:type="dcterms:W3CDTF">2018-11-20T09:44:33Z</dcterms:modified>
</cp:coreProperties>
</file>