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IT76" i="4"/>
  <c r="CS51" i="4"/>
  <c r="HJ30" i="4"/>
  <c r="MA51" i="4"/>
  <c r="CS30" i="4"/>
  <c r="C11" i="5"/>
  <c r="D11" i="5"/>
  <c r="E11" i="5"/>
  <c r="B11" i="5"/>
  <c r="BK76" i="4" l="1"/>
  <c r="LH51" i="4"/>
  <c r="IE76" i="4"/>
  <c r="BZ51" i="4"/>
  <c r="LT76" i="4"/>
  <c r="GQ51" i="4"/>
  <c r="LH30" i="4"/>
  <c r="GQ30" i="4"/>
  <c r="BZ30" i="4"/>
  <c r="HP76" i="4"/>
  <c r="BG51" i="4"/>
  <c r="BG30" i="4"/>
  <c r="KO51" i="4"/>
  <c r="KO30" i="4"/>
  <c r="AV76" i="4"/>
  <c r="FX51" i="4"/>
  <c r="FX30" i="4"/>
  <c r="LE76" i="4"/>
  <c r="KP76" i="4"/>
  <c r="JV30" i="4"/>
  <c r="HA76" i="4"/>
  <c r="AN51" i="4"/>
  <c r="FE30" i="4"/>
  <c r="AN30" i="4"/>
  <c r="AG76" i="4"/>
  <c r="JV51" i="4"/>
  <c r="FE51" i="4"/>
  <c r="R76" i="4"/>
  <c r="JC51" i="4"/>
  <c r="KA76" i="4"/>
  <c r="EL51" i="4"/>
  <c r="JC30" i="4"/>
  <c r="GL76" i="4"/>
  <c r="U30" i="4"/>
  <c r="U51" i="4"/>
  <c r="EL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<sst xmlns="http://schemas.openxmlformats.org/spreadsheetml/2006/main" count="287" uniqueCount="135">
  <si>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</si>
  <si>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</si>
  <si>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</si>
  <si>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</si>
  <si>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</si>
  <si>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</si>
  <si>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</si>
  <si>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</si>
  <si>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</si>
  <si>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</si>
  <si>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</si>
  <si>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</si>
  <si>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</si>
  <si>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</si>
  <si>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</si>
  <si>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</si>
  <si>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</si>
  <si>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</si>
  <si>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</si>
  <si>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</si>
  <si>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</si>
  <si>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</si>
  <si>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</si>
  <si>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</si>
  <si>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</si>
  <si>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</si>
  <si>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</si>
  <si>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</si>
  <si>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</si>
  <si>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</si>
  <si>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</si>
  <si>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</si>
  <si>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</si>
  <si>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</si>
  <si>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</si>
  <si>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</si>
  <si>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</si>
  <si>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</si>
  <si>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</si>
  <si>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</si>
  <si>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</si>
  <si>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</si>
  <si>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</si>
  <si>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</si>
  <si>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</si>
  <si>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</si>
  <si>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</si>
  <si>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</si>
  <si>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</si>
  <si>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</si>
  <si>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</si>
  <si>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</si>
  <si>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</si>
  <si>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</si>
  <si>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</si>
  <si>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</si>
  <si>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</si>
  <si>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</si>
  <si>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</si>
  <si>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</si>
  <si>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</si>
  <si>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</si>
  <si>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</si>
  <si>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</si>
  <si>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</si>
  <si>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</si>
  <si>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</si>
  <si>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</si>
  <si>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</si>
  <si>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</si>
  <si>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</si>
  <si>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</si>
  <si>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</si>
  <si>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</si>
  <si>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</si>
  <si>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</si>
  <si>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</si>
  <si>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</si>
  <si>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</si>
  <si>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</si>
  <si>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</si>
  <si>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</si>
  <si>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</si>
  <si>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</si>
  <si>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</si>
  <si>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</si>
  <si>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</si>
  <si>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</si>
  <si>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</si>
  <si>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</si>
  <si>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</si>
  <si>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</si>
  <si>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</si>
  <si>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</si>
  <si>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</si>
  <si>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</si>
  <si>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</si>
  <si>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</si>
  <si>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</si>
  <si>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</si>
  <si>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</si>
  <si>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</si>
  <si>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</si>
  <si>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</si>
  <si>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</si>
  <si>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</si>
  <si>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</si>
  <si>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</si>
  <si>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</si>
  <si>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</si>
  <si>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</si>
  <si>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</si>
  <si>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</si>
  <si>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草加市</t>
  </si>
  <si>
    <t>シティパーキングアコス</t>
  </si>
  <si>
    <t>法非適用</t>
  </si>
  <si>
    <t>駐車場整備事業</t>
  </si>
  <si>
    <t>-</t>
  </si>
  <si>
    <t>Ａ２Ｂ１</t>
  </si>
  <si>
    <t>該当数値なし</t>
  </si>
  <si>
    <t>都市計画駐車場</t>
  </si>
  <si>
    <t>地下式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</si>
  <si>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</si>
  <si>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</si>
  <si>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</si>
  <si>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</si>
  <si>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</si>
  <si>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</si>
  <si>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</si>
  <si>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</si>
  <si>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その他</t>
    <rPh sb="2" eb="3">
      <t>タ</t>
    </rPh>
    <phoneticPr fontId="6"/>
  </si>
  <si>
    <t>⑪稼働率について、当施設については類似施設平均を大きく上回っていることから、駐車場施設としての需要は大きいと判断される。
　しかしながら、平成28年は減少したことから、更なる稼働率の向上のため、改善や効果的な取り組みが必要であると考えられる。</t>
    <rPh sb="1" eb="3">
      <t>カドウ</t>
    </rPh>
    <rPh sb="3" eb="4">
      <t>リツ</t>
    </rPh>
    <rPh sb="9" eb="12">
      <t>トウシセツ</t>
    </rPh>
    <rPh sb="17" eb="19">
      <t>ルイジ</t>
    </rPh>
    <rPh sb="19" eb="21">
      <t>シセツ</t>
    </rPh>
    <rPh sb="21" eb="23">
      <t>ヘイキン</t>
    </rPh>
    <rPh sb="24" eb="25">
      <t>オオ</t>
    </rPh>
    <rPh sb="27" eb="29">
      <t>ウワマワ</t>
    </rPh>
    <rPh sb="38" eb="41">
      <t>チュウシャジョウ</t>
    </rPh>
    <rPh sb="41" eb="43">
      <t>シセツ</t>
    </rPh>
    <rPh sb="47" eb="49">
      <t>ジュヨウ</t>
    </rPh>
    <rPh sb="50" eb="51">
      <t>オオ</t>
    </rPh>
    <rPh sb="54" eb="56">
      <t>ハンダン</t>
    </rPh>
    <rPh sb="69" eb="71">
      <t>ヘイセイ</t>
    </rPh>
    <rPh sb="73" eb="74">
      <t>ネン</t>
    </rPh>
    <rPh sb="75" eb="77">
      <t>ゲンショウ</t>
    </rPh>
    <rPh sb="84" eb="85">
      <t>サラ</t>
    </rPh>
    <rPh sb="87" eb="89">
      <t>カドウ</t>
    </rPh>
    <rPh sb="89" eb="90">
      <t>リツ</t>
    </rPh>
    <rPh sb="91" eb="93">
      <t>コウジョウ</t>
    </rPh>
    <rPh sb="97" eb="99">
      <t>カイゼン</t>
    </rPh>
    <rPh sb="100" eb="103">
      <t>コウカテキ</t>
    </rPh>
    <rPh sb="104" eb="105">
      <t>ト</t>
    </rPh>
    <rPh sb="106" eb="107">
      <t>ク</t>
    </rPh>
    <rPh sb="109" eb="111">
      <t>ヒツヨウ</t>
    </rPh>
    <rPh sb="115" eb="116">
      <t>カンガ</t>
    </rPh>
    <phoneticPr fontId="6"/>
  </si>
  <si>
    <t>⑥有形固定資産減価償却率について、当施設については地方公営企業法非適用事業であるため指標は算出されません。
⑨累積欠損金比率について、当施設については地方公営企業法非適用事業であるため指標は算出されません。
⑩企業債残高対料金収入比率について、当施設は企業債残高が無いため指標は算出されません。</t>
    <phoneticPr fontId="6"/>
  </si>
  <si>
    <t>①経常収支比率については、100％を超えているものの、類似施設平均と比較すると下回っており、今後も健全経営を続けていくために、更なる費用削減や経営改善に向けた取り組みが必要であると考えられる。
②③については、他会計からの繰入金等がないため該当しない。
④⑤売上ＧＯＰ比率及びＥＢＩＴＤＡについては、平成27年までは増加傾向にあったが、平成28年においては減少しており、平成27年と比較し営業費用が増加したことが要因であると考えられる。</t>
    <rPh sb="1" eb="3">
      <t>ケイジョウ</t>
    </rPh>
    <rPh sb="3" eb="5">
      <t>シュウシ</t>
    </rPh>
    <rPh sb="5" eb="7">
      <t>ヒリツ</t>
    </rPh>
    <rPh sb="18" eb="19">
      <t>コ</t>
    </rPh>
    <rPh sb="27" eb="29">
      <t>ルイジ</t>
    </rPh>
    <rPh sb="29" eb="31">
      <t>シセツ</t>
    </rPh>
    <rPh sb="31" eb="33">
      <t>ヘイキン</t>
    </rPh>
    <rPh sb="34" eb="36">
      <t>ヒカク</t>
    </rPh>
    <rPh sb="39" eb="41">
      <t>シタマワ</t>
    </rPh>
    <rPh sb="46" eb="48">
      <t>コンゴ</t>
    </rPh>
    <rPh sb="49" eb="51">
      <t>ケンゼン</t>
    </rPh>
    <rPh sb="51" eb="53">
      <t>ケイエイ</t>
    </rPh>
    <rPh sb="54" eb="55">
      <t>ツヅ</t>
    </rPh>
    <rPh sb="63" eb="64">
      <t>サラ</t>
    </rPh>
    <rPh sb="66" eb="68">
      <t>ヒヨウ</t>
    </rPh>
    <rPh sb="68" eb="70">
      <t>サクゲン</t>
    </rPh>
    <rPh sb="71" eb="73">
      <t>ケイエイ</t>
    </rPh>
    <rPh sb="73" eb="75">
      <t>カイゼン</t>
    </rPh>
    <rPh sb="76" eb="77">
      <t>ム</t>
    </rPh>
    <rPh sb="79" eb="80">
      <t>ト</t>
    </rPh>
    <rPh sb="81" eb="82">
      <t>ク</t>
    </rPh>
    <rPh sb="84" eb="86">
      <t>ヒツヨウ</t>
    </rPh>
    <rPh sb="90" eb="91">
      <t>カンガ</t>
    </rPh>
    <rPh sb="105" eb="106">
      <t>タ</t>
    </rPh>
    <rPh sb="106" eb="108">
      <t>カイケイ</t>
    </rPh>
    <rPh sb="111" eb="113">
      <t>クリイレ</t>
    </rPh>
    <rPh sb="113" eb="114">
      <t>キン</t>
    </rPh>
    <rPh sb="114" eb="115">
      <t>ナド</t>
    </rPh>
    <rPh sb="120" eb="122">
      <t>ガイトウ</t>
    </rPh>
    <rPh sb="129" eb="131">
      <t>ウリアゲ</t>
    </rPh>
    <rPh sb="134" eb="136">
      <t>ヒリツ</t>
    </rPh>
    <rPh sb="136" eb="137">
      <t>オヨ</t>
    </rPh>
    <rPh sb="150" eb="152">
      <t>ヘイセイ</t>
    </rPh>
    <rPh sb="158" eb="160">
      <t>ゾウカ</t>
    </rPh>
    <rPh sb="160" eb="162">
      <t>ケイコウ</t>
    </rPh>
    <rPh sb="168" eb="170">
      <t>ヘイセイ</t>
    </rPh>
    <rPh sb="178" eb="180">
      <t>ゲンショウ</t>
    </rPh>
    <rPh sb="185" eb="187">
      <t>ヘイセイ</t>
    </rPh>
    <rPh sb="189" eb="190">
      <t>ネン</t>
    </rPh>
    <rPh sb="191" eb="193">
      <t>ヒカク</t>
    </rPh>
    <rPh sb="194" eb="196">
      <t>エイギョウ</t>
    </rPh>
    <rPh sb="196" eb="198">
      <t>ヒヨウ</t>
    </rPh>
    <rPh sb="199" eb="201">
      <t>ゾウカ</t>
    </rPh>
    <rPh sb="206" eb="208">
      <t>ヨウイン</t>
    </rPh>
    <rPh sb="212" eb="213">
      <t>カンガ</t>
    </rPh>
    <phoneticPr fontId="6"/>
  </si>
  <si>
    <t>当施設は、草加駅東口第一種市街地再開発事業と併せ「草加駅東口地下自動車駐車場」の建設事業が実施され、駐車場整備が行われたものである。
収益等の状況については、これまで経常収支比率は100％を超えており、安定していると見受けられるが、類似施設平均と比較すると下回っており、また、今後発生する経年劣化による施設設備の更新や修繕に係る費用が必要になることから、設備投資に向けた財源の確保に向け、更なる経費削減や経営改善が求められる。
平成30年度からは指定管理者制度である利用料金制度を導入し、指定管理者の経営努力の促進を図ると共に、指定管理者から市への納付金を活用し、更新費用等に充てることで財源を確保していきたい。</t>
    <rPh sb="0" eb="3">
      <t>トウシセツ</t>
    </rPh>
    <rPh sb="5" eb="7">
      <t>ソウカ</t>
    </rPh>
    <rPh sb="7" eb="8">
      <t>エキ</t>
    </rPh>
    <rPh sb="8" eb="10">
      <t>ヒガシグチ</t>
    </rPh>
    <rPh sb="10" eb="11">
      <t>ダイ</t>
    </rPh>
    <rPh sb="11" eb="13">
      <t>１シュ</t>
    </rPh>
    <rPh sb="13" eb="16">
      <t>シガイチ</t>
    </rPh>
    <rPh sb="16" eb="19">
      <t>サイカイハツ</t>
    </rPh>
    <rPh sb="19" eb="21">
      <t>ジギョウ</t>
    </rPh>
    <rPh sb="22" eb="23">
      <t>アワ</t>
    </rPh>
    <rPh sb="25" eb="27">
      <t>ソウカ</t>
    </rPh>
    <rPh sb="27" eb="28">
      <t>エキ</t>
    </rPh>
    <rPh sb="28" eb="30">
      <t>ヒガシグチ</t>
    </rPh>
    <rPh sb="30" eb="32">
      <t>チカ</t>
    </rPh>
    <rPh sb="32" eb="35">
      <t>ジドウシャ</t>
    </rPh>
    <rPh sb="35" eb="38">
      <t>チュウシャジョウ</t>
    </rPh>
    <rPh sb="40" eb="42">
      <t>ケンセツ</t>
    </rPh>
    <rPh sb="42" eb="44">
      <t>ジギョウ</t>
    </rPh>
    <rPh sb="45" eb="47">
      <t>ジッシ</t>
    </rPh>
    <rPh sb="50" eb="53">
      <t>チュウシャジョウ</t>
    </rPh>
    <rPh sb="53" eb="55">
      <t>セイビ</t>
    </rPh>
    <rPh sb="56" eb="57">
      <t>オコナ</t>
    </rPh>
    <rPh sb="67" eb="69">
      <t>シュウエキ</t>
    </rPh>
    <rPh sb="69" eb="70">
      <t>トウ</t>
    </rPh>
    <rPh sb="71" eb="73">
      <t>ジョウキョウ</t>
    </rPh>
    <rPh sb="83" eb="85">
      <t>ケイジョウ</t>
    </rPh>
    <rPh sb="85" eb="87">
      <t>シュウシ</t>
    </rPh>
    <rPh sb="87" eb="89">
      <t>ヒリツ</t>
    </rPh>
    <rPh sb="95" eb="96">
      <t>コ</t>
    </rPh>
    <rPh sb="101" eb="103">
      <t>アンテイ</t>
    </rPh>
    <rPh sb="108" eb="110">
      <t>ミウ</t>
    </rPh>
    <rPh sb="138" eb="140">
      <t>コンゴ</t>
    </rPh>
    <rPh sb="140" eb="142">
      <t>ハッセイ</t>
    </rPh>
    <rPh sb="144" eb="146">
      <t>ケイネン</t>
    </rPh>
    <rPh sb="146" eb="148">
      <t>レッカ</t>
    </rPh>
    <rPh sb="151" eb="153">
      <t>シセツ</t>
    </rPh>
    <rPh sb="153" eb="155">
      <t>セツビ</t>
    </rPh>
    <rPh sb="156" eb="158">
      <t>コウシン</t>
    </rPh>
    <rPh sb="159" eb="161">
      <t>シュウゼン</t>
    </rPh>
    <rPh sb="162" eb="163">
      <t>カカ</t>
    </rPh>
    <rPh sb="164" eb="166">
      <t>ヒヨウ</t>
    </rPh>
    <rPh sb="167" eb="169">
      <t>ヒツヨウ</t>
    </rPh>
    <rPh sb="177" eb="179">
      <t>セツビ</t>
    </rPh>
    <rPh sb="179" eb="181">
      <t>トウシ</t>
    </rPh>
    <rPh sb="182" eb="183">
      <t>ム</t>
    </rPh>
    <rPh sb="185" eb="187">
      <t>ザイゲン</t>
    </rPh>
    <rPh sb="188" eb="190">
      <t>カクホ</t>
    </rPh>
    <rPh sb="191" eb="192">
      <t>ム</t>
    </rPh>
    <rPh sb="194" eb="195">
      <t>サラ</t>
    </rPh>
    <rPh sb="197" eb="199">
      <t>ケイヒ</t>
    </rPh>
    <rPh sb="199" eb="201">
      <t>サクゲン</t>
    </rPh>
    <rPh sb="202" eb="204">
      <t>ケイエイ</t>
    </rPh>
    <rPh sb="204" eb="206">
      <t>カイゼン</t>
    </rPh>
    <rPh sb="207" eb="208">
      <t>モト</t>
    </rPh>
    <rPh sb="214" eb="216">
      <t>ヘイセイ</t>
    </rPh>
    <rPh sb="218" eb="220">
      <t>ネンド</t>
    </rPh>
    <rPh sb="223" eb="225">
      <t>シテイ</t>
    </rPh>
    <rPh sb="225" eb="228">
      <t>カンリシャ</t>
    </rPh>
    <rPh sb="228" eb="230">
      <t>セイド</t>
    </rPh>
    <rPh sb="233" eb="235">
      <t>リヨウ</t>
    </rPh>
    <rPh sb="235" eb="237">
      <t>リョウキン</t>
    </rPh>
    <rPh sb="237" eb="239">
      <t>セイド</t>
    </rPh>
    <rPh sb="240" eb="242">
      <t>ドウニュウ</t>
    </rPh>
    <rPh sb="244" eb="246">
      <t>シテイ</t>
    </rPh>
    <rPh sb="246" eb="249">
      <t>カンリシャ</t>
    </rPh>
    <rPh sb="250" eb="252">
      <t>ケイエイ</t>
    </rPh>
    <rPh sb="252" eb="254">
      <t>ドリョク</t>
    </rPh>
    <rPh sb="255" eb="257">
      <t>ソクシン</t>
    </rPh>
    <rPh sb="258" eb="259">
      <t>ハカ</t>
    </rPh>
    <rPh sb="261" eb="262">
      <t>トモ</t>
    </rPh>
    <rPh sb="264" eb="266">
      <t>シテイ</t>
    </rPh>
    <rPh sb="266" eb="269">
      <t>カンリシャ</t>
    </rPh>
    <rPh sb="271" eb="272">
      <t>シ</t>
    </rPh>
    <rPh sb="274" eb="277">
      <t>ノウフキン</t>
    </rPh>
    <rPh sb="278" eb="280">
      <t>カツヨウ</t>
    </rPh>
    <rPh sb="282" eb="284">
      <t>コウシン</t>
    </rPh>
    <rPh sb="284" eb="286">
      <t>ヒヨウ</t>
    </rPh>
    <rPh sb="286" eb="287">
      <t>トウ</t>
    </rPh>
    <rPh sb="288" eb="289">
      <t>ア</t>
    </rPh>
    <rPh sb="294" eb="296">
      <t>ザイゲン</t>
    </rPh>
    <rPh sb="297" eb="299">
      <t>カクホ</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</si>
</sst>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108.4</c:v>
                </c:pt>
                <c:pt idx="1">
                  <c:v>105.1</c:v>
                </c:pt>
                <c:pt idx="2">
                  <c:v>107.9</c:v>
                </c:pt>
                <c:pt idx="3">
                  <c:v>111.2</c:v>
                </c:pt>
                <c:pt idx="4">
                  <c:v>104.5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4717184"/>
        <c:axId val="1551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4717184"/>
        <c:axId val="155153536"/>
      </c:lineChart>
      <c:dateAx>
        <c:axId val="154717184"/>
        <c:scaling>
          <c:orientation val="minMax"/>
        </c:scaling>
        <c:delete val="1"/>
        <c:axPos val="b"/>
        <c:numFmt formatCode="ge" sourceLinked="1"/>
        <c:majorTickMark val="none"/>
        <c:minorTickMark val="none"/>
        <c:tickLblPos val="none"/>
        <c:crossAx val="155153536"/>
        <c:crosses val="autoZero"/>
        <c:auto val="1"/>
        <c:lblOffset val="100"/>
        <c:baseTimeUnit val="years"/>
      </c:dateAx>
      <c:valAx>
        <c:axId val="1551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6326528"/>
        <c:axId val="156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6326528"/>
        <c:axId val="156336896"/>
      </c:lineChart>
      <c:dateAx>
        <c:axId val="156326528"/>
        <c:scaling>
          <c:orientation val="minMax"/>
        </c:scaling>
        <c:delete val="1"/>
        <c:axPos val="b"/>
        <c:numFmt formatCode="ge" sourceLinked="1"/>
        <c:majorTickMark val="none"/>
        <c:minorTickMark val="none"/>
        <c:tickLblPos val="none"/>
        <c:crossAx val="156336896"/>
        <c:crosses val="autoZero"/>
        <c:auto val="1"/>
        <c:lblOffset val="100"/>
        <c:baseTimeUnit val="years"/>
      </c:dateAx>
      <c:valAx>
        <c:axId val="1563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2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6481792"/>
        <c:axId val="156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6481792"/>
        <c:axId val="156483968"/>
      </c:lineChart>
      <c:dateAx>
        <c:axId val="156481792"/>
        <c:scaling>
          <c:orientation val="minMax"/>
        </c:scaling>
        <c:delete val="1"/>
        <c:axPos val="b"/>
        <c:numFmt formatCode="ge" sourceLinked="1"/>
        <c:majorTickMark val="none"/>
        <c:minorTickMark val="none"/>
        <c:tickLblPos val="none"/>
        <c:crossAx val="156483968"/>
        <c:crosses val="autoZero"/>
        <c:auto val="1"/>
        <c:lblOffset val="100"/>
        <c:baseTimeUnit val="years"/>
      </c:dateAx>
      <c:valAx>
        <c:axId val="15648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4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9229184"/>
        <c:axId val="89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9229184"/>
        <c:axId val="89231360"/>
      </c:lineChart>
      <c:dateAx>
        <c:axId val="89229184"/>
        <c:scaling>
          <c:orientation val="minMax"/>
        </c:scaling>
        <c:delete val="1"/>
        <c:axPos val="b"/>
        <c:numFmt formatCode="ge" sourceLinked="1"/>
        <c:majorTickMark val="none"/>
        <c:minorTickMark val="none"/>
        <c:tickLblPos val="none"/>
        <c:crossAx val="89231360"/>
        <c:crosses val="autoZero"/>
        <c:auto val="1"/>
        <c:lblOffset val="100"/>
        <c:baseTimeUnit val="years"/>
      </c:dateAx>
      <c:valAx>
        <c:axId val="8923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3986560"/>
        <c:axId val="1539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3986560"/>
        <c:axId val="153988480"/>
      </c:lineChart>
      <c:dateAx>
        <c:axId val="153986560"/>
        <c:scaling>
          <c:orientation val="minMax"/>
        </c:scaling>
        <c:delete val="1"/>
        <c:axPos val="b"/>
        <c:numFmt formatCode="ge" sourceLinked="1"/>
        <c:majorTickMark val="none"/>
        <c:minorTickMark val="none"/>
        <c:tickLblPos val="none"/>
        <c:crossAx val="153988480"/>
        <c:crosses val="autoZero"/>
        <c:auto val="1"/>
        <c:lblOffset val="100"/>
        <c:baseTimeUnit val="years"/>
      </c:dateAx>
      <c:valAx>
        <c:axId val="15398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8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9330816"/>
        <c:axId val="893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9330816"/>
        <c:axId val="89332736"/>
      </c:lineChart>
      <c:dateAx>
        <c:axId val="89330816"/>
        <c:scaling>
          <c:orientation val="minMax"/>
        </c:scaling>
        <c:delete val="1"/>
        <c:axPos val="b"/>
        <c:numFmt formatCode="ge" sourceLinked="1"/>
        <c:majorTickMark val="none"/>
        <c:minorTickMark val="none"/>
        <c:tickLblPos val="none"/>
        <c:crossAx val="89332736"/>
        <c:crosses val="autoZero"/>
        <c:auto val="1"/>
        <c:lblOffset val="100"/>
        <c:baseTimeUnit val="years"/>
      </c:dateAx>
      <c:valAx>
        <c:axId val="8933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3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268.10000000000002</c:v>
                </c:pt>
                <c:pt idx="1">
                  <c:v>272.60000000000002</c:v>
                </c:pt>
                <c:pt idx="2">
                  <c:v>275.10000000000002</c:v>
                </c:pt>
                <c:pt idx="3">
                  <c:v>276.8</c:v>
                </c:pt>
                <c:pt idx="4">
                  <c:v>269.60000000000002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9375488"/>
        <c:axId val="893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9375488"/>
        <c:axId val="89377408"/>
      </c:lineChart>
      <c:dateAx>
        <c:axId val="89375488"/>
        <c:scaling>
          <c:orientation val="minMax"/>
        </c:scaling>
        <c:delete val="1"/>
        <c:axPos val="b"/>
        <c:numFmt formatCode="ge" sourceLinked="1"/>
        <c:majorTickMark val="none"/>
        <c:minorTickMark val="none"/>
        <c:tickLblPos val="none"/>
        <c:crossAx val="89377408"/>
        <c:crosses val="autoZero"/>
        <c:auto val="1"/>
        <c:lblOffset val="100"/>
        <c:baseTimeUnit val="years"/>
      </c:dateAx>
      <c:valAx>
        <c:axId val="8937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7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1.1000000000000001</c:v>
                </c:pt>
                <c:pt idx="1">
                  <c:v>4.8</c:v>
                </c:pt>
                <c:pt idx="2">
                  <c:v>7.3</c:v>
                </c:pt>
                <c:pt idx="3">
                  <c:v>10.1</c:v>
                </c:pt>
                <c:pt idx="4">
                  <c:v>4.3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9481600"/>
        <c:axId val="894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9481600"/>
        <c:axId val="89483520"/>
      </c:lineChart>
      <c:dateAx>
        <c:axId val="89481600"/>
        <c:scaling>
          <c:orientation val="minMax"/>
        </c:scaling>
        <c:delete val="1"/>
        <c:axPos val="b"/>
        <c:numFmt formatCode="ge" sourceLinked="1"/>
        <c:majorTickMark val="none"/>
        <c:minorTickMark val="none"/>
        <c:tickLblPos val="none"/>
        <c:crossAx val="89483520"/>
        <c:crosses val="autoZero"/>
        <c:auto val="1"/>
        <c:lblOffset val="100"/>
        <c:baseTimeUnit val="years"/>
      </c:dateAx>
      <c:valAx>
        <c:axId val="894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8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-2290</c:v>
                </c:pt>
                <c:pt idx="1">
                  <c:v>11210</c:v>
                </c:pt>
                <c:pt idx="2">
                  <c:v>16388</c:v>
                </c:pt>
                <c:pt idx="3">
                  <c:v>23715</c:v>
                </c:pt>
                <c:pt idx="4">
                  <c:v>10293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9526272"/>
        <c:axId val="89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9526272"/>
        <c:axId val="89528192"/>
      </c:lineChart>
      <c:dateAx>
        <c:axId val="89526272"/>
        <c:scaling>
          <c:orientation val="minMax"/>
        </c:scaling>
        <c:delete val="1"/>
        <c:axPos val="b"/>
        <c:numFmt formatCode="ge" sourceLinked="1"/>
        <c:majorTickMark val="none"/>
        <c:minorTickMark val="none"/>
        <c:tickLblPos val="none"/>
        <c:crossAx val="89528192"/>
        <c:crosses val="autoZero"/>
        <c:auto val="1"/>
        <c:lblOffset val="100"/>
        <c:baseTimeUnit val="years"/>
      </c:dateAx>
      <c:valAx>
        <c:axId val="8952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5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埼玉県草加市　シティパーキングアコス</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23112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474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108.4</v>
      </c>
      <c r="V31" s="117"/>
      <c r="W31" s="117"/>
      <c r="X31" s="117"/>
      <c r="Y31" s="117"/>
      <c r="Z31" s="117"/>
      <c r="AA31" s="117"/>
      <c r="AB31" s="117"/>
      <c r="AC31" s="117"/>
      <c r="AD31" s="117"/>
      <c r="AE31" s="117"/>
      <c r="AF31" s="117"/>
      <c r="AG31" s="117"/>
      <c r="AH31" s="117"/>
      <c r="AI31" s="117"/>
      <c r="AJ31" s="117"/>
      <c r="AK31" s="117"/>
      <c r="AL31" s="117"/>
      <c r="AM31" s="117"/>
      <c r="AN31" s="117">
        <f>データ!Z7</f>
        <v>105.1</v>
      </c>
      <c r="AO31" s="117"/>
      <c r="AP31" s="117"/>
      <c r="AQ31" s="117"/>
      <c r="AR31" s="117"/>
      <c r="AS31" s="117"/>
      <c r="AT31" s="117"/>
      <c r="AU31" s="117"/>
      <c r="AV31" s="117"/>
      <c r="AW31" s="117"/>
      <c r="AX31" s="117"/>
      <c r="AY31" s="117"/>
      <c r="AZ31" s="117"/>
      <c r="BA31" s="117"/>
      <c r="BB31" s="117"/>
      <c r="BC31" s="117"/>
      <c r="BD31" s="117"/>
      <c r="BE31" s="117"/>
      <c r="BF31" s="117"/>
      <c r="BG31" s="117">
        <f>データ!AA7</f>
        <v>107.9</v>
      </c>
      <c r="BH31" s="117"/>
      <c r="BI31" s="117"/>
      <c r="BJ31" s="117"/>
      <c r="BK31" s="117"/>
      <c r="BL31" s="117"/>
      <c r="BM31" s="117"/>
      <c r="BN31" s="117"/>
      <c r="BO31" s="117"/>
      <c r="BP31" s="117"/>
      <c r="BQ31" s="117"/>
      <c r="BR31" s="117"/>
      <c r="BS31" s="117"/>
      <c r="BT31" s="117"/>
      <c r="BU31" s="117"/>
      <c r="BV31" s="117"/>
      <c r="BW31" s="117"/>
      <c r="BX31" s="117"/>
      <c r="BY31" s="117"/>
      <c r="BZ31" s="117">
        <f>データ!AB7</f>
        <v>111.2</v>
      </c>
      <c r="CA31" s="117"/>
      <c r="CB31" s="117"/>
      <c r="CC31" s="117"/>
      <c r="CD31" s="117"/>
      <c r="CE31" s="117"/>
      <c r="CF31" s="117"/>
      <c r="CG31" s="117"/>
      <c r="CH31" s="117"/>
      <c r="CI31" s="117"/>
      <c r="CJ31" s="117"/>
      <c r="CK31" s="117"/>
      <c r="CL31" s="117"/>
      <c r="CM31" s="117"/>
      <c r="CN31" s="117"/>
      <c r="CO31" s="117"/>
      <c r="CP31" s="117"/>
      <c r="CQ31" s="117"/>
      <c r="CR31" s="117"/>
      <c r="CS31" s="117">
        <f>データ!AC7</f>
        <v>104.5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9.4</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268.10000000000002</v>
      </c>
      <c r="JD31" s="119"/>
      <c r="JE31" s="119"/>
      <c r="JF31" s="119"/>
      <c r="JG31" s="119"/>
      <c r="JH31" s="119"/>
      <c r="JI31" s="119"/>
      <c r="JJ31" s="119"/>
      <c r="JK31" s="119"/>
      <c r="JL31" s="119"/>
      <c r="JM31" s="119"/>
      <c r="JN31" s="119"/>
      <c r="JO31" s="119"/>
      <c r="JP31" s="119"/>
      <c r="JQ31" s="119"/>
      <c r="JR31" s="119"/>
      <c r="JS31" s="119"/>
      <c r="JT31" s="119"/>
      <c r="JU31" s="120"/>
      <c r="JV31" s="118">
        <f>データ!DL7</f>
        <v>272.60000000000002</v>
      </c>
      <c r="JW31" s="119"/>
      <c r="JX31" s="119"/>
      <c r="JY31" s="119"/>
      <c r="JZ31" s="119"/>
      <c r="KA31" s="119"/>
      <c r="KB31" s="119"/>
      <c r="KC31" s="119"/>
      <c r="KD31" s="119"/>
      <c r="KE31" s="119"/>
      <c r="KF31" s="119"/>
      <c r="KG31" s="119"/>
      <c r="KH31" s="119"/>
      <c r="KI31" s="119"/>
      <c r="KJ31" s="119"/>
      <c r="KK31" s="119"/>
      <c r="KL31" s="119"/>
      <c r="KM31" s="119"/>
      <c r="KN31" s="120"/>
      <c r="KO31" s="118">
        <f>データ!DM7</f>
        <v>275.10000000000002</v>
      </c>
      <c r="KP31" s="119"/>
      <c r="KQ31" s="119"/>
      <c r="KR31" s="119"/>
      <c r="KS31" s="119"/>
      <c r="KT31" s="119"/>
      <c r="KU31" s="119"/>
      <c r="KV31" s="119"/>
      <c r="KW31" s="119"/>
      <c r="KX31" s="119"/>
      <c r="KY31" s="119"/>
      <c r="KZ31" s="119"/>
      <c r="LA31" s="119"/>
      <c r="LB31" s="119"/>
      <c r="LC31" s="119"/>
      <c r="LD31" s="119"/>
      <c r="LE31" s="119"/>
      <c r="LF31" s="119"/>
      <c r="LG31" s="120"/>
      <c r="LH31" s="118">
        <f>データ!DN7</f>
        <v>276.8</v>
      </c>
      <c r="LI31" s="119"/>
      <c r="LJ31" s="119"/>
      <c r="LK31" s="119"/>
      <c r="LL31" s="119"/>
      <c r="LM31" s="119"/>
      <c r="LN31" s="119"/>
      <c r="LO31" s="119"/>
      <c r="LP31" s="119"/>
      <c r="LQ31" s="119"/>
      <c r="LR31" s="119"/>
      <c r="LS31" s="119"/>
      <c r="LT31" s="119"/>
      <c r="LU31" s="119"/>
      <c r="LV31" s="119"/>
      <c r="LW31" s="119"/>
      <c r="LX31" s="119"/>
      <c r="LY31" s="119"/>
      <c r="LZ31" s="120"/>
      <c r="MA31" s="118">
        <f>データ!DO7</f>
        <v>269.60000000000002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47</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1.1000000000000001</v>
      </c>
      <c r="EM52" s="117"/>
      <c r="EN52" s="117"/>
      <c r="EO52" s="117"/>
      <c r="EP52" s="117"/>
      <c r="EQ52" s="117"/>
      <c r="ER52" s="117"/>
      <c r="ES52" s="117"/>
      <c r="ET52" s="117"/>
      <c r="EU52" s="117"/>
      <c r="EV52" s="117"/>
      <c r="EW52" s="117"/>
      <c r="EX52" s="117"/>
      <c r="EY52" s="117"/>
      <c r="EZ52" s="117"/>
      <c r="FA52" s="117"/>
      <c r="FB52" s="117"/>
      <c r="FC52" s="117"/>
      <c r="FD52" s="117"/>
      <c r="FE52" s="117">
        <f>データ!BG7</f>
        <v>4.8</v>
      </c>
      <c r="FF52" s="117"/>
      <c r="FG52" s="117"/>
      <c r="FH52" s="117"/>
      <c r="FI52" s="117"/>
      <c r="FJ52" s="117"/>
      <c r="FK52" s="117"/>
      <c r="FL52" s="117"/>
      <c r="FM52" s="117"/>
      <c r="FN52" s="117"/>
      <c r="FO52" s="117"/>
      <c r="FP52" s="117"/>
      <c r="FQ52" s="117"/>
      <c r="FR52" s="117"/>
      <c r="FS52" s="117"/>
      <c r="FT52" s="117"/>
      <c r="FU52" s="117"/>
      <c r="FV52" s="117"/>
      <c r="FW52" s="117"/>
      <c r="FX52" s="117">
        <f>データ!BH7</f>
        <v>7.3</v>
      </c>
      <c r="FY52" s="117"/>
      <c r="FZ52" s="117"/>
      <c r="GA52" s="117"/>
      <c r="GB52" s="117"/>
      <c r="GC52" s="117"/>
      <c r="GD52" s="117"/>
      <c r="GE52" s="117"/>
      <c r="GF52" s="117"/>
      <c r="GG52" s="117"/>
      <c r="GH52" s="117"/>
      <c r="GI52" s="117"/>
      <c r="GJ52" s="117"/>
      <c r="GK52" s="117"/>
      <c r="GL52" s="117"/>
      <c r="GM52" s="117"/>
      <c r="GN52" s="117"/>
      <c r="GO52" s="117"/>
      <c r="GP52" s="117"/>
      <c r="GQ52" s="117">
        <f>データ!BI7</f>
        <v>10.1</v>
      </c>
      <c r="GR52" s="117"/>
      <c r="GS52" s="117"/>
      <c r="GT52" s="117"/>
      <c r="GU52" s="117"/>
      <c r="GV52" s="117"/>
      <c r="GW52" s="117"/>
      <c r="GX52" s="117"/>
      <c r="GY52" s="117"/>
      <c r="GZ52" s="117"/>
      <c r="HA52" s="117"/>
      <c r="HB52" s="117"/>
      <c r="HC52" s="117"/>
      <c r="HD52" s="117"/>
      <c r="HE52" s="117"/>
      <c r="HF52" s="117"/>
      <c r="HG52" s="117"/>
      <c r="HH52" s="117"/>
      <c r="HI52" s="117"/>
      <c r="HJ52" s="117">
        <f>データ!BJ7</f>
        <v>4.3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-2290</v>
      </c>
      <c r="JD52" s="125"/>
      <c r="JE52" s="125"/>
      <c r="JF52" s="125"/>
      <c r="JG52" s="125"/>
      <c r="JH52" s="125"/>
      <c r="JI52" s="125"/>
      <c r="JJ52" s="125"/>
      <c r="JK52" s="125"/>
      <c r="JL52" s="125"/>
      <c r="JM52" s="125"/>
      <c r="JN52" s="125"/>
      <c r="JO52" s="125"/>
      <c r="JP52" s="125"/>
      <c r="JQ52" s="125"/>
      <c r="JR52" s="125"/>
      <c r="JS52" s="125"/>
      <c r="JT52" s="125"/>
      <c r="JU52" s="125"/>
      <c r="JV52" s="125">
        <f>データ!BR7</f>
        <v>11210</v>
      </c>
      <c r="JW52" s="125"/>
      <c r="JX52" s="125"/>
      <c r="JY52" s="125"/>
      <c r="JZ52" s="125"/>
      <c r="KA52" s="125"/>
      <c r="KB52" s="125"/>
      <c r="KC52" s="125"/>
      <c r="KD52" s="125"/>
      <c r="KE52" s="125"/>
      <c r="KF52" s="125"/>
      <c r="KG52" s="125"/>
      <c r="KH52" s="125"/>
      <c r="KI52" s="125"/>
      <c r="KJ52" s="125"/>
      <c r="KK52" s="125"/>
      <c r="KL52" s="125"/>
      <c r="KM52" s="125"/>
      <c r="KN52" s="125"/>
      <c r="KO52" s="125">
        <f>データ!BS7</f>
        <v>16388</v>
      </c>
      <c r="KP52" s="125"/>
      <c r="KQ52" s="125"/>
      <c r="KR52" s="125"/>
      <c r="KS52" s="125"/>
      <c r="KT52" s="125"/>
      <c r="KU52" s="125"/>
      <c r="KV52" s="125"/>
      <c r="KW52" s="125"/>
      <c r="KX52" s="125"/>
      <c r="KY52" s="125"/>
      <c r="KZ52" s="125"/>
      <c r="LA52" s="125"/>
      <c r="LB52" s="125"/>
      <c r="LC52" s="125"/>
      <c r="LD52" s="125"/>
      <c r="LE52" s="125"/>
      <c r="LF52" s="125"/>
      <c r="LG52" s="125"/>
      <c r="LH52" s="125">
        <f>データ!BT7</f>
        <v>23715</v>
      </c>
      <c r="LI52" s="125"/>
      <c r="LJ52" s="125"/>
      <c r="LK52" s="125"/>
      <c r="LL52" s="125"/>
      <c r="LM52" s="125"/>
      <c r="LN52" s="125"/>
      <c r="LO52" s="125"/>
      <c r="LP52" s="125"/>
      <c r="LQ52" s="125"/>
      <c r="LR52" s="125"/>
      <c r="LS52" s="125"/>
      <c r="LT52" s="125"/>
      <c r="LU52" s="125"/>
      <c r="LV52" s="125"/>
      <c r="LW52" s="125"/>
      <c r="LX52" s="125"/>
      <c r="LY52" s="125"/>
      <c r="LZ52" s="125"/>
      <c r="MA52" s="125">
        <f>データ!BU7</f>
        <v>10293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112216</v>
      </c>
      <c r="D6" s="61">
        <f t="shared" si="1"/>
        <v>47</v>
      </c>
      <c r="E6" s="61">
        <f t="shared" si="1"/>
        <v>14</v>
      </c>
      <c r="F6" s="61">
        <f t="shared" si="1"/>
        <v>0</v>
      </c>
      <c r="G6" s="61">
        <f t="shared" si="1"/>
        <v>1</v>
      </c>
      <c r="H6" s="61" t="str">
        <f>SUBSTITUTE(H8,"　","")</f>
        <v>埼玉県草加市</v>
      </c>
      <c r="I6" s="61" t="str">
        <f t="shared" si="1"/>
        <v>シティパーキングアコス</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25</v>
      </c>
      <c r="S6" s="63" t="str">
        <f t="shared" si="1"/>
        <v>駅</v>
      </c>
      <c r="T6" s="63" t="str">
        <f t="shared" si="1"/>
        <v>無</v>
      </c>
      <c r="U6" s="64">
        <f t="shared" si="1"/>
        <v>23112</v>
      </c>
      <c r="V6" s="64">
        <f t="shared" si="1"/>
        <v>474</v>
      </c>
      <c r="W6" s="64">
        <f t="shared" si="1"/>
        <v>300</v>
      </c>
      <c r="X6" s="63" t="str">
        <f t="shared" si="1"/>
        <v>代行制</v>
      </c>
      <c r="Y6" s="65">
        <f>IF(Y8="-",NA(),Y8)</f>
        <v>108.4</v>
      </c>
      <c r="Z6" s="65">
        <f t="shared" ref="Z6:AH6" si="2">IF(Z8="-",NA(),Z8)</f>
        <v>105.1</v>
      </c>
      <c r="AA6" s="65">
        <f t="shared" si="2"/>
        <v>107.9</v>
      </c>
      <c r="AB6" s="65">
        <f t="shared" si="2"/>
        <v>111.2</v>
      </c>
      <c r="AC6" s="65">
        <f t="shared" si="2"/>
        <v>104.5</v>
      </c>
      <c r="AD6" s="65">
        <f t="shared" si="2"/>
        <v>138.69999999999999</v>
      </c>
      <c r="AE6" s="65">
        <f t="shared" si="2"/>
        <v>110.6</v>
      </c>
      <c r="AF6" s="65">
        <f t="shared" si="2"/>
        <v>118.2</v>
      </c>
      <c r="AG6" s="65">
        <f t="shared" si="2"/>
        <v>120.9</v>
      </c>
      <c r="AH6" s="65">
        <f t="shared" si="2"/>
        <v>205.8</v>
      </c>
      <c r="AI6" s="62" t="str">
        <f>IF(AI8="-","",IF(AI8="-","【-】","【"&amp;SUBSTITUTE(TEXT(AI8,"#,##0.0"),"-","△")&amp;"】"))</f>
        <v>【275.4】</v>
      </c>
      <c r="AJ6" s="65">
        <f>IF(AJ8="-",NA(),AJ8)</f>
        <v>9.4</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47</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1.1000000000000001</v>
      </c>
      <c r="BG6" s="65">
        <f t="shared" ref="BG6:BO6" si="5">IF(BG8="-",NA(),BG8)</f>
        <v>4.8</v>
      </c>
      <c r="BH6" s="65">
        <f t="shared" si="5"/>
        <v>7.3</v>
      </c>
      <c r="BI6" s="65">
        <f t="shared" si="5"/>
        <v>10.1</v>
      </c>
      <c r="BJ6" s="65">
        <f t="shared" si="5"/>
        <v>4.3</v>
      </c>
      <c r="BK6" s="65">
        <f t="shared" si="5"/>
        <v>24.4</v>
      </c>
      <c r="BL6" s="65">
        <f t="shared" si="5"/>
        <v>24.4</v>
      </c>
      <c r="BM6" s="65">
        <f t="shared" si="5"/>
        <v>24.2</v>
      </c>
      <c r="BN6" s="65">
        <f t="shared" si="5"/>
        <v>25.5</v>
      </c>
      <c r="BO6" s="65">
        <f t="shared" si="5"/>
        <v>22</v>
      </c>
      <c r="BP6" s="62" t="str">
        <f>IF(BP8="-","",IF(BP8="-","【-】","【"&amp;SUBSTITUTE(TEXT(BP8,"#,##0.0"),"-","△")&amp;"】"))</f>
        <v>【45.2】</v>
      </c>
      <c r="BQ6" s="66">
        <f>IF(BQ8="-",NA(),BQ8)</f>
        <v>-2290</v>
      </c>
      <c r="BR6" s="66">
        <f t="shared" ref="BR6:BZ6" si="6">IF(BR8="-",NA(),BR8)</f>
        <v>11210</v>
      </c>
      <c r="BS6" s="66">
        <f t="shared" si="6"/>
        <v>16388</v>
      </c>
      <c r="BT6" s="66">
        <f t="shared" si="6"/>
        <v>23715</v>
      </c>
      <c r="BU6" s="66">
        <f t="shared" si="6"/>
        <v>10293</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392</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268.10000000000002</v>
      </c>
      <c r="DL6" s="65">
        <f t="shared" ref="DL6:DT6" si="9">IF(DL8="-",NA(),DL8)</f>
        <v>272.60000000000002</v>
      </c>
      <c r="DM6" s="65">
        <f t="shared" si="9"/>
        <v>275.10000000000002</v>
      </c>
      <c r="DN6" s="65">
        <f t="shared" si="9"/>
        <v>276.8</v>
      </c>
      <c r="DO6" s="65">
        <f t="shared" si="9"/>
        <v>269.60000000000002</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112216</v>
      </c>
      <c r="D7" s="61">
        <f t="shared" si="10"/>
        <v>47</v>
      </c>
      <c r="E7" s="61">
        <f t="shared" si="10"/>
        <v>14</v>
      </c>
      <c r="F7" s="61">
        <f t="shared" si="10"/>
        <v>0</v>
      </c>
      <c r="G7" s="61">
        <f t="shared" si="10"/>
        <v>1</v>
      </c>
      <c r="H7" s="61" t="str">
        <f t="shared" si="10"/>
        <v>埼玉県　草加市</v>
      </c>
      <c r="I7" s="61" t="str">
        <f t="shared" si="10"/>
        <v>シティパーキングアコス</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25</v>
      </c>
      <c r="S7" s="63" t="str">
        <f t="shared" si="10"/>
        <v>駅</v>
      </c>
      <c r="T7" s="63" t="str">
        <f t="shared" si="10"/>
        <v>無</v>
      </c>
      <c r="U7" s="64">
        <f t="shared" si="10"/>
        <v>23112</v>
      </c>
      <c r="V7" s="64">
        <f t="shared" si="10"/>
        <v>474</v>
      </c>
      <c r="W7" s="64">
        <f t="shared" si="10"/>
        <v>300</v>
      </c>
      <c r="X7" s="63" t="str">
        <f t="shared" si="10"/>
        <v>代行制</v>
      </c>
      <c r="Y7" s="65">
        <f>Y8</f>
        <v>108.4</v>
      </c>
      <c r="Z7" s="65">
        <f t="shared" ref="Z7:AH7" si="11">Z8</f>
        <v>105.1</v>
      </c>
      <c r="AA7" s="65">
        <f t="shared" si="11"/>
        <v>107.9</v>
      </c>
      <c r="AB7" s="65">
        <f t="shared" si="11"/>
        <v>111.2</v>
      </c>
      <c r="AC7" s="65">
        <f t="shared" si="11"/>
        <v>104.5</v>
      </c>
      <c r="AD7" s="65">
        <f t="shared" si="11"/>
        <v>138.69999999999999</v>
      </c>
      <c r="AE7" s="65">
        <f t="shared" si="11"/>
        <v>110.6</v>
      </c>
      <c r="AF7" s="65">
        <f t="shared" si="11"/>
        <v>118.2</v>
      </c>
      <c r="AG7" s="65">
        <f t="shared" si="11"/>
        <v>120.9</v>
      </c>
      <c r="AH7" s="65">
        <f t="shared" si="11"/>
        <v>205.8</v>
      </c>
      <c r="AI7" s="62"/>
      <c r="AJ7" s="65">
        <f>AJ8</f>
        <v>9.4</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47</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1.1000000000000001</v>
      </c>
      <c r="BG7" s="65">
        <f t="shared" ref="BG7:BO7" si="14">BG8</f>
        <v>4.8</v>
      </c>
      <c r="BH7" s="65">
        <f t="shared" si="14"/>
        <v>7.3</v>
      </c>
      <c r="BI7" s="65">
        <f t="shared" si="14"/>
        <v>10.1</v>
      </c>
      <c r="BJ7" s="65">
        <f t="shared" si="14"/>
        <v>4.3</v>
      </c>
      <c r="BK7" s="65">
        <f t="shared" si="14"/>
        <v>24.4</v>
      </c>
      <c r="BL7" s="65">
        <f t="shared" si="14"/>
        <v>24.4</v>
      </c>
      <c r="BM7" s="65">
        <f t="shared" si="14"/>
        <v>24.2</v>
      </c>
      <c r="BN7" s="65">
        <f t="shared" si="14"/>
        <v>25.5</v>
      </c>
      <c r="BO7" s="65">
        <f t="shared" si="14"/>
        <v>22</v>
      </c>
      <c r="BP7" s="62"/>
      <c r="BQ7" s="66">
        <f>BQ8</f>
        <v>-2290</v>
      </c>
      <c r="BR7" s="66">
        <f t="shared" ref="BR7:BZ7" si="15">BR8</f>
        <v>11210</v>
      </c>
      <c r="BS7" s="66">
        <f t="shared" si="15"/>
        <v>16388</v>
      </c>
      <c r="BT7" s="66">
        <f t="shared" si="15"/>
        <v>23715</v>
      </c>
      <c r="BU7" s="66">
        <f t="shared" si="15"/>
        <v>10293</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392</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268.10000000000002</v>
      </c>
      <c r="DL7" s="65">
        <f t="shared" ref="DL7:DT7" si="17">DL8</f>
        <v>272.60000000000002</v>
      </c>
      <c r="DM7" s="65">
        <f t="shared" si="17"/>
        <v>275.10000000000002</v>
      </c>
      <c r="DN7" s="65">
        <f t="shared" si="17"/>
        <v>276.8</v>
      </c>
      <c r="DO7" s="65">
        <f t="shared" si="17"/>
        <v>269.60000000000002</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112216</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25</v>
      </c>
      <c r="S8" s="70" t="s">
        <v>122</v>
      </c>
      <c r="T8" s="70" t="s">
        <v>123</v>
      </c>
      <c r="U8" s="71">
        <v>23112</v>
      </c>
      <c r="V8" s="71">
        <v>474</v>
      </c>
      <c r="W8" s="71">
        <v>300</v>
      </c>
      <c r="X8" s="70" t="s">
        <v>124</v>
      </c>
      <c r="Y8" s="72">
        <v>108.4</v>
      </c>
      <c r="Z8" s="72">
        <v>105.1</v>
      </c>
      <c r="AA8" s="72">
        <v>107.9</v>
      </c>
      <c r="AB8" s="72">
        <v>111.2</v>
      </c>
      <c r="AC8" s="72">
        <v>104.5</v>
      </c>
      <c r="AD8" s="72">
        <v>138.69999999999999</v>
      </c>
      <c r="AE8" s="72">
        <v>110.6</v>
      </c>
      <c r="AF8" s="72">
        <v>118.2</v>
      </c>
      <c r="AG8" s="72">
        <v>120.9</v>
      </c>
      <c r="AH8" s="72">
        <v>205.8</v>
      </c>
      <c r="AI8" s="69">
        <v>275.39999999999998</v>
      </c>
      <c r="AJ8" s="72">
        <v>9.4</v>
      </c>
      <c r="AK8" s="72">
        <v>0</v>
      </c>
      <c r="AL8" s="72">
        <v>0</v>
      </c>
      <c r="AM8" s="72">
        <v>0</v>
      </c>
      <c r="AN8" s="72">
        <v>0</v>
      </c>
      <c r="AO8" s="72">
        <v>27.8</v>
      </c>
      <c r="AP8" s="72">
        <v>30.1</v>
      </c>
      <c r="AQ8" s="72">
        <v>26.5</v>
      </c>
      <c r="AR8" s="72">
        <v>25.2</v>
      </c>
      <c r="AS8" s="72">
        <v>28.8</v>
      </c>
      <c r="AT8" s="69">
        <v>13.3</v>
      </c>
      <c r="AU8" s="73">
        <v>47</v>
      </c>
      <c r="AV8" s="73">
        <v>0</v>
      </c>
      <c r="AW8" s="73">
        <v>0</v>
      </c>
      <c r="AX8" s="73">
        <v>0</v>
      </c>
      <c r="AY8" s="73">
        <v>0</v>
      </c>
      <c r="AZ8" s="73">
        <v>650</v>
      </c>
      <c r="BA8" s="73">
        <v>650</v>
      </c>
      <c r="BB8" s="73">
        <v>543</v>
      </c>
      <c r="BC8" s="73">
        <v>454</v>
      </c>
      <c r="BD8" s="73">
        <v>384</v>
      </c>
      <c r="BE8" s="73">
        <v>140</v>
      </c>
      <c r="BF8" s="72">
        <v>1.1000000000000001</v>
      </c>
      <c r="BG8" s="72">
        <v>4.8</v>
      </c>
      <c r="BH8" s="72">
        <v>7.3</v>
      </c>
      <c r="BI8" s="72">
        <v>10.1</v>
      </c>
      <c r="BJ8" s="72">
        <v>4.3</v>
      </c>
      <c r="BK8" s="72">
        <v>24.4</v>
      </c>
      <c r="BL8" s="72">
        <v>24.4</v>
      </c>
      <c r="BM8" s="72">
        <v>24.2</v>
      </c>
      <c r="BN8" s="72">
        <v>25.5</v>
      </c>
      <c r="BO8" s="72">
        <v>22</v>
      </c>
      <c r="BP8" s="69">
        <v>45.2</v>
      </c>
      <c r="BQ8" s="73">
        <v>-2290</v>
      </c>
      <c r="BR8" s="73">
        <v>11210</v>
      </c>
      <c r="BS8" s="73">
        <v>16388</v>
      </c>
      <c r="BT8" s="74">
        <v>23715</v>
      </c>
      <c r="BU8" s="74">
        <v>10293</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392</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543</v>
      </c>
      <c r="DF8" s="72">
        <v>421.1</v>
      </c>
      <c r="DG8" s="72">
        <v>339.7</v>
      </c>
      <c r="DH8" s="72">
        <v>269.89999999999998</v>
      </c>
      <c r="DI8" s="72">
        <v>196.2</v>
      </c>
      <c r="DJ8" s="69">
        <v>122.6</v>
      </c>
      <c r="DK8" s="72">
        <v>268.10000000000002</v>
      </c>
      <c r="DL8" s="72">
        <v>272.60000000000002</v>
      </c>
      <c r="DM8" s="72">
        <v>275.10000000000002</v>
      </c>
      <c r="DN8" s="72">
        <v>276.8</v>
      </c>
      <c r="DO8" s="72">
        <v>269.60000000000002</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cp:lastPrinted>2018-03-15T05:22:21Z</cp:lastPrinted>
  <dcterms:created xsi:type="dcterms:W3CDTF">2018-02-09T01:44:50Z</dcterms:created>
  <dcterms:modified xsi:type="dcterms:W3CDTF">2018-03-19T06:07:41Z</dcterms:modified>
  <cp:category/>
</cp:coreProperties>
</file>