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440"/>
  </bookViews>
  <sheets>
    <sheet name="法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ML78" i="4" s="1"/>
  <c r="ED7" i="5"/>
  <c r="EC7" i="5"/>
  <c r="LJ78" i="4" s="1"/>
  <c r="EB7" i="5"/>
  <c r="EA7" i="5"/>
  <c r="KH78" i="4" s="1"/>
  <c r="DZ7" i="5"/>
  <c r="DY7" i="5"/>
  <c r="DX7" i="5"/>
  <c r="DW7" i="5"/>
  <c r="DV7" i="5"/>
  <c r="DT7" i="5"/>
  <c r="DS7" i="5"/>
  <c r="IJ78" i="4" s="1"/>
  <c r="DR7" i="5"/>
  <c r="HV78" i="4" s="1"/>
  <c r="DQ7" i="5"/>
  <c r="DP7" i="5"/>
  <c r="GT78" i="4" s="1"/>
  <c r="DO7" i="5"/>
  <c r="IX77" i="4" s="1"/>
  <c r="DN7" i="5"/>
  <c r="DM7" i="5"/>
  <c r="DL7" i="5"/>
  <c r="DK7" i="5"/>
  <c r="GT77" i="4" s="1"/>
  <c r="DJ7" i="5"/>
  <c r="DI7" i="5"/>
  <c r="DG7" i="5"/>
  <c r="DF7" i="5"/>
  <c r="DE7" i="5"/>
  <c r="DD7" i="5"/>
  <c r="DC7" i="5"/>
  <c r="DB7" i="5"/>
  <c r="DA7" i="5"/>
  <c r="CZ7" i="5"/>
  <c r="CY7" i="5"/>
  <c r="CX7" i="5"/>
  <c r="CV7" i="5"/>
  <c r="CU7" i="5"/>
  <c r="CT7" i="5"/>
  <c r="CS7" i="5"/>
  <c r="CR7" i="5"/>
  <c r="CQ7" i="5"/>
  <c r="CP7" i="5"/>
  <c r="LX53" i="4" s="1"/>
  <c r="CO7" i="5"/>
  <c r="LJ53" i="4" s="1"/>
  <c r="CN7" i="5"/>
  <c r="CM7" i="5"/>
  <c r="CK7" i="5"/>
  <c r="IX54" i="4" s="1"/>
  <c r="CJ7" i="5"/>
  <c r="IJ54" i="4" s="1"/>
  <c r="CI7" i="5"/>
  <c r="CH7" i="5"/>
  <c r="CG7" i="5"/>
  <c r="CF7" i="5"/>
  <c r="CE7" i="5"/>
  <c r="IJ53" i="4" s="1"/>
  <c r="CD7" i="5"/>
  <c r="CC7" i="5"/>
  <c r="HH53" i="4" s="1"/>
  <c r="CB7" i="5"/>
  <c r="BZ7" i="5"/>
  <c r="FJ54" i="4" s="1"/>
  <c r="BY7" i="5"/>
  <c r="BX7" i="5"/>
  <c r="EH54" i="4" s="1"/>
  <c r="BW7" i="5"/>
  <c r="BV7" i="5"/>
  <c r="DF54" i="4" s="1"/>
  <c r="BU7" i="5"/>
  <c r="BT7" i="5"/>
  <c r="BS7" i="5"/>
  <c r="EH53" i="4" s="1"/>
  <c r="BR7" i="5"/>
  <c r="DT53" i="4" s="1"/>
  <c r="BQ7" i="5"/>
  <c r="BO7" i="5"/>
  <c r="BN7" i="5"/>
  <c r="BH54" i="4" s="1"/>
  <c r="BM7" i="5"/>
  <c r="AT54" i="4" s="1"/>
  <c r="BL7" i="5"/>
  <c r="BK7" i="5"/>
  <c r="R54" i="4" s="1"/>
  <c r="BJ7" i="5"/>
  <c r="BI7" i="5"/>
  <c r="BH7" i="5"/>
  <c r="BG7" i="5"/>
  <c r="BF7" i="5"/>
  <c r="BD7" i="5"/>
  <c r="BC7" i="5"/>
  <c r="BB7" i="5"/>
  <c r="BA7" i="5"/>
  <c r="AZ7" i="5"/>
  <c r="AY7" i="5"/>
  <c r="AX7" i="5"/>
  <c r="IJ31" i="4" s="1"/>
  <c r="AW7" i="5"/>
  <c r="AV7" i="5"/>
  <c r="HH31" i="4" s="1"/>
  <c r="AU7" i="5"/>
  <c r="AS7" i="5"/>
  <c r="FJ32" i="4" s="1"/>
  <c r="AR7" i="5"/>
  <c r="EV32" i="4" s="1"/>
  <c r="AQ7" i="5"/>
  <c r="AP7" i="5"/>
  <c r="AO7" i="5"/>
  <c r="AN7" i="5"/>
  <c r="FJ31" i="4" s="1"/>
  <c r="AM7" i="5"/>
  <c r="EV31" i="4" s="1"/>
  <c r="AL7" i="5"/>
  <c r="AK7" i="5"/>
  <c r="DT31" i="4" s="1"/>
  <c r="AJ7" i="5"/>
  <c r="DF31" i="4" s="1"/>
  <c r="AH7" i="5"/>
  <c r="BV32" i="4" s="1"/>
  <c r="AG7" i="5"/>
  <c r="AF7" i="5"/>
  <c r="AT32" i="4" s="1"/>
  <c r="AE7" i="5"/>
  <c r="AD7" i="5"/>
  <c r="R32" i="4" s="1"/>
  <c r="AC7" i="5"/>
  <c r="AB7" i="5"/>
  <c r="BH31" i="4" s="1"/>
  <c r="AA7" i="5"/>
  <c r="Z7" i="5"/>
  <c r="AF31" i="4" s="1"/>
  <c r="Y7" i="5"/>
  <c r="X7" i="5"/>
  <c r="LO10" i="4" s="1"/>
  <c r="W7" i="5"/>
  <c r="V7" i="5"/>
  <c r="IC10" i="4" s="1"/>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CU67" i="4" s="1"/>
  <c r="DH6" i="5"/>
  <c r="I88" i="4" s="1"/>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G88" i="4"/>
  <c r="D88" i="4"/>
  <c r="C88" i="4"/>
  <c r="B88" i="4"/>
  <c r="LX78" i="4"/>
  <c r="KV78" i="4"/>
  <c r="IX78" i="4"/>
  <c r="HH78" i="4"/>
  <c r="BV78" i="4"/>
  <c r="BH78" i="4"/>
  <c r="AT78" i="4"/>
  <c r="AF78" i="4"/>
  <c r="R78" i="4"/>
  <c r="ML77" i="4"/>
  <c r="LX77" i="4"/>
  <c r="LJ77" i="4"/>
  <c r="KV77" i="4"/>
  <c r="KH77" i="4"/>
  <c r="IJ77" i="4"/>
  <c r="HV77" i="4"/>
  <c r="HH77" i="4"/>
  <c r="BV77" i="4"/>
  <c r="BH77" i="4"/>
  <c r="AT77" i="4"/>
  <c r="AF77" i="4"/>
  <c r="R77" i="4"/>
  <c r="CU76" i="4"/>
  <c r="ML54" i="4"/>
  <c r="LX54" i="4"/>
  <c r="LJ54" i="4"/>
  <c r="KV54" i="4"/>
  <c r="KH54" i="4"/>
  <c r="HV54" i="4"/>
  <c r="HH54" i="4"/>
  <c r="GT54" i="4"/>
  <c r="EV54" i="4"/>
  <c r="DT54" i="4"/>
  <c r="BV54" i="4"/>
  <c r="AF54" i="4"/>
  <c r="ML53" i="4"/>
  <c r="KV53" i="4"/>
  <c r="KH53" i="4"/>
  <c r="IX53" i="4"/>
  <c r="HV53" i="4"/>
  <c r="GT53" i="4"/>
  <c r="FJ53" i="4"/>
  <c r="EV53" i="4"/>
  <c r="DF53" i="4"/>
  <c r="BV53" i="4"/>
  <c r="BH53" i="4"/>
  <c r="AT53" i="4"/>
  <c r="AF53" i="4"/>
  <c r="R53" i="4"/>
  <c r="IX32" i="4"/>
  <c r="IJ32" i="4"/>
  <c r="HV32" i="4"/>
  <c r="HH32" i="4"/>
  <c r="GT32" i="4"/>
  <c r="EH32" i="4"/>
  <c r="DT32" i="4"/>
  <c r="DF32" i="4"/>
  <c r="BH32" i="4"/>
  <c r="AF32" i="4"/>
  <c r="IX31" i="4"/>
  <c r="HV31" i="4"/>
  <c r="GT31" i="4"/>
  <c r="EH31" i="4"/>
  <c r="BV31" i="4"/>
  <c r="AT31" i="4"/>
  <c r="R31" i="4"/>
  <c r="JV10" i="4"/>
  <c r="DU10" i="4"/>
  <c r="CF10" i="4"/>
  <c r="AQ10" i="4"/>
  <c r="LO8" i="4"/>
  <c r="JV8" i="4"/>
  <c r="IC8" i="4"/>
  <c r="DU8" i="4"/>
  <c r="B8" i="4"/>
  <c r="B6" i="4" l="1"/>
  <c r="BV76" i="4"/>
  <c r="BV52" i="4"/>
  <c r="ML76" i="4"/>
  <c r="FJ30" i="4"/>
  <c r="IX76" i="4"/>
  <c r="ML52" i="4"/>
  <c r="IX52" i="4"/>
  <c r="FJ52" i="4"/>
  <c r="IX30" i="4"/>
  <c r="BV30" i="4"/>
  <c r="C11" i="5"/>
  <c r="D11" i="5"/>
  <c r="E11" i="5"/>
  <c r="B11" i="5"/>
  <c r="HV76" i="4" l="1"/>
  <c r="AT30" i="4"/>
  <c r="HV52" i="4"/>
  <c r="AT76" i="4"/>
  <c r="EH52" i="4"/>
  <c r="LJ76" i="4"/>
  <c r="AT52" i="4"/>
  <c r="EH30" i="4"/>
  <c r="LJ52" i="4"/>
  <c r="HV30" i="4"/>
  <c r="KV76" i="4"/>
  <c r="AF30" i="4"/>
  <c r="HH76" i="4"/>
  <c r="KV52" i="4"/>
  <c r="HH52" i="4"/>
  <c r="AF76" i="4"/>
  <c r="DT52" i="4"/>
  <c r="HH30" i="4"/>
  <c r="AF52" i="4"/>
  <c r="DT30" i="4"/>
  <c r="R76" i="4"/>
  <c r="DF52" i="4"/>
  <c r="GT30" i="4"/>
  <c r="R30" i="4"/>
  <c r="KH76" i="4"/>
  <c r="R52" i="4"/>
  <c r="GT76" i="4"/>
  <c r="KH52" i="4"/>
  <c r="GT52" i="4"/>
  <c r="DF30" i="4"/>
  <c r="IJ52" i="4"/>
  <c r="IJ30" i="4"/>
  <c r="BH76" i="4"/>
  <c r="EV52" i="4"/>
  <c r="LX76" i="4"/>
  <c r="BH52" i="4"/>
  <c r="EV30" i="4"/>
  <c r="IJ76" i="4"/>
  <c r="LX52" i="4"/>
  <c r="BH30" i="4"/>
</calcChain>
</file>

<file path=xl/sharedStrings.xml><?xml version="1.0" encoding="utf-8"?>
<sst xmlns="http://schemas.openxmlformats.org/spreadsheetml/2006/main" count="266" uniqueCount="143">
  <si>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</si>
  <si>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</si>
  <si>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</si>
  <si>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</si>
  <si>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</si>
  <si>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</si>
  <si>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</si>
  <si>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</si>
  <si>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</si>
  <si>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</si>
  <si>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</si>
  <si>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</si>
  <si>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</si>
  <si>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</si>
  <si>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</si>
  <si>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</si>
  <si>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</si>
  <si>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</si>
  <si>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</si>
  <si>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</si>
  <si>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</si>
  <si>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</si>
  <si>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</si>
  <si>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</si>
  <si>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</si>
  <si>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</si>
  <si>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</si>
  <si>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</si>
  <si>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</si>
  <si>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</si>
  <si>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</si>
  <si>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</si>
  <si>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</si>
  <si>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</si>
  <si>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</si>
  <si>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</si>
  <si>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</si>
  <si>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</si>
  <si>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</si>
  <si>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</si>
  <si>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</si>
  <si>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</si>
  <si>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</si>
  <si>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</si>
  <si>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</si>
  <si>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</si>
  <si>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</si>
  <si>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</si>
  <si>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</si>
  <si>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</si>
  <si>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</si>
  <si>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</si>
  <si>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</si>
  <si>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</si>
  <si>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</si>
  <si>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</si>
  <si>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</si>
  <si>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</si>
  <si>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</si>
  <si>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</si>
  <si>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</si>
  <si>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</si>
  <si>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</si>
  <si>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</si>
  <si>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</si>
  <si>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</si>
  <si>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</si>
  <si>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</si>
  <si>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</si>
  <si>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</si>
  <si>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</si>
  <si>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</si>
  <si>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</si>
  <si>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</si>
  <si>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</si>
  <si>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</si>
  <si>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</si>
  <si>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</si>
  <si>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</si>
  <si>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</si>
  <si>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</si>
  <si>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</si>
  <si>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</si>
  <si>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</si>
  <si>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</si>
  <si>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</si>
  <si>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</si>
  <si>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</si>
  <si>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</si>
  <si>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</si>
  <si>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</si>
  <si>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</si>
  <si>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</si>
  <si>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</si>
  <si>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</si>
  <si>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</si>
  <si>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</si>
  <si>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</si>
  <si>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</si>
  <si>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</si>
  <si>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</si>
  <si>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</si>
  <si>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</si>
  <si>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</si>
  <si>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</si>
  <si>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</si>
  <si>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</si>
  <si>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</si>
  <si>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</si>
  <si>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</si>
  <si>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</si>
  <si>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</si>
  <si>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</si>
  <si>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</si>
  <si>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</si>
  <si>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</si>
  <si>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</si>
  <si>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</si>
  <si>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</si>
  <si>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</si>
  <si>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</si>
  <si>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</si>
  <si>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</si>
  <si>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</si>
  <si>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埼玉県　小鹿野町</t>
  </si>
  <si>
    <t>国民宿舎　両神荘</t>
  </si>
  <si>
    <t>法適用</t>
  </si>
  <si>
    <t>観光施設事業</t>
  </si>
  <si>
    <t>休養宿泊施設</t>
  </si>
  <si>
    <t>Ａ２Ｂ２</t>
  </si>
  <si>
    <t>導入なし</t>
  </si>
  <si>
    <t>無</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</si>
  <si>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</si>
  <si>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</si>
  <si>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</si>
  <si>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</si>
  <si>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</si>
  <si>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</si>
  <si>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⑬施設と周辺地域の宿泊者数動向は、周辺地域の宿泊者数の伸びに比べ、当施設の宿泊者数の伸びが下回っているため、宿泊者確保に向けた経営改善が必要と考えられます。</t>
    <rPh sb="1" eb="3">
      <t>シセツ</t>
    </rPh>
    <rPh sb="4" eb="6">
      <t>シュウヘン</t>
    </rPh>
    <rPh sb="6" eb="8">
      <t>チイキ</t>
    </rPh>
    <rPh sb="9" eb="12">
      <t>シュクハクシャ</t>
    </rPh>
    <rPh sb="12" eb="13">
      <t>スウ</t>
    </rPh>
    <rPh sb="13" eb="15">
      <t>ドウコウ</t>
    </rPh>
    <phoneticPr fontId="6"/>
  </si>
  <si>
    <t>当施設については、平成25年度以降経常収支比率が100％を下回っており、収益性の改善が求められています。　　　　　　　　　　　　　　　　　　　　当施設は、周辺に観光名所が点在しているものの、高速道路や主要駅から遠い点が宿泊者数の伸び悩みにつながっていると考えられます。　　　　　　　また、施設の老朽化による商品力の低下や修繕費の増加による経費率の上昇などが見込まれるため、一層の経営改善が求められています。　　　　　　　　今後は、必要な設備投資を計画的に実施できるように、サービスの向上や広報活動の実施により、宿泊人員を伸ばすなど、収益性の改善に努めてまいります。</t>
    <rPh sb="127" eb="128">
      <t>カンガ</t>
    </rPh>
    <rPh sb="144" eb="146">
      <t>シセツ</t>
    </rPh>
    <rPh sb="147" eb="150">
      <t>ロウキュウカ</t>
    </rPh>
    <rPh sb="153" eb="155">
      <t>ショウヒン</t>
    </rPh>
    <rPh sb="155" eb="156">
      <t>リョク</t>
    </rPh>
    <rPh sb="157" eb="159">
      <t>テイカ</t>
    </rPh>
    <rPh sb="160" eb="163">
      <t>シュウゼンヒ</t>
    </rPh>
    <rPh sb="164" eb="166">
      <t>ゾウカ</t>
    </rPh>
    <rPh sb="169" eb="171">
      <t>ケイヒ</t>
    </rPh>
    <rPh sb="171" eb="172">
      <t>リツ</t>
    </rPh>
    <rPh sb="173" eb="175">
      <t>ジョウショウ</t>
    </rPh>
    <rPh sb="178" eb="180">
      <t>ミコ</t>
    </rPh>
    <rPh sb="186" eb="188">
      <t>イッソウ</t>
    </rPh>
    <rPh sb="189" eb="191">
      <t>ケイエイ</t>
    </rPh>
    <rPh sb="191" eb="193">
      <t>カイゼン</t>
    </rPh>
    <rPh sb="194" eb="195">
      <t>モト</t>
    </rPh>
    <rPh sb="211" eb="213">
      <t>コンゴ</t>
    </rPh>
    <rPh sb="215" eb="217">
      <t>ヒツヨウ</t>
    </rPh>
    <rPh sb="218" eb="220">
      <t>セツビ</t>
    </rPh>
    <rPh sb="220" eb="222">
      <t>トウシ</t>
    </rPh>
    <rPh sb="223" eb="226">
      <t>ケイカクテキ</t>
    </rPh>
    <rPh sb="227" eb="229">
      <t>ジッシ</t>
    </rPh>
    <rPh sb="241" eb="243">
      <t>コウジョウ</t>
    </rPh>
    <rPh sb="244" eb="246">
      <t>コウホウ</t>
    </rPh>
    <rPh sb="246" eb="248">
      <t>カツドウ</t>
    </rPh>
    <rPh sb="249" eb="251">
      <t>ジッシ</t>
    </rPh>
    <rPh sb="255" eb="257">
      <t>シュクハク</t>
    </rPh>
    <rPh sb="257" eb="259">
      <t>ジンイン</t>
    </rPh>
    <rPh sb="260" eb="261">
      <t>ノ</t>
    </rPh>
    <rPh sb="266" eb="269">
      <t>シュウエキセイ</t>
    </rPh>
    <rPh sb="270" eb="272">
      <t>カイゼン</t>
    </rPh>
    <rPh sb="273" eb="274">
      <t>ツト</t>
    </rPh>
    <phoneticPr fontId="6"/>
  </si>
  <si>
    <t>非設置</t>
    <rPh sb="0" eb="1">
      <t>ヒ</t>
    </rPh>
    <rPh sb="1" eb="3">
      <t>セッチ</t>
    </rPh>
    <phoneticPr fontId="6"/>
  </si>
  <si>
    <r>
      <t>①経常収支比率は、宿泊人員休憩人員の減少及び償却資産の増加などから平成25年度以降100％を割っています。</t>
    </r>
    <r>
      <rPr>
        <sz val="10"/>
        <rFont val="ＭＳ ゴシック"/>
        <family val="3"/>
        <charset val="128"/>
      </rPr>
      <t>主な要因としては、施設老朽化に対応するため、休館日が増加したことや、費用面で修繕費用が増加したことなどによるものです</t>
    </r>
    <r>
      <rPr>
        <sz val="10"/>
        <color rgb="FFFF0000"/>
        <rFont val="ＭＳ ゴシック"/>
        <family val="3"/>
        <charset val="128"/>
      </rPr>
      <t>。</t>
    </r>
    <r>
      <rPr>
        <sz val="10"/>
        <color theme="1"/>
        <rFont val="ＭＳ ゴシック"/>
        <family val="3"/>
        <charset val="128"/>
      </rPr>
      <t>この為</t>
    </r>
    <r>
      <rPr>
        <sz val="10"/>
        <color rgb="FFFF0000"/>
        <rFont val="ＭＳ ゴシック"/>
        <family val="3"/>
        <charset val="128"/>
      </rPr>
      <t>、</t>
    </r>
    <r>
      <rPr>
        <sz val="10"/>
        <color theme="1"/>
        <rFont val="ＭＳ ゴシック"/>
        <family val="3"/>
        <charset val="128"/>
      </rPr>
      <t>より効率的な運営が求められます。　　　　　　　　　　　　　　　　　　　　　②他会計補助金比率、③宿泊者一人当たりの他会計補助金額は、増減はあるものの類似施設平均値を下回っています。 　　　　　　　　　　　　　　　　　　　　　　④定員稼働率は、類似施設平均値を上回っています。経年比較では減少傾向の為</t>
    </r>
    <r>
      <rPr>
        <sz val="10"/>
        <color rgb="FFFF0000"/>
        <rFont val="ＭＳ ゴシック"/>
        <family val="3"/>
        <charset val="128"/>
      </rPr>
      <t>、</t>
    </r>
    <r>
      <rPr>
        <sz val="10"/>
        <color theme="1"/>
        <rFont val="ＭＳ ゴシック"/>
        <family val="3"/>
        <charset val="128"/>
      </rPr>
      <t>宿泊者確保に向けた経営改善が必要と考えます。　　　　　　　　　　　　　　　　　　　　　　　　　　⑤売上高人件費率は、類似施設平均値を上回っています。宿泊者の減少から増加傾向にあるため、より効率的な運営が求められます。　　　　　　　　　　　　　　　　　　　　　　　　⑥売上高GOP比率は、類似施設平均値並ですが、今後も経営改善を進めてまいります。　　　　　　　　　　　　　　　　　　⑦EBITDAは、平均値を下回っているため、今後の経営改善が求められます。</t>
    </r>
    <rPh sb="1" eb="3">
      <t>ケイジョウ</t>
    </rPh>
    <rPh sb="3" eb="5">
      <t>シュウシ</t>
    </rPh>
    <rPh sb="5" eb="7">
      <t>ヒリツ</t>
    </rPh>
    <rPh sb="9" eb="11">
      <t>シュクハク</t>
    </rPh>
    <rPh sb="11" eb="13">
      <t>ジンイン</t>
    </rPh>
    <rPh sb="13" eb="15">
      <t>キュウケイ</t>
    </rPh>
    <rPh sb="15" eb="17">
      <t>ジンイン</t>
    </rPh>
    <rPh sb="18" eb="20">
      <t>ゲンショウ</t>
    </rPh>
    <rPh sb="20" eb="21">
      <t>オヨ</t>
    </rPh>
    <rPh sb="22" eb="24">
      <t>ショウキャク</t>
    </rPh>
    <rPh sb="24" eb="26">
      <t>シサン</t>
    </rPh>
    <rPh sb="27" eb="29">
      <t>ゾウカ</t>
    </rPh>
    <rPh sb="33" eb="35">
      <t>ヘイセイ</t>
    </rPh>
    <rPh sb="37" eb="38">
      <t>ネン</t>
    </rPh>
    <rPh sb="38" eb="39">
      <t>ド</t>
    </rPh>
    <rPh sb="39" eb="41">
      <t>イコウ</t>
    </rPh>
    <rPh sb="46" eb="47">
      <t>ワ</t>
    </rPh>
    <rPh sb="53" eb="54">
      <t>オモ</t>
    </rPh>
    <rPh sb="55" eb="57">
      <t>ヨウイン</t>
    </rPh>
    <rPh sb="62" eb="64">
      <t>シセツ</t>
    </rPh>
    <rPh sb="64" eb="67">
      <t>ロウキュウカ</t>
    </rPh>
    <rPh sb="68" eb="70">
      <t>タイオウ</t>
    </rPh>
    <rPh sb="79" eb="81">
      <t>ゾウカ</t>
    </rPh>
    <rPh sb="87" eb="90">
      <t>ヒヨウメン</t>
    </rPh>
    <rPh sb="91" eb="93">
      <t>シュウゼン</t>
    </rPh>
    <rPh sb="93" eb="95">
      <t>ヒヨウ</t>
    </rPh>
    <rPh sb="96" eb="98">
      <t>ゾウカ</t>
    </rPh>
    <rPh sb="114" eb="115">
      <t>タメ</t>
    </rPh>
    <rPh sb="118" eb="121">
      <t>コウリツテキ</t>
    </rPh>
    <rPh sb="122" eb="124">
      <t>ウンエイ</t>
    </rPh>
    <rPh sb="125" eb="126">
      <t>モト</t>
    </rPh>
    <rPh sb="154" eb="155">
      <t>タ</t>
    </rPh>
    <rPh sb="155" eb="157">
      <t>カイケイ</t>
    </rPh>
    <rPh sb="157" eb="160">
      <t>ホジョキン</t>
    </rPh>
    <rPh sb="160" eb="162">
      <t>ヒリツ</t>
    </rPh>
    <rPh sb="164" eb="167">
      <t>シュクハクシャ</t>
    </rPh>
    <rPh sb="167" eb="169">
      <t>１ニン</t>
    </rPh>
    <rPh sb="169" eb="170">
      <t>ア</t>
    </rPh>
    <rPh sb="173" eb="174">
      <t>タ</t>
    </rPh>
    <rPh sb="174" eb="176">
      <t>カイケイ</t>
    </rPh>
    <rPh sb="182" eb="184">
      <t>ゾウゲン</t>
    </rPh>
    <rPh sb="190" eb="192">
      <t>ルイジ</t>
    </rPh>
    <rPh sb="192" eb="194">
      <t>シセツ</t>
    </rPh>
    <rPh sb="194" eb="196">
      <t>ヘイキン</t>
    </rPh>
    <rPh sb="196" eb="197">
      <t>チ</t>
    </rPh>
    <rPh sb="198" eb="200">
      <t>シタマワ</t>
    </rPh>
    <rPh sb="230" eb="232">
      <t>テイイン</t>
    </rPh>
    <rPh sb="232" eb="234">
      <t>カドウ</t>
    </rPh>
    <rPh sb="234" eb="235">
      <t>リツ</t>
    </rPh>
    <rPh sb="237" eb="239">
      <t>ルイジ</t>
    </rPh>
    <rPh sb="239" eb="241">
      <t>シセツ</t>
    </rPh>
    <rPh sb="241" eb="243">
      <t>ヘイキン</t>
    </rPh>
    <rPh sb="243" eb="244">
      <t>チ</t>
    </rPh>
    <rPh sb="245" eb="247">
      <t>ウワマワ</t>
    </rPh>
    <rPh sb="253" eb="255">
      <t>ケイネン</t>
    </rPh>
    <rPh sb="255" eb="257">
      <t>ヒカク</t>
    </rPh>
    <rPh sb="259" eb="261">
      <t>ゲンショウ</t>
    </rPh>
    <rPh sb="261" eb="263">
      <t>ケイコウ</t>
    </rPh>
    <rPh sb="264" eb="265">
      <t>タメ</t>
    </rPh>
    <rPh sb="266" eb="269">
      <t>シュクハクシャ</t>
    </rPh>
    <rPh sb="269" eb="271">
      <t>カクホ</t>
    </rPh>
    <rPh sb="272" eb="273">
      <t>ム</t>
    </rPh>
    <rPh sb="275" eb="277">
      <t>ケイエイ</t>
    </rPh>
    <rPh sb="277" eb="279">
      <t>カイゼン</t>
    </rPh>
    <rPh sb="280" eb="282">
      <t>ヒツヨウ</t>
    </rPh>
    <rPh sb="283" eb="284">
      <t>カンガ</t>
    </rPh>
    <rPh sb="315" eb="317">
      <t>ウリアゲ</t>
    </rPh>
    <rPh sb="317" eb="318">
      <t>ダカ</t>
    </rPh>
    <rPh sb="318" eb="320">
      <t>ジンケン</t>
    </rPh>
    <rPh sb="324" eb="326">
      <t>ルイジ</t>
    </rPh>
    <rPh sb="326" eb="328">
      <t>シセツ</t>
    </rPh>
    <rPh sb="328" eb="330">
      <t>ヘイキン</t>
    </rPh>
    <rPh sb="330" eb="331">
      <t>チ</t>
    </rPh>
    <rPh sb="332" eb="334">
      <t>ウワマワ</t>
    </rPh>
    <rPh sb="340" eb="343">
      <t>シュクハクシャ</t>
    </rPh>
    <rPh sb="344" eb="346">
      <t>ゲンショウ</t>
    </rPh>
    <rPh sb="348" eb="350">
      <t>ゾウカ</t>
    </rPh>
    <rPh sb="350" eb="352">
      <t>ケイコウ</t>
    </rPh>
    <rPh sb="360" eb="363">
      <t>コウリツテキ</t>
    </rPh>
    <rPh sb="364" eb="366">
      <t>ウンエイ</t>
    </rPh>
    <rPh sb="367" eb="368">
      <t>モト</t>
    </rPh>
    <rPh sb="399" eb="401">
      <t>ウリアゲ</t>
    </rPh>
    <rPh sb="401" eb="402">
      <t>ダカ</t>
    </rPh>
    <rPh sb="405" eb="407">
      <t>ヒリツ</t>
    </rPh>
    <rPh sb="409" eb="411">
      <t>ルイジ</t>
    </rPh>
    <rPh sb="411" eb="416">
      <t>シセツヘイキンチ</t>
    </rPh>
    <rPh sb="416" eb="417">
      <t>ナミ</t>
    </rPh>
    <rPh sb="421" eb="423">
      <t>コンゴ</t>
    </rPh>
    <rPh sb="424" eb="426">
      <t>ケイエイ</t>
    </rPh>
    <rPh sb="426" eb="428">
      <t>カイゼン</t>
    </rPh>
    <rPh sb="429" eb="430">
      <t>スス</t>
    </rPh>
    <rPh sb="465" eb="468">
      <t>ヘイキンチ</t>
    </rPh>
    <rPh sb="469" eb="471">
      <t>シタマワ</t>
    </rPh>
    <rPh sb="478" eb="480">
      <t>コンゴ</t>
    </rPh>
    <rPh sb="481" eb="483">
      <t>ケイエイ</t>
    </rPh>
    <rPh sb="483" eb="485">
      <t>カイゼン</t>
    </rPh>
    <rPh sb="486" eb="487">
      <t>モト</t>
    </rPh>
    <phoneticPr fontId="9"/>
  </si>
  <si>
    <r>
      <t>⑧有形固定資産減価償却率は、平成26年度以降類似施設平均値を上回っており、施設の老朽化が進行していると考えられます。　　　　　　　　　　　　　　　　　　　　　　　　　　⑨施設の資産価値は、固定資産台帳</t>
    </r>
    <r>
      <rPr>
        <sz val="10"/>
        <rFont val="ＭＳ ゴシック"/>
        <family val="3"/>
        <charset val="128"/>
      </rPr>
      <t>等から算出しています。</t>
    </r>
    <r>
      <rPr>
        <sz val="10"/>
        <color theme="1"/>
        <rFont val="ＭＳ ゴシック"/>
        <family val="3"/>
        <charset val="128"/>
      </rPr>
      <t>当施設の立地条件等を勘案し、より一層の高度利用が可能かどうか検討することが求められています。　　　　　　　　　　　　　　　　　　　　　　　　　⑩施設投資見込額は、</t>
    </r>
    <r>
      <rPr>
        <sz val="10"/>
        <rFont val="ＭＳ ゴシック"/>
        <family val="3"/>
        <charset val="128"/>
      </rPr>
      <t>今後５年を見込んで作成しております。</t>
    </r>
    <r>
      <rPr>
        <sz val="10"/>
        <color theme="1"/>
        <rFont val="ＭＳ ゴシック"/>
        <family val="3"/>
        <charset val="128"/>
      </rPr>
      <t>今年度</t>
    </r>
    <r>
      <rPr>
        <sz val="10"/>
        <rFont val="ＭＳ ゴシック"/>
        <family val="3"/>
        <charset val="128"/>
      </rPr>
      <t>はエ</t>
    </r>
    <r>
      <rPr>
        <sz val="10"/>
        <color theme="1"/>
        <rFont val="ＭＳ ゴシック"/>
        <family val="3"/>
        <charset val="128"/>
      </rPr>
      <t>レベーター改修や温水設備設改修を行いましたが、施設の老朽化が進行していることもあり、トイレ改修や屋根改修等、今後も計画的な設備投資が必要と考えられます。　 　　　　　　　　　　　　　　　　　　　      ⑪累積欠損金比率は、類似施設平均を大きく下回っており、経営の健全化が図られています。　　　　　　　　　　　　　　⑫企業債残高対料金収入比率は、平成28年度に実施した施設改修工事の財源として借り入れた企業債の影響により増加したため、計画的な返済が求められます。　　　　　　　　　　　</t>
    </r>
    <rPh sb="1" eb="3">
      <t>ユウケイ</t>
    </rPh>
    <rPh sb="3" eb="5">
      <t>コテイ</t>
    </rPh>
    <rPh sb="5" eb="7">
      <t>シサン</t>
    </rPh>
    <rPh sb="7" eb="9">
      <t>ゲンカ</t>
    </rPh>
    <rPh sb="9" eb="11">
      <t>ショウキャク</t>
    </rPh>
    <rPh sb="11" eb="12">
      <t>リツ</t>
    </rPh>
    <rPh sb="14" eb="16">
      <t>ヘイセイ</t>
    </rPh>
    <rPh sb="18" eb="19">
      <t>ネン</t>
    </rPh>
    <rPh sb="19" eb="20">
      <t>ド</t>
    </rPh>
    <rPh sb="20" eb="22">
      <t>イコウ</t>
    </rPh>
    <rPh sb="22" eb="29">
      <t>ルイジシセツヘイキンチ</t>
    </rPh>
    <rPh sb="30" eb="32">
      <t>ウワマワ</t>
    </rPh>
    <rPh sb="37" eb="39">
      <t>シセツ</t>
    </rPh>
    <rPh sb="40" eb="43">
      <t>ロウキュウカ</t>
    </rPh>
    <rPh sb="44" eb="46">
      <t>シンコウ</t>
    </rPh>
    <rPh sb="51" eb="52">
      <t>カンガ</t>
    </rPh>
    <rPh sb="85" eb="87">
      <t>シセツ</t>
    </rPh>
    <rPh sb="88" eb="90">
      <t>シサン</t>
    </rPh>
    <rPh sb="90" eb="92">
      <t>カチ</t>
    </rPh>
    <rPh sb="94" eb="96">
      <t>コテイ</t>
    </rPh>
    <rPh sb="96" eb="98">
      <t>シサン</t>
    </rPh>
    <rPh sb="98" eb="100">
      <t>ダイチョウ</t>
    </rPh>
    <rPh sb="100" eb="101">
      <t>トウ</t>
    </rPh>
    <rPh sb="103" eb="105">
      <t>サンシュツ</t>
    </rPh>
    <rPh sb="111" eb="114">
      <t>トウシセツ</t>
    </rPh>
    <rPh sb="115" eb="117">
      <t>リッチ</t>
    </rPh>
    <rPh sb="117" eb="119">
      <t>ジョウケン</t>
    </rPh>
    <rPh sb="119" eb="120">
      <t>トウ</t>
    </rPh>
    <rPh sb="121" eb="123">
      <t>カンアン</t>
    </rPh>
    <rPh sb="127" eb="129">
      <t>イッソウ</t>
    </rPh>
    <rPh sb="130" eb="132">
      <t>コウド</t>
    </rPh>
    <rPh sb="132" eb="134">
      <t>リヨウ</t>
    </rPh>
    <rPh sb="135" eb="137">
      <t>カノウ</t>
    </rPh>
    <rPh sb="141" eb="143">
      <t>ケントウ</t>
    </rPh>
    <rPh sb="148" eb="149">
      <t>モト</t>
    </rPh>
    <rPh sb="183" eb="185">
      <t>シセツ</t>
    </rPh>
    <rPh sb="185" eb="187">
      <t>トウシ</t>
    </rPh>
    <rPh sb="187" eb="189">
      <t>ミコ</t>
    </rPh>
    <rPh sb="189" eb="190">
      <t>ガク</t>
    </rPh>
    <rPh sb="192" eb="194">
      <t>コンゴ</t>
    </rPh>
    <rPh sb="195" eb="196">
      <t>ネン</t>
    </rPh>
    <rPh sb="197" eb="199">
      <t>ミコ</t>
    </rPh>
    <rPh sb="201" eb="203">
      <t>サクセイ</t>
    </rPh>
    <rPh sb="210" eb="213">
      <t>コンネンド</t>
    </rPh>
    <rPh sb="220" eb="222">
      <t>カイシュウ</t>
    </rPh>
    <rPh sb="245" eb="247">
      <t>シンコウ</t>
    </rPh>
    <rPh sb="260" eb="262">
      <t>カイシュウ</t>
    </rPh>
    <rPh sb="263" eb="265">
      <t>ヤネ</t>
    </rPh>
    <rPh sb="265" eb="267">
      <t>カイシュウ</t>
    </rPh>
    <rPh sb="267" eb="268">
      <t>トウ</t>
    </rPh>
    <rPh sb="269" eb="271">
      <t>コンゴ</t>
    </rPh>
    <rPh sb="272" eb="275">
      <t>ケイカクテキ</t>
    </rPh>
    <rPh sb="276" eb="280">
      <t>セツビトウシ</t>
    </rPh>
    <rPh sb="281" eb="283">
      <t>ヒツヨウ</t>
    </rPh>
    <rPh sb="284" eb="285">
      <t>カンガ</t>
    </rPh>
    <rPh sb="319" eb="321">
      <t>ルイセキ</t>
    </rPh>
    <rPh sb="321" eb="323">
      <t>ケッソン</t>
    </rPh>
    <rPh sb="323" eb="324">
      <t>キン</t>
    </rPh>
    <rPh sb="324" eb="326">
      <t>ヒリツ</t>
    </rPh>
    <rPh sb="328" eb="334">
      <t>ルイジシセツヘイキン</t>
    </rPh>
    <rPh sb="335" eb="336">
      <t>オオ</t>
    </rPh>
    <rPh sb="338" eb="340">
      <t>シタマワ</t>
    </rPh>
    <rPh sb="345" eb="347">
      <t>ケイエイ</t>
    </rPh>
    <rPh sb="348" eb="351">
      <t>ケンゼンカ</t>
    </rPh>
    <rPh sb="352" eb="353">
      <t>ハカ</t>
    </rPh>
    <rPh sb="375" eb="377">
      <t>キギョウ</t>
    </rPh>
    <rPh sb="377" eb="378">
      <t>サイ</t>
    </rPh>
    <rPh sb="378" eb="380">
      <t>ザンダカ</t>
    </rPh>
    <rPh sb="380" eb="381">
      <t>タイ</t>
    </rPh>
    <rPh sb="381" eb="383">
      <t>リョウキン</t>
    </rPh>
    <rPh sb="383" eb="385">
      <t>シュウニュウ</t>
    </rPh>
    <rPh sb="385" eb="387">
      <t>ヒリツ</t>
    </rPh>
    <rPh sb="389" eb="391">
      <t>ヘイセイ</t>
    </rPh>
    <rPh sb="393" eb="394">
      <t>ネン</t>
    </rPh>
    <rPh sb="394" eb="395">
      <t>ド</t>
    </rPh>
    <rPh sb="396" eb="398">
      <t>ジッシ</t>
    </rPh>
    <rPh sb="400" eb="402">
      <t>シセツ</t>
    </rPh>
    <rPh sb="402" eb="404">
      <t>カイシュウ</t>
    </rPh>
    <rPh sb="404" eb="406">
      <t>コウジ</t>
    </rPh>
    <rPh sb="407" eb="409">
      <t>ザイゲン</t>
    </rPh>
    <rPh sb="412" eb="413">
      <t>カ</t>
    </rPh>
    <rPh sb="414" eb="415">
      <t>イ</t>
    </rPh>
    <rPh sb="417" eb="419">
      <t>キギョウ</t>
    </rPh>
    <rPh sb="419" eb="420">
      <t>サイ</t>
    </rPh>
    <rPh sb="421" eb="423">
      <t>エイキョウ</t>
    </rPh>
    <rPh sb="426" eb="428">
      <t>ゾウカ</t>
    </rPh>
    <rPh sb="433" eb="436">
      <t>ケイカクテキ</t>
    </rPh>
    <rPh sb="437" eb="439">
      <t>ヘンサイ</t>
    </rPh>
    <rPh sb="440" eb="441">
      <t>モト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</si>
</sst>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3">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219</c:v>
                </c:pt>
                <c:pt idx="3">
                  <c:v>554</c:v>
                </c:pt>
                <c:pt idx="4">
                  <c:v>305</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89270144"/>
        <c:axId val="892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89270144"/>
        <c:axId val="89292800"/>
      </c:lineChart>
      <c:dateAx>
        <c:axId val="89270144"/>
        <c:scaling>
          <c:orientation val="minMax"/>
        </c:scaling>
        <c:delete val="1"/>
        <c:axPos val="b"/>
        <c:numFmt formatCode="ge" sourceLinked="1"/>
        <c:majorTickMark val="none"/>
        <c:minorTickMark val="none"/>
        <c:tickLblPos val="none"/>
        <c:crossAx val="89292800"/>
        <c:crosses val="autoZero"/>
        <c:auto val="1"/>
        <c:lblOffset val="100"/>
        <c:baseTimeUnit val="years"/>
      </c:dateAx>
      <c:valAx>
        <c:axId val="8929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2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44.4</c:v>
                </c:pt>
                <c:pt idx="1">
                  <c:v>45.1</c:v>
                </c:pt>
                <c:pt idx="2">
                  <c:v>64.599999999999994</c:v>
                </c:pt>
                <c:pt idx="3">
                  <c:v>66</c:v>
                </c:pt>
                <c:pt idx="4">
                  <c:v>67.3</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99068160"/>
        <c:axId val="99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99068160"/>
        <c:axId val="99078528"/>
      </c:lineChart>
      <c:dateAx>
        <c:axId val="99068160"/>
        <c:scaling>
          <c:orientation val="minMax"/>
        </c:scaling>
        <c:delete val="1"/>
        <c:axPos val="b"/>
        <c:numFmt formatCode="ge" sourceLinked="1"/>
        <c:majorTickMark val="none"/>
        <c:minorTickMark val="none"/>
        <c:tickLblPos val="none"/>
        <c:crossAx val="99078528"/>
        <c:crosses val="autoZero"/>
        <c:auto val="1"/>
        <c:lblOffset val="100"/>
        <c:baseTimeUnit val="years"/>
      </c:dateAx>
      <c:valAx>
        <c:axId val="9907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1.0800000000000001E-2</c:v>
                </c:pt>
                <c:pt idx="1">
                  <c:v>1.37E-2</c:v>
                </c:pt>
                <c:pt idx="2">
                  <c:v>1.7100000000000001E-2</c:v>
                </c:pt>
                <c:pt idx="3">
                  <c:v>1.6E-2</c:v>
                </c:pt>
                <c:pt idx="4">
                  <c:v>1.17E-2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99134464"/>
        <c:axId val="9913625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5.1999999999999998E-3</c:v>
                </c:pt>
                <c:pt idx="1">
                  <c:v>5.0000000000000001E-3</c:v>
                </c:pt>
                <c:pt idx="2">
                  <c:v>5.0000000000000001E-3</c:v>
                </c:pt>
                <c:pt idx="3">
                  <c:v>4.1999999999999997E-3</c:v>
                </c:pt>
                <c:pt idx="4">
                  <c:v>3.7000000000000002E-3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99155968"/>
        <c:axId val="99137792"/>
      </c:lineChart>
      <c:dateAx>
        <c:axId val="99134464"/>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9136256"/>
        <c:crosses val="autoZero"/>
        <c:auto val="1"/>
        <c:lblOffset val="100"/>
        <c:baseTimeUnit val="years"/>
      </c:dateAx>
      <c:valAx>
        <c:axId val="99136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9134464"/>
        <c:crosses val="autoZero"/>
        <c:crossBetween val="between"/>
      </c:valAx>
      <c:valAx>
        <c:axId val="99137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9155968"/>
        <c:crosses val="max"/>
        <c:crossBetween val="between"/>
      </c:valAx>
      <c:dateAx>
        <c:axId val="99155968"/>
        <c:scaling>
          <c:orientation val="minMax"/>
        </c:scaling>
        <c:delete val="1"/>
        <c:axPos val="b"/>
        <c:numFmt formatCode="ge" sourceLinked="1"/>
        <c:majorTickMark val="out"/>
        <c:minorTickMark val="none"/>
        <c:tickLblPos val="nextTo"/>
        <c:crossAx val="9913779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2.1</c:v>
                </c:pt>
                <c:pt idx="3">
                  <c:v>4.8</c:v>
                </c:pt>
                <c:pt idx="4">
                  <c:v>2.7</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98838400"/>
        <c:axId val="98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98838400"/>
        <c:axId val="98844672"/>
      </c:lineChart>
      <c:dateAx>
        <c:axId val="98838400"/>
        <c:scaling>
          <c:orientation val="minMax"/>
        </c:scaling>
        <c:delete val="1"/>
        <c:axPos val="b"/>
        <c:numFmt formatCode="ge" sourceLinked="1"/>
        <c:majorTickMark val="none"/>
        <c:minorTickMark val="none"/>
        <c:tickLblPos val="none"/>
        <c:crossAx val="98844672"/>
        <c:crosses val="autoZero"/>
        <c:auto val="1"/>
        <c:lblOffset val="100"/>
        <c:baseTimeUnit val="years"/>
      </c:dateAx>
      <c:valAx>
        <c:axId val="9884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100.3</c:v>
                </c:pt>
                <c:pt idx="1">
                  <c:v>96.1</c:v>
                </c:pt>
                <c:pt idx="2">
                  <c:v>98.3</c:v>
                </c:pt>
                <c:pt idx="3">
                  <c:v>91.5</c:v>
                </c:pt>
                <c:pt idx="4">
                  <c:v>93.9</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98883072"/>
        <c:axId val="98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98883072"/>
        <c:axId val="98884992"/>
      </c:lineChart>
      <c:dateAx>
        <c:axId val="98883072"/>
        <c:scaling>
          <c:orientation val="minMax"/>
        </c:scaling>
        <c:delete val="1"/>
        <c:axPos val="b"/>
        <c:numFmt formatCode="ge" sourceLinked="1"/>
        <c:majorTickMark val="none"/>
        <c:minorTickMark val="none"/>
        <c:tickLblPos val="none"/>
        <c:crossAx val="98884992"/>
        <c:crosses val="autoZero"/>
        <c:auto val="1"/>
        <c:lblOffset val="100"/>
        <c:baseTimeUnit val="years"/>
      </c:dateAx>
      <c:valAx>
        <c:axId val="9888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10902</c:v>
                </c:pt>
                <c:pt idx="1">
                  <c:v>2198</c:v>
                </c:pt>
                <c:pt idx="2">
                  <c:v>6729</c:v>
                </c:pt>
                <c:pt idx="3">
                  <c:v>-7164</c:v>
                </c:pt>
                <c:pt idx="4">
                  <c:v>-1022</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93353088"/>
        <c:axId val="93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93353088"/>
        <c:axId val="93355008"/>
      </c:lineChart>
      <c:dateAx>
        <c:axId val="93353088"/>
        <c:scaling>
          <c:orientation val="minMax"/>
        </c:scaling>
        <c:delete val="1"/>
        <c:axPos val="b"/>
        <c:numFmt formatCode="ge" sourceLinked="1"/>
        <c:majorTickMark val="none"/>
        <c:minorTickMark val="none"/>
        <c:tickLblPos val="none"/>
        <c:crossAx val="93355008"/>
        <c:crosses val="autoZero"/>
        <c:auto val="1"/>
        <c:lblOffset val="100"/>
        <c:baseTimeUnit val="years"/>
      </c:dateAx>
      <c:valAx>
        <c:axId val="9335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5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4.5999999999999996</c:v>
                </c:pt>
                <c:pt idx="1">
                  <c:v>9.3000000000000007</c:v>
                </c:pt>
                <c:pt idx="2">
                  <c:v>18.5</c:v>
                </c:pt>
                <c:pt idx="3">
                  <c:v>32.9</c:v>
                </c:pt>
                <c:pt idx="4">
                  <c:v>27.5</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93461120"/>
        <c:axId val="934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93461120"/>
        <c:axId val="93475584"/>
      </c:lineChart>
      <c:dateAx>
        <c:axId val="93461120"/>
        <c:scaling>
          <c:orientation val="minMax"/>
        </c:scaling>
        <c:delete val="1"/>
        <c:axPos val="b"/>
        <c:numFmt formatCode="ge" sourceLinked="1"/>
        <c:majorTickMark val="none"/>
        <c:minorTickMark val="none"/>
        <c:tickLblPos val="none"/>
        <c:crossAx val="93475584"/>
        <c:crosses val="autoZero"/>
        <c:auto val="1"/>
        <c:lblOffset val="100"/>
        <c:baseTimeUnit val="years"/>
      </c:dateAx>
      <c:valAx>
        <c:axId val="9347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6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40</c:v>
                </c:pt>
                <c:pt idx="1">
                  <c:v>41.4</c:v>
                </c:pt>
                <c:pt idx="2">
                  <c:v>38.200000000000003</c:v>
                </c:pt>
                <c:pt idx="3">
                  <c:v>42.6</c:v>
                </c:pt>
                <c:pt idx="4">
                  <c:v>44.4</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93518848"/>
        <c:axId val="933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93518848"/>
        <c:axId val="93393664"/>
      </c:lineChart>
      <c:dateAx>
        <c:axId val="93518848"/>
        <c:scaling>
          <c:orientation val="minMax"/>
        </c:scaling>
        <c:delete val="1"/>
        <c:axPos val="b"/>
        <c:numFmt formatCode="ge" sourceLinked="1"/>
        <c:majorTickMark val="none"/>
        <c:minorTickMark val="none"/>
        <c:tickLblPos val="none"/>
        <c:crossAx val="93393664"/>
        <c:crosses val="autoZero"/>
        <c:auto val="1"/>
        <c:lblOffset val="100"/>
        <c:baseTimeUnit val="years"/>
      </c:dateAx>
      <c:valAx>
        <c:axId val="9339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1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31.9</c:v>
                </c:pt>
                <c:pt idx="1">
                  <c:v>32.299999999999997</c:v>
                </c:pt>
                <c:pt idx="2">
                  <c:v>33.5</c:v>
                </c:pt>
                <c:pt idx="3">
                  <c:v>29.4</c:v>
                </c:pt>
                <c:pt idx="4">
                  <c:v>26.7</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93443584"/>
        <c:axId val="93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93443584"/>
        <c:axId val="93445504"/>
      </c:lineChart>
      <c:dateAx>
        <c:axId val="93443584"/>
        <c:scaling>
          <c:orientation val="minMax"/>
        </c:scaling>
        <c:delete val="1"/>
        <c:axPos val="b"/>
        <c:numFmt formatCode="ge" sourceLinked="1"/>
        <c:majorTickMark val="none"/>
        <c:minorTickMark val="none"/>
        <c:tickLblPos val="none"/>
        <c:crossAx val="93445504"/>
        <c:crosses val="autoZero"/>
        <c:auto val="1"/>
        <c:lblOffset val="100"/>
        <c:baseTimeUnit val="years"/>
      </c:dateAx>
      <c:valAx>
        <c:axId val="9344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4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30.3</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98921856"/>
        <c:axId val="989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98921856"/>
        <c:axId val="98932224"/>
      </c:lineChart>
      <c:dateAx>
        <c:axId val="98921856"/>
        <c:scaling>
          <c:orientation val="minMax"/>
        </c:scaling>
        <c:delete val="1"/>
        <c:axPos val="b"/>
        <c:numFmt formatCode="ge" sourceLinked="1"/>
        <c:majorTickMark val="none"/>
        <c:minorTickMark val="none"/>
        <c:tickLblPos val="none"/>
        <c:crossAx val="98932224"/>
        <c:crosses val="autoZero"/>
        <c:auto val="1"/>
        <c:lblOffset val="100"/>
        <c:baseTimeUnit val="years"/>
      </c:dateAx>
      <c:valAx>
        <c:axId val="989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2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99027584"/>
        <c:axId val="99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99027584"/>
        <c:axId val="99029760"/>
      </c:lineChart>
      <c:dateAx>
        <c:axId val="99027584"/>
        <c:scaling>
          <c:orientation val="minMax"/>
        </c:scaling>
        <c:delete val="1"/>
        <c:axPos val="b"/>
        <c:numFmt formatCode="ge" sourceLinked="1"/>
        <c:majorTickMark val="none"/>
        <c:minorTickMark val="none"/>
        <c:tickLblPos val="none"/>
        <c:crossAx val="99029760"/>
        <c:crosses val="autoZero"/>
        <c:auto val="1"/>
        <c:lblOffset val="100"/>
        <c:baseTimeUnit val="years"/>
      </c:dateAx>
      <c:valAx>
        <c:axId val="9902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EU7" zoomScale="75" zoomScaleNormal="75" zoomScaleSheetLayoutView="70" workbookViewId="0">
      <selection activeCell="OA29" sqref="OA2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埼玉県小鹿野町　国民宿舎　両神荘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140</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10610</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35.799999999999997</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88.8</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4302</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168</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85.7</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141</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25.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26.2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100.3</v>
      </c>
      <c r="S31" s="125"/>
      <c r="T31" s="125"/>
      <c r="U31" s="125"/>
      <c r="V31" s="125"/>
      <c r="W31" s="125"/>
      <c r="X31" s="125"/>
      <c r="Y31" s="125"/>
      <c r="Z31" s="125"/>
      <c r="AA31" s="125"/>
      <c r="AB31" s="125"/>
      <c r="AC31" s="125"/>
      <c r="AD31" s="125"/>
      <c r="AE31" s="125"/>
      <c r="AF31" s="125">
        <f>データ!Z7</f>
        <v>96.1</v>
      </c>
      <c r="AG31" s="125"/>
      <c r="AH31" s="125"/>
      <c r="AI31" s="125"/>
      <c r="AJ31" s="125"/>
      <c r="AK31" s="125"/>
      <c r="AL31" s="125"/>
      <c r="AM31" s="125"/>
      <c r="AN31" s="125"/>
      <c r="AO31" s="125"/>
      <c r="AP31" s="125"/>
      <c r="AQ31" s="125"/>
      <c r="AR31" s="125"/>
      <c r="AS31" s="125"/>
      <c r="AT31" s="125">
        <f>データ!AA7</f>
        <v>98.3</v>
      </c>
      <c r="AU31" s="125"/>
      <c r="AV31" s="125"/>
      <c r="AW31" s="125"/>
      <c r="AX31" s="125"/>
      <c r="AY31" s="125"/>
      <c r="AZ31" s="125"/>
      <c r="BA31" s="125"/>
      <c r="BB31" s="125"/>
      <c r="BC31" s="125"/>
      <c r="BD31" s="125"/>
      <c r="BE31" s="125"/>
      <c r="BF31" s="125"/>
      <c r="BG31" s="125"/>
      <c r="BH31" s="125">
        <f>データ!AB7</f>
        <v>91.5</v>
      </c>
      <c r="BI31" s="125"/>
      <c r="BJ31" s="125"/>
      <c r="BK31" s="125"/>
      <c r="BL31" s="125"/>
      <c r="BM31" s="125"/>
      <c r="BN31" s="125"/>
      <c r="BO31" s="125"/>
      <c r="BP31" s="125"/>
      <c r="BQ31" s="125"/>
      <c r="BR31" s="125"/>
      <c r="BS31" s="125"/>
      <c r="BT31" s="125"/>
      <c r="BU31" s="125"/>
      <c r="BV31" s="125">
        <f>データ!AC7</f>
        <v>93.9</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2.1</v>
      </c>
      <c r="EI31" s="125"/>
      <c r="EJ31" s="125"/>
      <c r="EK31" s="125"/>
      <c r="EL31" s="125"/>
      <c r="EM31" s="125"/>
      <c r="EN31" s="125"/>
      <c r="EO31" s="125"/>
      <c r="EP31" s="125"/>
      <c r="EQ31" s="125"/>
      <c r="ER31" s="125"/>
      <c r="ES31" s="125"/>
      <c r="ET31" s="125"/>
      <c r="EU31" s="125"/>
      <c r="EV31" s="125">
        <f>データ!AM7</f>
        <v>4.8</v>
      </c>
      <c r="EW31" s="125"/>
      <c r="EX31" s="125"/>
      <c r="EY31" s="125"/>
      <c r="EZ31" s="125"/>
      <c r="FA31" s="125"/>
      <c r="FB31" s="125"/>
      <c r="FC31" s="125"/>
      <c r="FD31" s="125"/>
      <c r="FE31" s="125"/>
      <c r="FF31" s="125"/>
      <c r="FG31" s="125"/>
      <c r="FH31" s="125"/>
      <c r="FI31" s="125"/>
      <c r="FJ31" s="125">
        <f>データ!AN7</f>
        <v>2.7</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219</v>
      </c>
      <c r="HW31" s="126"/>
      <c r="HX31" s="126"/>
      <c r="HY31" s="126"/>
      <c r="HZ31" s="126"/>
      <c r="IA31" s="126"/>
      <c r="IB31" s="126"/>
      <c r="IC31" s="126"/>
      <c r="ID31" s="126"/>
      <c r="IE31" s="126"/>
      <c r="IF31" s="126"/>
      <c r="IG31" s="126"/>
      <c r="IH31" s="126"/>
      <c r="II31" s="126"/>
      <c r="IJ31" s="126">
        <f>データ!AX7</f>
        <v>554</v>
      </c>
      <c r="IK31" s="126"/>
      <c r="IL31" s="126"/>
      <c r="IM31" s="126"/>
      <c r="IN31" s="126"/>
      <c r="IO31" s="126"/>
      <c r="IP31" s="126"/>
      <c r="IQ31" s="126"/>
      <c r="IR31" s="126"/>
      <c r="IS31" s="126"/>
      <c r="IT31" s="126"/>
      <c r="IU31" s="126"/>
      <c r="IV31" s="126"/>
      <c r="IW31" s="126"/>
      <c r="IX31" s="126">
        <f>データ!AY7</f>
        <v>305</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142</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31" t="s">
        <v>138</v>
      </c>
      <c r="NJ49" s="132"/>
      <c r="NK49" s="132"/>
      <c r="NL49" s="132"/>
      <c r="NM49" s="132"/>
      <c r="NN49" s="132"/>
      <c r="NO49" s="132"/>
      <c r="NP49" s="132"/>
      <c r="NQ49" s="132"/>
      <c r="NR49" s="132"/>
      <c r="NS49" s="132"/>
      <c r="NT49" s="132"/>
      <c r="NU49" s="132"/>
      <c r="NV49" s="132"/>
      <c r="NW49" s="133"/>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31"/>
      <c r="NJ50" s="132"/>
      <c r="NK50" s="132"/>
      <c r="NL50" s="132"/>
      <c r="NM50" s="132"/>
      <c r="NN50" s="132"/>
      <c r="NO50" s="132"/>
      <c r="NP50" s="132"/>
      <c r="NQ50" s="132"/>
      <c r="NR50" s="132"/>
      <c r="NS50" s="132"/>
      <c r="NT50" s="132"/>
      <c r="NU50" s="132"/>
      <c r="NV50" s="132"/>
      <c r="NW50" s="133"/>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31"/>
      <c r="NJ51" s="132"/>
      <c r="NK51" s="132"/>
      <c r="NL51" s="132"/>
      <c r="NM51" s="132"/>
      <c r="NN51" s="132"/>
      <c r="NO51" s="132"/>
      <c r="NP51" s="132"/>
      <c r="NQ51" s="132"/>
      <c r="NR51" s="132"/>
      <c r="NS51" s="132"/>
      <c r="NT51" s="132"/>
      <c r="NU51" s="132"/>
      <c r="NV51" s="132"/>
      <c r="NW51" s="133"/>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31"/>
      <c r="NJ52" s="132"/>
      <c r="NK52" s="132"/>
      <c r="NL52" s="132"/>
      <c r="NM52" s="132"/>
      <c r="NN52" s="132"/>
      <c r="NO52" s="132"/>
      <c r="NP52" s="132"/>
      <c r="NQ52" s="132"/>
      <c r="NR52" s="132"/>
      <c r="NS52" s="132"/>
      <c r="NT52" s="132"/>
      <c r="NU52" s="132"/>
      <c r="NV52" s="132"/>
      <c r="NW52" s="133"/>
    </row>
    <row r="53" spans="1:387" ht="13.5" customHeight="1">
      <c r="A53" s="20"/>
      <c r="B53" s="23"/>
      <c r="C53" s="5"/>
      <c r="D53" s="5"/>
      <c r="E53" s="5"/>
      <c r="F53" s="5"/>
      <c r="I53" s="124" t="s">
        <v>27</v>
      </c>
      <c r="J53" s="124"/>
      <c r="K53" s="124"/>
      <c r="L53" s="124"/>
      <c r="M53" s="124"/>
      <c r="N53" s="124"/>
      <c r="O53" s="124"/>
      <c r="P53" s="124"/>
      <c r="Q53" s="124"/>
      <c r="R53" s="125">
        <f>データ!BF7</f>
        <v>31.9</v>
      </c>
      <c r="S53" s="125"/>
      <c r="T53" s="125"/>
      <c r="U53" s="125"/>
      <c r="V53" s="125"/>
      <c r="W53" s="125"/>
      <c r="X53" s="125"/>
      <c r="Y53" s="125"/>
      <c r="Z53" s="125"/>
      <c r="AA53" s="125"/>
      <c r="AB53" s="125"/>
      <c r="AC53" s="125"/>
      <c r="AD53" s="125"/>
      <c r="AE53" s="125"/>
      <c r="AF53" s="125">
        <f>データ!BG7</f>
        <v>32.299999999999997</v>
      </c>
      <c r="AG53" s="125"/>
      <c r="AH53" s="125"/>
      <c r="AI53" s="125"/>
      <c r="AJ53" s="125"/>
      <c r="AK53" s="125"/>
      <c r="AL53" s="125"/>
      <c r="AM53" s="125"/>
      <c r="AN53" s="125"/>
      <c r="AO53" s="125"/>
      <c r="AP53" s="125"/>
      <c r="AQ53" s="125"/>
      <c r="AR53" s="125"/>
      <c r="AS53" s="125"/>
      <c r="AT53" s="125">
        <f>データ!BH7</f>
        <v>33.5</v>
      </c>
      <c r="AU53" s="125"/>
      <c r="AV53" s="125"/>
      <c r="AW53" s="125"/>
      <c r="AX53" s="125"/>
      <c r="AY53" s="125"/>
      <c r="AZ53" s="125"/>
      <c r="BA53" s="125"/>
      <c r="BB53" s="125"/>
      <c r="BC53" s="125"/>
      <c r="BD53" s="125"/>
      <c r="BE53" s="125"/>
      <c r="BF53" s="125"/>
      <c r="BG53" s="125"/>
      <c r="BH53" s="125">
        <f>データ!BI7</f>
        <v>29.4</v>
      </c>
      <c r="BI53" s="125"/>
      <c r="BJ53" s="125"/>
      <c r="BK53" s="125"/>
      <c r="BL53" s="125"/>
      <c r="BM53" s="125"/>
      <c r="BN53" s="125"/>
      <c r="BO53" s="125"/>
      <c r="BP53" s="125"/>
      <c r="BQ53" s="125"/>
      <c r="BR53" s="125"/>
      <c r="BS53" s="125"/>
      <c r="BT53" s="125"/>
      <c r="BU53" s="125"/>
      <c r="BV53" s="125">
        <f>データ!BJ7</f>
        <v>26.7</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40</v>
      </c>
      <c r="DG53" s="125"/>
      <c r="DH53" s="125"/>
      <c r="DI53" s="125"/>
      <c r="DJ53" s="125"/>
      <c r="DK53" s="125"/>
      <c r="DL53" s="125"/>
      <c r="DM53" s="125"/>
      <c r="DN53" s="125"/>
      <c r="DO53" s="125"/>
      <c r="DP53" s="125"/>
      <c r="DQ53" s="125"/>
      <c r="DR53" s="125"/>
      <c r="DS53" s="125"/>
      <c r="DT53" s="125">
        <f>データ!BR7</f>
        <v>41.4</v>
      </c>
      <c r="DU53" s="125"/>
      <c r="DV53" s="125"/>
      <c r="DW53" s="125"/>
      <c r="DX53" s="125"/>
      <c r="DY53" s="125"/>
      <c r="DZ53" s="125"/>
      <c r="EA53" s="125"/>
      <c r="EB53" s="125"/>
      <c r="EC53" s="125"/>
      <c r="ED53" s="125"/>
      <c r="EE53" s="125"/>
      <c r="EF53" s="125"/>
      <c r="EG53" s="125"/>
      <c r="EH53" s="125">
        <f>データ!BS7</f>
        <v>38.200000000000003</v>
      </c>
      <c r="EI53" s="125"/>
      <c r="EJ53" s="125"/>
      <c r="EK53" s="125"/>
      <c r="EL53" s="125"/>
      <c r="EM53" s="125"/>
      <c r="EN53" s="125"/>
      <c r="EO53" s="125"/>
      <c r="EP53" s="125"/>
      <c r="EQ53" s="125"/>
      <c r="ER53" s="125"/>
      <c r="ES53" s="125"/>
      <c r="ET53" s="125"/>
      <c r="EU53" s="125"/>
      <c r="EV53" s="125">
        <f>データ!BT7</f>
        <v>42.6</v>
      </c>
      <c r="EW53" s="125"/>
      <c r="EX53" s="125"/>
      <c r="EY53" s="125"/>
      <c r="EZ53" s="125"/>
      <c r="FA53" s="125"/>
      <c r="FB53" s="125"/>
      <c r="FC53" s="125"/>
      <c r="FD53" s="125"/>
      <c r="FE53" s="125"/>
      <c r="FF53" s="125"/>
      <c r="FG53" s="125"/>
      <c r="FH53" s="125"/>
      <c r="FI53" s="125"/>
      <c r="FJ53" s="125">
        <f>データ!BU7</f>
        <v>44.4</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4.5999999999999996</v>
      </c>
      <c r="GU53" s="125"/>
      <c r="GV53" s="125"/>
      <c r="GW53" s="125"/>
      <c r="GX53" s="125"/>
      <c r="GY53" s="125"/>
      <c r="GZ53" s="125"/>
      <c r="HA53" s="125"/>
      <c r="HB53" s="125"/>
      <c r="HC53" s="125"/>
      <c r="HD53" s="125"/>
      <c r="HE53" s="125"/>
      <c r="HF53" s="125"/>
      <c r="HG53" s="125"/>
      <c r="HH53" s="125">
        <f>データ!CC7</f>
        <v>9.3000000000000007</v>
      </c>
      <c r="HI53" s="125"/>
      <c r="HJ53" s="125"/>
      <c r="HK53" s="125"/>
      <c r="HL53" s="125"/>
      <c r="HM53" s="125"/>
      <c r="HN53" s="125"/>
      <c r="HO53" s="125"/>
      <c r="HP53" s="125"/>
      <c r="HQ53" s="125"/>
      <c r="HR53" s="125"/>
      <c r="HS53" s="125"/>
      <c r="HT53" s="125"/>
      <c r="HU53" s="125"/>
      <c r="HV53" s="125">
        <f>データ!CD7</f>
        <v>18.5</v>
      </c>
      <c r="HW53" s="125"/>
      <c r="HX53" s="125"/>
      <c r="HY53" s="125"/>
      <c r="HZ53" s="125"/>
      <c r="IA53" s="125"/>
      <c r="IB53" s="125"/>
      <c r="IC53" s="125"/>
      <c r="ID53" s="125"/>
      <c r="IE53" s="125"/>
      <c r="IF53" s="125"/>
      <c r="IG53" s="125"/>
      <c r="IH53" s="125"/>
      <c r="II53" s="125"/>
      <c r="IJ53" s="125">
        <f>データ!CE7</f>
        <v>32.9</v>
      </c>
      <c r="IK53" s="125"/>
      <c r="IL53" s="125"/>
      <c r="IM53" s="125"/>
      <c r="IN53" s="125"/>
      <c r="IO53" s="125"/>
      <c r="IP53" s="125"/>
      <c r="IQ53" s="125"/>
      <c r="IR53" s="125"/>
      <c r="IS53" s="125"/>
      <c r="IT53" s="125"/>
      <c r="IU53" s="125"/>
      <c r="IV53" s="125"/>
      <c r="IW53" s="125"/>
      <c r="IX53" s="125">
        <f>データ!CF7</f>
        <v>27.5</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10902</v>
      </c>
      <c r="KI53" s="126"/>
      <c r="KJ53" s="126"/>
      <c r="KK53" s="126"/>
      <c r="KL53" s="126"/>
      <c r="KM53" s="126"/>
      <c r="KN53" s="126"/>
      <c r="KO53" s="126"/>
      <c r="KP53" s="126"/>
      <c r="KQ53" s="126"/>
      <c r="KR53" s="126"/>
      <c r="KS53" s="126"/>
      <c r="KT53" s="126"/>
      <c r="KU53" s="126"/>
      <c r="KV53" s="126">
        <f>データ!CN7</f>
        <v>2198</v>
      </c>
      <c r="KW53" s="126"/>
      <c r="KX53" s="126"/>
      <c r="KY53" s="126"/>
      <c r="KZ53" s="126"/>
      <c r="LA53" s="126"/>
      <c r="LB53" s="126"/>
      <c r="LC53" s="126"/>
      <c r="LD53" s="126"/>
      <c r="LE53" s="126"/>
      <c r="LF53" s="126"/>
      <c r="LG53" s="126"/>
      <c r="LH53" s="126"/>
      <c r="LI53" s="126"/>
      <c r="LJ53" s="126">
        <f>データ!CO7</f>
        <v>6729</v>
      </c>
      <c r="LK53" s="126"/>
      <c r="LL53" s="126"/>
      <c r="LM53" s="126"/>
      <c r="LN53" s="126"/>
      <c r="LO53" s="126"/>
      <c r="LP53" s="126"/>
      <c r="LQ53" s="126"/>
      <c r="LR53" s="126"/>
      <c r="LS53" s="126"/>
      <c r="LT53" s="126"/>
      <c r="LU53" s="126"/>
      <c r="LV53" s="126"/>
      <c r="LW53" s="126"/>
      <c r="LX53" s="126">
        <f>データ!CP7</f>
        <v>-7164</v>
      </c>
      <c r="LY53" s="126"/>
      <c r="LZ53" s="126"/>
      <c r="MA53" s="126"/>
      <c r="MB53" s="126"/>
      <c r="MC53" s="126"/>
      <c r="MD53" s="126"/>
      <c r="ME53" s="126"/>
      <c r="MF53" s="126"/>
      <c r="MG53" s="126"/>
      <c r="MH53" s="126"/>
      <c r="MI53" s="126"/>
      <c r="MJ53" s="126"/>
      <c r="MK53" s="126"/>
      <c r="ML53" s="126">
        <f>データ!CQ7</f>
        <v>-1022</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31"/>
      <c r="NJ53" s="132"/>
      <c r="NK53" s="132"/>
      <c r="NL53" s="132"/>
      <c r="NM53" s="132"/>
      <c r="NN53" s="132"/>
      <c r="NO53" s="132"/>
      <c r="NP53" s="132"/>
      <c r="NQ53" s="132"/>
      <c r="NR53" s="132"/>
      <c r="NS53" s="132"/>
      <c r="NT53" s="132"/>
      <c r="NU53" s="132"/>
      <c r="NV53" s="132"/>
      <c r="NW53" s="133"/>
    </row>
    <row r="54" spans="1:387" ht="13.5" customHeight="1">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8">
        <f>データ!CR7</f>
        <v>21153</v>
      </c>
      <c r="KI54" s="139"/>
      <c r="KJ54" s="139"/>
      <c r="KK54" s="139"/>
      <c r="KL54" s="139"/>
      <c r="KM54" s="139"/>
      <c r="KN54" s="139"/>
      <c r="KO54" s="139"/>
      <c r="KP54" s="139"/>
      <c r="KQ54" s="139"/>
      <c r="KR54" s="139"/>
      <c r="KS54" s="139"/>
      <c r="KT54" s="139"/>
      <c r="KU54" s="140"/>
      <c r="KV54" s="138">
        <f>データ!CS7</f>
        <v>26722</v>
      </c>
      <c r="KW54" s="139"/>
      <c r="KX54" s="139"/>
      <c r="KY54" s="139"/>
      <c r="KZ54" s="139"/>
      <c r="LA54" s="139"/>
      <c r="LB54" s="139"/>
      <c r="LC54" s="139"/>
      <c r="LD54" s="139"/>
      <c r="LE54" s="139"/>
      <c r="LF54" s="139"/>
      <c r="LG54" s="139"/>
      <c r="LH54" s="139"/>
      <c r="LI54" s="140"/>
      <c r="LJ54" s="138">
        <f>データ!CT7</f>
        <v>20854</v>
      </c>
      <c r="LK54" s="139"/>
      <c r="LL54" s="139"/>
      <c r="LM54" s="139"/>
      <c r="LN54" s="139"/>
      <c r="LO54" s="139"/>
      <c r="LP54" s="139"/>
      <c r="LQ54" s="139"/>
      <c r="LR54" s="139"/>
      <c r="LS54" s="139"/>
      <c r="LT54" s="139"/>
      <c r="LU54" s="139"/>
      <c r="LV54" s="139"/>
      <c r="LW54" s="140"/>
      <c r="LX54" s="138">
        <f>データ!CU7</f>
        <v>26933</v>
      </c>
      <c r="LY54" s="139"/>
      <c r="LZ54" s="139"/>
      <c r="MA54" s="139"/>
      <c r="MB54" s="139"/>
      <c r="MC54" s="139"/>
      <c r="MD54" s="139"/>
      <c r="ME54" s="139"/>
      <c r="MF54" s="139"/>
      <c r="MG54" s="139"/>
      <c r="MH54" s="139"/>
      <c r="MI54" s="139"/>
      <c r="MJ54" s="139"/>
      <c r="MK54" s="140"/>
      <c r="ML54" s="138">
        <f>データ!CV7</f>
        <v>38041</v>
      </c>
      <c r="MM54" s="139"/>
      <c r="MN54" s="139"/>
      <c r="MO54" s="139"/>
      <c r="MP54" s="139"/>
      <c r="MQ54" s="139"/>
      <c r="MR54" s="139"/>
      <c r="MS54" s="139"/>
      <c r="MT54" s="139"/>
      <c r="MU54" s="139"/>
      <c r="MV54" s="139"/>
      <c r="MW54" s="139"/>
      <c r="MX54" s="139"/>
      <c r="MY54" s="140"/>
      <c r="MZ54" s="5"/>
      <c r="NA54" s="5"/>
      <c r="NB54" s="5"/>
      <c r="NC54" s="5"/>
      <c r="ND54" s="5"/>
      <c r="NE54" s="5"/>
      <c r="NF54" s="5"/>
      <c r="NG54" s="20"/>
      <c r="NH54" s="2"/>
      <c r="NI54" s="131"/>
      <c r="NJ54" s="132"/>
      <c r="NK54" s="132"/>
      <c r="NL54" s="132"/>
      <c r="NM54" s="132"/>
      <c r="NN54" s="132"/>
      <c r="NO54" s="132"/>
      <c r="NP54" s="132"/>
      <c r="NQ54" s="132"/>
      <c r="NR54" s="132"/>
      <c r="NS54" s="132"/>
      <c r="NT54" s="132"/>
      <c r="NU54" s="132"/>
      <c r="NV54" s="132"/>
      <c r="NW54" s="133"/>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31"/>
      <c r="NJ55" s="132"/>
      <c r="NK55" s="132"/>
      <c r="NL55" s="132"/>
      <c r="NM55" s="132"/>
      <c r="NN55" s="132"/>
      <c r="NO55" s="132"/>
      <c r="NP55" s="132"/>
      <c r="NQ55" s="132"/>
      <c r="NR55" s="132"/>
      <c r="NS55" s="132"/>
      <c r="NT55" s="132"/>
      <c r="NU55" s="132"/>
      <c r="NV55" s="132"/>
      <c r="NW55" s="133"/>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31"/>
      <c r="NJ56" s="132"/>
      <c r="NK56" s="132"/>
      <c r="NL56" s="132"/>
      <c r="NM56" s="132"/>
      <c r="NN56" s="132"/>
      <c r="NO56" s="132"/>
      <c r="NP56" s="132"/>
      <c r="NQ56" s="132"/>
      <c r="NR56" s="132"/>
      <c r="NS56" s="132"/>
      <c r="NT56" s="132"/>
      <c r="NU56" s="132"/>
      <c r="NV56" s="132"/>
      <c r="NW56" s="133"/>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31"/>
      <c r="NJ57" s="132"/>
      <c r="NK57" s="132"/>
      <c r="NL57" s="132"/>
      <c r="NM57" s="132"/>
      <c r="NN57" s="132"/>
      <c r="NO57" s="132"/>
      <c r="NP57" s="132"/>
      <c r="NQ57" s="132"/>
      <c r="NR57" s="132"/>
      <c r="NS57" s="132"/>
      <c r="NT57" s="132"/>
      <c r="NU57" s="132"/>
      <c r="NV57" s="132"/>
      <c r="NW57" s="133"/>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31"/>
      <c r="NJ58" s="132"/>
      <c r="NK58" s="132"/>
      <c r="NL58" s="132"/>
      <c r="NM58" s="132"/>
      <c r="NN58" s="132"/>
      <c r="NO58" s="132"/>
      <c r="NP58" s="132"/>
      <c r="NQ58" s="132"/>
      <c r="NR58" s="132"/>
      <c r="NS58" s="132"/>
      <c r="NT58" s="132"/>
      <c r="NU58" s="132"/>
      <c r="NV58" s="132"/>
      <c r="NW58" s="133"/>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31"/>
      <c r="NJ59" s="132"/>
      <c r="NK59" s="132"/>
      <c r="NL59" s="132"/>
      <c r="NM59" s="132"/>
      <c r="NN59" s="132"/>
      <c r="NO59" s="132"/>
      <c r="NP59" s="132"/>
      <c r="NQ59" s="132"/>
      <c r="NR59" s="132"/>
      <c r="NS59" s="132"/>
      <c r="NT59" s="132"/>
      <c r="NU59" s="132"/>
      <c r="NV59" s="132"/>
      <c r="NW59" s="133"/>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31"/>
      <c r="NJ60" s="132"/>
      <c r="NK60" s="132"/>
      <c r="NL60" s="132"/>
      <c r="NM60" s="132"/>
      <c r="NN60" s="132"/>
      <c r="NO60" s="132"/>
      <c r="NP60" s="132"/>
      <c r="NQ60" s="132"/>
      <c r="NR60" s="132"/>
      <c r="NS60" s="132"/>
      <c r="NT60" s="132"/>
      <c r="NU60" s="132"/>
      <c r="NV60" s="132"/>
      <c r="NW60" s="133"/>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31"/>
      <c r="NJ61" s="132"/>
      <c r="NK61" s="132"/>
      <c r="NL61" s="132"/>
      <c r="NM61" s="132"/>
      <c r="NN61" s="132"/>
      <c r="NO61" s="132"/>
      <c r="NP61" s="132"/>
      <c r="NQ61" s="132"/>
      <c r="NR61" s="132"/>
      <c r="NS61" s="132"/>
      <c r="NT61" s="132"/>
      <c r="NU61" s="132"/>
      <c r="NV61" s="132"/>
      <c r="NW61" s="133"/>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31"/>
      <c r="NJ62" s="132"/>
      <c r="NK62" s="132"/>
      <c r="NL62" s="132"/>
      <c r="NM62" s="132"/>
      <c r="NN62" s="132"/>
      <c r="NO62" s="132"/>
      <c r="NP62" s="132"/>
      <c r="NQ62" s="132"/>
      <c r="NR62" s="132"/>
      <c r="NS62" s="132"/>
      <c r="NT62" s="132"/>
      <c r="NU62" s="132"/>
      <c r="NV62" s="132"/>
      <c r="NW62" s="133"/>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7" t="s">
        <v>40</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31"/>
      <c r="NJ63" s="132"/>
      <c r="NK63" s="132"/>
      <c r="NL63" s="132"/>
      <c r="NM63" s="132"/>
      <c r="NN63" s="132"/>
      <c r="NO63" s="132"/>
      <c r="NP63" s="132"/>
      <c r="NQ63" s="132"/>
      <c r="NR63" s="132"/>
      <c r="NS63" s="132"/>
      <c r="NT63" s="132"/>
      <c r="NU63" s="132"/>
      <c r="NV63" s="132"/>
      <c r="NW63" s="133"/>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34"/>
      <c r="NJ64" s="135"/>
      <c r="NK64" s="135"/>
      <c r="NL64" s="135"/>
      <c r="NM64" s="135"/>
      <c r="NN64" s="135"/>
      <c r="NO64" s="135"/>
      <c r="NP64" s="135"/>
      <c r="NQ64" s="135"/>
      <c r="NR64" s="135"/>
      <c r="NS64" s="135"/>
      <c r="NT64" s="135"/>
      <c r="NU64" s="135"/>
      <c r="NV64" s="135"/>
      <c r="NW64" s="136"/>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31" t="s">
        <v>139</v>
      </c>
      <c r="NJ66" s="132"/>
      <c r="NK66" s="132"/>
      <c r="NL66" s="132"/>
      <c r="NM66" s="132"/>
      <c r="NN66" s="132"/>
      <c r="NO66" s="132"/>
      <c r="NP66" s="132"/>
      <c r="NQ66" s="132"/>
      <c r="NR66" s="132"/>
      <c r="NS66" s="132"/>
      <c r="NT66" s="132"/>
      <c r="NU66" s="132"/>
      <c r="NV66" s="132"/>
      <c r="NW66" s="133"/>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1">
        <f>データ!DI6</f>
        <v>523976</v>
      </c>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31"/>
      <c r="NJ67" s="132"/>
      <c r="NK67" s="132"/>
      <c r="NL67" s="132"/>
      <c r="NM67" s="132"/>
      <c r="NN67" s="132"/>
      <c r="NO67" s="132"/>
      <c r="NP67" s="132"/>
      <c r="NQ67" s="132"/>
      <c r="NR67" s="132"/>
      <c r="NS67" s="132"/>
      <c r="NT67" s="132"/>
      <c r="NU67" s="132"/>
      <c r="NV67" s="132"/>
      <c r="NW67" s="133"/>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31"/>
      <c r="NJ68" s="132"/>
      <c r="NK68" s="132"/>
      <c r="NL68" s="132"/>
      <c r="NM68" s="132"/>
      <c r="NN68" s="132"/>
      <c r="NO68" s="132"/>
      <c r="NP68" s="132"/>
      <c r="NQ68" s="132"/>
      <c r="NR68" s="132"/>
      <c r="NS68" s="132"/>
      <c r="NT68" s="132"/>
      <c r="NU68" s="132"/>
      <c r="NV68" s="132"/>
      <c r="NW68" s="133"/>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31"/>
      <c r="NJ69" s="132"/>
      <c r="NK69" s="132"/>
      <c r="NL69" s="132"/>
      <c r="NM69" s="132"/>
      <c r="NN69" s="132"/>
      <c r="NO69" s="132"/>
      <c r="NP69" s="132"/>
      <c r="NQ69" s="132"/>
      <c r="NR69" s="132"/>
      <c r="NS69" s="132"/>
      <c r="NT69" s="132"/>
      <c r="NU69" s="132"/>
      <c r="NV69" s="132"/>
      <c r="NW69" s="133"/>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1"/>
      <c r="FX70" s="141"/>
      <c r="FY70" s="141"/>
      <c r="FZ70" s="141"/>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31"/>
      <c r="NJ70" s="132"/>
      <c r="NK70" s="132"/>
      <c r="NL70" s="132"/>
      <c r="NM70" s="132"/>
      <c r="NN70" s="132"/>
      <c r="NO70" s="132"/>
      <c r="NP70" s="132"/>
      <c r="NQ70" s="132"/>
      <c r="NR70" s="132"/>
      <c r="NS70" s="132"/>
      <c r="NT70" s="132"/>
      <c r="NU70" s="132"/>
      <c r="NV70" s="132"/>
      <c r="NW70" s="133"/>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31"/>
      <c r="NJ71" s="132"/>
      <c r="NK71" s="132"/>
      <c r="NL71" s="132"/>
      <c r="NM71" s="132"/>
      <c r="NN71" s="132"/>
      <c r="NO71" s="132"/>
      <c r="NP71" s="132"/>
      <c r="NQ71" s="132"/>
      <c r="NR71" s="132"/>
      <c r="NS71" s="132"/>
      <c r="NT71" s="132"/>
      <c r="NU71" s="132"/>
      <c r="NV71" s="132"/>
      <c r="NW71" s="133"/>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7" t="s">
        <v>42</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31"/>
      <c r="NJ72" s="132"/>
      <c r="NK72" s="132"/>
      <c r="NL72" s="132"/>
      <c r="NM72" s="132"/>
      <c r="NN72" s="132"/>
      <c r="NO72" s="132"/>
      <c r="NP72" s="132"/>
      <c r="NQ72" s="132"/>
      <c r="NR72" s="132"/>
      <c r="NS72" s="132"/>
      <c r="NT72" s="132"/>
      <c r="NU72" s="132"/>
      <c r="NV72" s="132"/>
      <c r="NW72" s="133"/>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31"/>
      <c r="NJ73" s="132"/>
      <c r="NK73" s="132"/>
      <c r="NL73" s="132"/>
      <c r="NM73" s="132"/>
      <c r="NN73" s="132"/>
      <c r="NO73" s="132"/>
      <c r="NP73" s="132"/>
      <c r="NQ73" s="132"/>
      <c r="NR73" s="132"/>
      <c r="NS73" s="132"/>
      <c r="NT73" s="132"/>
      <c r="NU73" s="132"/>
      <c r="NV73" s="132"/>
      <c r="NW73" s="133"/>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31"/>
      <c r="NJ74" s="132"/>
      <c r="NK74" s="132"/>
      <c r="NL74" s="132"/>
      <c r="NM74" s="132"/>
      <c r="NN74" s="132"/>
      <c r="NO74" s="132"/>
      <c r="NP74" s="132"/>
      <c r="NQ74" s="132"/>
      <c r="NR74" s="132"/>
      <c r="NS74" s="132"/>
      <c r="NT74" s="132"/>
      <c r="NU74" s="132"/>
      <c r="NV74" s="132"/>
      <c r="NW74" s="133"/>
    </row>
    <row r="75" spans="1:387" ht="13.5" customHeight="1">
      <c r="A75" s="20"/>
      <c r="B75" s="23"/>
      <c r="C75" s="5"/>
      <c r="D75" s="5"/>
      <c r="E75" s="5"/>
      <c r="F75" s="5"/>
      <c r="CJ75" s="5"/>
      <c r="CK75" s="5"/>
      <c r="CL75" s="5"/>
      <c r="CM75" s="5"/>
      <c r="CN75" s="5"/>
      <c r="CO75" s="5"/>
      <c r="CP75" s="5"/>
      <c r="CQ75" s="5"/>
      <c r="CR75" s="5"/>
      <c r="CS75" s="5"/>
      <c r="CT75" s="5"/>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31"/>
      <c r="NJ75" s="132"/>
      <c r="NK75" s="132"/>
      <c r="NL75" s="132"/>
      <c r="NM75" s="132"/>
      <c r="NN75" s="132"/>
      <c r="NO75" s="132"/>
      <c r="NP75" s="132"/>
      <c r="NQ75" s="132"/>
      <c r="NR75" s="132"/>
      <c r="NS75" s="132"/>
      <c r="NT75" s="132"/>
      <c r="NU75" s="132"/>
      <c r="NV75" s="132"/>
      <c r="NW75" s="133"/>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41">
        <f>データ!DJ6</f>
        <v>100000</v>
      </c>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31"/>
      <c r="NJ76" s="132"/>
      <c r="NK76" s="132"/>
      <c r="NL76" s="132"/>
      <c r="NM76" s="132"/>
      <c r="NN76" s="132"/>
      <c r="NO76" s="132"/>
      <c r="NP76" s="132"/>
      <c r="NQ76" s="132"/>
      <c r="NR76" s="132"/>
      <c r="NS76" s="132"/>
      <c r="NT76" s="132"/>
      <c r="NU76" s="132"/>
      <c r="NV76" s="132"/>
      <c r="NW76" s="133"/>
    </row>
    <row r="77" spans="1:387" ht="13.5" customHeight="1">
      <c r="A77" s="20"/>
      <c r="B77" s="23"/>
      <c r="C77" s="5"/>
      <c r="D77" s="5"/>
      <c r="E77" s="5"/>
      <c r="F77" s="5"/>
      <c r="I77" s="124" t="s">
        <v>27</v>
      </c>
      <c r="J77" s="124"/>
      <c r="K77" s="124"/>
      <c r="L77" s="124"/>
      <c r="M77" s="124"/>
      <c r="N77" s="124"/>
      <c r="O77" s="124"/>
      <c r="P77" s="124"/>
      <c r="Q77" s="124"/>
      <c r="R77" s="125">
        <f>データ!CX7</f>
        <v>44.4</v>
      </c>
      <c r="S77" s="125"/>
      <c r="T77" s="125"/>
      <c r="U77" s="125"/>
      <c r="V77" s="125"/>
      <c r="W77" s="125"/>
      <c r="X77" s="125"/>
      <c r="Y77" s="125"/>
      <c r="Z77" s="125"/>
      <c r="AA77" s="125"/>
      <c r="AB77" s="125"/>
      <c r="AC77" s="125"/>
      <c r="AD77" s="125"/>
      <c r="AE77" s="125"/>
      <c r="AF77" s="125">
        <f>データ!CY7</f>
        <v>45.1</v>
      </c>
      <c r="AG77" s="125"/>
      <c r="AH77" s="125"/>
      <c r="AI77" s="125"/>
      <c r="AJ77" s="125"/>
      <c r="AK77" s="125"/>
      <c r="AL77" s="125"/>
      <c r="AM77" s="125"/>
      <c r="AN77" s="125"/>
      <c r="AO77" s="125"/>
      <c r="AP77" s="125"/>
      <c r="AQ77" s="125"/>
      <c r="AR77" s="125"/>
      <c r="AS77" s="125"/>
      <c r="AT77" s="125">
        <f>データ!CZ7</f>
        <v>64.599999999999994</v>
      </c>
      <c r="AU77" s="125"/>
      <c r="AV77" s="125"/>
      <c r="AW77" s="125"/>
      <c r="AX77" s="125"/>
      <c r="AY77" s="125"/>
      <c r="AZ77" s="125"/>
      <c r="BA77" s="125"/>
      <c r="BB77" s="125"/>
      <c r="BC77" s="125"/>
      <c r="BD77" s="125"/>
      <c r="BE77" s="125"/>
      <c r="BF77" s="125"/>
      <c r="BG77" s="125"/>
      <c r="BH77" s="125">
        <f>データ!DA7</f>
        <v>66</v>
      </c>
      <c r="BI77" s="125"/>
      <c r="BJ77" s="125"/>
      <c r="BK77" s="125"/>
      <c r="BL77" s="125"/>
      <c r="BM77" s="125"/>
      <c r="BN77" s="125"/>
      <c r="BO77" s="125"/>
      <c r="BP77" s="125"/>
      <c r="BQ77" s="125"/>
      <c r="BR77" s="125"/>
      <c r="BS77" s="125"/>
      <c r="BT77" s="125"/>
      <c r="BU77" s="125"/>
      <c r="BV77" s="125">
        <f>データ!DB7</f>
        <v>67.3</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c r="FF77" s="141"/>
      <c r="FG77" s="141"/>
      <c r="FH77" s="141"/>
      <c r="FI77" s="141"/>
      <c r="FJ77" s="141"/>
      <c r="FK77" s="141"/>
      <c r="FL77" s="141"/>
      <c r="FM77" s="141"/>
      <c r="FN77" s="141"/>
      <c r="FO77" s="141"/>
      <c r="FP77" s="141"/>
      <c r="FQ77" s="141"/>
      <c r="FR77" s="141"/>
      <c r="FS77" s="141"/>
      <c r="FT77" s="141"/>
      <c r="FU77" s="141"/>
      <c r="FV77" s="141"/>
      <c r="FW77" s="141"/>
      <c r="FX77" s="141"/>
      <c r="FY77" s="141"/>
      <c r="FZ77" s="141"/>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0</v>
      </c>
      <c r="HW77" s="125"/>
      <c r="HX77" s="125"/>
      <c r="HY77" s="125"/>
      <c r="HZ77" s="125"/>
      <c r="IA77" s="125"/>
      <c r="IB77" s="125"/>
      <c r="IC77" s="125"/>
      <c r="ID77" s="125"/>
      <c r="IE77" s="125"/>
      <c r="IF77" s="125"/>
      <c r="IG77" s="125"/>
      <c r="IH77" s="125"/>
      <c r="II77" s="125"/>
      <c r="IJ77" s="125">
        <f>データ!DN7</f>
        <v>0</v>
      </c>
      <c r="IK77" s="125"/>
      <c r="IL77" s="125"/>
      <c r="IM77" s="125"/>
      <c r="IN77" s="125"/>
      <c r="IO77" s="125"/>
      <c r="IP77" s="125"/>
      <c r="IQ77" s="125"/>
      <c r="IR77" s="125"/>
      <c r="IS77" s="125"/>
      <c r="IT77" s="125"/>
      <c r="IU77" s="125"/>
      <c r="IV77" s="125"/>
      <c r="IW77" s="125"/>
      <c r="IX77" s="125">
        <f>データ!DO7</f>
        <v>0</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30.3</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31"/>
      <c r="NJ77" s="132"/>
      <c r="NK77" s="132"/>
      <c r="NL77" s="132"/>
      <c r="NM77" s="132"/>
      <c r="NN77" s="132"/>
      <c r="NO77" s="132"/>
      <c r="NP77" s="132"/>
      <c r="NQ77" s="132"/>
      <c r="NR77" s="132"/>
      <c r="NS77" s="132"/>
      <c r="NT77" s="132"/>
      <c r="NU77" s="132"/>
      <c r="NV77" s="132"/>
      <c r="NW77" s="133"/>
    </row>
    <row r="78" spans="1:387" ht="13.5" customHeight="1">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31"/>
      <c r="NJ78" s="132"/>
      <c r="NK78" s="132"/>
      <c r="NL78" s="132"/>
      <c r="NM78" s="132"/>
      <c r="NN78" s="132"/>
      <c r="NO78" s="132"/>
      <c r="NP78" s="132"/>
      <c r="NQ78" s="132"/>
      <c r="NR78" s="132"/>
      <c r="NS78" s="132"/>
      <c r="NT78" s="132"/>
      <c r="NU78" s="132"/>
      <c r="NV78" s="132"/>
      <c r="NW78" s="133"/>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1"/>
      <c r="CV79" s="141"/>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1"/>
      <c r="FX79" s="141"/>
      <c r="FY79" s="141"/>
      <c r="FZ79" s="141"/>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31"/>
      <c r="NJ79" s="132"/>
      <c r="NK79" s="132"/>
      <c r="NL79" s="132"/>
      <c r="NM79" s="132"/>
      <c r="NN79" s="132"/>
      <c r="NO79" s="132"/>
      <c r="NP79" s="132"/>
      <c r="NQ79" s="132"/>
      <c r="NR79" s="132"/>
      <c r="NS79" s="132"/>
      <c r="NT79" s="132"/>
      <c r="NU79" s="132"/>
      <c r="NV79" s="132"/>
      <c r="NW79" s="133"/>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31"/>
      <c r="NJ80" s="132"/>
      <c r="NK80" s="132"/>
      <c r="NL80" s="132"/>
      <c r="NM80" s="132"/>
      <c r="NN80" s="132"/>
      <c r="NO80" s="132"/>
      <c r="NP80" s="132"/>
      <c r="NQ80" s="132"/>
      <c r="NR80" s="132"/>
      <c r="NS80" s="132"/>
      <c r="NT80" s="132"/>
      <c r="NU80" s="132"/>
      <c r="NV80" s="132"/>
      <c r="NW80" s="133"/>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31"/>
      <c r="NJ81" s="132"/>
      <c r="NK81" s="132"/>
      <c r="NL81" s="132"/>
      <c r="NM81" s="132"/>
      <c r="NN81" s="132"/>
      <c r="NO81" s="132"/>
      <c r="NP81" s="132"/>
      <c r="NQ81" s="132"/>
      <c r="NR81" s="132"/>
      <c r="NS81" s="132"/>
      <c r="NT81" s="132"/>
      <c r="NU81" s="132"/>
      <c r="NV81" s="132"/>
      <c r="NW81" s="133"/>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34"/>
      <c r="NJ82" s="135"/>
      <c r="NK82" s="135"/>
      <c r="NL82" s="135"/>
      <c r="NM82" s="135"/>
      <c r="NN82" s="135"/>
      <c r="NO82" s="135"/>
      <c r="NP82" s="135"/>
      <c r="NQ82" s="135"/>
      <c r="NR82" s="135"/>
      <c r="NS82" s="135"/>
      <c r="NT82" s="135"/>
      <c r="NU82" s="135"/>
      <c r="NV82" s="135"/>
      <c r="NW82" s="136"/>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3" t="s">
        <v>69</v>
      </c>
      <c r="I3" s="144"/>
      <c r="J3" s="144"/>
      <c r="K3" s="144"/>
      <c r="L3" s="144"/>
      <c r="M3" s="144"/>
      <c r="N3" s="144"/>
      <c r="O3" s="144"/>
      <c r="P3" s="144"/>
      <c r="Q3" s="144"/>
      <c r="R3" s="144"/>
      <c r="S3" s="144"/>
      <c r="T3" s="144"/>
      <c r="U3" s="144"/>
      <c r="V3" s="144"/>
      <c r="W3" s="144"/>
      <c r="X3" s="14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5"/>
      <c r="I4" s="146"/>
      <c r="J4" s="146"/>
      <c r="K4" s="146"/>
      <c r="L4" s="146"/>
      <c r="M4" s="146"/>
      <c r="N4" s="146"/>
      <c r="O4" s="146"/>
      <c r="P4" s="146"/>
      <c r="Q4" s="146"/>
      <c r="R4" s="146"/>
      <c r="S4" s="146"/>
      <c r="T4" s="146"/>
      <c r="U4" s="146"/>
      <c r="V4" s="146"/>
      <c r="W4" s="146"/>
      <c r="X4" s="146"/>
      <c r="Y4" s="147" t="s">
        <v>74</v>
      </c>
      <c r="Z4" s="148"/>
      <c r="AA4" s="148"/>
      <c r="AB4" s="148"/>
      <c r="AC4" s="148"/>
      <c r="AD4" s="148"/>
      <c r="AE4" s="148"/>
      <c r="AF4" s="148"/>
      <c r="AG4" s="148"/>
      <c r="AH4" s="148"/>
      <c r="AI4" s="149"/>
      <c r="AJ4" s="142" t="s">
        <v>75</v>
      </c>
      <c r="AK4" s="142"/>
      <c r="AL4" s="142"/>
      <c r="AM4" s="142"/>
      <c r="AN4" s="142"/>
      <c r="AO4" s="142"/>
      <c r="AP4" s="142"/>
      <c r="AQ4" s="142"/>
      <c r="AR4" s="142"/>
      <c r="AS4" s="142"/>
      <c r="AT4" s="142"/>
      <c r="AU4" s="150" t="s">
        <v>76</v>
      </c>
      <c r="AV4" s="142"/>
      <c r="AW4" s="142"/>
      <c r="AX4" s="142"/>
      <c r="AY4" s="142"/>
      <c r="AZ4" s="142"/>
      <c r="BA4" s="142"/>
      <c r="BB4" s="142"/>
      <c r="BC4" s="142"/>
      <c r="BD4" s="142"/>
      <c r="BE4" s="142"/>
      <c r="BF4" s="147" t="s">
        <v>77</v>
      </c>
      <c r="BG4" s="148"/>
      <c r="BH4" s="148"/>
      <c r="BI4" s="148"/>
      <c r="BJ4" s="148"/>
      <c r="BK4" s="148"/>
      <c r="BL4" s="148"/>
      <c r="BM4" s="148"/>
      <c r="BN4" s="148"/>
      <c r="BO4" s="148"/>
      <c r="BP4" s="149"/>
      <c r="BQ4" s="142" t="s">
        <v>78</v>
      </c>
      <c r="BR4" s="142"/>
      <c r="BS4" s="142"/>
      <c r="BT4" s="142"/>
      <c r="BU4" s="142"/>
      <c r="BV4" s="142"/>
      <c r="BW4" s="142"/>
      <c r="BX4" s="142"/>
      <c r="BY4" s="142"/>
      <c r="BZ4" s="142"/>
      <c r="CA4" s="142"/>
      <c r="CB4" s="150"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7" t="s">
        <v>81</v>
      </c>
      <c r="CY4" s="148"/>
      <c r="CZ4" s="148"/>
      <c r="DA4" s="148"/>
      <c r="DB4" s="148"/>
      <c r="DC4" s="148"/>
      <c r="DD4" s="148"/>
      <c r="DE4" s="148"/>
      <c r="DF4" s="148"/>
      <c r="DG4" s="148"/>
      <c r="DH4" s="149"/>
      <c r="DI4" s="151" t="s">
        <v>82</v>
      </c>
      <c r="DJ4" s="151"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2"/>
      <c r="DJ5" s="15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113654</v>
      </c>
      <c r="D6" s="55">
        <f t="shared" si="2"/>
        <v>46</v>
      </c>
      <c r="E6" s="55">
        <f t="shared" si="2"/>
        <v>11</v>
      </c>
      <c r="F6" s="55">
        <f t="shared" si="2"/>
        <v>1</v>
      </c>
      <c r="G6" s="55">
        <f t="shared" si="2"/>
        <v>1</v>
      </c>
      <c r="H6" s="55" t="str">
        <f>SUBSTITUTE(H8,"　","")</f>
        <v>埼玉県小鹿野町</v>
      </c>
      <c r="I6" s="55" t="str">
        <f t="shared" si="2"/>
        <v>国民宿舎　両神荘</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88.8</v>
      </c>
      <c r="Q6" s="57">
        <f t="shared" si="2"/>
        <v>4302</v>
      </c>
      <c r="R6" s="58">
        <f t="shared" si="2"/>
        <v>168</v>
      </c>
      <c r="S6" s="59">
        <f t="shared" si="2"/>
        <v>10610</v>
      </c>
      <c r="T6" s="60" t="str">
        <f t="shared" si="2"/>
        <v>導入なし</v>
      </c>
      <c r="U6" s="56">
        <f t="shared" si="2"/>
        <v>35.799999999999997</v>
      </c>
      <c r="V6" s="60" t="str">
        <f t="shared" si="2"/>
        <v>無</v>
      </c>
      <c r="W6" s="61">
        <f t="shared" si="2"/>
        <v>85.7</v>
      </c>
      <c r="X6" s="60" t="str">
        <f t="shared" si="2"/>
        <v>有</v>
      </c>
      <c r="Y6" s="62">
        <f>IF(Y8="-",NA(),Y8)</f>
        <v>100.3</v>
      </c>
      <c r="Z6" s="62">
        <f t="shared" ref="Z6:AH6" si="3">IF(Z8="-",NA(),Z8)</f>
        <v>96.1</v>
      </c>
      <c r="AA6" s="62">
        <f t="shared" si="3"/>
        <v>98.3</v>
      </c>
      <c r="AB6" s="62">
        <f t="shared" si="3"/>
        <v>91.5</v>
      </c>
      <c r="AC6" s="62">
        <f t="shared" si="3"/>
        <v>93.9</v>
      </c>
      <c r="AD6" s="62">
        <f t="shared" si="3"/>
        <v>97.3</v>
      </c>
      <c r="AE6" s="62">
        <f t="shared" si="3"/>
        <v>104</v>
      </c>
      <c r="AF6" s="62">
        <f t="shared" si="3"/>
        <v>104.8</v>
      </c>
      <c r="AG6" s="62">
        <f t="shared" si="3"/>
        <v>90.5</v>
      </c>
      <c r="AH6" s="62">
        <f t="shared" si="3"/>
        <v>107.8</v>
      </c>
      <c r="AI6" s="62" t="str">
        <f>IF(AI8="-","【-】","【"&amp;SUBSTITUTE(TEXT(AI8,"#,##0.0"),"-","△")&amp;"】")</f>
        <v>【95.9】</v>
      </c>
      <c r="AJ6" s="62">
        <f>IF(AJ8="-",NA(),AJ8)</f>
        <v>0</v>
      </c>
      <c r="AK6" s="62">
        <f t="shared" ref="AK6:AS6" si="4">IF(AK8="-",NA(),AK8)</f>
        <v>0</v>
      </c>
      <c r="AL6" s="62">
        <f t="shared" si="4"/>
        <v>2.1</v>
      </c>
      <c r="AM6" s="62">
        <f t="shared" si="4"/>
        <v>4.8</v>
      </c>
      <c r="AN6" s="62">
        <f t="shared" si="4"/>
        <v>2.7</v>
      </c>
      <c r="AO6" s="62">
        <f t="shared" si="4"/>
        <v>0.9</v>
      </c>
      <c r="AP6" s="62">
        <f t="shared" si="4"/>
        <v>3.7</v>
      </c>
      <c r="AQ6" s="62">
        <f t="shared" si="4"/>
        <v>4.7</v>
      </c>
      <c r="AR6" s="62">
        <f t="shared" si="4"/>
        <v>5</v>
      </c>
      <c r="AS6" s="62">
        <f t="shared" si="4"/>
        <v>5.6</v>
      </c>
      <c r="AT6" s="62" t="str">
        <f>IF(AT8="-","【-】","【"&amp;SUBSTITUTE(TEXT(AT8,"#,##0.0"),"-","△")&amp;"】")</f>
        <v>【17.5】</v>
      </c>
      <c r="AU6" s="57">
        <f>IF(AU8="-",NA(),AU8)</f>
        <v>0</v>
      </c>
      <c r="AV6" s="57">
        <f t="shared" ref="AV6:BD6" si="5">IF(AV8="-",NA(),AV8)</f>
        <v>0</v>
      </c>
      <c r="AW6" s="57">
        <f t="shared" si="5"/>
        <v>219</v>
      </c>
      <c r="AX6" s="57">
        <f t="shared" si="5"/>
        <v>554</v>
      </c>
      <c r="AY6" s="57">
        <f t="shared" si="5"/>
        <v>305</v>
      </c>
      <c r="AZ6" s="57">
        <f t="shared" si="5"/>
        <v>177</v>
      </c>
      <c r="BA6" s="57">
        <f t="shared" si="5"/>
        <v>672</v>
      </c>
      <c r="BB6" s="57">
        <f t="shared" si="5"/>
        <v>825</v>
      </c>
      <c r="BC6" s="57">
        <f t="shared" si="5"/>
        <v>934</v>
      </c>
      <c r="BD6" s="57">
        <f t="shared" si="5"/>
        <v>900</v>
      </c>
      <c r="BE6" s="57" t="str">
        <f>IF(BE8="-","【-】","【"&amp;SUBSTITUTE(TEXT(BE8,"#,##0"),"-","△")&amp;"】")</f>
        <v>【868】</v>
      </c>
      <c r="BF6" s="62">
        <f>IF(BF8="-",NA(),BF8)</f>
        <v>31.9</v>
      </c>
      <c r="BG6" s="62">
        <f t="shared" ref="BG6:BO6" si="6">IF(BG8="-",NA(),BG8)</f>
        <v>32.299999999999997</v>
      </c>
      <c r="BH6" s="62">
        <f t="shared" si="6"/>
        <v>33.5</v>
      </c>
      <c r="BI6" s="62">
        <f t="shared" si="6"/>
        <v>29.4</v>
      </c>
      <c r="BJ6" s="62">
        <f t="shared" si="6"/>
        <v>26.7</v>
      </c>
      <c r="BK6" s="62">
        <f t="shared" si="6"/>
        <v>24.6</v>
      </c>
      <c r="BL6" s="62">
        <f t="shared" si="6"/>
        <v>24.7</v>
      </c>
      <c r="BM6" s="62">
        <f t="shared" si="6"/>
        <v>25.3</v>
      </c>
      <c r="BN6" s="62">
        <f t="shared" si="6"/>
        <v>23.9</v>
      </c>
      <c r="BO6" s="62">
        <f t="shared" si="6"/>
        <v>25.3</v>
      </c>
      <c r="BP6" s="62" t="str">
        <f>IF(BP8="-","【-】","【"&amp;SUBSTITUTE(TEXT(BP8,"#,##0.0"),"-","△")&amp;"】")</f>
        <v>【24.0】</v>
      </c>
      <c r="BQ6" s="62">
        <f>IF(BQ8="-",NA(),BQ8)</f>
        <v>40</v>
      </c>
      <c r="BR6" s="62">
        <f t="shared" ref="BR6:BZ6" si="7">IF(BR8="-",NA(),BR8)</f>
        <v>41.4</v>
      </c>
      <c r="BS6" s="62">
        <f t="shared" si="7"/>
        <v>38.200000000000003</v>
      </c>
      <c r="BT6" s="62">
        <f t="shared" si="7"/>
        <v>42.6</v>
      </c>
      <c r="BU6" s="62">
        <f t="shared" si="7"/>
        <v>44.4</v>
      </c>
      <c r="BV6" s="62">
        <f t="shared" si="7"/>
        <v>28.4</v>
      </c>
      <c r="BW6" s="62">
        <f t="shared" si="7"/>
        <v>29.5</v>
      </c>
      <c r="BX6" s="62">
        <f t="shared" si="7"/>
        <v>28.6</v>
      </c>
      <c r="BY6" s="62">
        <f t="shared" si="7"/>
        <v>29.2</v>
      </c>
      <c r="BZ6" s="62">
        <f t="shared" si="7"/>
        <v>28.9</v>
      </c>
      <c r="CA6" s="62" t="str">
        <f>IF(CA8="-","【-】","【"&amp;SUBSTITUTE(TEXT(CA8,"#,##0.0"),"-","△")&amp;"】")</f>
        <v>【26.8】</v>
      </c>
      <c r="CB6" s="62">
        <f>IF(CB8="-",NA(),CB8)</f>
        <v>4.5999999999999996</v>
      </c>
      <c r="CC6" s="62">
        <f t="shared" ref="CC6:CK6" si="8">IF(CC8="-",NA(),CC8)</f>
        <v>9.3000000000000007</v>
      </c>
      <c r="CD6" s="62">
        <f t="shared" si="8"/>
        <v>18.5</v>
      </c>
      <c r="CE6" s="62">
        <f t="shared" si="8"/>
        <v>32.9</v>
      </c>
      <c r="CF6" s="62">
        <f t="shared" si="8"/>
        <v>27.5</v>
      </c>
      <c r="CG6" s="62">
        <f t="shared" si="8"/>
        <v>4.3</v>
      </c>
      <c r="CH6" s="62">
        <f t="shared" si="8"/>
        <v>6.4</v>
      </c>
      <c r="CI6" s="62">
        <f t="shared" si="8"/>
        <v>7.7</v>
      </c>
      <c r="CJ6" s="62">
        <f t="shared" si="8"/>
        <v>-253.7</v>
      </c>
      <c r="CK6" s="62">
        <f t="shared" si="8"/>
        <v>11.5</v>
      </c>
      <c r="CL6" s="62" t="str">
        <f>IF(CL8="-","【-】","【"&amp;SUBSTITUTE(TEXT(CL8,"#,##0.0"),"-","△")&amp;"】")</f>
        <v>【9.6】</v>
      </c>
      <c r="CM6" s="57">
        <f>IF(CM8="-",NA(),CM8)</f>
        <v>10902</v>
      </c>
      <c r="CN6" s="57">
        <f t="shared" ref="CN6:CV6" si="9">IF(CN8="-",NA(),CN8)</f>
        <v>2198</v>
      </c>
      <c r="CO6" s="57">
        <f t="shared" si="9"/>
        <v>6729</v>
      </c>
      <c r="CP6" s="57">
        <f t="shared" si="9"/>
        <v>-7164</v>
      </c>
      <c r="CQ6" s="57">
        <f t="shared" si="9"/>
        <v>-1022</v>
      </c>
      <c r="CR6" s="57">
        <f t="shared" si="9"/>
        <v>21153</v>
      </c>
      <c r="CS6" s="57">
        <f t="shared" si="9"/>
        <v>26722</v>
      </c>
      <c r="CT6" s="57">
        <f t="shared" si="9"/>
        <v>20854</v>
      </c>
      <c r="CU6" s="57">
        <f t="shared" si="9"/>
        <v>26933</v>
      </c>
      <c r="CV6" s="57">
        <f t="shared" si="9"/>
        <v>38041</v>
      </c>
      <c r="CW6" s="57" t="str">
        <f>IF(CW8="-","【-】","【"&amp;SUBSTITUTE(TEXT(CW8,"#,##0"),"-","△")&amp;"】")</f>
        <v>【24,185】</v>
      </c>
      <c r="CX6" s="62">
        <f>IF(CX8="-",NA(),CX8)</f>
        <v>44.4</v>
      </c>
      <c r="CY6" s="62">
        <f t="shared" ref="CY6:DG6" si="10">IF(CY8="-",NA(),CY8)</f>
        <v>45.1</v>
      </c>
      <c r="CZ6" s="62">
        <f t="shared" si="10"/>
        <v>64.599999999999994</v>
      </c>
      <c r="DA6" s="62">
        <f t="shared" si="10"/>
        <v>66</v>
      </c>
      <c r="DB6" s="62">
        <f t="shared" si="10"/>
        <v>67.3</v>
      </c>
      <c r="DC6" s="62">
        <f t="shared" si="10"/>
        <v>47.8</v>
      </c>
      <c r="DD6" s="62">
        <f t="shared" si="10"/>
        <v>49.4</v>
      </c>
      <c r="DE6" s="62">
        <f t="shared" si="10"/>
        <v>53.8</v>
      </c>
      <c r="DF6" s="62">
        <f t="shared" si="10"/>
        <v>54.8</v>
      </c>
      <c r="DG6" s="62">
        <f t="shared" si="10"/>
        <v>56</v>
      </c>
      <c r="DH6" s="62" t="str">
        <f>IF(DH8="-","【-】","【"&amp;SUBSTITUTE(TEXT(DH8,"#,##0.0"),"-","△")&amp;"】")</f>
        <v>【53.4】</v>
      </c>
      <c r="DI6" s="58">
        <f t="shared" ref="DI6:DJ6" si="11">DI8</f>
        <v>523976</v>
      </c>
      <c r="DJ6" s="58">
        <f t="shared" si="11"/>
        <v>100000</v>
      </c>
      <c r="DK6" s="62">
        <f>IF(DK8="-",NA(),DK8)</f>
        <v>0</v>
      </c>
      <c r="DL6" s="62">
        <f t="shared" ref="DL6:DT6" si="12">IF(DL8="-",NA(),DL8)</f>
        <v>0</v>
      </c>
      <c r="DM6" s="62">
        <f t="shared" si="12"/>
        <v>0</v>
      </c>
      <c r="DN6" s="62">
        <f t="shared" si="12"/>
        <v>0</v>
      </c>
      <c r="DO6" s="62">
        <f t="shared" si="12"/>
        <v>0</v>
      </c>
      <c r="DP6" s="62">
        <f t="shared" si="12"/>
        <v>86.5</v>
      </c>
      <c r="DQ6" s="62">
        <f t="shared" si="12"/>
        <v>92.1</v>
      </c>
      <c r="DR6" s="62">
        <f t="shared" si="12"/>
        <v>92.6</v>
      </c>
      <c r="DS6" s="62">
        <f t="shared" si="12"/>
        <v>96.9</v>
      </c>
      <c r="DT6" s="62">
        <f t="shared" si="12"/>
        <v>92.5</v>
      </c>
      <c r="DU6" s="62" t="str">
        <f>IF(DU8="-","【-】","【"&amp;SUBSTITUTE(TEXT(DU8,"#,##0.0"),"-","△")&amp;"】")</f>
        <v>【51.0】</v>
      </c>
      <c r="DV6" s="62">
        <f>IF(DV8="-",NA(),DV8)</f>
        <v>0</v>
      </c>
      <c r="DW6" s="62">
        <f t="shared" ref="DW6:EE6" si="13">IF(DW8="-",NA(),DW8)</f>
        <v>0</v>
      </c>
      <c r="DX6" s="62">
        <f t="shared" si="13"/>
        <v>0</v>
      </c>
      <c r="DY6" s="62">
        <f t="shared" si="13"/>
        <v>0</v>
      </c>
      <c r="DZ6" s="62">
        <f t="shared" si="13"/>
        <v>30.3</v>
      </c>
      <c r="EA6" s="62">
        <f t="shared" si="13"/>
        <v>64.400000000000006</v>
      </c>
      <c r="EB6" s="62">
        <f t="shared" si="13"/>
        <v>56.2</v>
      </c>
      <c r="EC6" s="62">
        <f t="shared" si="13"/>
        <v>51.4</v>
      </c>
      <c r="ED6" s="62">
        <f t="shared" si="13"/>
        <v>58.6</v>
      </c>
      <c r="EE6" s="62">
        <f t="shared" si="13"/>
        <v>59.7</v>
      </c>
      <c r="EF6" s="62" t="str">
        <f>IF(EF8="-","【-】","【"&amp;SUBSTITUTE(TEXT(EF8,"#,##0.0"),"-","△")&amp;"】")</f>
        <v>【31.8】</v>
      </c>
      <c r="EG6" s="63">
        <f>IF(EG8="-",NA(),EG8)</f>
        <v>5.1999999999999998E-3</v>
      </c>
      <c r="EH6" s="63">
        <f t="shared" ref="EH6:EP6" si="14">IF(EH8="-",NA(),EH8)</f>
        <v>5.0000000000000001E-3</v>
      </c>
      <c r="EI6" s="63">
        <f t="shared" si="14"/>
        <v>5.0000000000000001E-3</v>
      </c>
      <c r="EJ6" s="63">
        <f t="shared" si="14"/>
        <v>4.1999999999999997E-3</v>
      </c>
      <c r="EK6" s="63">
        <f t="shared" si="14"/>
        <v>3.7000000000000002E-3</v>
      </c>
      <c r="EL6" s="63">
        <f t="shared" si="14"/>
        <v>1.0800000000000001E-2</v>
      </c>
      <c r="EM6" s="63">
        <f t="shared" si="14"/>
        <v>1.37E-2</v>
      </c>
      <c r="EN6" s="63">
        <f t="shared" si="14"/>
        <v>1.7100000000000001E-2</v>
      </c>
      <c r="EO6" s="63">
        <f t="shared" si="14"/>
        <v>1.6E-2</v>
      </c>
      <c r="EP6" s="63">
        <f t="shared" si="14"/>
        <v>1.17E-2</v>
      </c>
    </row>
    <row r="7" spans="1:146" s="64" customFormat="1">
      <c r="A7" s="40" t="s">
        <v>123</v>
      </c>
      <c r="B7" s="55">
        <f t="shared" ref="B7:X7" si="15">B8</f>
        <v>2016</v>
      </c>
      <c r="C7" s="55">
        <f t="shared" si="15"/>
        <v>113654</v>
      </c>
      <c r="D7" s="55">
        <f t="shared" si="15"/>
        <v>46</v>
      </c>
      <c r="E7" s="55">
        <f t="shared" si="15"/>
        <v>11</v>
      </c>
      <c r="F7" s="55">
        <f t="shared" si="15"/>
        <v>1</v>
      </c>
      <c r="G7" s="55">
        <f t="shared" si="15"/>
        <v>1</v>
      </c>
      <c r="H7" s="55" t="str">
        <f t="shared" si="15"/>
        <v>埼玉県　小鹿野町</v>
      </c>
      <c r="I7" s="55" t="str">
        <f t="shared" si="15"/>
        <v>国民宿舎　両神荘</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88.8</v>
      </c>
      <c r="Q7" s="57">
        <f t="shared" si="15"/>
        <v>4302</v>
      </c>
      <c r="R7" s="58">
        <f t="shared" si="15"/>
        <v>168</v>
      </c>
      <c r="S7" s="59">
        <f t="shared" si="15"/>
        <v>10610</v>
      </c>
      <c r="T7" s="60" t="str">
        <f t="shared" si="15"/>
        <v>導入なし</v>
      </c>
      <c r="U7" s="56">
        <f t="shared" si="15"/>
        <v>35.799999999999997</v>
      </c>
      <c r="V7" s="60" t="str">
        <f t="shared" si="15"/>
        <v>無</v>
      </c>
      <c r="W7" s="61">
        <f t="shared" si="15"/>
        <v>85.7</v>
      </c>
      <c r="X7" s="60" t="str">
        <f t="shared" si="15"/>
        <v>有</v>
      </c>
      <c r="Y7" s="62">
        <f>Y8</f>
        <v>100.3</v>
      </c>
      <c r="Z7" s="62">
        <f t="shared" ref="Z7:AH7" si="16">Z8</f>
        <v>96.1</v>
      </c>
      <c r="AA7" s="62">
        <f t="shared" si="16"/>
        <v>98.3</v>
      </c>
      <c r="AB7" s="62">
        <f t="shared" si="16"/>
        <v>91.5</v>
      </c>
      <c r="AC7" s="62">
        <f t="shared" si="16"/>
        <v>93.9</v>
      </c>
      <c r="AD7" s="62">
        <f t="shared" si="16"/>
        <v>97.3</v>
      </c>
      <c r="AE7" s="62">
        <f t="shared" si="16"/>
        <v>104</v>
      </c>
      <c r="AF7" s="62">
        <f t="shared" si="16"/>
        <v>104.8</v>
      </c>
      <c r="AG7" s="62">
        <f t="shared" si="16"/>
        <v>90.5</v>
      </c>
      <c r="AH7" s="62">
        <f t="shared" si="16"/>
        <v>107.8</v>
      </c>
      <c r="AI7" s="62"/>
      <c r="AJ7" s="62">
        <f>AJ8</f>
        <v>0</v>
      </c>
      <c r="AK7" s="62">
        <f t="shared" ref="AK7:AS7" si="17">AK8</f>
        <v>0</v>
      </c>
      <c r="AL7" s="62">
        <f t="shared" si="17"/>
        <v>2.1</v>
      </c>
      <c r="AM7" s="62">
        <f t="shared" si="17"/>
        <v>4.8</v>
      </c>
      <c r="AN7" s="62">
        <f t="shared" si="17"/>
        <v>2.7</v>
      </c>
      <c r="AO7" s="62">
        <f t="shared" si="17"/>
        <v>0.9</v>
      </c>
      <c r="AP7" s="62">
        <f t="shared" si="17"/>
        <v>3.7</v>
      </c>
      <c r="AQ7" s="62">
        <f t="shared" si="17"/>
        <v>4.7</v>
      </c>
      <c r="AR7" s="62">
        <f t="shared" si="17"/>
        <v>5</v>
      </c>
      <c r="AS7" s="62">
        <f t="shared" si="17"/>
        <v>5.6</v>
      </c>
      <c r="AT7" s="62"/>
      <c r="AU7" s="57">
        <f>AU8</f>
        <v>0</v>
      </c>
      <c r="AV7" s="57">
        <f t="shared" ref="AV7:BD7" si="18">AV8</f>
        <v>0</v>
      </c>
      <c r="AW7" s="57">
        <f t="shared" si="18"/>
        <v>219</v>
      </c>
      <c r="AX7" s="57">
        <f t="shared" si="18"/>
        <v>554</v>
      </c>
      <c r="AY7" s="57">
        <f t="shared" si="18"/>
        <v>305</v>
      </c>
      <c r="AZ7" s="57">
        <f t="shared" si="18"/>
        <v>177</v>
      </c>
      <c r="BA7" s="57">
        <f t="shared" si="18"/>
        <v>672</v>
      </c>
      <c r="BB7" s="57">
        <f t="shared" si="18"/>
        <v>825</v>
      </c>
      <c r="BC7" s="57">
        <f t="shared" si="18"/>
        <v>934</v>
      </c>
      <c r="BD7" s="57">
        <f t="shared" si="18"/>
        <v>900</v>
      </c>
      <c r="BE7" s="57"/>
      <c r="BF7" s="62">
        <f>BF8</f>
        <v>31.9</v>
      </c>
      <c r="BG7" s="62">
        <f t="shared" ref="BG7:BO7" si="19">BG8</f>
        <v>32.299999999999997</v>
      </c>
      <c r="BH7" s="62">
        <f t="shared" si="19"/>
        <v>33.5</v>
      </c>
      <c r="BI7" s="62">
        <f t="shared" si="19"/>
        <v>29.4</v>
      </c>
      <c r="BJ7" s="62">
        <f t="shared" si="19"/>
        <v>26.7</v>
      </c>
      <c r="BK7" s="62">
        <f t="shared" si="19"/>
        <v>24.6</v>
      </c>
      <c r="BL7" s="62">
        <f t="shared" si="19"/>
        <v>24.7</v>
      </c>
      <c r="BM7" s="62">
        <f t="shared" si="19"/>
        <v>25.3</v>
      </c>
      <c r="BN7" s="62">
        <f t="shared" si="19"/>
        <v>23.9</v>
      </c>
      <c r="BO7" s="62">
        <f t="shared" si="19"/>
        <v>25.3</v>
      </c>
      <c r="BP7" s="62"/>
      <c r="BQ7" s="62">
        <f>BQ8</f>
        <v>40</v>
      </c>
      <c r="BR7" s="62">
        <f t="shared" ref="BR7:BZ7" si="20">BR8</f>
        <v>41.4</v>
      </c>
      <c r="BS7" s="62">
        <f t="shared" si="20"/>
        <v>38.200000000000003</v>
      </c>
      <c r="BT7" s="62">
        <f t="shared" si="20"/>
        <v>42.6</v>
      </c>
      <c r="BU7" s="62">
        <f t="shared" si="20"/>
        <v>44.4</v>
      </c>
      <c r="BV7" s="62">
        <f t="shared" si="20"/>
        <v>28.4</v>
      </c>
      <c r="BW7" s="62">
        <f t="shared" si="20"/>
        <v>29.5</v>
      </c>
      <c r="BX7" s="62">
        <f t="shared" si="20"/>
        <v>28.6</v>
      </c>
      <c r="BY7" s="62">
        <f t="shared" si="20"/>
        <v>29.2</v>
      </c>
      <c r="BZ7" s="62">
        <f t="shared" si="20"/>
        <v>28.9</v>
      </c>
      <c r="CA7" s="62"/>
      <c r="CB7" s="62">
        <f>CB8</f>
        <v>4.5999999999999996</v>
      </c>
      <c r="CC7" s="62">
        <f t="shared" ref="CC7:CK7" si="21">CC8</f>
        <v>9.3000000000000007</v>
      </c>
      <c r="CD7" s="62">
        <f t="shared" si="21"/>
        <v>18.5</v>
      </c>
      <c r="CE7" s="62">
        <f t="shared" si="21"/>
        <v>32.9</v>
      </c>
      <c r="CF7" s="62">
        <f t="shared" si="21"/>
        <v>27.5</v>
      </c>
      <c r="CG7" s="62">
        <f t="shared" si="21"/>
        <v>4.3</v>
      </c>
      <c r="CH7" s="62">
        <f t="shared" si="21"/>
        <v>6.4</v>
      </c>
      <c r="CI7" s="62">
        <f t="shared" si="21"/>
        <v>7.7</v>
      </c>
      <c r="CJ7" s="62">
        <f t="shared" si="21"/>
        <v>-253.7</v>
      </c>
      <c r="CK7" s="62">
        <f t="shared" si="21"/>
        <v>11.5</v>
      </c>
      <c r="CL7" s="62"/>
      <c r="CM7" s="57">
        <f>CM8</f>
        <v>10902</v>
      </c>
      <c r="CN7" s="57">
        <f t="shared" ref="CN7:CV7" si="22">CN8</f>
        <v>2198</v>
      </c>
      <c r="CO7" s="57">
        <f t="shared" si="22"/>
        <v>6729</v>
      </c>
      <c r="CP7" s="57">
        <f t="shared" si="22"/>
        <v>-7164</v>
      </c>
      <c r="CQ7" s="57">
        <f t="shared" si="22"/>
        <v>-1022</v>
      </c>
      <c r="CR7" s="57">
        <f t="shared" si="22"/>
        <v>21153</v>
      </c>
      <c r="CS7" s="57">
        <f t="shared" si="22"/>
        <v>26722</v>
      </c>
      <c r="CT7" s="57">
        <f t="shared" si="22"/>
        <v>20854</v>
      </c>
      <c r="CU7" s="57">
        <f t="shared" si="22"/>
        <v>26933</v>
      </c>
      <c r="CV7" s="57">
        <f t="shared" si="22"/>
        <v>38041</v>
      </c>
      <c r="CW7" s="57"/>
      <c r="CX7" s="62">
        <f>CX8</f>
        <v>44.4</v>
      </c>
      <c r="CY7" s="62">
        <f t="shared" ref="CY7:DG7" si="23">CY8</f>
        <v>45.1</v>
      </c>
      <c r="CZ7" s="62">
        <f t="shared" si="23"/>
        <v>64.599999999999994</v>
      </c>
      <c r="DA7" s="62">
        <f t="shared" si="23"/>
        <v>66</v>
      </c>
      <c r="DB7" s="62">
        <f t="shared" si="23"/>
        <v>67.3</v>
      </c>
      <c r="DC7" s="62">
        <f t="shared" si="23"/>
        <v>47.8</v>
      </c>
      <c r="DD7" s="62">
        <f t="shared" si="23"/>
        <v>49.4</v>
      </c>
      <c r="DE7" s="62">
        <f t="shared" si="23"/>
        <v>53.8</v>
      </c>
      <c r="DF7" s="62">
        <f t="shared" si="23"/>
        <v>54.8</v>
      </c>
      <c r="DG7" s="62">
        <f t="shared" si="23"/>
        <v>56</v>
      </c>
      <c r="DH7" s="62"/>
      <c r="DI7" s="58">
        <f>DI8</f>
        <v>523976</v>
      </c>
      <c r="DJ7" s="58">
        <f>DJ8</f>
        <v>100000</v>
      </c>
      <c r="DK7" s="62">
        <f>DK8</f>
        <v>0</v>
      </c>
      <c r="DL7" s="62">
        <f t="shared" ref="DL7:DT7" si="24">DL8</f>
        <v>0</v>
      </c>
      <c r="DM7" s="62">
        <f t="shared" si="24"/>
        <v>0</v>
      </c>
      <c r="DN7" s="62">
        <f t="shared" si="24"/>
        <v>0</v>
      </c>
      <c r="DO7" s="62">
        <f t="shared" si="24"/>
        <v>0</v>
      </c>
      <c r="DP7" s="62">
        <f t="shared" si="24"/>
        <v>86.5</v>
      </c>
      <c r="DQ7" s="62">
        <f t="shared" si="24"/>
        <v>92.1</v>
      </c>
      <c r="DR7" s="62">
        <f t="shared" si="24"/>
        <v>92.6</v>
      </c>
      <c r="DS7" s="62">
        <f t="shared" si="24"/>
        <v>96.9</v>
      </c>
      <c r="DT7" s="62">
        <f t="shared" si="24"/>
        <v>92.5</v>
      </c>
      <c r="DU7" s="62"/>
      <c r="DV7" s="62">
        <f>DV8</f>
        <v>0</v>
      </c>
      <c r="DW7" s="62">
        <f t="shared" ref="DW7:EE7" si="25">DW8</f>
        <v>0</v>
      </c>
      <c r="DX7" s="62">
        <f t="shared" si="25"/>
        <v>0</v>
      </c>
      <c r="DY7" s="62">
        <f t="shared" si="25"/>
        <v>0</v>
      </c>
      <c r="DZ7" s="62">
        <f t="shared" si="25"/>
        <v>30.3</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113654</v>
      </c>
      <c r="D8" s="65">
        <v>46</v>
      </c>
      <c r="E8" s="65">
        <v>11</v>
      </c>
      <c r="F8" s="65">
        <v>1</v>
      </c>
      <c r="G8" s="65">
        <v>1</v>
      </c>
      <c r="H8" s="65" t="s">
        <v>124</v>
      </c>
      <c r="I8" s="65" t="s">
        <v>125</v>
      </c>
      <c r="J8" s="65" t="s">
        <v>126</v>
      </c>
      <c r="K8" s="65" t="s">
        <v>127</v>
      </c>
      <c r="L8" s="65" t="s">
        <v>128</v>
      </c>
      <c r="M8" s="65" t="s">
        <v>129</v>
      </c>
      <c r="N8" s="65"/>
      <c r="O8" s="66">
        <v>0</v>
      </c>
      <c r="P8" s="66">
        <v>88.8</v>
      </c>
      <c r="Q8" s="67">
        <v>4302</v>
      </c>
      <c r="R8" s="67">
        <v>168</v>
      </c>
      <c r="S8" s="68">
        <v>10610</v>
      </c>
      <c r="T8" s="69" t="s">
        <v>130</v>
      </c>
      <c r="U8" s="66">
        <v>35.799999999999997</v>
      </c>
      <c r="V8" s="69" t="s">
        <v>131</v>
      </c>
      <c r="W8" s="70">
        <v>85.7</v>
      </c>
      <c r="X8" s="69" t="s">
        <v>132</v>
      </c>
      <c r="Y8" s="71">
        <v>100.3</v>
      </c>
      <c r="Z8" s="71">
        <v>96.1</v>
      </c>
      <c r="AA8" s="71">
        <v>98.3</v>
      </c>
      <c r="AB8" s="71">
        <v>91.5</v>
      </c>
      <c r="AC8" s="71">
        <v>93.9</v>
      </c>
      <c r="AD8" s="71">
        <v>97.3</v>
      </c>
      <c r="AE8" s="71">
        <v>104</v>
      </c>
      <c r="AF8" s="71">
        <v>104.8</v>
      </c>
      <c r="AG8" s="71">
        <v>90.5</v>
      </c>
      <c r="AH8" s="71">
        <v>107.8</v>
      </c>
      <c r="AI8" s="71">
        <v>95.9</v>
      </c>
      <c r="AJ8" s="71">
        <v>0</v>
      </c>
      <c r="AK8" s="71">
        <v>0</v>
      </c>
      <c r="AL8" s="71">
        <v>2.1</v>
      </c>
      <c r="AM8" s="71">
        <v>4.8</v>
      </c>
      <c r="AN8" s="71">
        <v>2.7</v>
      </c>
      <c r="AO8" s="71">
        <v>0.9</v>
      </c>
      <c r="AP8" s="71">
        <v>3.7</v>
      </c>
      <c r="AQ8" s="71">
        <v>4.7</v>
      </c>
      <c r="AR8" s="71">
        <v>5</v>
      </c>
      <c r="AS8" s="71">
        <v>5.6</v>
      </c>
      <c r="AT8" s="71">
        <v>17.5</v>
      </c>
      <c r="AU8" s="72">
        <v>0</v>
      </c>
      <c r="AV8" s="72">
        <v>0</v>
      </c>
      <c r="AW8" s="72">
        <v>219</v>
      </c>
      <c r="AX8" s="72">
        <v>554</v>
      </c>
      <c r="AY8" s="72">
        <v>305</v>
      </c>
      <c r="AZ8" s="72">
        <v>177</v>
      </c>
      <c r="BA8" s="72">
        <v>672</v>
      </c>
      <c r="BB8" s="72">
        <v>825</v>
      </c>
      <c r="BC8" s="72">
        <v>934</v>
      </c>
      <c r="BD8" s="72">
        <v>900</v>
      </c>
      <c r="BE8" s="72">
        <v>868</v>
      </c>
      <c r="BF8" s="71">
        <v>31.9</v>
      </c>
      <c r="BG8" s="71">
        <v>32.299999999999997</v>
      </c>
      <c r="BH8" s="71">
        <v>33.5</v>
      </c>
      <c r="BI8" s="71">
        <v>29.4</v>
      </c>
      <c r="BJ8" s="71">
        <v>26.7</v>
      </c>
      <c r="BK8" s="71">
        <v>24.6</v>
      </c>
      <c r="BL8" s="71">
        <v>24.7</v>
      </c>
      <c r="BM8" s="71">
        <v>25.3</v>
      </c>
      <c r="BN8" s="71">
        <v>23.9</v>
      </c>
      <c r="BO8" s="71">
        <v>25.3</v>
      </c>
      <c r="BP8" s="71">
        <v>24</v>
      </c>
      <c r="BQ8" s="71">
        <v>40</v>
      </c>
      <c r="BR8" s="71">
        <v>41.4</v>
      </c>
      <c r="BS8" s="71">
        <v>38.200000000000003</v>
      </c>
      <c r="BT8" s="71">
        <v>42.6</v>
      </c>
      <c r="BU8" s="71">
        <v>44.4</v>
      </c>
      <c r="BV8" s="71">
        <v>28.4</v>
      </c>
      <c r="BW8" s="71">
        <v>29.5</v>
      </c>
      <c r="BX8" s="71">
        <v>28.6</v>
      </c>
      <c r="BY8" s="71">
        <v>29.2</v>
      </c>
      <c r="BZ8" s="71">
        <v>28.9</v>
      </c>
      <c r="CA8" s="71">
        <v>26.8</v>
      </c>
      <c r="CB8" s="71">
        <v>4.5999999999999996</v>
      </c>
      <c r="CC8" s="71">
        <v>9.3000000000000007</v>
      </c>
      <c r="CD8" s="71">
        <v>18.5</v>
      </c>
      <c r="CE8" s="73">
        <v>32.9</v>
      </c>
      <c r="CF8" s="73">
        <v>27.5</v>
      </c>
      <c r="CG8" s="71">
        <v>4.3</v>
      </c>
      <c r="CH8" s="71">
        <v>6.4</v>
      </c>
      <c r="CI8" s="71">
        <v>7.7</v>
      </c>
      <c r="CJ8" s="71">
        <v>-253.7</v>
      </c>
      <c r="CK8" s="71">
        <v>11.5</v>
      </c>
      <c r="CL8" s="71">
        <v>9.6</v>
      </c>
      <c r="CM8" s="72">
        <v>10902</v>
      </c>
      <c r="CN8" s="72">
        <v>2198</v>
      </c>
      <c r="CO8" s="72">
        <v>6729</v>
      </c>
      <c r="CP8" s="72">
        <v>-7164</v>
      </c>
      <c r="CQ8" s="72">
        <v>-1022</v>
      </c>
      <c r="CR8" s="72">
        <v>21153</v>
      </c>
      <c r="CS8" s="72">
        <v>26722</v>
      </c>
      <c r="CT8" s="72">
        <v>20854</v>
      </c>
      <c r="CU8" s="72">
        <v>26933</v>
      </c>
      <c r="CV8" s="72">
        <v>38041</v>
      </c>
      <c r="CW8" s="72">
        <v>24185</v>
      </c>
      <c r="CX8" s="71">
        <v>44.4</v>
      </c>
      <c r="CY8" s="71">
        <v>45.1</v>
      </c>
      <c r="CZ8" s="71">
        <v>64.599999999999994</v>
      </c>
      <c r="DA8" s="71">
        <v>66</v>
      </c>
      <c r="DB8" s="71">
        <v>67.3</v>
      </c>
      <c r="DC8" s="71">
        <v>47.8</v>
      </c>
      <c r="DD8" s="71">
        <v>49.4</v>
      </c>
      <c r="DE8" s="71">
        <v>53.8</v>
      </c>
      <c r="DF8" s="71">
        <v>54.8</v>
      </c>
      <c r="DG8" s="71">
        <v>56</v>
      </c>
      <c r="DH8" s="71">
        <v>53.4</v>
      </c>
      <c r="DI8" s="67">
        <v>523976</v>
      </c>
      <c r="DJ8" s="67">
        <v>100000</v>
      </c>
      <c r="DK8" s="71">
        <v>0</v>
      </c>
      <c r="DL8" s="71">
        <v>0</v>
      </c>
      <c r="DM8" s="71">
        <v>0</v>
      </c>
      <c r="DN8" s="71">
        <v>0</v>
      </c>
      <c r="DO8" s="71">
        <v>0</v>
      </c>
      <c r="DP8" s="71">
        <v>86.5</v>
      </c>
      <c r="DQ8" s="71">
        <v>92.1</v>
      </c>
      <c r="DR8" s="71">
        <v>92.6</v>
      </c>
      <c r="DS8" s="71">
        <v>96.9</v>
      </c>
      <c r="DT8" s="71">
        <v>92.5</v>
      </c>
      <c r="DU8" s="71">
        <v>51</v>
      </c>
      <c r="DV8" s="71">
        <v>0</v>
      </c>
      <c r="DW8" s="71">
        <v>0</v>
      </c>
      <c r="DX8" s="71">
        <v>0</v>
      </c>
      <c r="DY8" s="71">
        <v>0</v>
      </c>
      <c r="DZ8" s="71">
        <v>30.3</v>
      </c>
      <c r="EA8" s="71">
        <v>64.400000000000006</v>
      </c>
      <c r="EB8" s="71">
        <v>56.2</v>
      </c>
      <c r="EC8" s="71">
        <v>51.4</v>
      </c>
      <c r="ED8" s="71">
        <v>58.6</v>
      </c>
      <c r="EE8" s="71">
        <v>59.7</v>
      </c>
      <c r="EF8" s="71">
        <v>31.8</v>
      </c>
      <c r="EG8" s="74">
        <v>5.1999999999999998E-3</v>
      </c>
      <c r="EH8" s="74">
        <v>5.0000000000000001E-3</v>
      </c>
      <c r="EI8" s="74">
        <v>5.0000000000000001E-3</v>
      </c>
      <c r="EJ8" s="74">
        <v>4.1999999999999997E-3</v>
      </c>
      <c r="EK8" s="74">
        <v>3.7000000000000002E-3</v>
      </c>
      <c r="EL8" s="74">
        <v>1.0800000000000001E-2</v>
      </c>
      <c r="EM8" s="74">
        <v>1.37E-2</v>
      </c>
      <c r="EN8" s="74">
        <v>1.7100000000000001E-2</v>
      </c>
      <c r="EO8" s="74">
        <v>1.6E-2</v>
      </c>
      <c r="EP8" s="74">
        <v>1.17E-2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2018-03-20T02:17:48Z</cp:lastPrinted>
  <dcterms:created xsi:type="dcterms:W3CDTF">2018-02-09T01:41:54Z</dcterms:created>
  <dcterms:modified xsi:type="dcterms:W3CDTF">2018-03-20T02:18:15Z</dcterms:modified>
  <cp:category/>
</cp:coreProperties>
</file>