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528"/>
  <workbookPr defaultThemeVersion="124226"/>
  <mc:AlternateContent xmlns:mc="http://schemas.openxmlformats.org/markup-compatibility/2006">
    <mc:Choice Requires="x15">
      <x15ac:absPath xmlns:x15ac="http://schemas.microsoft.com/office/spreadsheetml/2010/11/ac" url="\\sv-file01\share\060_環境経済課\06002_農政担当\農業集落排水事業\公営企業関連（決算状況調査、経営比較分析表など）\Ｈ２９\公営企業に係る経営比較分析表（下水道事業平成28年度決算）の分析等について\【経営比較分析表】下水道事業（非適）\63松伏町\【経営比較分析表】2016_114651_47_1718\"/>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<sst xmlns="http://schemas.openxmlformats.org/spreadsheetml/2006/main" count="241" uniqueCount="125">
  <si>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</si>
  <si>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</si>
  <si>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</si>
  <si>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</si>
  <si>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</si>
  <si>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</si>
  <si>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</si>
  <si>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</si>
  <si>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</si>
  <si>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</si>
  <si>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</si>
  <si>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</si>
  <si>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</si>
  <si>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</si>
  <si>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</si>
  <si>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</si>
  <si>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</si>
  <si>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</si>
  <si>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</si>
  <si>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</si>
  <si>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</si>
  <si>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</si>
  <si>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</si>
  <si>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</si>
  <si>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</si>
  <si>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</si>
  <si>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</si>
  <si>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</si>
  <si>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</si>
  <si>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</si>
  <si>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</si>
  <si>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</si>
  <si>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</si>
  <si>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</si>
  <si>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</si>
  <si>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</si>
  <si>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</si>
  <si>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</si>
  <si>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</si>
  <si>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</si>
  <si>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</si>
  <si>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</si>
  <si>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</si>
  <si>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</si>
  <si>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</si>
  <si>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</si>
  <si>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</si>
  <si>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</si>
  <si>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</si>
  <si>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</si>
  <si>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</si>
  <si>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</si>
  <si>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</si>
  <si>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</si>
  <si>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</si>
  <si>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</si>
  <si>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</si>
  <si>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</si>
  <si>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</si>
  <si>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</si>
  <si>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</si>
  <si>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</si>
  <si>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</si>
  <si>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</si>
  <si>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</si>
  <si>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</si>
  <si>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</si>
  <si>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</si>
  <si>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</si>
  <si>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</si>
  <si>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</si>
  <si>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</si>
  <si>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</si>
  <si>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</si>
  <si>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</si>
  <si>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</si>
  <si>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</si>
  <si>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</si>
  <si>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</si>
  <si>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</si>
  <si>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</si>
  <si>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</si>
  <si>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</si>
  <si>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</si>
  <si>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</si>
  <si>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</si>
  <si>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</si>
  <si>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</si>
  <si>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</si>
  <si>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</si>
  <si>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</si>
  <si>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</si>
  <si>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</si>
  <si>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</si>
  <si>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</si>
  <si>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</si>
  <si>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</si>
  <si>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</si>
  <si>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</si>
  <si>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</si>
  <si>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</si>
  <si>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</si>
  <si>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</si>
  <si>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</si>
  <si>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</si>
  <si>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</si>
  <si>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</si>
  <si>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</si>
  <si>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</si>
  <si>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松伏町</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</si>
  <si>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</si>
  <si>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</si>
  <si>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</si>
  <si>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</si>
  <si>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</si>
  <si>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</si>
  <si>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</si>
  <si>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</si>
  <si>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</si>
  <si>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</si>
  <si>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</si>
  <si>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開始からおよそ１３年を経過したところでありますが、施設や管路については耐用年数から見ても老朽化については問題ありません。機械・電気設備についてはメンテナンスやオーバーホールで対応できる状況です。</t>
    <phoneticPr fontId="4"/>
  </si>
  <si>
    <t>自治体職員</t>
    <rPh sb="0" eb="3">
      <t>ジチタイ</t>
    </rPh>
    <rPh sb="3" eb="5">
      <t>ショクイン</t>
    </rPh>
    <phoneticPr fontId="4"/>
  </si>
  <si>
    <t>　年数が経過していくと、施設の維持管理を適正に行ったとしても、修繕費の増加は避けられないと考えられます。
　また、収入面においては、現在の徴収率は１００％ですが、人口減少等に伴う水洗化人口の減少によって、使用料の増収が見込めないことが想定されることから、事業を実施していくための財源確保については厳しい状況になっていくことが考えられます。
　このような状況を踏まえ、限られた財源の中、適正な事業計画と財政計画を基に経営を行っていきます。</t>
    <rPh sb="1" eb="3">
      <t>ネンスウ</t>
    </rPh>
    <rPh sb="4" eb="6">
      <t>ケイカ</t>
    </rPh>
    <rPh sb="66" eb="68">
      <t>ゲンザイ</t>
    </rPh>
    <phoneticPr fontId="4"/>
  </si>
  <si>
    <t xml:space="preserve">①収益的収支比率
　総収益の増加に伴い、収益的収支比率は増加傾向にあります。これは、農集利用世帯の増加とそれに伴う受益者分担金によるものだと考えています。
⑤経費回収率
　農業集落排水施設の汚水処理に係る経費については、主に人件費を繰入金で対応しているため、その経費分を回収し切れていないと考えています。
⑥汚水処理原価
　類似団体よりも高い数値を出しているが、小規模であって戸数も少なく、有収水量が少ないことが原因であると考えます。
⑦施設利用率
　類似団体よりも高い数値を出しているが、農業集落排水施設の処理能力には余裕があると考えます。
⑧水洗化率
　小規模であって戸数も少ないため、高い水洗化率を示しているものと考えます。
</t>
    <rPh sb="1" eb="4">
      <t>シュウエキテキ</t>
    </rPh>
    <rPh sb="4" eb="6">
      <t>シュウシ</t>
    </rPh>
    <rPh sb="6" eb="8">
      <t>ヒリツ</t>
    </rPh>
    <rPh sb="10" eb="11">
      <t>ソウ</t>
    </rPh>
    <rPh sb="42" eb="43">
      <t>ノウ</t>
    </rPh>
    <rPh sb="43" eb="44">
      <t>シュウ</t>
    </rPh>
    <rPh sb="80" eb="82">
      <t>ケイヒ</t>
    </rPh>
    <rPh sb="82" eb="84">
      <t>カイシュウ</t>
    </rPh>
    <rPh sb="84" eb="85">
      <t>リツ</t>
    </rPh>
    <rPh sb="87" eb="89">
      <t>ノウギョウ</t>
    </rPh>
    <rPh sb="89" eb="91">
      <t>シュウラク</t>
    </rPh>
    <rPh sb="91" eb="93">
      <t>ハイスイ</t>
    </rPh>
    <rPh sb="93" eb="95">
      <t>シセツ</t>
    </rPh>
    <rPh sb="96" eb="98">
      <t>オスイ</t>
    </rPh>
    <rPh sb="98" eb="100">
      <t>ショリ</t>
    </rPh>
    <rPh sb="101" eb="102">
      <t>カカ</t>
    </rPh>
    <rPh sb="103" eb="105">
      <t>ケイヒ</t>
    </rPh>
    <rPh sb="111" eb="112">
      <t>オモ</t>
    </rPh>
    <rPh sb="113" eb="116">
      <t>ジンケンヒ</t>
    </rPh>
    <rPh sb="117" eb="119">
      <t>クリイレ</t>
    </rPh>
    <rPh sb="119" eb="120">
      <t>キン</t>
    </rPh>
    <rPh sb="121" eb="123">
      <t>タイオウ</t>
    </rPh>
    <rPh sb="132" eb="134">
      <t>ケイヒ</t>
    </rPh>
    <rPh sb="134" eb="135">
      <t>ブン</t>
    </rPh>
    <rPh sb="136" eb="138">
      <t>カイシュウ</t>
    </rPh>
    <rPh sb="139" eb="140">
      <t>キ</t>
    </rPh>
    <rPh sb="146" eb="147">
      <t>カンガ</t>
    </rPh>
    <rPh sb="156" eb="158">
      <t>オスイ</t>
    </rPh>
    <rPh sb="158" eb="160">
      <t>ショリ</t>
    </rPh>
    <rPh sb="160" eb="162">
      <t>ゲンカ</t>
    </rPh>
    <rPh sb="164" eb="166">
      <t>ルイジ</t>
    </rPh>
    <rPh sb="166" eb="168">
      <t>ダンタイ</t>
    </rPh>
    <rPh sb="171" eb="172">
      <t>タカ</t>
    </rPh>
    <rPh sb="173" eb="175">
      <t>スウチ</t>
    </rPh>
    <rPh sb="176" eb="177">
      <t>ダ</t>
    </rPh>
    <rPh sb="197" eb="199">
      <t>ユウシュウ</t>
    </rPh>
    <rPh sb="199" eb="201">
      <t>スイリョウ</t>
    </rPh>
    <rPh sb="202" eb="203">
      <t>スク</t>
    </rPh>
    <rPh sb="222" eb="224">
      <t>シセツ</t>
    </rPh>
    <rPh sb="224" eb="227">
      <t>リヨウリツ</t>
    </rPh>
    <rPh sb="269" eb="270">
      <t>カンガ</t>
    </rPh>
    <rPh sb="277" eb="280">
      <t>スイセンカ</t>
    </rPh>
    <rPh sb="280" eb="281">
      <t>リツ</t>
    </rPh>
    <rPh sb="299" eb="300">
      <t>タカ</t>
    </rPh>
    <rPh sb="301" eb="304">
      <t>スイセンカ</t>
    </rPh>
    <rPh sb="304" eb="305">
      <t>リツ</t>
    </rPh>
    <rPh sb="306" eb="307">
      <t>シメ</t>
    </rPh>
    <rPh sb="314" eb="31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</si>
</sst>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3B-47EF-BF01-CA515119A33A}"/>
            </c:ext>
          </c:extLst>
        </c:ser>
        <c:dLbls>
          <c:showLegendKey val="0"/>
          <c:showVal val="0"/>
          <c:showCatName val="0"/>
          <c:showSerName val="0"/>
          <c:showPercent val="0"/>
          <c:showBubbleSize val="0"/>
        </c:dLbls>
        <c:gapWidth val="150"/>
        <c:axId val="100219136"/>
        <c:axId val="10027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extLst>
            <c:ext xmlns:c16="http://schemas.microsoft.com/office/drawing/2014/chart" uri="{C3380CC4-5D6E-409C-BE32-E72D297353CC}">
              <c16:uniqueId val="{00000001-BF3B-47EF-BF01-CA515119A33A}"/>
            </c:ext>
          </c:extLst>
        </c:ser>
        <c:dLbls>
          <c:showLegendKey val="0"/>
          <c:showVal val="0"/>
          <c:showCatName val="0"/>
          <c:showSerName val="0"/>
          <c:showPercent val="0"/>
          <c:showBubbleSize val="0"/>
        </c:dLbls>
        <c:marker val="1"/>
        <c:smooth val="0"/>
        <c:axId val="100219136"/>
        <c:axId val="100274560"/>
      </c:lineChart>
      <c:dateAx>
        <c:axId val="100219136"/>
        <c:scaling>
          <c:orientation val="minMax"/>
        </c:scaling>
        <c:delete val="1"/>
        <c:axPos val="b"/>
        <c:numFmt formatCode="ge" sourceLinked="1"/>
        <c:majorTickMark val="none"/>
        <c:minorTickMark val="none"/>
        <c:tickLblPos val="none"/>
        <c:crossAx val="100274560"/>
        <c:crosses val="autoZero"/>
        <c:auto val="1"/>
        <c:lblOffset val="100"/>
        <c:baseTimeUnit val="years"/>
      </c:dateAx>
      <c:valAx>
        <c:axId val="1002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1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56.14</c:v>
                </c:pt>
                <c:pt idx="2">
                  <c:v>56.14</c:v>
                </c:pt>
                <c:pt idx="3">
                  <c:v>59.65</c:v>
                </c:pt>
                <c:pt idx="4">
                  <c:v>54.39</c:v>
                </c:pt>
              </c:numCache>
            </c:numRef>
          </c:val>
          <c:extLst>
            <c:ext xmlns:c16="http://schemas.microsoft.com/office/drawing/2014/chart" uri="{C3380CC4-5D6E-409C-BE32-E72D297353CC}">
              <c16:uniqueId val="{00000000-270C-478C-9E27-736492A46201}"/>
            </c:ext>
          </c:extLst>
        </c:ser>
        <c:dLbls>
          <c:showLegendKey val="0"/>
          <c:showVal val="0"/>
          <c:showCatName val="0"/>
          <c:showSerName val="0"/>
          <c:showPercent val="0"/>
          <c:showBubbleSize val="0"/>
        </c:dLbls>
        <c:gapWidth val="150"/>
        <c:axId val="119139712"/>
        <c:axId val="11914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extLst>
            <c:ext xmlns:c16="http://schemas.microsoft.com/office/drawing/2014/chart" uri="{C3380CC4-5D6E-409C-BE32-E72D297353CC}">
              <c16:uniqueId val="{00000001-270C-478C-9E27-736492A46201}"/>
            </c:ext>
          </c:extLst>
        </c:ser>
        <c:dLbls>
          <c:showLegendKey val="0"/>
          <c:showVal val="0"/>
          <c:showCatName val="0"/>
          <c:showSerName val="0"/>
          <c:showPercent val="0"/>
          <c:showBubbleSize val="0"/>
        </c:dLbls>
        <c:marker val="1"/>
        <c:smooth val="0"/>
        <c:axId val="119139712"/>
        <c:axId val="119141888"/>
      </c:lineChart>
      <c:dateAx>
        <c:axId val="119139712"/>
        <c:scaling>
          <c:orientation val="minMax"/>
        </c:scaling>
        <c:delete val="1"/>
        <c:axPos val="b"/>
        <c:numFmt formatCode="ge" sourceLinked="1"/>
        <c:majorTickMark val="none"/>
        <c:minorTickMark val="none"/>
        <c:tickLblPos val="none"/>
        <c:crossAx val="119141888"/>
        <c:crosses val="autoZero"/>
        <c:auto val="1"/>
        <c:lblOffset val="100"/>
        <c:baseTimeUnit val="years"/>
      </c:dateAx>
      <c:valAx>
        <c:axId val="1191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84.14</c:v>
                </c:pt>
                <c:pt idx="1">
                  <c:v>85.52</c:v>
                </c:pt>
                <c:pt idx="2">
                  <c:v>84.25</c:v>
                </c:pt>
                <c:pt idx="3">
                  <c:v>85.14</c:v>
                </c:pt>
                <c:pt idx="4">
                  <c:v>86.71</c:v>
                </c:pt>
              </c:numCache>
            </c:numRef>
          </c:val>
          <c:extLst>
            <c:ext xmlns:c16="http://schemas.microsoft.com/office/drawing/2014/chart" uri="{C3380CC4-5D6E-409C-BE32-E72D297353CC}">
              <c16:uniqueId val="{00000000-F297-4EE2-AD8C-54A02C7D1155}"/>
            </c:ext>
          </c:extLst>
        </c:ser>
        <c:dLbls>
          <c:showLegendKey val="0"/>
          <c:showVal val="0"/>
          <c:showCatName val="0"/>
          <c:showSerName val="0"/>
          <c:showPercent val="0"/>
          <c:showBubbleSize val="0"/>
        </c:dLbls>
        <c:gapWidth val="150"/>
        <c:axId val="119180288"/>
        <c:axId val="11918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extLst>
            <c:ext xmlns:c16="http://schemas.microsoft.com/office/drawing/2014/chart" uri="{C3380CC4-5D6E-409C-BE32-E72D297353CC}">
              <c16:uniqueId val="{00000001-F297-4EE2-AD8C-54A02C7D1155}"/>
            </c:ext>
          </c:extLst>
        </c:ser>
        <c:dLbls>
          <c:showLegendKey val="0"/>
          <c:showVal val="0"/>
          <c:showCatName val="0"/>
          <c:showSerName val="0"/>
          <c:showPercent val="0"/>
          <c:showBubbleSize val="0"/>
        </c:dLbls>
        <c:marker val="1"/>
        <c:smooth val="0"/>
        <c:axId val="119180288"/>
        <c:axId val="119182464"/>
      </c:lineChart>
      <c:dateAx>
        <c:axId val="119180288"/>
        <c:scaling>
          <c:orientation val="minMax"/>
        </c:scaling>
        <c:delete val="1"/>
        <c:axPos val="b"/>
        <c:numFmt formatCode="ge" sourceLinked="1"/>
        <c:majorTickMark val="none"/>
        <c:minorTickMark val="none"/>
        <c:tickLblPos val="none"/>
        <c:crossAx val="119182464"/>
        <c:crosses val="autoZero"/>
        <c:auto val="1"/>
        <c:lblOffset val="100"/>
        <c:baseTimeUnit val="years"/>
      </c:dateAx>
      <c:valAx>
        <c:axId val="1191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73.13</c:v>
                </c:pt>
                <c:pt idx="1">
                  <c:v>88.56</c:v>
                </c:pt>
                <c:pt idx="2">
                  <c:v>97.12</c:v>
                </c:pt>
                <c:pt idx="3">
                  <c:v>98.11</c:v>
                </c:pt>
                <c:pt idx="4">
                  <c:v>102.08</c:v>
                </c:pt>
              </c:numCache>
            </c:numRef>
          </c:val>
          <c:extLst>
            <c:ext xmlns:c16="http://schemas.microsoft.com/office/drawing/2014/chart" uri="{C3380CC4-5D6E-409C-BE32-E72D297353CC}">
              <c16:uniqueId val="{00000000-A846-41D5-938D-7A4078B1A882}"/>
            </c:ext>
          </c:extLst>
        </c:ser>
        <c:dLbls>
          <c:showLegendKey val="0"/>
          <c:showVal val="0"/>
          <c:showCatName val="0"/>
          <c:showSerName val="0"/>
          <c:showPercent val="0"/>
          <c:showBubbleSize val="0"/>
        </c:dLbls>
        <c:gapWidth val="150"/>
        <c:axId val="100312960"/>
        <c:axId val="1003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46-41D5-938D-7A4078B1A882}"/>
            </c:ext>
          </c:extLst>
        </c:ser>
        <c:dLbls>
          <c:showLegendKey val="0"/>
          <c:showVal val="0"/>
          <c:showCatName val="0"/>
          <c:showSerName val="0"/>
          <c:showPercent val="0"/>
          <c:showBubbleSize val="0"/>
        </c:dLbls>
        <c:marker val="1"/>
        <c:smooth val="0"/>
        <c:axId val="100312960"/>
        <c:axId val="100323328"/>
      </c:lineChart>
      <c:dateAx>
        <c:axId val="100312960"/>
        <c:scaling>
          <c:orientation val="minMax"/>
        </c:scaling>
        <c:delete val="1"/>
        <c:axPos val="b"/>
        <c:numFmt formatCode="ge" sourceLinked="1"/>
        <c:majorTickMark val="none"/>
        <c:minorTickMark val="none"/>
        <c:tickLblPos val="none"/>
        <c:crossAx val="100323328"/>
        <c:crosses val="autoZero"/>
        <c:auto val="1"/>
        <c:lblOffset val="100"/>
        <c:baseTimeUnit val="years"/>
      </c:dateAx>
      <c:valAx>
        <c:axId val="1003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5B-46AB-A652-7DCE20C949E7}"/>
            </c:ext>
          </c:extLst>
        </c:ser>
        <c:dLbls>
          <c:showLegendKey val="0"/>
          <c:showVal val="0"/>
          <c:showCatName val="0"/>
          <c:showSerName val="0"/>
          <c:showPercent val="0"/>
          <c:showBubbleSize val="0"/>
        </c:dLbls>
        <c:gapWidth val="150"/>
        <c:axId val="118310400"/>
        <c:axId val="1183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5B-46AB-A652-7DCE20C949E7}"/>
            </c:ext>
          </c:extLst>
        </c:ser>
        <c:dLbls>
          <c:showLegendKey val="0"/>
          <c:showVal val="0"/>
          <c:showCatName val="0"/>
          <c:showSerName val="0"/>
          <c:showPercent val="0"/>
          <c:showBubbleSize val="0"/>
        </c:dLbls>
        <c:marker val="1"/>
        <c:smooth val="0"/>
        <c:axId val="118310400"/>
        <c:axId val="118312320"/>
      </c:lineChart>
      <c:dateAx>
        <c:axId val="118310400"/>
        <c:scaling>
          <c:orientation val="minMax"/>
        </c:scaling>
        <c:delete val="1"/>
        <c:axPos val="b"/>
        <c:numFmt formatCode="ge" sourceLinked="1"/>
        <c:majorTickMark val="none"/>
        <c:minorTickMark val="none"/>
        <c:tickLblPos val="none"/>
        <c:crossAx val="118312320"/>
        <c:crosses val="autoZero"/>
        <c:auto val="1"/>
        <c:lblOffset val="100"/>
        <c:baseTimeUnit val="years"/>
      </c:dateAx>
      <c:valAx>
        <c:axId val="1183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B6-497B-B037-7CED5C4A604A}"/>
            </c:ext>
          </c:extLst>
        </c:ser>
        <c:dLbls>
          <c:showLegendKey val="0"/>
          <c:showVal val="0"/>
          <c:showCatName val="0"/>
          <c:showSerName val="0"/>
          <c:showPercent val="0"/>
          <c:showBubbleSize val="0"/>
        </c:dLbls>
        <c:gapWidth val="150"/>
        <c:axId val="118346880"/>
        <c:axId val="1183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B6-497B-B037-7CED5C4A604A}"/>
            </c:ext>
          </c:extLst>
        </c:ser>
        <c:dLbls>
          <c:showLegendKey val="0"/>
          <c:showVal val="0"/>
          <c:showCatName val="0"/>
          <c:showSerName val="0"/>
          <c:showPercent val="0"/>
          <c:showBubbleSize val="0"/>
        </c:dLbls>
        <c:marker val="1"/>
        <c:smooth val="0"/>
        <c:axId val="118346880"/>
        <c:axId val="118348800"/>
      </c:lineChart>
      <c:dateAx>
        <c:axId val="118346880"/>
        <c:scaling>
          <c:orientation val="minMax"/>
        </c:scaling>
        <c:delete val="1"/>
        <c:axPos val="b"/>
        <c:numFmt formatCode="ge" sourceLinked="1"/>
        <c:majorTickMark val="none"/>
        <c:minorTickMark val="none"/>
        <c:tickLblPos val="none"/>
        <c:crossAx val="118348800"/>
        <c:crosses val="autoZero"/>
        <c:auto val="1"/>
        <c:lblOffset val="100"/>
        <c:baseTimeUnit val="years"/>
      </c:dateAx>
      <c:valAx>
        <c:axId val="1183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10-4560-B61D-BE63B1B9036C}"/>
            </c:ext>
          </c:extLst>
        </c:ser>
        <c:dLbls>
          <c:showLegendKey val="0"/>
          <c:showVal val="0"/>
          <c:showCatName val="0"/>
          <c:showSerName val="0"/>
          <c:showPercent val="0"/>
          <c:showBubbleSize val="0"/>
        </c:dLbls>
        <c:gapWidth val="150"/>
        <c:axId val="118830208"/>
        <c:axId val="1188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10-4560-B61D-BE63B1B9036C}"/>
            </c:ext>
          </c:extLst>
        </c:ser>
        <c:dLbls>
          <c:showLegendKey val="0"/>
          <c:showVal val="0"/>
          <c:showCatName val="0"/>
          <c:showSerName val="0"/>
          <c:showPercent val="0"/>
          <c:showBubbleSize val="0"/>
        </c:dLbls>
        <c:marker val="1"/>
        <c:smooth val="0"/>
        <c:axId val="118830208"/>
        <c:axId val="118832128"/>
      </c:lineChart>
      <c:dateAx>
        <c:axId val="118830208"/>
        <c:scaling>
          <c:orientation val="minMax"/>
        </c:scaling>
        <c:delete val="1"/>
        <c:axPos val="b"/>
        <c:numFmt formatCode="ge" sourceLinked="1"/>
        <c:majorTickMark val="none"/>
        <c:minorTickMark val="none"/>
        <c:tickLblPos val="none"/>
        <c:crossAx val="118832128"/>
        <c:crosses val="autoZero"/>
        <c:auto val="1"/>
        <c:lblOffset val="100"/>
        <c:baseTimeUnit val="years"/>
      </c:dateAx>
      <c:valAx>
        <c:axId val="1188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F2-4A5A-9C9C-D5D4FF7AE393}"/>
            </c:ext>
          </c:extLst>
        </c:ser>
        <c:dLbls>
          <c:showLegendKey val="0"/>
          <c:showVal val="0"/>
          <c:showCatName val="0"/>
          <c:showSerName val="0"/>
          <c:showPercent val="0"/>
          <c:showBubbleSize val="0"/>
        </c:dLbls>
        <c:gapWidth val="150"/>
        <c:axId val="118862592"/>
        <c:axId val="1188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F2-4A5A-9C9C-D5D4FF7AE393}"/>
            </c:ext>
          </c:extLst>
        </c:ser>
        <c:dLbls>
          <c:showLegendKey val="0"/>
          <c:showVal val="0"/>
          <c:showCatName val="0"/>
          <c:showSerName val="0"/>
          <c:showPercent val="0"/>
          <c:showBubbleSize val="0"/>
        </c:dLbls>
        <c:marker val="1"/>
        <c:smooth val="0"/>
        <c:axId val="118862592"/>
        <c:axId val="118864512"/>
      </c:lineChart>
      <c:dateAx>
        <c:axId val="118862592"/>
        <c:scaling>
          <c:orientation val="minMax"/>
        </c:scaling>
        <c:delete val="1"/>
        <c:axPos val="b"/>
        <c:numFmt formatCode="ge" sourceLinked="1"/>
        <c:majorTickMark val="none"/>
        <c:minorTickMark val="none"/>
        <c:tickLblPos val="none"/>
        <c:crossAx val="118864512"/>
        <c:crosses val="autoZero"/>
        <c:auto val="1"/>
        <c:lblOffset val="100"/>
        <c:baseTimeUnit val="years"/>
      </c:dateAx>
      <c:valAx>
        <c:axId val="1188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63-48AD-B145-52482B167F49}"/>
            </c:ext>
          </c:extLst>
        </c:ser>
        <c:dLbls>
          <c:showLegendKey val="0"/>
          <c:showVal val="0"/>
          <c:showCatName val="0"/>
          <c:showSerName val="0"/>
          <c:showPercent val="0"/>
          <c:showBubbleSize val="0"/>
        </c:dLbls>
        <c:gapWidth val="150"/>
        <c:axId val="118899072"/>
        <c:axId val="11890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extLst>
            <c:ext xmlns:c16="http://schemas.microsoft.com/office/drawing/2014/chart" uri="{C3380CC4-5D6E-409C-BE32-E72D297353CC}">
              <c16:uniqueId val="{00000001-AD63-48AD-B145-52482B167F49}"/>
            </c:ext>
          </c:extLst>
        </c:ser>
        <c:dLbls>
          <c:showLegendKey val="0"/>
          <c:showVal val="0"/>
          <c:showCatName val="0"/>
          <c:showSerName val="0"/>
          <c:showPercent val="0"/>
          <c:showBubbleSize val="0"/>
        </c:dLbls>
        <c:marker val="1"/>
        <c:smooth val="0"/>
        <c:axId val="118899072"/>
        <c:axId val="118900992"/>
      </c:lineChart>
      <c:dateAx>
        <c:axId val="118899072"/>
        <c:scaling>
          <c:orientation val="minMax"/>
        </c:scaling>
        <c:delete val="1"/>
        <c:axPos val="b"/>
        <c:numFmt formatCode="ge" sourceLinked="1"/>
        <c:majorTickMark val="none"/>
        <c:minorTickMark val="none"/>
        <c:tickLblPos val="none"/>
        <c:crossAx val="118900992"/>
        <c:crosses val="autoZero"/>
        <c:auto val="1"/>
        <c:lblOffset val="100"/>
        <c:baseTimeUnit val="years"/>
      </c:dateAx>
      <c:valAx>
        <c:axId val="1189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30.28</c:v>
                </c:pt>
                <c:pt idx="1">
                  <c:v>26.31</c:v>
                </c:pt>
                <c:pt idx="2">
                  <c:v>27.63</c:v>
                </c:pt>
                <c:pt idx="3">
                  <c:v>25.62</c:v>
                </c:pt>
                <c:pt idx="4">
                  <c:v>29.31</c:v>
                </c:pt>
              </c:numCache>
            </c:numRef>
          </c:val>
          <c:extLst>
            <c:ext xmlns:c16="http://schemas.microsoft.com/office/drawing/2014/chart" uri="{C3380CC4-5D6E-409C-BE32-E72D297353CC}">
              <c16:uniqueId val="{00000000-DCCB-48E5-8CA6-5E4E0A1CC2E4}"/>
            </c:ext>
          </c:extLst>
        </c:ser>
        <c:dLbls>
          <c:showLegendKey val="0"/>
          <c:showVal val="0"/>
          <c:showCatName val="0"/>
          <c:showSerName val="0"/>
          <c:showPercent val="0"/>
          <c:showBubbleSize val="0"/>
        </c:dLbls>
        <c:gapWidth val="150"/>
        <c:axId val="119091200"/>
        <c:axId val="11909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extLst>
            <c:ext xmlns:c16="http://schemas.microsoft.com/office/drawing/2014/chart" uri="{C3380CC4-5D6E-409C-BE32-E72D297353CC}">
              <c16:uniqueId val="{00000001-DCCB-48E5-8CA6-5E4E0A1CC2E4}"/>
            </c:ext>
          </c:extLst>
        </c:ser>
        <c:dLbls>
          <c:showLegendKey val="0"/>
          <c:showVal val="0"/>
          <c:showCatName val="0"/>
          <c:showSerName val="0"/>
          <c:showPercent val="0"/>
          <c:showBubbleSize val="0"/>
        </c:dLbls>
        <c:marker val="1"/>
        <c:smooth val="0"/>
        <c:axId val="119091200"/>
        <c:axId val="119093120"/>
      </c:lineChart>
      <c:dateAx>
        <c:axId val="119091200"/>
        <c:scaling>
          <c:orientation val="minMax"/>
        </c:scaling>
        <c:delete val="1"/>
        <c:axPos val="b"/>
        <c:numFmt formatCode="ge" sourceLinked="1"/>
        <c:majorTickMark val="none"/>
        <c:minorTickMark val="none"/>
        <c:tickLblPos val="none"/>
        <c:crossAx val="119093120"/>
        <c:crosses val="autoZero"/>
        <c:auto val="1"/>
        <c:lblOffset val="100"/>
        <c:baseTimeUnit val="years"/>
      </c:dateAx>
      <c:valAx>
        <c:axId val="11909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488.2</c:v>
                </c:pt>
                <c:pt idx="1">
                  <c:v>558.42999999999995</c:v>
                </c:pt>
                <c:pt idx="2">
                  <c:v>529.35</c:v>
                </c:pt>
                <c:pt idx="3">
                  <c:v>586.72</c:v>
                </c:pt>
                <c:pt idx="4">
                  <c:v>529.45000000000005</c:v>
                </c:pt>
              </c:numCache>
            </c:numRef>
          </c:val>
          <c:extLst>
            <c:ext xmlns:c16="http://schemas.microsoft.com/office/drawing/2014/chart" uri="{C3380CC4-5D6E-409C-BE32-E72D297353CC}">
              <c16:uniqueId val="{00000000-39FA-45E4-ADBF-135589AFE733}"/>
            </c:ext>
          </c:extLst>
        </c:ser>
        <c:dLbls>
          <c:showLegendKey val="0"/>
          <c:showVal val="0"/>
          <c:showCatName val="0"/>
          <c:showSerName val="0"/>
          <c:showPercent val="0"/>
          <c:showBubbleSize val="0"/>
        </c:dLbls>
        <c:gapWidth val="150"/>
        <c:axId val="119103488"/>
        <c:axId val="1191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extLst>
            <c:ext xmlns:c16="http://schemas.microsoft.com/office/drawing/2014/chart" uri="{C3380CC4-5D6E-409C-BE32-E72D297353CC}">
              <c16:uniqueId val="{00000001-39FA-45E4-ADBF-135589AFE733}"/>
            </c:ext>
          </c:extLst>
        </c:ser>
        <c:dLbls>
          <c:showLegendKey val="0"/>
          <c:showVal val="0"/>
          <c:showCatName val="0"/>
          <c:showSerName val="0"/>
          <c:showPercent val="0"/>
          <c:showBubbleSize val="0"/>
        </c:dLbls>
        <c:marker val="1"/>
        <c:smooth val="0"/>
        <c:axId val="119103488"/>
        <c:axId val="119105408"/>
      </c:lineChart>
      <c:dateAx>
        <c:axId val="119103488"/>
        <c:scaling>
          <c:orientation val="minMax"/>
        </c:scaling>
        <c:delete val="1"/>
        <c:axPos val="b"/>
        <c:numFmt formatCode="ge" sourceLinked="1"/>
        <c:majorTickMark val="none"/>
        <c:minorTickMark val="none"/>
        <c:tickLblPos val="none"/>
        <c:crossAx val="119105408"/>
        <c:crosses val="autoZero"/>
        <c:auto val="1"/>
        <c:lblOffset val="100"/>
        <c:baseTimeUnit val="years"/>
      </c:dateAx>
      <c:valAx>
        <c:axId val="1191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6" zoomScale="85" zoomScaleNormal="85"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埼玉県　松伏町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F3</v>
      </c>
      <c r="X8" s="72"/>
      <c r="Y8" s="72"/>
      <c r="Z8" s="72"/>
      <c r="AA8" s="72"/>
      <c r="AB8" s="72"/>
      <c r="AC8" s="72"/>
      <c r="AD8" s="73" t="s">
        <v>122</v>
      </c>
      <c r="AE8" s="73"/>
      <c r="AF8" s="73"/>
      <c r="AG8" s="73"/>
      <c r="AH8" s="73"/>
      <c r="AI8" s="73"/>
      <c r="AJ8" s="73"/>
      <c r="AK8" s="4"/>
      <c r="AL8" s="67">
        <f>データ!S6</f>
        <v>30102</v>
      </c>
      <c r="AM8" s="67"/>
      <c r="AN8" s="67"/>
      <c r="AO8" s="67"/>
      <c r="AP8" s="67"/>
      <c r="AQ8" s="67"/>
      <c r="AR8" s="67"/>
      <c r="AS8" s="67"/>
      <c r="AT8" s="66">
        <f>データ!T6</f>
        <v>16.2</v>
      </c>
      <c r="AU8" s="66"/>
      <c r="AV8" s="66"/>
      <c r="AW8" s="66"/>
      <c r="AX8" s="66"/>
      <c r="AY8" s="66"/>
      <c r="AZ8" s="66"/>
      <c r="BA8" s="66"/>
      <c r="BB8" s="66">
        <f>データ!U6</f>
        <v>1858.15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0.48</v>
      </c>
      <c r="Q10" s="66"/>
      <c r="R10" s="66"/>
      <c r="S10" s="66"/>
      <c r="T10" s="66"/>
      <c r="U10" s="66"/>
      <c r="V10" s="66"/>
      <c r="W10" s="66">
        <f>データ!Q6</f>
        <v>100</v>
      </c>
      <c r="X10" s="66"/>
      <c r="Y10" s="66"/>
      <c r="Z10" s="66"/>
      <c r="AA10" s="66"/>
      <c r="AB10" s="66"/>
      <c r="AC10" s="66"/>
      <c r="AD10" s="67">
        <f>データ!R6</f>
        <v>3780</v>
      </c>
      <c r="AE10" s="67"/>
      <c r="AF10" s="67"/>
      <c r="AG10" s="67"/>
      <c r="AH10" s="67"/>
      <c r="AI10" s="67"/>
      <c r="AJ10" s="67"/>
      <c r="AK10" s="2"/>
      <c r="AL10" s="67">
        <f>データ!V6</f>
        <v>143</v>
      </c>
      <c r="AM10" s="67"/>
      <c r="AN10" s="67"/>
      <c r="AO10" s="67"/>
      <c r="AP10" s="67"/>
      <c r="AQ10" s="67"/>
      <c r="AR10" s="67"/>
      <c r="AS10" s="67"/>
      <c r="AT10" s="66">
        <f>データ!W6</f>
        <v>0.04</v>
      </c>
      <c r="AU10" s="66"/>
      <c r="AV10" s="66"/>
      <c r="AW10" s="66"/>
      <c r="AX10" s="66"/>
      <c r="AY10" s="66"/>
      <c r="AZ10" s="66"/>
      <c r="BA10" s="66"/>
      <c r="BB10" s="66">
        <f>データ!X6</f>
        <v>3575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114651</v>
      </c>
      <c r="D6" s="33">
        <f t="shared" si="3"/>
        <v>47</v>
      </c>
      <c r="E6" s="33">
        <f t="shared" si="3"/>
        <v>17</v>
      </c>
      <c r="F6" s="33">
        <f t="shared" si="3"/>
        <v>5</v>
      </c>
      <c r="G6" s="33">
        <f t="shared" si="3"/>
        <v>0</v>
      </c>
      <c r="H6" s="33" t="str">
        <f t="shared" si="3"/>
        <v>埼玉県　松伏町</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0.48</v>
      </c>
      <c r="Q6" s="34">
        <f t="shared" si="3"/>
        <v>100</v>
      </c>
      <c r="R6" s="34">
        <f t="shared" si="3"/>
        <v>3780</v>
      </c>
      <c r="S6" s="34">
        <f t="shared" si="3"/>
        <v>30102</v>
      </c>
      <c r="T6" s="34">
        <f t="shared" si="3"/>
        <v>16.2</v>
      </c>
      <c r="U6" s="34">
        <f t="shared" si="3"/>
        <v>1858.15</v>
      </c>
      <c r="V6" s="34">
        <f t="shared" si="3"/>
        <v>143</v>
      </c>
      <c r="W6" s="34">
        <f t="shared" si="3"/>
        <v>0.04</v>
      </c>
      <c r="X6" s="34">
        <f t="shared" si="3"/>
        <v>3575</v>
      </c>
      <c r="Y6" s="35">
        <f>IF(Y7="",NA(),Y7)</f>
        <v>73.13</v>
      </c>
      <c r="Z6" s="35">
        <f t="shared" ref="Z6:AH6" si="4">IF(Z7="",NA(),Z7)</f>
        <v>88.56</v>
      </c>
      <c r="AA6" s="35">
        <f t="shared" si="4"/>
        <v>97.12</v>
      </c>
      <c r="AB6" s="35">
        <f t="shared" si="4"/>
        <v>98.11</v>
      </c>
      <c r="AC6" s="35">
        <f t="shared" si="4"/>
        <v>102.08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30.28</v>
      </c>
      <c r="BR6" s="35">
        <f t="shared" ref="BR6:BZ6" si="8">IF(BR7="",NA(),BR7)</f>
        <v>26.31</v>
      </c>
      <c r="BS6" s="35">
        <f t="shared" si="8"/>
        <v>27.63</v>
      </c>
      <c r="BT6" s="35">
        <f t="shared" si="8"/>
        <v>25.62</v>
      </c>
      <c r="BU6" s="35">
        <f t="shared" si="8"/>
        <v>29.31</v>
      </c>
      <c r="BV6" s="35">
        <f t="shared" si="8"/>
        <v>42.48</v>
      </c>
      <c r="BW6" s="35">
        <f t="shared" si="8"/>
        <v>41.04</v>
      </c>
      <c r="BX6" s="35">
        <f t="shared" si="8"/>
        <v>41.08</v>
      </c>
      <c r="BY6" s="35">
        <f t="shared" si="8"/>
        <v>41.34</v>
      </c>
      <c r="BZ6" s="35">
        <f t="shared" si="8"/>
        <v>40.06</v>
      </c>
      <c r="CA6" s="34" t="str">
        <f>IF(CA7="","",IF(CA7="-","【-】","【"&amp;SUBSTITUTE(TEXT(CA7,"#,##0.00"),"-","△")&amp;"】"))</f>
        <v>【55.73】</v>
      </c>
      <c r="CB6" s="35">
        <f>IF(CB7="",NA(),CB7)</f>
        <v>488.2</v>
      </c>
      <c r="CC6" s="35">
        <f t="shared" ref="CC6:CK6" si="9">IF(CC7="",NA(),CC7)</f>
        <v>558.42999999999995</v>
      </c>
      <c r="CD6" s="35">
        <f t="shared" si="9"/>
        <v>529.35</v>
      </c>
      <c r="CE6" s="35">
        <f t="shared" si="9"/>
        <v>586.72</v>
      </c>
      <c r="CF6" s="35">
        <f t="shared" si="9"/>
        <v>529.45000000000005</v>
      </c>
      <c r="CG6" s="35">
        <f t="shared" si="9"/>
        <v>343.8</v>
      </c>
      <c r="CH6" s="35">
        <f t="shared" si="9"/>
        <v>357.08</v>
      </c>
      <c r="CI6" s="35">
        <f t="shared" si="9"/>
        <v>378.08</v>
      </c>
      <c r="CJ6" s="35">
        <f t="shared" si="9"/>
        <v>357.49</v>
      </c>
      <c r="CK6" s="35">
        <f t="shared" si="9"/>
        <v>355.22</v>
      </c>
      <c r="CL6" s="34" t="str">
        <f>IF(CL7="","",IF(CL7="-","【-】","【"&amp;SUBSTITUTE(TEXT(CL7,"#,##0.00"),"-","△")&amp;"】"))</f>
        <v>【276.78】</v>
      </c>
      <c r="CM6" s="35" t="str">
        <f>IF(CM7="",NA(),CM7)</f>
        <v>-</v>
      </c>
      <c r="CN6" s="35">
        <f t="shared" ref="CN6:CV6" si="10">IF(CN7="",NA(),CN7)</f>
        <v>56.14</v>
      </c>
      <c r="CO6" s="35">
        <f t="shared" si="10"/>
        <v>56.14</v>
      </c>
      <c r="CP6" s="35">
        <f t="shared" si="10"/>
        <v>59.65</v>
      </c>
      <c r="CQ6" s="35">
        <f t="shared" si="10"/>
        <v>54.39</v>
      </c>
      <c r="CR6" s="35">
        <f t="shared" si="10"/>
        <v>46.06</v>
      </c>
      <c r="CS6" s="35">
        <f t="shared" si="10"/>
        <v>45.95</v>
      </c>
      <c r="CT6" s="35">
        <f t="shared" si="10"/>
        <v>44.69</v>
      </c>
      <c r="CU6" s="35">
        <f t="shared" si="10"/>
        <v>44.69</v>
      </c>
      <c r="CV6" s="35">
        <f t="shared" si="10"/>
        <v>42.84</v>
      </c>
      <c r="CW6" s="34" t="str">
        <f>IF(CW7="","",IF(CW7="-","【-】","【"&amp;SUBSTITUTE(TEXT(CW7,"#,##0.00"),"-","△")&amp;"】"))</f>
        <v>【59.15】</v>
      </c>
      <c r="CX6" s="35">
        <f>IF(CX7="",NA(),CX7)</f>
        <v>84.14</v>
      </c>
      <c r="CY6" s="35">
        <f t="shared" ref="CY6:DG6" si="11">IF(CY7="",NA(),CY7)</f>
        <v>85.52</v>
      </c>
      <c r="CZ6" s="35">
        <f t="shared" si="11"/>
        <v>84.25</v>
      </c>
      <c r="DA6" s="35">
        <f t="shared" si="11"/>
        <v>85.14</v>
      </c>
      <c r="DB6" s="35">
        <f t="shared" si="11"/>
        <v>86.71</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x14ac:dyDescent="0.15">
      <c r="A7" s="28"/>
      <c r="B7" s="37">
        <v>2016</v>
      </c>
      <c r="C7" s="37">
        <v>114651</v>
      </c>
      <c r="D7" s="37">
        <v>47</v>
      </c>
      <c r="E7" s="37">
        <v>17</v>
      </c>
      <c r="F7" s="37">
        <v>5</v>
      </c>
      <c r="G7" s="37">
        <v>0</v>
      </c>
      <c r="H7" s="37" t="s">
        <v>109</v>
      </c>
      <c r="I7" s="37" t="s">
        <v>110</v>
      </c>
      <c r="J7" s="37" t="s">
        <v>111</v>
      </c>
      <c r="K7" s="37" t="s">
        <v>112</v>
      </c>
      <c r="L7" s="37" t="s">
        <v>113</v>
      </c>
      <c r="M7" s="37"/>
      <c r="N7" s="38" t="s">
        <v>114</v>
      </c>
      <c r="O7" s="38" t="s">
        <v>115</v>
      </c>
      <c r="P7" s="38">
        <v>0.48</v>
      </c>
      <c r="Q7" s="38">
        <v>100</v>
      </c>
      <c r="R7" s="38">
        <v>3780</v>
      </c>
      <c r="S7" s="38">
        <v>30102</v>
      </c>
      <c r="T7" s="38">
        <v>16.2</v>
      </c>
      <c r="U7" s="38">
        <v>1858.15</v>
      </c>
      <c r="V7" s="38">
        <v>143</v>
      </c>
      <c r="W7" s="38">
        <v>0.04</v>
      </c>
      <c r="X7" s="38">
        <v>3575</v>
      </c>
      <c r="Y7" s="38">
        <v>73.13</v>
      </c>
      <c r="Z7" s="38">
        <v>88.56</v>
      </c>
      <c r="AA7" s="38">
        <v>97.12</v>
      </c>
      <c r="AB7" s="38">
        <v>98.11</v>
      </c>
      <c r="AC7" s="38">
        <v>102.08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1117.1099999999999</v>
      </c>
      <c r="BM7" s="38">
        <v>1161.05</v>
      </c>
      <c r="BN7" s="38">
        <v>979.89</v>
      </c>
      <c r="BO7" s="38">
        <v>1051.43</v>
      </c>
      <c r="BP7" s="38">
        <v>914.53</v>
      </c>
      <c r="BQ7" s="38">
        <v>30.28</v>
      </c>
      <c r="BR7" s="38">
        <v>26.31</v>
      </c>
      <c r="BS7" s="38">
        <v>27.63</v>
      </c>
      <c r="BT7" s="38">
        <v>25.62</v>
      </c>
      <c r="BU7" s="38">
        <v>29.31</v>
      </c>
      <c r="BV7" s="38">
        <v>42.48</v>
      </c>
      <c r="BW7" s="38">
        <v>41.04</v>
      </c>
      <c r="BX7" s="38">
        <v>41.08</v>
      </c>
      <c r="BY7" s="38">
        <v>41.34</v>
      </c>
      <c r="BZ7" s="38">
        <v>40.06</v>
      </c>
      <c r="CA7" s="38">
        <v>55.73</v>
      </c>
      <c r="CB7" s="38">
        <v>488.2</v>
      </c>
      <c r="CC7" s="38">
        <v>558.42999999999995</v>
      </c>
      <c r="CD7" s="38">
        <v>529.35</v>
      </c>
      <c r="CE7" s="38">
        <v>586.72</v>
      </c>
      <c r="CF7" s="38">
        <v>529.45000000000005</v>
      </c>
      <c r="CG7" s="38">
        <v>343.8</v>
      </c>
      <c r="CH7" s="38">
        <v>357.08</v>
      </c>
      <c r="CI7" s="38">
        <v>378.08</v>
      </c>
      <c r="CJ7" s="38">
        <v>357.49</v>
      </c>
      <c r="CK7" s="38">
        <v>355.22</v>
      </c>
      <c r="CL7" s="38">
        <v>276.77999999999997</v>
      </c>
      <c r="CM7" s="38" t="s">
        <v>114</v>
      </c>
      <c r="CN7" s="38">
        <v>56.14</v>
      </c>
      <c r="CO7" s="38">
        <v>56.14</v>
      </c>
      <c r="CP7" s="38">
        <v>59.65</v>
      </c>
      <c r="CQ7" s="38">
        <v>54.39</v>
      </c>
      <c r="CR7" s="38">
        <v>46.06</v>
      </c>
      <c r="CS7" s="38">
        <v>45.95</v>
      </c>
      <c r="CT7" s="38">
        <v>44.69</v>
      </c>
      <c r="CU7" s="38">
        <v>44.69</v>
      </c>
      <c r="CV7" s="38">
        <v>42.84</v>
      </c>
      <c r="CW7" s="38">
        <v>59.15</v>
      </c>
      <c r="CX7" s="38">
        <v>84.14</v>
      </c>
      <c r="CY7" s="38">
        <v>85.52</v>
      </c>
      <c r="CZ7" s="38">
        <v>84.25</v>
      </c>
      <c r="DA7" s="38">
        <v>85.14</v>
      </c>
      <c r="DB7" s="38">
        <v>86.71</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長柄　勇人</cp:lastModifiedBy>
  <cp:lastPrinted>2018-02-13T02:42:52Z</cp:lastPrinted>
  <dcterms:created xsi:type="dcterms:W3CDTF">2017-12-25T02:27:30Z</dcterms:created>
  <dcterms:modified xsi:type="dcterms:W3CDTF">2018-02-13T02:43:01Z</dcterms:modified>
  <cp:category/>
</cp:coreProperties>
</file>