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<sst xmlns="http://schemas.openxmlformats.org/spreadsheetml/2006/main" count="232" uniqueCount="120">
  <si>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</si>
  <si>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</si>
  <si>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</si>
  <si>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</si>
  <si>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</si>
  <si>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</si>
  <si>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</si>
  <si>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</si>
  <si>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</si>
  <si>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</si>
  <si>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</si>
  <si>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</si>
  <si>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</si>
  <si>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</si>
  <si>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</si>
  <si>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</si>
  <si>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</si>
  <si>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</si>
  <si>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</si>
  <si>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</si>
  <si>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</si>
  <si>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</si>
  <si>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</si>
  <si>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</si>
  <si>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</si>
  <si>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</si>
  <si>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</si>
  <si>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</si>
  <si>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</si>
  <si>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</si>
  <si>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</si>
  <si>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</si>
  <si>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</si>
  <si>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</si>
  <si>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</si>
  <si>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</si>
  <si>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</si>
  <si>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</si>
  <si>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</si>
  <si>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</si>
  <si>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</si>
  <si>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</si>
  <si>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</si>
  <si>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</si>
  <si>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</si>
  <si>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</si>
  <si>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</si>
  <si>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</si>
  <si>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</si>
  <si>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</si>
  <si>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</si>
  <si>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</si>
  <si>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</si>
  <si>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</si>
  <si>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</si>
  <si>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</si>
  <si>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</si>
  <si>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</si>
  <si>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</si>
  <si>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</si>
  <si>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</si>
  <si>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</si>
  <si>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</si>
  <si>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</si>
  <si>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</si>
  <si>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</si>
  <si>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</si>
  <si>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</si>
  <si>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</si>
  <si>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</si>
  <si>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</si>
  <si>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</si>
  <si>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</si>
  <si>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</si>
  <si>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</si>
  <si>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</si>
  <si>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</si>
  <si>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</si>
  <si>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</si>
  <si>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</si>
  <si>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</si>
  <si>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</si>
  <si>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</si>
  <si>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</si>
  <si>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</si>
  <si>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</si>
  <si>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</si>
  <si>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</si>
  <si>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</si>
  <si>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</si>
  <si>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</si>
  <si>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</si>
  <si>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</si>
  <si>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</si>
  <si>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</si>
  <si>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</si>
  <si>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</si>
  <si>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</si>
  <si>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</si>
  <si>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</si>
  <si>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</si>
  <si>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</si>
  <si>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</si>
  <si>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</si>
  <si>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</si>
  <si>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神川町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</si>
  <si>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</si>
  <si>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</si>
  <si>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</si>
  <si>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</si>
  <si>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</si>
  <si>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</si>
  <si>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</si>
  <si>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</si>
  <si>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</si>
  <si>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</si>
  <si>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</si>
  <si>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当町では、人口や企業活動が減少傾向になりつつあり、当水道事業運営も芳しくないところである。　　　　　　　　　さらに、平成25年度に累積欠損金が発生したこともあり、現在では、経費節減と料金回収を積極的に進めている。これからの課題は、有収率と施設利用率の向上と更なる経費節減と料金回収を上げるため粘り強く行動していくことが必要である。なお、企業債残高対給水収益比率を見れば、平均値より下回る。</t>
    <phoneticPr fontId="4"/>
  </si>
  <si>
    <t>人口や企業活動が減少傾向にあり、多くは望めない状況ではあるが、これからも、経費節減と料金回収に粘り強く対応し、施設の点検補修にも余念が無く実施することで、住民に安心・安全な水を供給していきたい。</t>
    <phoneticPr fontId="4"/>
  </si>
  <si>
    <t>現在当町では、施設（設備、石綿管敷設替え等）の老朽化問題に直面しており営利取り組んでいる所である。そこで、管路経年化率が、H28年度には34％近くで推移していることから、施設の更新が急務だとわかる。このことから、今後石綿管を含む管系の改修を計画を立て進めていくと伴に、施設の設備更新も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</si>
</sst>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0.42</c:v>
                </c:pt>
                <c:pt idx="1">
                  <c:v>0.21</c:v>
                </c:pt>
                <c:pt idx="2">
                  <c:v>0.19</c:v>
                </c:pt>
                <c:pt idx="3">
                  <c:v>0.28999999999999998</c:v>
                </c:pt>
                <c:pt idx="4">
                  <c:v>0.13</c:v>
                </c:pt>
              </c:numCache>
            </c:numRef>
          </c:val>
        </c:ser>
        <c:dLbls>
          <c:showLegendKey val="0"/>
          <c:showVal val="0"/>
          <c:showCatName val="0"/>
          <c:showSerName val="0"/>
          <c:showPercent val="0"/>
          <c:showBubbleSize val="0"/>
        </c:dLbls>
        <c:gapWidth val="150"/>
        <c:axId val="95016832"/>
        <c:axId val="952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95016832"/>
        <c:axId val="95232000"/>
      </c:lineChart>
      <c:dateAx>
        <c:axId val="95016832"/>
        <c:scaling>
          <c:orientation val="minMax"/>
        </c:scaling>
        <c:delete val="1"/>
        <c:axPos val="b"/>
        <c:numFmt formatCode="ge" sourceLinked="1"/>
        <c:majorTickMark val="none"/>
        <c:minorTickMark val="none"/>
        <c:tickLblPos val="none"/>
        <c:crossAx val="95232000"/>
        <c:crosses val="autoZero"/>
        <c:auto val="1"/>
        <c:lblOffset val="100"/>
        <c:baseTimeUnit val="years"/>
      </c:dateAx>
      <c:valAx>
        <c:axId val="952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58.48</c:v>
                </c:pt>
                <c:pt idx="1">
                  <c:v>57.39</c:v>
                </c:pt>
                <c:pt idx="2">
                  <c:v>56.17</c:v>
                </c:pt>
                <c:pt idx="3">
                  <c:v>56.26</c:v>
                </c:pt>
                <c:pt idx="4">
                  <c:v>54.35</c:v>
                </c:pt>
              </c:numCache>
            </c:numRef>
          </c:val>
        </c:ser>
        <c:dLbls>
          <c:showLegendKey val="0"/>
          <c:showVal val="0"/>
          <c:showCatName val="0"/>
          <c:showSerName val="0"/>
          <c:showPercent val="0"/>
          <c:showBubbleSize val="0"/>
        </c:dLbls>
        <c:gapWidth val="150"/>
        <c:axId val="100444416"/>
        <c:axId val="1004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00444416"/>
        <c:axId val="100446592"/>
      </c:lineChart>
      <c:dateAx>
        <c:axId val="100444416"/>
        <c:scaling>
          <c:orientation val="minMax"/>
        </c:scaling>
        <c:delete val="1"/>
        <c:axPos val="b"/>
        <c:numFmt formatCode="ge" sourceLinked="1"/>
        <c:majorTickMark val="none"/>
        <c:minorTickMark val="none"/>
        <c:tickLblPos val="none"/>
        <c:crossAx val="100446592"/>
        <c:crosses val="autoZero"/>
        <c:auto val="1"/>
        <c:lblOffset val="100"/>
        <c:baseTimeUnit val="years"/>
      </c:dateAx>
      <c:valAx>
        <c:axId val="1004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77.180000000000007</c:v>
                </c:pt>
                <c:pt idx="1">
                  <c:v>78.02</c:v>
                </c:pt>
                <c:pt idx="2">
                  <c:v>78</c:v>
                </c:pt>
                <c:pt idx="3">
                  <c:v>82.5</c:v>
                </c:pt>
                <c:pt idx="4">
                  <c:v>82</c:v>
                </c:pt>
              </c:numCache>
            </c:numRef>
          </c:val>
        </c:ser>
        <c:dLbls>
          <c:showLegendKey val="0"/>
          <c:showVal val="0"/>
          <c:showCatName val="0"/>
          <c:showSerName val="0"/>
          <c:showPercent val="0"/>
          <c:showBubbleSize val="0"/>
        </c:dLbls>
        <c:gapWidth val="150"/>
        <c:axId val="100489088"/>
        <c:axId val="1005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00489088"/>
        <c:axId val="100507648"/>
      </c:lineChart>
      <c:dateAx>
        <c:axId val="100489088"/>
        <c:scaling>
          <c:orientation val="minMax"/>
        </c:scaling>
        <c:delete val="1"/>
        <c:axPos val="b"/>
        <c:numFmt formatCode="ge" sourceLinked="1"/>
        <c:majorTickMark val="none"/>
        <c:minorTickMark val="none"/>
        <c:tickLblPos val="none"/>
        <c:crossAx val="100507648"/>
        <c:crosses val="autoZero"/>
        <c:auto val="1"/>
        <c:lblOffset val="100"/>
        <c:baseTimeUnit val="years"/>
      </c:dateAx>
      <c:valAx>
        <c:axId val="1005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103.1</c:v>
                </c:pt>
                <c:pt idx="1">
                  <c:v>98.84</c:v>
                </c:pt>
                <c:pt idx="2">
                  <c:v>107.5</c:v>
                </c:pt>
                <c:pt idx="3">
                  <c:v>112.85</c:v>
                </c:pt>
                <c:pt idx="4">
                  <c:v>116.86</c:v>
                </c:pt>
              </c:numCache>
            </c:numRef>
          </c:val>
        </c:ser>
        <c:dLbls>
          <c:showLegendKey val="0"/>
          <c:showVal val="0"/>
          <c:showCatName val="0"/>
          <c:showSerName val="0"/>
          <c:showPercent val="0"/>
          <c:showBubbleSize val="0"/>
        </c:dLbls>
        <c:gapWidth val="150"/>
        <c:axId val="95168000"/>
        <c:axId val="951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95168000"/>
        <c:axId val="95169920"/>
      </c:lineChart>
      <c:dateAx>
        <c:axId val="95168000"/>
        <c:scaling>
          <c:orientation val="minMax"/>
        </c:scaling>
        <c:delete val="1"/>
        <c:axPos val="b"/>
        <c:numFmt formatCode="ge" sourceLinked="1"/>
        <c:majorTickMark val="none"/>
        <c:minorTickMark val="none"/>
        <c:tickLblPos val="none"/>
        <c:crossAx val="95169920"/>
        <c:crosses val="autoZero"/>
        <c:auto val="1"/>
        <c:lblOffset val="100"/>
        <c:baseTimeUnit val="years"/>
      </c:dateAx>
      <c:valAx>
        <c:axId val="9516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1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49.54</c:v>
                </c:pt>
                <c:pt idx="1">
                  <c:v>51.29</c:v>
                </c:pt>
                <c:pt idx="2">
                  <c:v>57.27</c:v>
                </c:pt>
                <c:pt idx="3">
                  <c:v>58.62</c:v>
                </c:pt>
                <c:pt idx="4">
                  <c:v>59.79</c:v>
                </c:pt>
              </c:numCache>
            </c:numRef>
          </c:val>
        </c:ser>
        <c:dLbls>
          <c:showLegendKey val="0"/>
          <c:showVal val="0"/>
          <c:showCatName val="0"/>
          <c:showSerName val="0"/>
          <c:showPercent val="0"/>
          <c:showBubbleSize val="0"/>
        </c:dLbls>
        <c:gapWidth val="150"/>
        <c:axId val="95208576"/>
        <c:axId val="952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95208576"/>
        <c:axId val="95210496"/>
      </c:lineChart>
      <c:dateAx>
        <c:axId val="95208576"/>
        <c:scaling>
          <c:orientation val="minMax"/>
        </c:scaling>
        <c:delete val="1"/>
        <c:axPos val="b"/>
        <c:numFmt formatCode="ge" sourceLinked="1"/>
        <c:majorTickMark val="none"/>
        <c:minorTickMark val="none"/>
        <c:tickLblPos val="none"/>
        <c:crossAx val="95210496"/>
        <c:crosses val="autoZero"/>
        <c:auto val="1"/>
        <c:lblOffset val="100"/>
        <c:baseTimeUnit val="years"/>
      </c:dateAx>
      <c:valAx>
        <c:axId val="952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34.44</c:v>
                </c:pt>
                <c:pt idx="1">
                  <c:v>33.869999999999997</c:v>
                </c:pt>
                <c:pt idx="2">
                  <c:v>39.74</c:v>
                </c:pt>
                <c:pt idx="3">
                  <c:v>33.369999999999997</c:v>
                </c:pt>
                <c:pt idx="4">
                  <c:v>33.369999999999997</c:v>
                </c:pt>
              </c:numCache>
            </c:numRef>
          </c:val>
        </c:ser>
        <c:dLbls>
          <c:showLegendKey val="0"/>
          <c:showVal val="0"/>
          <c:showCatName val="0"/>
          <c:showSerName val="0"/>
          <c:showPercent val="0"/>
          <c:showBubbleSize val="0"/>
        </c:dLbls>
        <c:gapWidth val="150"/>
        <c:axId val="97010432"/>
        <c:axId val="970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97010432"/>
        <c:axId val="97012352"/>
      </c:lineChart>
      <c:dateAx>
        <c:axId val="97010432"/>
        <c:scaling>
          <c:orientation val="minMax"/>
        </c:scaling>
        <c:delete val="1"/>
        <c:axPos val="b"/>
        <c:numFmt formatCode="ge" sourceLinked="1"/>
        <c:majorTickMark val="none"/>
        <c:minorTickMark val="none"/>
        <c:tickLblPos val="none"/>
        <c:crossAx val="97012352"/>
        <c:crosses val="autoZero"/>
        <c:auto val="1"/>
        <c:lblOffset val="100"/>
        <c:baseTimeUnit val="years"/>
      </c:dateAx>
      <c:valAx>
        <c:axId val="970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1.25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7063680"/>
        <c:axId val="970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97063680"/>
        <c:axId val="97065600"/>
      </c:lineChart>
      <c:dateAx>
        <c:axId val="97063680"/>
        <c:scaling>
          <c:orientation val="minMax"/>
        </c:scaling>
        <c:delete val="1"/>
        <c:axPos val="b"/>
        <c:numFmt formatCode="ge" sourceLinked="1"/>
        <c:majorTickMark val="none"/>
        <c:minorTickMark val="none"/>
        <c:tickLblPos val="none"/>
        <c:crossAx val="97065600"/>
        <c:crosses val="autoZero"/>
        <c:auto val="1"/>
        <c:lblOffset val="100"/>
        <c:baseTimeUnit val="years"/>
      </c:dateAx>
      <c:valAx>
        <c:axId val="9706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0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517</c:v>
                </c:pt>
                <c:pt idx="1">
                  <c:v>1001.06</c:v>
                </c:pt>
                <c:pt idx="2">
                  <c:v>347.76</c:v>
                </c:pt>
                <c:pt idx="3">
                  <c:v>1807.53</c:v>
                </c:pt>
                <c:pt idx="4">
                  <c:v>357.29</c:v>
                </c:pt>
              </c:numCache>
            </c:numRef>
          </c:val>
        </c:ser>
        <c:dLbls>
          <c:showLegendKey val="0"/>
          <c:showVal val="0"/>
          <c:showCatName val="0"/>
          <c:showSerName val="0"/>
          <c:showPercent val="0"/>
          <c:showBubbleSize val="0"/>
        </c:dLbls>
        <c:gapWidth val="150"/>
        <c:axId val="97096448"/>
        <c:axId val="970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97096448"/>
        <c:axId val="97098368"/>
      </c:lineChart>
      <c:dateAx>
        <c:axId val="97096448"/>
        <c:scaling>
          <c:orientation val="minMax"/>
        </c:scaling>
        <c:delete val="1"/>
        <c:axPos val="b"/>
        <c:numFmt formatCode="ge" sourceLinked="1"/>
        <c:majorTickMark val="none"/>
        <c:minorTickMark val="none"/>
        <c:tickLblPos val="none"/>
        <c:crossAx val="97098368"/>
        <c:crosses val="autoZero"/>
        <c:auto val="1"/>
        <c:lblOffset val="100"/>
        <c:baseTimeUnit val="years"/>
      </c:dateAx>
      <c:valAx>
        <c:axId val="9709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0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311.99</c:v>
                </c:pt>
                <c:pt idx="1">
                  <c:v>293.43</c:v>
                </c:pt>
                <c:pt idx="2">
                  <c:v>275.56</c:v>
                </c:pt>
                <c:pt idx="3">
                  <c:v>241.49</c:v>
                </c:pt>
                <c:pt idx="4">
                  <c:v>222.31</c:v>
                </c:pt>
              </c:numCache>
            </c:numRef>
          </c:val>
        </c:ser>
        <c:dLbls>
          <c:showLegendKey val="0"/>
          <c:showVal val="0"/>
          <c:showCatName val="0"/>
          <c:showSerName val="0"/>
          <c:showPercent val="0"/>
          <c:showBubbleSize val="0"/>
        </c:dLbls>
        <c:gapWidth val="150"/>
        <c:axId val="97149312"/>
        <c:axId val="971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97149312"/>
        <c:axId val="97151232"/>
      </c:lineChart>
      <c:dateAx>
        <c:axId val="97149312"/>
        <c:scaling>
          <c:orientation val="minMax"/>
        </c:scaling>
        <c:delete val="1"/>
        <c:axPos val="b"/>
        <c:numFmt formatCode="ge" sourceLinked="1"/>
        <c:majorTickMark val="none"/>
        <c:minorTickMark val="none"/>
        <c:tickLblPos val="none"/>
        <c:crossAx val="97151232"/>
        <c:crosses val="autoZero"/>
        <c:auto val="1"/>
        <c:lblOffset val="100"/>
        <c:baseTimeUnit val="years"/>
      </c:dateAx>
      <c:valAx>
        <c:axId val="9715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100.14</c:v>
                </c:pt>
                <c:pt idx="1">
                  <c:v>96.09</c:v>
                </c:pt>
                <c:pt idx="2">
                  <c:v>99.62</c:v>
                </c:pt>
                <c:pt idx="3">
                  <c:v>107.4</c:v>
                </c:pt>
                <c:pt idx="4">
                  <c:v>110.88</c:v>
                </c:pt>
              </c:numCache>
            </c:numRef>
          </c:val>
        </c:ser>
        <c:dLbls>
          <c:showLegendKey val="0"/>
          <c:showVal val="0"/>
          <c:showCatName val="0"/>
          <c:showSerName val="0"/>
          <c:showPercent val="0"/>
          <c:showBubbleSize val="0"/>
        </c:dLbls>
        <c:gapWidth val="150"/>
        <c:axId val="97164672"/>
        <c:axId val="971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97164672"/>
        <c:axId val="97170944"/>
      </c:lineChart>
      <c:dateAx>
        <c:axId val="97164672"/>
        <c:scaling>
          <c:orientation val="minMax"/>
        </c:scaling>
        <c:delete val="1"/>
        <c:axPos val="b"/>
        <c:numFmt formatCode="ge" sourceLinked="1"/>
        <c:majorTickMark val="none"/>
        <c:minorTickMark val="none"/>
        <c:tickLblPos val="none"/>
        <c:crossAx val="97170944"/>
        <c:crosses val="autoZero"/>
        <c:auto val="1"/>
        <c:lblOffset val="100"/>
        <c:baseTimeUnit val="years"/>
      </c:dateAx>
      <c:valAx>
        <c:axId val="971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172.2</c:v>
                </c:pt>
                <c:pt idx="1">
                  <c:v>177.26</c:v>
                </c:pt>
                <c:pt idx="2">
                  <c:v>170.82</c:v>
                </c:pt>
                <c:pt idx="3">
                  <c:v>154.76</c:v>
                </c:pt>
                <c:pt idx="4">
                  <c:v>155.41</c:v>
                </c:pt>
              </c:numCache>
            </c:numRef>
          </c:val>
        </c:ser>
        <c:dLbls>
          <c:showLegendKey val="0"/>
          <c:showVal val="0"/>
          <c:showCatName val="0"/>
          <c:showSerName val="0"/>
          <c:showPercent val="0"/>
          <c:showBubbleSize val="0"/>
        </c:dLbls>
        <c:gapWidth val="150"/>
        <c:axId val="100420224"/>
        <c:axId val="1004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00420224"/>
        <c:axId val="100422400"/>
      </c:lineChart>
      <c:dateAx>
        <c:axId val="100420224"/>
        <c:scaling>
          <c:orientation val="minMax"/>
        </c:scaling>
        <c:delete val="1"/>
        <c:axPos val="b"/>
        <c:numFmt formatCode="ge" sourceLinked="1"/>
        <c:majorTickMark val="none"/>
        <c:minorTickMark val="none"/>
        <c:tickLblPos val="none"/>
        <c:crossAx val="100422400"/>
        <c:crosses val="autoZero"/>
        <c:auto val="1"/>
        <c:lblOffset val="100"/>
        <c:baseTimeUnit val="years"/>
      </c:dateAx>
      <c:valAx>
        <c:axId val="1004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3" zoomScaleNormal="100" workbookViewId="0">
      <selection activeCell="CC67" sqref="CC6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埼玉県　神川町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116</v>
      </c>
      <c r="AE8" s="60"/>
      <c r="AF8" s="60"/>
      <c r="AG8" s="60"/>
      <c r="AH8" s="60"/>
      <c r="AI8" s="60"/>
      <c r="AJ8" s="60"/>
      <c r="AK8" s="5"/>
      <c r="AL8" s="61">
        <f>データ!$R$6</f>
        <v>13943</v>
      </c>
      <c r="AM8" s="61"/>
      <c r="AN8" s="61"/>
      <c r="AO8" s="61"/>
      <c r="AP8" s="61"/>
      <c r="AQ8" s="61"/>
      <c r="AR8" s="61"/>
      <c r="AS8" s="61"/>
      <c r="AT8" s="51">
        <f>データ!$S$6</f>
        <v>47.4</v>
      </c>
      <c r="AU8" s="52"/>
      <c r="AV8" s="52"/>
      <c r="AW8" s="52"/>
      <c r="AX8" s="52"/>
      <c r="AY8" s="52"/>
      <c r="AZ8" s="52"/>
      <c r="BA8" s="52"/>
      <c r="BB8" s="53">
        <f>データ!$T$6</f>
        <v>294.16000000000003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74.63</v>
      </c>
      <c r="J10" s="52"/>
      <c r="K10" s="52"/>
      <c r="L10" s="52"/>
      <c r="M10" s="52"/>
      <c r="N10" s="52"/>
      <c r="O10" s="64"/>
      <c r="P10" s="53">
        <f>データ!$P$6</f>
        <v>99</v>
      </c>
      <c r="Q10" s="53"/>
      <c r="R10" s="53"/>
      <c r="S10" s="53"/>
      <c r="T10" s="53"/>
      <c r="U10" s="53"/>
      <c r="V10" s="53"/>
      <c r="W10" s="61">
        <f>データ!$Q$6</f>
        <v>3130</v>
      </c>
      <c r="X10" s="61"/>
      <c r="Y10" s="61"/>
      <c r="Z10" s="61"/>
      <c r="AA10" s="61"/>
      <c r="AB10" s="61"/>
      <c r="AC10" s="61"/>
      <c r="AD10" s="2"/>
      <c r="AE10" s="2"/>
      <c r="AF10" s="2"/>
      <c r="AG10" s="2"/>
      <c r="AH10" s="5"/>
      <c r="AI10" s="5"/>
      <c r="AJ10" s="5"/>
      <c r="AK10" s="5"/>
      <c r="AL10" s="61">
        <f>データ!$U$6</f>
        <v>13726</v>
      </c>
      <c r="AM10" s="61"/>
      <c r="AN10" s="61"/>
      <c r="AO10" s="61"/>
      <c r="AP10" s="61"/>
      <c r="AQ10" s="61"/>
      <c r="AR10" s="61"/>
      <c r="AS10" s="61"/>
      <c r="AT10" s="51">
        <f>データ!$V$6</f>
        <v>46.58</v>
      </c>
      <c r="AU10" s="52"/>
      <c r="AV10" s="52"/>
      <c r="AW10" s="52"/>
      <c r="AX10" s="52"/>
      <c r="AY10" s="52"/>
      <c r="AZ10" s="52"/>
      <c r="BA10" s="52"/>
      <c r="BB10" s="53">
        <f>データ!$W$6</f>
        <v>294.68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113832</v>
      </c>
      <c r="D6" s="34">
        <f t="shared" si="3"/>
        <v>46</v>
      </c>
      <c r="E6" s="34">
        <f t="shared" si="3"/>
        <v>1</v>
      </c>
      <c r="F6" s="34">
        <f t="shared" si="3"/>
        <v>0</v>
      </c>
      <c r="G6" s="34">
        <f t="shared" si="3"/>
        <v>1</v>
      </c>
      <c r="H6" s="34" t="str">
        <f t="shared" si="3"/>
        <v>埼玉県　神川町</v>
      </c>
      <c r="I6" s="34" t="str">
        <f t="shared" si="3"/>
        <v>法適用</v>
      </c>
      <c r="J6" s="34" t="str">
        <f t="shared" si="3"/>
        <v>水道事業</v>
      </c>
      <c r="K6" s="34" t="str">
        <f t="shared" si="3"/>
        <v>末端給水事業</v>
      </c>
      <c r="L6" s="34" t="str">
        <f t="shared" si="3"/>
        <v>A7</v>
      </c>
      <c r="M6" s="34">
        <f t="shared" si="3"/>
        <v>0</v>
      </c>
      <c r="N6" s="35" t="str">
        <f t="shared" si="3"/>
        <v>-</v>
      </c>
      <c r="O6" s="35">
        <f t="shared" si="3"/>
        <v>74.63</v>
      </c>
      <c r="P6" s="35">
        <f t="shared" si="3"/>
        <v>99</v>
      </c>
      <c r="Q6" s="35">
        <f t="shared" si="3"/>
        <v>3130</v>
      </c>
      <c r="R6" s="35">
        <f t="shared" si="3"/>
        <v>13943</v>
      </c>
      <c r="S6" s="35">
        <f t="shared" si="3"/>
        <v>47.4</v>
      </c>
      <c r="T6" s="35">
        <f t="shared" si="3"/>
        <v>294.16000000000003</v>
      </c>
      <c r="U6" s="35">
        <f t="shared" si="3"/>
        <v>13726</v>
      </c>
      <c r="V6" s="35">
        <f t="shared" si="3"/>
        <v>46.58</v>
      </c>
      <c r="W6" s="35">
        <f t="shared" si="3"/>
        <v>294.68</v>
      </c>
      <c r="X6" s="36">
        <f>IF(X7="",NA(),X7)</f>
        <v>103.1</v>
      </c>
      <c r="Y6" s="36">
        <f t="shared" ref="Y6:AG6" si="4">IF(Y7="",NA(),Y7)</f>
        <v>98.84</v>
      </c>
      <c r="Z6" s="36">
        <f t="shared" si="4"/>
        <v>107.5</v>
      </c>
      <c r="AA6" s="36">
        <f t="shared" si="4"/>
        <v>112.85</v>
      </c>
      <c r="AB6" s="36">
        <f t="shared" si="4"/>
        <v>116.86</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6">
        <f t="shared" ref="AJ6:AR6" si="5">IF(AJ7="",NA(),AJ7)</f>
        <v>1.25</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517</v>
      </c>
      <c r="AU6" s="36">
        <f t="shared" ref="AU6:BC6" si="6">IF(AU7="",NA(),AU7)</f>
        <v>1001.06</v>
      </c>
      <c r="AV6" s="36">
        <f t="shared" si="6"/>
        <v>347.76</v>
      </c>
      <c r="AW6" s="36">
        <f t="shared" si="6"/>
        <v>1807.53</v>
      </c>
      <c r="AX6" s="36">
        <f t="shared" si="6"/>
        <v>357.29</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311.99</v>
      </c>
      <c r="BF6" s="36">
        <f t="shared" ref="BF6:BN6" si="7">IF(BF7="",NA(),BF7)</f>
        <v>293.43</v>
      </c>
      <c r="BG6" s="36">
        <f t="shared" si="7"/>
        <v>275.56</v>
      </c>
      <c r="BH6" s="36">
        <f t="shared" si="7"/>
        <v>241.49</v>
      </c>
      <c r="BI6" s="36">
        <f t="shared" si="7"/>
        <v>222.31</v>
      </c>
      <c r="BJ6" s="36">
        <f t="shared" si="7"/>
        <v>458</v>
      </c>
      <c r="BK6" s="36">
        <f t="shared" si="7"/>
        <v>443.13</v>
      </c>
      <c r="BL6" s="36">
        <f t="shared" si="7"/>
        <v>442.54</v>
      </c>
      <c r="BM6" s="36">
        <f t="shared" si="7"/>
        <v>431</v>
      </c>
      <c r="BN6" s="36">
        <f t="shared" si="7"/>
        <v>422.5</v>
      </c>
      <c r="BO6" s="35" t="str">
        <f>IF(BO7="","",IF(BO7="-","【-】","【"&amp;SUBSTITUTE(TEXT(BO7,"#,##0.00"),"-","△")&amp;"】"))</f>
        <v>【270.87】</v>
      </c>
      <c r="BP6" s="36">
        <f>IF(BP7="",NA(),BP7)</f>
        <v>100.14</v>
      </c>
      <c r="BQ6" s="36">
        <f t="shared" ref="BQ6:BY6" si="8">IF(BQ7="",NA(),BQ7)</f>
        <v>96.09</v>
      </c>
      <c r="BR6" s="36">
        <f t="shared" si="8"/>
        <v>99.62</v>
      </c>
      <c r="BS6" s="36">
        <f t="shared" si="8"/>
        <v>107.4</v>
      </c>
      <c r="BT6" s="36">
        <f t="shared" si="8"/>
        <v>110.88</v>
      </c>
      <c r="BU6" s="36">
        <f t="shared" si="8"/>
        <v>96.27</v>
      </c>
      <c r="BV6" s="36">
        <f t="shared" si="8"/>
        <v>95.4</v>
      </c>
      <c r="BW6" s="36">
        <f t="shared" si="8"/>
        <v>98.6</v>
      </c>
      <c r="BX6" s="36">
        <f t="shared" si="8"/>
        <v>100.82</v>
      </c>
      <c r="BY6" s="36">
        <f t="shared" si="8"/>
        <v>101.64</v>
      </c>
      <c r="BZ6" s="35" t="str">
        <f>IF(BZ7="","",IF(BZ7="-","【-】","【"&amp;SUBSTITUTE(TEXT(BZ7,"#,##0.00"),"-","△")&amp;"】"))</f>
        <v>【105.59】</v>
      </c>
      <c r="CA6" s="36">
        <f>IF(CA7="",NA(),CA7)</f>
        <v>172.2</v>
      </c>
      <c r="CB6" s="36">
        <f t="shared" ref="CB6:CJ6" si="9">IF(CB7="",NA(),CB7)</f>
        <v>177.26</v>
      </c>
      <c r="CC6" s="36">
        <f t="shared" si="9"/>
        <v>170.82</v>
      </c>
      <c r="CD6" s="36">
        <f t="shared" si="9"/>
        <v>154.76</v>
      </c>
      <c r="CE6" s="36">
        <f t="shared" si="9"/>
        <v>155.41</v>
      </c>
      <c r="CF6" s="36">
        <f t="shared" si="9"/>
        <v>186.94</v>
      </c>
      <c r="CG6" s="36">
        <f t="shared" si="9"/>
        <v>186.15</v>
      </c>
      <c r="CH6" s="36">
        <f t="shared" si="9"/>
        <v>181.67</v>
      </c>
      <c r="CI6" s="36">
        <f t="shared" si="9"/>
        <v>179.55</v>
      </c>
      <c r="CJ6" s="36">
        <f t="shared" si="9"/>
        <v>179.16</v>
      </c>
      <c r="CK6" s="35" t="str">
        <f>IF(CK7="","",IF(CK7="-","【-】","【"&amp;SUBSTITUTE(TEXT(CK7,"#,##0.00"),"-","△")&amp;"】"))</f>
        <v>【163.27】</v>
      </c>
      <c r="CL6" s="36">
        <f>IF(CL7="",NA(),CL7)</f>
        <v>58.48</v>
      </c>
      <c r="CM6" s="36">
        <f t="shared" ref="CM6:CU6" si="10">IF(CM7="",NA(),CM7)</f>
        <v>57.39</v>
      </c>
      <c r="CN6" s="36">
        <f t="shared" si="10"/>
        <v>56.17</v>
      </c>
      <c r="CO6" s="36">
        <f t="shared" si="10"/>
        <v>56.26</v>
      </c>
      <c r="CP6" s="36">
        <f t="shared" si="10"/>
        <v>54.35</v>
      </c>
      <c r="CQ6" s="36">
        <f t="shared" si="10"/>
        <v>54.51</v>
      </c>
      <c r="CR6" s="36">
        <f t="shared" si="10"/>
        <v>54.47</v>
      </c>
      <c r="CS6" s="36">
        <f t="shared" si="10"/>
        <v>53.61</v>
      </c>
      <c r="CT6" s="36">
        <f t="shared" si="10"/>
        <v>53.52</v>
      </c>
      <c r="CU6" s="36">
        <f t="shared" si="10"/>
        <v>54.24</v>
      </c>
      <c r="CV6" s="35" t="str">
        <f>IF(CV7="","",IF(CV7="-","【-】","【"&amp;SUBSTITUTE(TEXT(CV7,"#,##0.00"),"-","△")&amp;"】"))</f>
        <v>【59.94】</v>
      </c>
      <c r="CW6" s="36">
        <f>IF(CW7="",NA(),CW7)</f>
        <v>77.180000000000007</v>
      </c>
      <c r="CX6" s="36">
        <f t="shared" ref="CX6:DF6" si="11">IF(CX7="",NA(),CX7)</f>
        <v>78.02</v>
      </c>
      <c r="CY6" s="36">
        <f t="shared" si="11"/>
        <v>78</v>
      </c>
      <c r="CZ6" s="36">
        <f t="shared" si="11"/>
        <v>82.5</v>
      </c>
      <c r="DA6" s="36">
        <f t="shared" si="11"/>
        <v>82</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49.54</v>
      </c>
      <c r="DI6" s="36">
        <f t="shared" ref="DI6:DQ6" si="12">IF(DI7="",NA(),DI7)</f>
        <v>51.29</v>
      </c>
      <c r="DJ6" s="36">
        <f t="shared" si="12"/>
        <v>57.27</v>
      </c>
      <c r="DK6" s="36">
        <f t="shared" si="12"/>
        <v>58.62</v>
      </c>
      <c r="DL6" s="36">
        <f t="shared" si="12"/>
        <v>59.79</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34.44</v>
      </c>
      <c r="DT6" s="36">
        <f t="shared" ref="DT6:EB6" si="13">IF(DT7="",NA(),DT7)</f>
        <v>33.869999999999997</v>
      </c>
      <c r="DU6" s="36">
        <f t="shared" si="13"/>
        <v>39.74</v>
      </c>
      <c r="DV6" s="36">
        <f t="shared" si="13"/>
        <v>33.369999999999997</v>
      </c>
      <c r="DW6" s="36">
        <f t="shared" si="13"/>
        <v>33.369999999999997</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0.42</v>
      </c>
      <c r="EE6" s="36">
        <f t="shared" ref="EE6:EM6" si="14">IF(EE7="",NA(),EE7)</f>
        <v>0.21</v>
      </c>
      <c r="EF6" s="36">
        <f t="shared" si="14"/>
        <v>0.19</v>
      </c>
      <c r="EG6" s="36">
        <f t="shared" si="14"/>
        <v>0.28999999999999998</v>
      </c>
      <c r="EH6" s="36">
        <f t="shared" si="14"/>
        <v>0.13</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113832</v>
      </c>
      <c r="D7" s="38">
        <v>46</v>
      </c>
      <c r="E7" s="38">
        <v>1</v>
      </c>
      <c r="F7" s="38">
        <v>0</v>
      </c>
      <c r="G7" s="38">
        <v>1</v>
      </c>
      <c r="H7" s="38" t="s">
        <v>105</v>
      </c>
      <c r="I7" s="38" t="s">
        <v>106</v>
      </c>
      <c r="J7" s="38" t="s">
        <v>107</v>
      </c>
      <c r="K7" s="38" t="s">
        <v>108</v>
      </c>
      <c r="L7" s="38" t="s">
        <v>109</v>
      </c>
      <c r="M7" s="38"/>
      <c r="N7" s="39" t="s">
        <v>110</v>
      </c>
      <c r="O7" s="39">
        <v>74.63</v>
      </c>
      <c r="P7" s="39">
        <v>99</v>
      </c>
      <c r="Q7" s="39">
        <v>3130</v>
      </c>
      <c r="R7" s="39">
        <v>13943</v>
      </c>
      <c r="S7" s="39">
        <v>47.4</v>
      </c>
      <c r="T7" s="39">
        <v>294.16000000000003</v>
      </c>
      <c r="U7" s="39">
        <v>13726</v>
      </c>
      <c r="V7" s="39">
        <v>46.58</v>
      </c>
      <c r="W7" s="39">
        <v>294.68</v>
      </c>
      <c r="X7" s="39">
        <v>103.1</v>
      </c>
      <c r="Y7" s="39">
        <v>98.84</v>
      </c>
      <c r="Z7" s="39">
        <v>107.5</v>
      </c>
      <c r="AA7" s="39">
        <v>112.85</v>
      </c>
      <c r="AB7" s="39">
        <v>116.86</v>
      </c>
      <c r="AC7" s="39">
        <v>108.33</v>
      </c>
      <c r="AD7" s="39">
        <v>107.95</v>
      </c>
      <c r="AE7" s="39">
        <v>109.49</v>
      </c>
      <c r="AF7" s="39">
        <v>111.06</v>
      </c>
      <c r="AG7" s="39">
        <v>111.34</v>
      </c>
      <c r="AH7" s="39">
        <v>114.35</v>
      </c>
      <c r="AI7" s="39">
        <v>0</v>
      </c>
      <c r="AJ7" s="39">
        <v>1.25</v>
      </c>
      <c r="AK7" s="39">
        <v>0</v>
      </c>
      <c r="AL7" s="39">
        <v>0</v>
      </c>
      <c r="AM7" s="39">
        <v>0</v>
      </c>
      <c r="AN7" s="39">
        <v>15.69</v>
      </c>
      <c r="AO7" s="39">
        <v>13.47</v>
      </c>
      <c r="AP7" s="39">
        <v>9.49</v>
      </c>
      <c r="AQ7" s="39">
        <v>9.35</v>
      </c>
      <c r="AR7" s="39">
        <v>10.130000000000001</v>
      </c>
      <c r="AS7" s="39">
        <v>0.79</v>
      </c>
      <c r="AT7" s="39">
        <v>517</v>
      </c>
      <c r="AU7" s="39">
        <v>1001.06</v>
      </c>
      <c r="AV7" s="39">
        <v>347.76</v>
      </c>
      <c r="AW7" s="39">
        <v>1807.53</v>
      </c>
      <c r="AX7" s="39">
        <v>357.29</v>
      </c>
      <c r="AY7" s="39">
        <v>1159.4100000000001</v>
      </c>
      <c r="AZ7" s="39">
        <v>1081.23</v>
      </c>
      <c r="BA7" s="39">
        <v>406.37</v>
      </c>
      <c r="BB7" s="39">
        <v>398.29</v>
      </c>
      <c r="BC7" s="39">
        <v>388.67</v>
      </c>
      <c r="BD7" s="39">
        <v>262.87</v>
      </c>
      <c r="BE7" s="39">
        <v>311.99</v>
      </c>
      <c r="BF7" s="39">
        <v>293.43</v>
      </c>
      <c r="BG7" s="39">
        <v>275.56</v>
      </c>
      <c r="BH7" s="39">
        <v>241.49</v>
      </c>
      <c r="BI7" s="39">
        <v>222.31</v>
      </c>
      <c r="BJ7" s="39">
        <v>458</v>
      </c>
      <c r="BK7" s="39">
        <v>443.13</v>
      </c>
      <c r="BL7" s="39">
        <v>442.54</v>
      </c>
      <c r="BM7" s="39">
        <v>431</v>
      </c>
      <c r="BN7" s="39">
        <v>422.5</v>
      </c>
      <c r="BO7" s="39">
        <v>270.87</v>
      </c>
      <c r="BP7" s="39">
        <v>100.14</v>
      </c>
      <c r="BQ7" s="39">
        <v>96.09</v>
      </c>
      <c r="BR7" s="39">
        <v>99.62</v>
      </c>
      <c r="BS7" s="39">
        <v>107.4</v>
      </c>
      <c r="BT7" s="39">
        <v>110.88</v>
      </c>
      <c r="BU7" s="39">
        <v>96.27</v>
      </c>
      <c r="BV7" s="39">
        <v>95.4</v>
      </c>
      <c r="BW7" s="39">
        <v>98.6</v>
      </c>
      <c r="BX7" s="39">
        <v>100.82</v>
      </c>
      <c r="BY7" s="39">
        <v>101.64</v>
      </c>
      <c r="BZ7" s="39">
        <v>105.59</v>
      </c>
      <c r="CA7" s="39">
        <v>172.2</v>
      </c>
      <c r="CB7" s="39">
        <v>177.26</v>
      </c>
      <c r="CC7" s="39">
        <v>170.82</v>
      </c>
      <c r="CD7" s="39">
        <v>154.76</v>
      </c>
      <c r="CE7" s="39">
        <v>155.41</v>
      </c>
      <c r="CF7" s="39">
        <v>186.94</v>
      </c>
      <c r="CG7" s="39">
        <v>186.15</v>
      </c>
      <c r="CH7" s="39">
        <v>181.67</v>
      </c>
      <c r="CI7" s="39">
        <v>179.55</v>
      </c>
      <c r="CJ7" s="39">
        <v>179.16</v>
      </c>
      <c r="CK7" s="39">
        <v>163.27000000000001</v>
      </c>
      <c r="CL7" s="39">
        <v>58.48</v>
      </c>
      <c r="CM7" s="39">
        <v>57.39</v>
      </c>
      <c r="CN7" s="39">
        <v>56.17</v>
      </c>
      <c r="CO7" s="39">
        <v>56.26</v>
      </c>
      <c r="CP7" s="39">
        <v>54.35</v>
      </c>
      <c r="CQ7" s="39">
        <v>54.51</v>
      </c>
      <c r="CR7" s="39">
        <v>54.47</v>
      </c>
      <c r="CS7" s="39">
        <v>53.61</v>
      </c>
      <c r="CT7" s="39">
        <v>53.52</v>
      </c>
      <c r="CU7" s="39">
        <v>54.24</v>
      </c>
      <c r="CV7" s="39">
        <v>59.94</v>
      </c>
      <c r="CW7" s="39">
        <v>77.180000000000007</v>
      </c>
      <c r="CX7" s="39">
        <v>78.02</v>
      </c>
      <c r="CY7" s="39">
        <v>78</v>
      </c>
      <c r="CZ7" s="39">
        <v>82.5</v>
      </c>
      <c r="DA7" s="39">
        <v>82</v>
      </c>
      <c r="DB7" s="39">
        <v>81.790000000000006</v>
      </c>
      <c r="DC7" s="39">
        <v>81.459999999999994</v>
      </c>
      <c r="DD7" s="39">
        <v>81.31</v>
      </c>
      <c r="DE7" s="39">
        <v>81.459999999999994</v>
      </c>
      <c r="DF7" s="39">
        <v>81.680000000000007</v>
      </c>
      <c r="DG7" s="39">
        <v>90.22</v>
      </c>
      <c r="DH7" s="39">
        <v>49.54</v>
      </c>
      <c r="DI7" s="39">
        <v>51.29</v>
      </c>
      <c r="DJ7" s="39">
        <v>57.27</v>
      </c>
      <c r="DK7" s="39">
        <v>58.62</v>
      </c>
      <c r="DL7" s="39">
        <v>59.79</v>
      </c>
      <c r="DM7" s="39">
        <v>37.799999999999997</v>
      </c>
      <c r="DN7" s="39">
        <v>38.520000000000003</v>
      </c>
      <c r="DO7" s="39">
        <v>46.67</v>
      </c>
      <c r="DP7" s="39">
        <v>47.7</v>
      </c>
      <c r="DQ7" s="39">
        <v>48.14</v>
      </c>
      <c r="DR7" s="39">
        <v>47.91</v>
      </c>
      <c r="DS7" s="39">
        <v>34.44</v>
      </c>
      <c r="DT7" s="39">
        <v>33.869999999999997</v>
      </c>
      <c r="DU7" s="39">
        <v>39.74</v>
      </c>
      <c r="DV7" s="39">
        <v>33.369999999999997</v>
      </c>
      <c r="DW7" s="39">
        <v>33.369999999999997</v>
      </c>
      <c r="DX7" s="39">
        <v>8.2200000000000006</v>
      </c>
      <c r="DY7" s="39">
        <v>9.43</v>
      </c>
      <c r="DZ7" s="39">
        <v>10.029999999999999</v>
      </c>
      <c r="EA7" s="39">
        <v>7.26</v>
      </c>
      <c r="EB7" s="39">
        <v>11.13</v>
      </c>
      <c r="EC7" s="39">
        <v>15</v>
      </c>
      <c r="ED7" s="39">
        <v>0.42</v>
      </c>
      <c r="EE7" s="39">
        <v>0.21</v>
      </c>
      <c r="EF7" s="39">
        <v>0.19</v>
      </c>
      <c r="EG7" s="39">
        <v>0.28999999999999998</v>
      </c>
      <c r="EH7" s="39">
        <v>0.13</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WS631</cp:lastModifiedBy>
  <dcterms:created xsi:type="dcterms:W3CDTF">2017-12-25T01:25:23Z</dcterms:created>
  <dcterms:modified xsi:type="dcterms:W3CDTF">2018-01-30T04:21:26Z</dcterms:modified>
  <cp:category/>
</cp:coreProperties>
</file>