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<sst xmlns="http://schemas.openxmlformats.org/spreadsheetml/2006/main" count="240" uniqueCount="125">
  <si>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</si>
  <si>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</si>
  <si>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</si>
  <si>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</si>
  <si>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</si>
  <si>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</si>
  <si>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</si>
  <si>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</si>
  <si>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</si>
  <si>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</si>
  <si>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</si>
  <si>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</si>
  <si>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</si>
  <si>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</si>
  <si>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</si>
  <si>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</si>
  <si>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</si>
  <si>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</si>
  <si>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</si>
  <si>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</si>
  <si>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</si>
  <si>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</si>
  <si>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</si>
  <si>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</si>
  <si>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</si>
  <si>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</si>
  <si>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</si>
  <si>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</si>
  <si>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</si>
  <si>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</si>
  <si>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</si>
  <si>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</si>
  <si>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</si>
  <si>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</si>
  <si>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</si>
  <si>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</si>
  <si>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</si>
  <si>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</si>
  <si>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</si>
  <si>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</si>
  <si>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</si>
  <si>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</si>
  <si>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</si>
  <si>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</si>
  <si>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</si>
  <si>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</si>
  <si>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</si>
  <si>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</si>
  <si>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</si>
  <si>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</si>
  <si>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</si>
  <si>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</si>
  <si>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</si>
  <si>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</si>
  <si>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</si>
  <si>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</si>
  <si>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</si>
  <si>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</si>
  <si>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</si>
  <si>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</si>
  <si>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</si>
  <si>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</si>
  <si>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</si>
  <si>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</si>
  <si>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</si>
  <si>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</si>
  <si>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</si>
  <si>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</si>
  <si>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</si>
  <si>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</si>
  <si>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</si>
  <si>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</si>
  <si>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</si>
  <si>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</si>
  <si>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</si>
  <si>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</si>
  <si>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</si>
  <si>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</si>
  <si>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</si>
  <si>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</si>
  <si>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</si>
  <si>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</si>
  <si>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</si>
  <si>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</si>
  <si>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</si>
  <si>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</si>
  <si>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</si>
  <si>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</si>
  <si>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</si>
  <si>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</si>
  <si>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</si>
  <si>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</si>
  <si>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</si>
  <si>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</si>
  <si>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</si>
  <si>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</si>
  <si>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</si>
  <si>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</si>
  <si>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</si>
  <si>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</si>
  <si>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</si>
  <si>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</si>
  <si>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</si>
  <si>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</si>
  <si>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</si>
  <si>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</si>
  <si>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</si>
  <si>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</si>
  <si>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</si>
  <si>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鳩山町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</si>
  <si>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</si>
  <si>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</si>
  <si>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</si>
  <si>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</si>
  <si>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</si>
  <si>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</si>
  <si>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</si>
  <si>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</si>
  <si>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</si>
  <si>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</si>
  <si>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</si>
  <si>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</si>
  <si>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施設本体、管路については供用開始後11年で耐用年数を超えていないため老朽化は見られず更新の必要はない。
施設の機器については経年劣化による故障が目立ち、今後も年数を重ねるたびに各機器の故障が懸念される。</t>
    <phoneticPr fontId="7"/>
  </si>
  <si>
    <t>使用料については、町内他地区の下水道使用料との均等を図る観点から直近の見直しは考えていない。使用料収入の増加を図るため、接続率の更なる向上を目指す。
今後は、経営戦略の策定と併せて機器の計画的な点検、更新が必要となる。</t>
    <rPh sb="11" eb="12">
      <t>タ</t>
    </rPh>
    <rPh sb="12" eb="14">
      <t>チク</t>
    </rPh>
    <rPh sb="70" eb="72">
      <t>メザ</t>
    </rPh>
    <rPh sb="79" eb="81">
      <t>ケイエイ</t>
    </rPh>
    <rPh sb="81" eb="83">
      <t>センリャク</t>
    </rPh>
    <rPh sb="84" eb="86">
      <t>サクテイ</t>
    </rPh>
    <rPh sb="87" eb="88">
      <t>アワ</t>
    </rPh>
    <rPh sb="90" eb="92">
      <t>キキ</t>
    </rPh>
    <phoneticPr fontId="7"/>
  </si>
  <si>
    <t>収益的収支比率は100％を超えおり、会計上は黒字であるが、経費回収率が100％に至っておらず、処理に係る費用が、使用料のみでは賄えず一般会計繰入金から賄っている状況。
汚水処理原価は、類似団体平均値を大きく下回っている。施設の機器の経年劣化による故障が目立ち、修繕に要する費用が嵩み新規受益者がない場合は、一般会計からの繰入金が多くなってしまう。
施設利用率は、類似団体平均値を上回り、施設の処理能力が、一日平均処理水量に対し、適正な規模となっている。
また、水洗化率も類似団体平均値を上回っている。</t>
    <rPh sb="0" eb="3">
      <t>シュウエキテキ</t>
    </rPh>
    <rPh sb="3" eb="5">
      <t>シュウシ</t>
    </rPh>
    <rPh sb="5" eb="7">
      <t>ヒリツ</t>
    </rPh>
    <rPh sb="13" eb="14">
      <t>コ</t>
    </rPh>
    <rPh sb="18" eb="20">
      <t>カイケイ</t>
    </rPh>
    <rPh sb="20" eb="21">
      <t>ジョウ</t>
    </rPh>
    <rPh sb="22" eb="24">
      <t>クロジ</t>
    </rPh>
    <rPh sb="40" eb="41">
      <t>イタ</t>
    </rPh>
    <rPh sb="85" eb="86">
      <t>スイ</t>
    </rPh>
    <rPh sb="130" eb="132">
      <t>シュウゼン</t>
    </rPh>
    <rPh sb="133" eb="134">
      <t>ヨウ</t>
    </rPh>
    <rPh sb="136" eb="138">
      <t>ヒヨウ</t>
    </rPh>
    <rPh sb="139" eb="140">
      <t>カサ</t>
    </rPh>
    <rPh sb="164" eb="165">
      <t>オオ</t>
    </rPh>
    <rPh sb="176" eb="179">
      <t>リヨウリツ</t>
    </rPh>
    <rPh sb="189" eb="191">
      <t>ウワマワ</t>
    </rPh>
    <rPh sb="230" eb="233">
      <t>スイセンカ</t>
    </rPh>
    <rPh sb="233" eb="234">
      <t>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</si>
</sst>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839488"/>
        <c:axId val="80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47839488"/>
        <c:axId val="80814464"/>
      </c:lineChart>
      <c:dateAx>
        <c:axId val="47839488"/>
        <c:scaling>
          <c:orientation val="minMax"/>
        </c:scaling>
        <c:delete val="1"/>
        <c:axPos val="b"/>
        <c:numFmt formatCode="ge" sourceLinked="1"/>
        <c:majorTickMark val="none"/>
        <c:minorTickMark val="none"/>
        <c:tickLblPos val="none"/>
        <c:crossAx val="80814464"/>
        <c:crosses val="autoZero"/>
        <c:auto val="1"/>
        <c:lblOffset val="100"/>
        <c:baseTimeUnit val="years"/>
      </c:dateAx>
      <c:valAx>
        <c:axId val="80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79.25</c:v>
                </c:pt>
                <c:pt idx="1">
                  <c:v>78.84</c:v>
                </c:pt>
                <c:pt idx="2">
                  <c:v>77.180000000000007</c:v>
                </c:pt>
                <c:pt idx="3">
                  <c:v>72.2</c:v>
                </c:pt>
                <c:pt idx="4">
                  <c:v>65.98</c:v>
                </c:pt>
              </c:numCache>
            </c:numRef>
          </c:val>
        </c:ser>
        <c:dLbls>
          <c:showLegendKey val="0"/>
          <c:showVal val="0"/>
          <c:showCatName val="0"/>
          <c:showSerName val="0"/>
          <c:showPercent val="0"/>
          <c:showBubbleSize val="0"/>
        </c:dLbls>
        <c:gapWidth val="150"/>
        <c:axId val="85203584"/>
        <c:axId val="852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85203584"/>
        <c:axId val="85226240"/>
      </c:lineChart>
      <c:dateAx>
        <c:axId val="85203584"/>
        <c:scaling>
          <c:orientation val="minMax"/>
        </c:scaling>
        <c:delete val="1"/>
        <c:axPos val="b"/>
        <c:numFmt formatCode="ge" sourceLinked="1"/>
        <c:majorTickMark val="none"/>
        <c:minorTickMark val="none"/>
        <c:tickLblPos val="none"/>
        <c:crossAx val="85226240"/>
        <c:crosses val="autoZero"/>
        <c:auto val="1"/>
        <c:lblOffset val="100"/>
        <c:baseTimeUnit val="years"/>
      </c:dateAx>
      <c:valAx>
        <c:axId val="852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86.13</c:v>
                </c:pt>
                <c:pt idx="1">
                  <c:v>83.1</c:v>
                </c:pt>
                <c:pt idx="2">
                  <c:v>84.09</c:v>
                </c:pt>
                <c:pt idx="3">
                  <c:v>84.61</c:v>
                </c:pt>
                <c:pt idx="4">
                  <c:v>84.83</c:v>
                </c:pt>
              </c:numCache>
            </c:numRef>
          </c:val>
        </c:ser>
        <c:dLbls>
          <c:showLegendKey val="0"/>
          <c:showVal val="0"/>
          <c:showCatName val="0"/>
          <c:showSerName val="0"/>
          <c:showPercent val="0"/>
          <c:showBubbleSize val="0"/>
        </c:dLbls>
        <c:gapWidth val="150"/>
        <c:axId val="85260544"/>
        <c:axId val="873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85260544"/>
        <c:axId val="87363968"/>
      </c:lineChart>
      <c:dateAx>
        <c:axId val="85260544"/>
        <c:scaling>
          <c:orientation val="minMax"/>
        </c:scaling>
        <c:delete val="1"/>
        <c:axPos val="b"/>
        <c:numFmt formatCode="ge" sourceLinked="1"/>
        <c:majorTickMark val="none"/>
        <c:minorTickMark val="none"/>
        <c:tickLblPos val="none"/>
        <c:crossAx val="87363968"/>
        <c:crosses val="autoZero"/>
        <c:auto val="1"/>
        <c:lblOffset val="100"/>
        <c:baseTimeUnit val="years"/>
      </c:dateAx>
      <c:valAx>
        <c:axId val="873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90.53</c:v>
                </c:pt>
                <c:pt idx="1">
                  <c:v>91.07</c:v>
                </c:pt>
                <c:pt idx="2">
                  <c:v>95.4</c:v>
                </c:pt>
                <c:pt idx="3">
                  <c:v>100.67</c:v>
                </c:pt>
                <c:pt idx="4">
                  <c:v>102.1</c:v>
                </c:pt>
              </c:numCache>
            </c:numRef>
          </c:val>
        </c:ser>
        <c:dLbls>
          <c:showLegendKey val="0"/>
          <c:showVal val="0"/>
          <c:showCatName val="0"/>
          <c:showSerName val="0"/>
          <c:showPercent val="0"/>
          <c:showBubbleSize val="0"/>
        </c:dLbls>
        <c:gapWidth val="150"/>
        <c:axId val="80852864"/>
        <c:axId val="808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52864"/>
        <c:axId val="80859136"/>
      </c:lineChart>
      <c:dateAx>
        <c:axId val="80852864"/>
        <c:scaling>
          <c:orientation val="minMax"/>
        </c:scaling>
        <c:delete val="1"/>
        <c:axPos val="b"/>
        <c:numFmt formatCode="ge" sourceLinked="1"/>
        <c:majorTickMark val="none"/>
        <c:minorTickMark val="none"/>
        <c:tickLblPos val="none"/>
        <c:crossAx val="80859136"/>
        <c:crosses val="autoZero"/>
        <c:auto val="1"/>
        <c:lblOffset val="100"/>
        <c:baseTimeUnit val="years"/>
      </c:dateAx>
      <c:valAx>
        <c:axId val="808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07392"/>
        <c:axId val="837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07392"/>
        <c:axId val="83709312"/>
      </c:lineChart>
      <c:dateAx>
        <c:axId val="83707392"/>
        <c:scaling>
          <c:orientation val="minMax"/>
        </c:scaling>
        <c:delete val="1"/>
        <c:axPos val="b"/>
        <c:numFmt formatCode="ge" sourceLinked="1"/>
        <c:majorTickMark val="none"/>
        <c:minorTickMark val="none"/>
        <c:tickLblPos val="none"/>
        <c:crossAx val="83709312"/>
        <c:crosses val="autoZero"/>
        <c:auto val="1"/>
        <c:lblOffset val="100"/>
        <c:baseTimeUnit val="years"/>
      </c:dateAx>
      <c:valAx>
        <c:axId val="837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47968"/>
        <c:axId val="837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47968"/>
        <c:axId val="83749888"/>
      </c:lineChart>
      <c:dateAx>
        <c:axId val="83747968"/>
        <c:scaling>
          <c:orientation val="minMax"/>
        </c:scaling>
        <c:delete val="1"/>
        <c:axPos val="b"/>
        <c:numFmt formatCode="ge" sourceLinked="1"/>
        <c:majorTickMark val="none"/>
        <c:minorTickMark val="none"/>
        <c:tickLblPos val="none"/>
        <c:crossAx val="83749888"/>
        <c:crosses val="autoZero"/>
        <c:auto val="1"/>
        <c:lblOffset val="100"/>
        <c:baseTimeUnit val="years"/>
      </c:dateAx>
      <c:valAx>
        <c:axId val="837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51904"/>
        <c:axId val="838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51904"/>
        <c:axId val="83854080"/>
      </c:lineChart>
      <c:dateAx>
        <c:axId val="83851904"/>
        <c:scaling>
          <c:orientation val="minMax"/>
        </c:scaling>
        <c:delete val="1"/>
        <c:axPos val="b"/>
        <c:numFmt formatCode="ge" sourceLinked="1"/>
        <c:majorTickMark val="none"/>
        <c:minorTickMark val="none"/>
        <c:tickLblPos val="none"/>
        <c:crossAx val="83854080"/>
        <c:crosses val="autoZero"/>
        <c:auto val="1"/>
        <c:lblOffset val="100"/>
        <c:baseTimeUnit val="years"/>
      </c:dateAx>
      <c:valAx>
        <c:axId val="838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92864"/>
        <c:axId val="838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92864"/>
        <c:axId val="83899136"/>
      </c:lineChart>
      <c:dateAx>
        <c:axId val="83892864"/>
        <c:scaling>
          <c:orientation val="minMax"/>
        </c:scaling>
        <c:delete val="1"/>
        <c:axPos val="b"/>
        <c:numFmt formatCode="ge" sourceLinked="1"/>
        <c:majorTickMark val="none"/>
        <c:minorTickMark val="none"/>
        <c:tickLblPos val="none"/>
        <c:crossAx val="83899136"/>
        <c:crosses val="autoZero"/>
        <c:auto val="1"/>
        <c:lblOffset val="100"/>
        <c:baseTimeUnit val="years"/>
      </c:dateAx>
      <c:valAx>
        <c:axId val="838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921152"/>
        <c:axId val="839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83921152"/>
        <c:axId val="83935616"/>
      </c:lineChart>
      <c:dateAx>
        <c:axId val="83921152"/>
        <c:scaling>
          <c:orientation val="minMax"/>
        </c:scaling>
        <c:delete val="1"/>
        <c:axPos val="b"/>
        <c:numFmt formatCode="ge" sourceLinked="1"/>
        <c:majorTickMark val="none"/>
        <c:minorTickMark val="none"/>
        <c:tickLblPos val="none"/>
        <c:crossAx val="83935616"/>
        <c:crosses val="autoZero"/>
        <c:auto val="1"/>
        <c:lblOffset val="100"/>
        <c:baseTimeUnit val="years"/>
      </c:dateAx>
      <c:valAx>
        <c:axId val="83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81.13</c:v>
                </c:pt>
                <c:pt idx="1">
                  <c:v>83.25</c:v>
                </c:pt>
                <c:pt idx="2">
                  <c:v>67</c:v>
                </c:pt>
                <c:pt idx="3">
                  <c:v>92.92</c:v>
                </c:pt>
                <c:pt idx="4">
                  <c:v>55.9</c:v>
                </c:pt>
              </c:numCache>
            </c:numRef>
          </c:val>
        </c:ser>
        <c:dLbls>
          <c:showLegendKey val="0"/>
          <c:showVal val="0"/>
          <c:showCatName val="0"/>
          <c:showSerName val="0"/>
          <c:showPercent val="0"/>
          <c:showBubbleSize val="0"/>
        </c:dLbls>
        <c:gapWidth val="150"/>
        <c:axId val="85018112"/>
        <c:axId val="850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85018112"/>
        <c:axId val="85020032"/>
      </c:lineChart>
      <c:dateAx>
        <c:axId val="85018112"/>
        <c:scaling>
          <c:orientation val="minMax"/>
        </c:scaling>
        <c:delete val="1"/>
        <c:axPos val="b"/>
        <c:numFmt formatCode="ge" sourceLinked="1"/>
        <c:majorTickMark val="none"/>
        <c:minorTickMark val="none"/>
        <c:tickLblPos val="none"/>
        <c:crossAx val="85020032"/>
        <c:crosses val="autoZero"/>
        <c:auto val="1"/>
        <c:lblOffset val="100"/>
        <c:baseTimeUnit val="years"/>
      </c:dateAx>
      <c:valAx>
        <c:axId val="850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115.38</c:v>
                </c:pt>
                <c:pt idx="1">
                  <c:v>119.04</c:v>
                </c:pt>
                <c:pt idx="2">
                  <c:v>153.88</c:v>
                </c:pt>
                <c:pt idx="3">
                  <c:v>111.7</c:v>
                </c:pt>
                <c:pt idx="4">
                  <c:v>184.78</c:v>
                </c:pt>
              </c:numCache>
            </c:numRef>
          </c:val>
        </c:ser>
        <c:dLbls>
          <c:showLegendKey val="0"/>
          <c:showVal val="0"/>
          <c:showCatName val="0"/>
          <c:showSerName val="0"/>
          <c:showPercent val="0"/>
          <c:showBubbleSize val="0"/>
        </c:dLbls>
        <c:gapWidth val="150"/>
        <c:axId val="85040128"/>
        <c:axId val="850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85040128"/>
        <c:axId val="85062784"/>
      </c:lineChart>
      <c:dateAx>
        <c:axId val="85040128"/>
        <c:scaling>
          <c:orientation val="minMax"/>
        </c:scaling>
        <c:delete val="1"/>
        <c:axPos val="b"/>
        <c:numFmt formatCode="ge" sourceLinked="1"/>
        <c:majorTickMark val="none"/>
        <c:minorTickMark val="none"/>
        <c:tickLblPos val="none"/>
        <c:crossAx val="85062784"/>
        <c:crosses val="autoZero"/>
        <c:auto val="1"/>
        <c:lblOffset val="100"/>
        <c:baseTimeUnit val="years"/>
      </c:dateAx>
      <c:valAx>
        <c:axId val="850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19"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鳩山町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121</v>
      </c>
      <c r="AE8" s="49"/>
      <c r="AF8" s="49"/>
      <c r="AG8" s="49"/>
      <c r="AH8" s="49"/>
      <c r="AI8" s="49"/>
      <c r="AJ8" s="49"/>
      <c r="AK8" s="4"/>
      <c r="AL8" s="50">
        <f>データ!S6</f>
        <v>14165</v>
      </c>
      <c r="AM8" s="50"/>
      <c r="AN8" s="50"/>
      <c r="AO8" s="50"/>
      <c r="AP8" s="50"/>
      <c r="AQ8" s="50"/>
      <c r="AR8" s="50"/>
      <c r="AS8" s="50"/>
      <c r="AT8" s="45">
        <f>データ!T6</f>
        <v>25.73</v>
      </c>
      <c r="AU8" s="45"/>
      <c r="AV8" s="45"/>
      <c r="AW8" s="45"/>
      <c r="AX8" s="45"/>
      <c r="AY8" s="45"/>
      <c r="AZ8" s="45"/>
      <c r="BA8" s="45"/>
      <c r="BB8" s="45">
        <f>データ!U6</f>
        <v>550.52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6.09</v>
      </c>
      <c r="Q10" s="45"/>
      <c r="R10" s="45"/>
      <c r="S10" s="45"/>
      <c r="T10" s="45"/>
      <c r="U10" s="45"/>
      <c r="V10" s="45"/>
      <c r="W10" s="45">
        <f>データ!Q6</f>
        <v>108.6</v>
      </c>
      <c r="X10" s="45"/>
      <c r="Y10" s="45"/>
      <c r="Z10" s="45"/>
      <c r="AA10" s="45"/>
      <c r="AB10" s="45"/>
      <c r="AC10" s="45"/>
      <c r="AD10" s="50">
        <f>データ!R6</f>
        <v>1890</v>
      </c>
      <c r="AE10" s="50"/>
      <c r="AF10" s="50"/>
      <c r="AG10" s="50"/>
      <c r="AH10" s="50"/>
      <c r="AI10" s="50"/>
      <c r="AJ10" s="50"/>
      <c r="AK10" s="2"/>
      <c r="AL10" s="50">
        <f>データ!V6</f>
        <v>857</v>
      </c>
      <c r="AM10" s="50"/>
      <c r="AN10" s="50"/>
      <c r="AO10" s="50"/>
      <c r="AP10" s="50"/>
      <c r="AQ10" s="50"/>
      <c r="AR10" s="50"/>
      <c r="AS10" s="50"/>
      <c r="AT10" s="45">
        <f>データ!W6</f>
        <v>0.24</v>
      </c>
      <c r="AU10" s="45"/>
      <c r="AV10" s="45"/>
      <c r="AW10" s="45"/>
      <c r="AX10" s="45"/>
      <c r="AY10" s="45"/>
      <c r="AZ10" s="45"/>
      <c r="BA10" s="45"/>
      <c r="BB10" s="45">
        <f>データ!X6</f>
        <v>3570.83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113484</v>
      </c>
      <c r="D6" s="33">
        <f t="shared" si="3"/>
        <v>47</v>
      </c>
      <c r="E6" s="33">
        <f t="shared" si="3"/>
        <v>17</v>
      </c>
      <c r="F6" s="33">
        <f t="shared" si="3"/>
        <v>5</v>
      </c>
      <c r="G6" s="33">
        <f t="shared" si="3"/>
        <v>0</v>
      </c>
      <c r="H6" s="33" t="str">
        <f t="shared" si="3"/>
        <v>埼玉県　鳩山町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6.09</v>
      </c>
      <c r="Q6" s="34">
        <f t="shared" si="3"/>
        <v>108.6</v>
      </c>
      <c r="R6" s="34">
        <f t="shared" si="3"/>
        <v>1890</v>
      </c>
      <c r="S6" s="34">
        <f t="shared" si="3"/>
        <v>14165</v>
      </c>
      <c r="T6" s="34">
        <f t="shared" si="3"/>
        <v>25.73</v>
      </c>
      <c r="U6" s="34">
        <f t="shared" si="3"/>
        <v>550.52</v>
      </c>
      <c r="V6" s="34">
        <f t="shared" si="3"/>
        <v>857</v>
      </c>
      <c r="W6" s="34">
        <f t="shared" si="3"/>
        <v>0.24</v>
      </c>
      <c r="X6" s="34">
        <f t="shared" si="3"/>
        <v>3570.83</v>
      </c>
      <c r="Y6" s="35">
        <f>IF(Y7="",NA(),Y7)</f>
        <v>90.53</v>
      </c>
      <c r="Z6" s="35">
        <f t="shared" ref="Z6:AH6" si="4">IF(Z7="",NA(),Z7)</f>
        <v>91.07</v>
      </c>
      <c r="AA6" s="35">
        <f t="shared" si="4"/>
        <v>95.4</v>
      </c>
      <c r="AB6" s="35">
        <f t="shared" si="4"/>
        <v>100.67</v>
      </c>
      <c r="AC6" s="35">
        <f t="shared" si="4"/>
        <v>102.1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81.13</v>
      </c>
      <c r="BR6" s="35">
        <f t="shared" ref="BR6:BZ6" si="8">IF(BR7="",NA(),BR7)</f>
        <v>83.25</v>
      </c>
      <c r="BS6" s="35">
        <f t="shared" si="8"/>
        <v>67</v>
      </c>
      <c r="BT6" s="35">
        <f t="shared" si="8"/>
        <v>92.92</v>
      </c>
      <c r="BU6" s="35">
        <f t="shared" si="8"/>
        <v>55.9</v>
      </c>
      <c r="BV6" s="35">
        <f t="shared" si="8"/>
        <v>42.48</v>
      </c>
      <c r="BW6" s="35">
        <f t="shared" si="8"/>
        <v>41.04</v>
      </c>
      <c r="BX6" s="35">
        <f t="shared" si="8"/>
        <v>41.08</v>
      </c>
      <c r="BY6" s="35">
        <f t="shared" si="8"/>
        <v>41.34</v>
      </c>
      <c r="BZ6" s="35">
        <f t="shared" si="8"/>
        <v>40.06</v>
      </c>
      <c r="CA6" s="34" t="str">
        <f>IF(CA7="","",IF(CA7="-","【-】","【"&amp;SUBSTITUTE(TEXT(CA7,"#,##0.00"),"-","△")&amp;"】"))</f>
        <v>【55.73】</v>
      </c>
      <c r="CB6" s="35">
        <f>IF(CB7="",NA(),CB7)</f>
        <v>115.38</v>
      </c>
      <c r="CC6" s="35">
        <f t="shared" ref="CC6:CK6" si="9">IF(CC7="",NA(),CC7)</f>
        <v>119.04</v>
      </c>
      <c r="CD6" s="35">
        <f t="shared" si="9"/>
        <v>153.88</v>
      </c>
      <c r="CE6" s="35">
        <f t="shared" si="9"/>
        <v>111.7</v>
      </c>
      <c r="CF6" s="35">
        <f t="shared" si="9"/>
        <v>184.78</v>
      </c>
      <c r="CG6" s="35">
        <f t="shared" si="9"/>
        <v>343.8</v>
      </c>
      <c r="CH6" s="35">
        <f t="shared" si="9"/>
        <v>357.08</v>
      </c>
      <c r="CI6" s="35">
        <f t="shared" si="9"/>
        <v>378.08</v>
      </c>
      <c r="CJ6" s="35">
        <f t="shared" si="9"/>
        <v>357.49</v>
      </c>
      <c r="CK6" s="35">
        <f t="shared" si="9"/>
        <v>355.22</v>
      </c>
      <c r="CL6" s="34" t="str">
        <f>IF(CL7="","",IF(CL7="-","【-】","【"&amp;SUBSTITUTE(TEXT(CL7,"#,##0.00"),"-","△")&amp;"】"))</f>
        <v>【276.78】</v>
      </c>
      <c r="CM6" s="35">
        <f>IF(CM7="",NA(),CM7)</f>
        <v>79.25</v>
      </c>
      <c r="CN6" s="35">
        <f t="shared" ref="CN6:CV6" si="10">IF(CN7="",NA(),CN7)</f>
        <v>78.84</v>
      </c>
      <c r="CO6" s="35">
        <f t="shared" si="10"/>
        <v>77.180000000000007</v>
      </c>
      <c r="CP6" s="35">
        <f t="shared" si="10"/>
        <v>72.2</v>
      </c>
      <c r="CQ6" s="35">
        <f t="shared" si="10"/>
        <v>65.98</v>
      </c>
      <c r="CR6" s="35">
        <f t="shared" si="10"/>
        <v>46.06</v>
      </c>
      <c r="CS6" s="35">
        <f t="shared" si="10"/>
        <v>45.95</v>
      </c>
      <c r="CT6" s="35">
        <f t="shared" si="10"/>
        <v>44.69</v>
      </c>
      <c r="CU6" s="35">
        <f t="shared" si="10"/>
        <v>44.69</v>
      </c>
      <c r="CV6" s="35">
        <f t="shared" si="10"/>
        <v>42.84</v>
      </c>
      <c r="CW6" s="34" t="str">
        <f>IF(CW7="","",IF(CW7="-","【-】","【"&amp;SUBSTITUTE(TEXT(CW7,"#,##0.00"),"-","△")&amp;"】"))</f>
        <v>【59.15】</v>
      </c>
      <c r="CX6" s="35">
        <f>IF(CX7="",NA(),CX7)</f>
        <v>86.13</v>
      </c>
      <c r="CY6" s="35">
        <f t="shared" ref="CY6:DG6" si="11">IF(CY7="",NA(),CY7)</f>
        <v>83.1</v>
      </c>
      <c r="CZ6" s="35">
        <f t="shared" si="11"/>
        <v>84.09</v>
      </c>
      <c r="DA6" s="35">
        <f t="shared" si="11"/>
        <v>84.61</v>
      </c>
      <c r="DB6" s="35">
        <f t="shared" si="11"/>
        <v>84.83</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113484</v>
      </c>
      <c r="D7" s="37">
        <v>47</v>
      </c>
      <c r="E7" s="37">
        <v>17</v>
      </c>
      <c r="F7" s="37">
        <v>5</v>
      </c>
      <c r="G7" s="37">
        <v>0</v>
      </c>
      <c r="H7" s="37" t="s">
        <v>109</v>
      </c>
      <c r="I7" s="37" t="s">
        <v>110</v>
      </c>
      <c r="J7" s="37" t="s">
        <v>111</v>
      </c>
      <c r="K7" s="37" t="s">
        <v>112</v>
      </c>
      <c r="L7" s="37" t="s">
        <v>113</v>
      </c>
      <c r="M7" s="37"/>
      <c r="N7" s="38" t="s">
        <v>114</v>
      </c>
      <c r="O7" s="38" t="s">
        <v>115</v>
      </c>
      <c r="P7" s="38">
        <v>6.09</v>
      </c>
      <c r="Q7" s="38">
        <v>108.6</v>
      </c>
      <c r="R7" s="38">
        <v>1890</v>
      </c>
      <c r="S7" s="38">
        <v>14165</v>
      </c>
      <c r="T7" s="38">
        <v>25.73</v>
      </c>
      <c r="U7" s="38">
        <v>550.52</v>
      </c>
      <c r="V7" s="38">
        <v>857</v>
      </c>
      <c r="W7" s="38">
        <v>0.24</v>
      </c>
      <c r="X7" s="38">
        <v>3570.83</v>
      </c>
      <c r="Y7" s="38">
        <v>90.53</v>
      </c>
      <c r="Z7" s="38">
        <v>91.07</v>
      </c>
      <c r="AA7" s="38">
        <v>95.4</v>
      </c>
      <c r="AB7" s="38">
        <v>100.67</v>
      </c>
      <c r="AC7" s="38">
        <v>102.1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81.13</v>
      </c>
      <c r="BR7" s="38">
        <v>83.25</v>
      </c>
      <c r="BS7" s="38">
        <v>67</v>
      </c>
      <c r="BT7" s="38">
        <v>92.92</v>
      </c>
      <c r="BU7" s="38">
        <v>55.9</v>
      </c>
      <c r="BV7" s="38">
        <v>42.48</v>
      </c>
      <c r="BW7" s="38">
        <v>41.04</v>
      </c>
      <c r="BX7" s="38">
        <v>41.08</v>
      </c>
      <c r="BY7" s="38">
        <v>41.34</v>
      </c>
      <c r="BZ7" s="38">
        <v>40.06</v>
      </c>
      <c r="CA7" s="38">
        <v>55.73</v>
      </c>
      <c r="CB7" s="38">
        <v>115.38</v>
      </c>
      <c r="CC7" s="38">
        <v>119.04</v>
      </c>
      <c r="CD7" s="38">
        <v>153.88</v>
      </c>
      <c r="CE7" s="38">
        <v>111.7</v>
      </c>
      <c r="CF7" s="38">
        <v>184.78</v>
      </c>
      <c r="CG7" s="38">
        <v>343.8</v>
      </c>
      <c r="CH7" s="38">
        <v>357.08</v>
      </c>
      <c r="CI7" s="38">
        <v>378.08</v>
      </c>
      <c r="CJ7" s="38">
        <v>357.49</v>
      </c>
      <c r="CK7" s="38">
        <v>355.22</v>
      </c>
      <c r="CL7" s="38">
        <v>276.77999999999997</v>
      </c>
      <c r="CM7" s="38">
        <v>79.25</v>
      </c>
      <c r="CN7" s="38">
        <v>78.84</v>
      </c>
      <c r="CO7" s="38">
        <v>77.180000000000007</v>
      </c>
      <c r="CP7" s="38">
        <v>72.2</v>
      </c>
      <c r="CQ7" s="38">
        <v>65.98</v>
      </c>
      <c r="CR7" s="38">
        <v>46.06</v>
      </c>
      <c r="CS7" s="38">
        <v>45.95</v>
      </c>
      <c r="CT7" s="38">
        <v>44.69</v>
      </c>
      <c r="CU7" s="38">
        <v>44.69</v>
      </c>
      <c r="CV7" s="38">
        <v>42.84</v>
      </c>
      <c r="CW7" s="38">
        <v>59.15</v>
      </c>
      <c r="CX7" s="38">
        <v>86.13</v>
      </c>
      <c r="CY7" s="38">
        <v>83.1</v>
      </c>
      <c r="CZ7" s="38">
        <v>84.09</v>
      </c>
      <c r="DA7" s="38">
        <v>84.61</v>
      </c>
      <c r="DB7" s="38">
        <v>84.83</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2018-02-13T08:55:02Z</cp:lastPrinted>
  <dcterms:created xsi:type="dcterms:W3CDTF">2017-12-25T02:27:25Z</dcterms:created>
  <dcterms:modified xsi:type="dcterms:W3CDTF">2018-02-13T08:57:19Z</dcterms:modified>
  <cp:category/>
</cp:coreProperties>
</file>