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7.0.5\9010水道管理課\00業務庶務担当\09経営比較分析表\H28年度決算\300130 公営企業に係る経営比較分析表（水道・簡易水道事業平成28年度決算）の分析等について（照会）\【経営比較分析表】2016_112402_46_010\"/>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L6" i="5"/>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H85" i="4"/>
  <c r="G85" i="4"/>
  <c r="F85" i="4"/>
  <c r="BB10" i="4"/>
  <c r="AT10" i="4"/>
  <c r="AL10" i="4"/>
  <c r="I10" i="4"/>
  <c r="B10" i="4"/>
  <c r="BB8" i="4"/>
  <c r="AT8" i="4"/>
  <c r="W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<sst xmlns="http://schemas.openxmlformats.org/spreadsheetml/2006/main" count="232" uniqueCount="120">
  <si>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</si>
  <si>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</si>
  <si>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</si>
  <si>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</si>
  <si>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</si>
  <si>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</si>
  <si>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</si>
  <si>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</si>
  <si>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</si>
  <si>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</si>
  <si>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</si>
  <si>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</si>
  <si>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</si>
  <si>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</si>
  <si>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</si>
  <si>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</si>
  <si>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</si>
  <si>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</si>
  <si>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</si>
  <si>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</si>
  <si>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</si>
  <si>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</si>
  <si>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</si>
  <si>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</si>
  <si>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</si>
  <si>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</si>
  <si>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</si>
  <si>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</si>
  <si>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</si>
  <si>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</si>
  <si>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</si>
  <si>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</si>
  <si>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</si>
  <si>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</si>
  <si>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</si>
  <si>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</si>
  <si>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</si>
  <si>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</si>
  <si>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</si>
  <si>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</si>
  <si>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</si>
  <si>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</si>
  <si>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</si>
  <si>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</si>
  <si>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</si>
  <si>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</si>
  <si>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</si>
  <si>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</si>
  <si>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</si>
  <si>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</si>
  <si>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</si>
  <si>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</si>
  <si>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</si>
  <si>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</si>
  <si>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</si>
  <si>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</si>
  <si>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</si>
  <si>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</si>
  <si>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</si>
  <si>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</si>
  <si>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</si>
  <si>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</si>
  <si>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</si>
  <si>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</si>
  <si>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</si>
  <si>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</si>
  <si>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</si>
  <si>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</si>
  <si>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</si>
  <si>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</si>
  <si>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</si>
  <si>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</si>
  <si>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</si>
  <si>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</si>
  <si>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</si>
  <si>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</si>
  <si>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</si>
  <si>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</si>
  <si>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</si>
  <si>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</si>
  <si>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</si>
  <si>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</si>
  <si>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</si>
  <si>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</si>
  <si>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</si>
  <si>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</si>
  <si>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</si>
  <si>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</si>
  <si>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</si>
  <si>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</si>
  <si>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</si>
  <si>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</si>
  <si>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</si>
  <si>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</si>
  <si>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</si>
  <si>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</si>
  <si>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</si>
  <si>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</si>
  <si>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</si>
  <si>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</si>
  <si>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</si>
  <si>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</si>
  <si>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</si>
  <si>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</si>
  <si>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</si>
  <si>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幸手市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</si>
  <si>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</si>
  <si>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</si>
  <si>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</si>
  <si>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</si>
  <si>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</si>
  <si>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</si>
  <si>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</si>
  <si>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</si>
  <si>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</si>
  <si>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</si>
  <si>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【①経常収支比率・⑤料金回収率】
両指標ともに100％を上回り、健全性を確保しています。工事用としての水道使用量が増加したため給水収益が増加し、数値は上昇しましたが、あくまで一過性のものであり、水道事業の収益の大部分を占める給水収益や分担金収入は年々減少しており、今後は数値が悪化していくことも考えられます。
【②累積欠損金比率】
赤字経営による欠損金の発生はありません。
【③流動比率】
指標は100％を上回っており、短期的な債務に対する支払能力は十分にあります。また、類似団体の平均値も大きく上回っています。
【④企業債残高対給水収益比率】
企業債残高は年々減少しており、類似団体平均値を大きく下回っています。
【⑥給水原価】
会計制度の変更により平成26年度から大きく改善されました。類似団体平均値を下回り、費用を抑え市民の皆様へ水を届けることができているものの、有収水量の減少や老朽化した施設及び管路の更新による減価償却費の増加も考えられることから、給水原価が上昇していくことも考えられます。
【⑦施設利用率・⑧有収率】
類似団体平均値と比較をすると、施設から配水した水は無駄にすることなく市民の皆様へ届けることができています。季節による水量の変動を考慮し、施設を効率よく利用するため適切な施設規模となるように検討していきます。</t>
    <rPh sb="44" eb="46">
      <t>コウジ</t>
    </rPh>
    <rPh sb="46" eb="47">
      <t>ヨウ</t>
    </rPh>
    <rPh sb="51" eb="53">
      <t>スイドウ</t>
    </rPh>
    <rPh sb="53" eb="55">
      <t>シヨウ</t>
    </rPh>
    <rPh sb="55" eb="56">
      <t>リョウ</t>
    </rPh>
    <rPh sb="57" eb="59">
      <t>ゾウカ</t>
    </rPh>
    <rPh sb="63" eb="65">
      <t>キュウスイ</t>
    </rPh>
    <rPh sb="65" eb="67">
      <t>シュウエキ</t>
    </rPh>
    <rPh sb="68" eb="70">
      <t>ゾウカ</t>
    </rPh>
    <rPh sb="72" eb="74">
      <t>スウチ</t>
    </rPh>
    <rPh sb="75" eb="77">
      <t>ジョウショウ</t>
    </rPh>
    <rPh sb="87" eb="90">
      <t>イッカセイ</t>
    </rPh>
    <rPh sb="97" eb="99">
      <t>スイドウ</t>
    </rPh>
    <rPh sb="99" eb="101">
      <t>ジギョウ</t>
    </rPh>
    <rPh sb="102" eb="104">
      <t>シュウエキ</t>
    </rPh>
    <rPh sb="105" eb="108">
      <t>ダイブブン</t>
    </rPh>
    <rPh sb="109" eb="110">
      <t>シ</t>
    </rPh>
    <rPh sb="117" eb="120">
      <t>ブンタンキン</t>
    </rPh>
    <rPh sb="120" eb="122">
      <t>シュウニュウ</t>
    </rPh>
    <rPh sb="132" eb="134">
      <t>コンゴ</t>
    </rPh>
    <rPh sb="147" eb="148">
      <t>カンガ</t>
    </rPh>
    <rPh sb="360" eb="361">
      <t>オサ</t>
    </rPh>
    <rPh sb="362" eb="364">
      <t>シミン</t>
    </rPh>
    <rPh sb="365" eb="367">
      <t>ミナサマ</t>
    </rPh>
    <rPh sb="368" eb="369">
      <t>ミズ</t>
    </rPh>
    <rPh sb="370" eb="371">
      <t>トド</t>
    </rPh>
    <rPh sb="385" eb="386">
      <t>ユウ</t>
    </rPh>
    <rPh sb="386" eb="387">
      <t>シュウ</t>
    </rPh>
    <rPh sb="387" eb="389">
      <t>スイリョウ</t>
    </rPh>
    <rPh sb="390" eb="392">
      <t>ゲンショウ</t>
    </rPh>
    <rPh sb="393" eb="395">
      <t>ロウキュウ</t>
    </rPh>
    <rPh sb="395" eb="396">
      <t>カ</t>
    </rPh>
    <rPh sb="398" eb="400">
      <t>シセツ</t>
    </rPh>
    <rPh sb="400" eb="401">
      <t>オヨ</t>
    </rPh>
    <rPh sb="402" eb="404">
      <t>カンロ</t>
    </rPh>
    <rPh sb="405" eb="407">
      <t>コウシン</t>
    </rPh>
    <rPh sb="410" eb="412">
      <t>ゲンカ</t>
    </rPh>
    <rPh sb="412" eb="414">
      <t>ショウキャク</t>
    </rPh>
    <rPh sb="414" eb="415">
      <t>ヒ</t>
    </rPh>
    <rPh sb="416" eb="418">
      <t>ゾウカ</t>
    </rPh>
    <rPh sb="419" eb="420">
      <t>カンガ</t>
    </rPh>
    <rPh sb="429" eb="431">
      <t>キュウスイ</t>
    </rPh>
    <rPh sb="431" eb="433">
      <t>ゲンカ</t>
    </rPh>
    <rPh sb="434" eb="436">
      <t>ジョウショウ</t>
    </rPh>
    <rPh sb="529" eb="531">
      <t>コウリョ</t>
    </rPh>
    <rPh sb="546" eb="548">
      <t>テキセツ</t>
    </rPh>
    <rPh sb="549" eb="551">
      <t>シセツ</t>
    </rPh>
    <rPh sb="551" eb="553">
      <t>キボ</t>
    </rPh>
    <rPh sb="559" eb="561">
      <t>ケントウ</t>
    </rPh>
    <phoneticPr fontId="4"/>
  </si>
  <si>
    <t>保有資産のうち５割の減価償却が進んでいます。管路に注目すると、当市の人口が急増した昭和４０年代後半にかけて多くの水道管を布設したため、全体の約１／６の管路が耐用年数を超過している状況となっています。類似団体平均値と比較すると、耐用年数を超過した管路が多く残っています。そのため、耐用年数を超過した管路を中心に計画的な更新工事を進めており、管路更新率は類似団体平均値を上回り、管路経年化率も改善されています。
　今後についても、耐用年数を超過した管路の更新を計画的に進めていきます。</t>
    <rPh sb="187" eb="189">
      <t>カンロ</t>
    </rPh>
    <rPh sb="189" eb="192">
      <t>ケイネンカ</t>
    </rPh>
    <rPh sb="192" eb="193">
      <t>リツ</t>
    </rPh>
    <rPh sb="194" eb="196">
      <t>カイゼン</t>
    </rPh>
    <phoneticPr fontId="4"/>
  </si>
  <si>
    <t>各指標において、健全な経営を表す基準値を下回ることなく経営することができています。今後も水道施設や管路は、耐用年数を超過したものが増加していきますが、市民の皆様へ安全な水を安定して供給するためには計画的な更新を進めていく必要があります。また、更新投資へ充てる財源の確保も課題です。これらの課題に対応していくためにも水道ビジョンや管路耐震等更新計画、経営戦略といった各種計画に基づいた事業運営を行っていきます。</t>
    <rPh sb="41" eb="43">
      <t>コンゴ</t>
    </rPh>
    <rPh sb="144" eb="146">
      <t>カダイ</t>
    </rPh>
    <rPh sb="147" eb="149">
      <t>タイオウ</t>
    </rPh>
    <rPh sb="157" eb="159">
      <t>スイドウ</t>
    </rPh>
    <rPh sb="164" eb="166">
      <t>カンロ</t>
    </rPh>
    <rPh sb="166" eb="169">
      <t>タイシントウ</t>
    </rPh>
    <rPh sb="169" eb="171">
      <t>コウシン</t>
    </rPh>
    <rPh sb="171" eb="173">
      <t>ケイカク</t>
    </rPh>
    <rPh sb="174" eb="176">
      <t>ケイエイ</t>
    </rPh>
    <rPh sb="176" eb="178">
      <t>センリャク</t>
    </rPh>
    <rPh sb="182" eb="184">
      <t>カクシュ</t>
    </rPh>
    <rPh sb="184" eb="186">
      <t>ケイカク</t>
    </rPh>
    <rPh sb="187" eb="188">
      <t>モト</t>
    </rPh>
    <rPh sb="191" eb="193">
      <t>ジギョウ</t>
    </rPh>
    <rPh sb="193" eb="195">
      <t>ウンエイ</t>
    </rPh>
    <rPh sb="196" eb="197">
      <t>オコナ</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</si>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</sst>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1.31</c:v>
                </c:pt>
                <c:pt idx="1">
                  <c:v>1.44</c:v>
                </c:pt>
                <c:pt idx="2">
                  <c:v>1.42</c:v>
                </c:pt>
                <c:pt idx="3">
                  <c:v>1.77</c:v>
                </c:pt>
                <c:pt idx="4">
                  <c:v>1.48</c:v>
                </c:pt>
              </c:numCache>
            </c:numRef>
          </c:val>
        </c:ser>
        <c:dLbls>
          <c:showLegendKey val="0"/>
          <c:showVal val="0"/>
          <c:showCatName val="0"/>
          <c:showSerName val="0"/>
          <c:showPercent val="0"/>
          <c:showBubbleSize val="0"/>
        </c:dLbls>
        <c:gapWidth val="150"/>
        <c:axId val="129518248"/>
        <c:axId val="12951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129518248"/>
        <c:axId val="129518640"/>
      </c:lineChart>
      <c:dateAx>
        <c:axId val="129518248"/>
        <c:scaling>
          <c:orientation val="minMax"/>
        </c:scaling>
        <c:delete val="1"/>
        <c:axPos val="b"/>
        <c:numFmt formatCode="ge" sourceLinked="1"/>
        <c:majorTickMark val="none"/>
        <c:minorTickMark val="none"/>
        <c:tickLblPos val="none"/>
        <c:crossAx val="129518640"/>
        <c:crosses val="autoZero"/>
        <c:auto val="1"/>
        <c:lblOffset val="100"/>
        <c:baseTimeUnit val="years"/>
      </c:dateAx>
      <c:valAx>
        <c:axId val="12951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518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60.24</c:v>
                </c:pt>
                <c:pt idx="1">
                  <c:v>59.73</c:v>
                </c:pt>
                <c:pt idx="2">
                  <c:v>59.05</c:v>
                </c:pt>
                <c:pt idx="3">
                  <c:v>59.48</c:v>
                </c:pt>
                <c:pt idx="4">
                  <c:v>59.15</c:v>
                </c:pt>
              </c:numCache>
            </c:numRef>
          </c:val>
        </c:ser>
        <c:dLbls>
          <c:showLegendKey val="0"/>
          <c:showVal val="0"/>
          <c:showCatName val="0"/>
          <c:showSerName val="0"/>
          <c:showPercent val="0"/>
          <c:showBubbleSize val="0"/>
        </c:dLbls>
        <c:gapWidth val="150"/>
        <c:axId val="252411256"/>
        <c:axId val="25300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252411256"/>
        <c:axId val="253001584"/>
      </c:lineChart>
      <c:dateAx>
        <c:axId val="252411256"/>
        <c:scaling>
          <c:orientation val="minMax"/>
        </c:scaling>
        <c:delete val="1"/>
        <c:axPos val="b"/>
        <c:numFmt formatCode="ge" sourceLinked="1"/>
        <c:majorTickMark val="none"/>
        <c:minorTickMark val="none"/>
        <c:tickLblPos val="none"/>
        <c:crossAx val="253001584"/>
        <c:crosses val="autoZero"/>
        <c:auto val="1"/>
        <c:lblOffset val="100"/>
        <c:baseTimeUnit val="years"/>
      </c:dateAx>
      <c:valAx>
        <c:axId val="25300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411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89.77</c:v>
                </c:pt>
                <c:pt idx="1">
                  <c:v>89.79</c:v>
                </c:pt>
                <c:pt idx="2">
                  <c:v>89.86</c:v>
                </c:pt>
                <c:pt idx="3">
                  <c:v>88.62</c:v>
                </c:pt>
                <c:pt idx="4">
                  <c:v>88.99</c:v>
                </c:pt>
              </c:numCache>
            </c:numRef>
          </c:val>
        </c:ser>
        <c:dLbls>
          <c:showLegendKey val="0"/>
          <c:showVal val="0"/>
          <c:showCatName val="0"/>
          <c:showSerName val="0"/>
          <c:showPercent val="0"/>
          <c:showBubbleSize val="0"/>
        </c:dLbls>
        <c:gapWidth val="150"/>
        <c:axId val="253002760"/>
        <c:axId val="25300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253002760"/>
        <c:axId val="253003152"/>
      </c:lineChart>
      <c:dateAx>
        <c:axId val="253002760"/>
        <c:scaling>
          <c:orientation val="minMax"/>
        </c:scaling>
        <c:delete val="1"/>
        <c:axPos val="b"/>
        <c:numFmt formatCode="ge" sourceLinked="1"/>
        <c:majorTickMark val="none"/>
        <c:minorTickMark val="none"/>
        <c:tickLblPos val="none"/>
        <c:crossAx val="253003152"/>
        <c:crosses val="autoZero"/>
        <c:auto val="1"/>
        <c:lblOffset val="100"/>
        <c:baseTimeUnit val="years"/>
      </c:dateAx>
      <c:valAx>
        <c:axId val="25300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002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108.79</c:v>
                </c:pt>
                <c:pt idx="1">
                  <c:v>109.19</c:v>
                </c:pt>
                <c:pt idx="2">
                  <c:v>114.73</c:v>
                </c:pt>
                <c:pt idx="3">
                  <c:v>111.78</c:v>
                </c:pt>
                <c:pt idx="4">
                  <c:v>112.86</c:v>
                </c:pt>
              </c:numCache>
            </c:numRef>
          </c:val>
        </c:ser>
        <c:dLbls>
          <c:showLegendKey val="0"/>
          <c:showVal val="0"/>
          <c:showCatName val="0"/>
          <c:showSerName val="0"/>
          <c:showPercent val="0"/>
          <c:showBubbleSize val="0"/>
        </c:dLbls>
        <c:gapWidth val="150"/>
        <c:axId val="129519816"/>
        <c:axId val="12952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129519816"/>
        <c:axId val="129520208"/>
      </c:lineChart>
      <c:dateAx>
        <c:axId val="129519816"/>
        <c:scaling>
          <c:orientation val="minMax"/>
        </c:scaling>
        <c:delete val="1"/>
        <c:axPos val="b"/>
        <c:numFmt formatCode="ge" sourceLinked="1"/>
        <c:majorTickMark val="none"/>
        <c:minorTickMark val="none"/>
        <c:tickLblPos val="none"/>
        <c:crossAx val="129520208"/>
        <c:crosses val="autoZero"/>
        <c:auto val="1"/>
        <c:lblOffset val="100"/>
        <c:baseTimeUnit val="years"/>
      </c:dateAx>
      <c:valAx>
        <c:axId val="129520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9519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46.23</c:v>
                </c:pt>
                <c:pt idx="1">
                  <c:v>47.75</c:v>
                </c:pt>
                <c:pt idx="2">
                  <c:v>48.53</c:v>
                </c:pt>
                <c:pt idx="3">
                  <c:v>50.13</c:v>
                </c:pt>
                <c:pt idx="4">
                  <c:v>51.49</c:v>
                </c:pt>
              </c:numCache>
            </c:numRef>
          </c:val>
        </c:ser>
        <c:dLbls>
          <c:showLegendKey val="0"/>
          <c:showVal val="0"/>
          <c:showCatName val="0"/>
          <c:showSerName val="0"/>
          <c:showPercent val="0"/>
          <c:showBubbleSize val="0"/>
        </c:dLbls>
        <c:gapWidth val="150"/>
        <c:axId val="129521384"/>
        <c:axId val="12952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129521384"/>
        <c:axId val="129521776"/>
      </c:lineChart>
      <c:dateAx>
        <c:axId val="129521384"/>
        <c:scaling>
          <c:orientation val="minMax"/>
        </c:scaling>
        <c:delete val="1"/>
        <c:axPos val="b"/>
        <c:numFmt formatCode="ge" sourceLinked="1"/>
        <c:majorTickMark val="none"/>
        <c:minorTickMark val="none"/>
        <c:tickLblPos val="none"/>
        <c:crossAx val="129521776"/>
        <c:crosses val="autoZero"/>
        <c:auto val="1"/>
        <c:lblOffset val="100"/>
        <c:baseTimeUnit val="years"/>
      </c:dateAx>
      <c:valAx>
        <c:axId val="12952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521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11.98</c:v>
                </c:pt>
                <c:pt idx="1">
                  <c:v>13.75</c:v>
                </c:pt>
                <c:pt idx="2">
                  <c:v>16.510000000000002</c:v>
                </c:pt>
                <c:pt idx="3">
                  <c:v>16.940000000000001</c:v>
                </c:pt>
                <c:pt idx="4">
                  <c:v>15.93</c:v>
                </c:pt>
              </c:numCache>
            </c:numRef>
          </c:val>
        </c:ser>
        <c:dLbls>
          <c:showLegendKey val="0"/>
          <c:showVal val="0"/>
          <c:showCatName val="0"/>
          <c:showSerName val="0"/>
          <c:showPercent val="0"/>
          <c:showBubbleSize val="0"/>
        </c:dLbls>
        <c:gapWidth val="150"/>
        <c:axId val="129522952"/>
        <c:axId val="12952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129522952"/>
        <c:axId val="129523344"/>
      </c:lineChart>
      <c:dateAx>
        <c:axId val="129522952"/>
        <c:scaling>
          <c:orientation val="minMax"/>
        </c:scaling>
        <c:delete val="1"/>
        <c:axPos val="b"/>
        <c:numFmt formatCode="ge" sourceLinked="1"/>
        <c:majorTickMark val="none"/>
        <c:minorTickMark val="none"/>
        <c:tickLblPos val="none"/>
        <c:crossAx val="129523344"/>
        <c:crosses val="autoZero"/>
        <c:auto val="1"/>
        <c:lblOffset val="100"/>
        <c:baseTimeUnit val="years"/>
      </c:dateAx>
      <c:valAx>
        <c:axId val="12952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522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9524520"/>
        <c:axId val="252681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129524520"/>
        <c:axId val="252681128"/>
      </c:lineChart>
      <c:dateAx>
        <c:axId val="129524520"/>
        <c:scaling>
          <c:orientation val="minMax"/>
        </c:scaling>
        <c:delete val="1"/>
        <c:axPos val="b"/>
        <c:numFmt formatCode="ge" sourceLinked="1"/>
        <c:majorTickMark val="none"/>
        <c:minorTickMark val="none"/>
        <c:tickLblPos val="none"/>
        <c:crossAx val="252681128"/>
        <c:crosses val="autoZero"/>
        <c:auto val="1"/>
        <c:lblOffset val="100"/>
        <c:baseTimeUnit val="years"/>
      </c:dateAx>
      <c:valAx>
        <c:axId val="252681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9524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1959.68</c:v>
                </c:pt>
                <c:pt idx="1">
                  <c:v>970.98</c:v>
                </c:pt>
                <c:pt idx="2">
                  <c:v>478.85</c:v>
                </c:pt>
                <c:pt idx="3">
                  <c:v>605.30999999999995</c:v>
                </c:pt>
                <c:pt idx="4">
                  <c:v>626.65</c:v>
                </c:pt>
              </c:numCache>
            </c:numRef>
          </c:val>
        </c:ser>
        <c:dLbls>
          <c:showLegendKey val="0"/>
          <c:showVal val="0"/>
          <c:showCatName val="0"/>
          <c:showSerName val="0"/>
          <c:showPercent val="0"/>
          <c:showBubbleSize val="0"/>
        </c:dLbls>
        <c:gapWidth val="150"/>
        <c:axId val="252682304"/>
        <c:axId val="252682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252682304"/>
        <c:axId val="252682696"/>
      </c:lineChart>
      <c:dateAx>
        <c:axId val="252682304"/>
        <c:scaling>
          <c:orientation val="minMax"/>
        </c:scaling>
        <c:delete val="1"/>
        <c:axPos val="b"/>
        <c:numFmt formatCode="ge" sourceLinked="1"/>
        <c:majorTickMark val="none"/>
        <c:minorTickMark val="none"/>
        <c:tickLblPos val="none"/>
        <c:crossAx val="252682696"/>
        <c:crosses val="autoZero"/>
        <c:auto val="1"/>
        <c:lblOffset val="100"/>
        <c:baseTimeUnit val="years"/>
      </c:dateAx>
      <c:valAx>
        <c:axId val="252682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268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220.99</c:v>
                </c:pt>
                <c:pt idx="1">
                  <c:v>206.29</c:v>
                </c:pt>
                <c:pt idx="2">
                  <c:v>209.81</c:v>
                </c:pt>
                <c:pt idx="3">
                  <c:v>195.59</c:v>
                </c:pt>
                <c:pt idx="4">
                  <c:v>179.27</c:v>
                </c:pt>
              </c:numCache>
            </c:numRef>
          </c:val>
        </c:ser>
        <c:dLbls>
          <c:showLegendKey val="0"/>
          <c:showVal val="0"/>
          <c:showCatName val="0"/>
          <c:showSerName val="0"/>
          <c:showPercent val="0"/>
          <c:showBubbleSize val="0"/>
        </c:dLbls>
        <c:gapWidth val="150"/>
        <c:axId val="252683872"/>
        <c:axId val="252684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252683872"/>
        <c:axId val="252684264"/>
      </c:lineChart>
      <c:dateAx>
        <c:axId val="252683872"/>
        <c:scaling>
          <c:orientation val="minMax"/>
        </c:scaling>
        <c:delete val="1"/>
        <c:axPos val="b"/>
        <c:numFmt formatCode="ge" sourceLinked="1"/>
        <c:majorTickMark val="none"/>
        <c:minorTickMark val="none"/>
        <c:tickLblPos val="none"/>
        <c:crossAx val="252684264"/>
        <c:crosses val="autoZero"/>
        <c:auto val="1"/>
        <c:lblOffset val="100"/>
        <c:baseTimeUnit val="years"/>
      </c:dateAx>
      <c:valAx>
        <c:axId val="252684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268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98.64</c:v>
                </c:pt>
                <c:pt idx="1">
                  <c:v>98.91</c:v>
                </c:pt>
                <c:pt idx="2">
                  <c:v>104.63</c:v>
                </c:pt>
                <c:pt idx="3">
                  <c:v>104.04</c:v>
                </c:pt>
                <c:pt idx="4">
                  <c:v>105.49</c:v>
                </c:pt>
              </c:numCache>
            </c:numRef>
          </c:val>
        </c:ser>
        <c:dLbls>
          <c:showLegendKey val="0"/>
          <c:showVal val="0"/>
          <c:showCatName val="0"/>
          <c:showSerName val="0"/>
          <c:showPercent val="0"/>
          <c:showBubbleSize val="0"/>
        </c:dLbls>
        <c:gapWidth val="150"/>
        <c:axId val="252408120"/>
        <c:axId val="25240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252408120"/>
        <c:axId val="252408512"/>
      </c:lineChart>
      <c:dateAx>
        <c:axId val="252408120"/>
        <c:scaling>
          <c:orientation val="minMax"/>
        </c:scaling>
        <c:delete val="1"/>
        <c:axPos val="b"/>
        <c:numFmt formatCode="ge" sourceLinked="1"/>
        <c:majorTickMark val="none"/>
        <c:minorTickMark val="none"/>
        <c:tickLblPos val="none"/>
        <c:crossAx val="252408512"/>
        <c:crosses val="autoZero"/>
        <c:auto val="1"/>
        <c:lblOffset val="100"/>
        <c:baseTimeUnit val="years"/>
      </c:dateAx>
      <c:valAx>
        <c:axId val="25240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40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154.1</c:v>
                </c:pt>
                <c:pt idx="1">
                  <c:v>154.59</c:v>
                </c:pt>
                <c:pt idx="2">
                  <c:v>145.31</c:v>
                </c:pt>
                <c:pt idx="3">
                  <c:v>145.78</c:v>
                </c:pt>
                <c:pt idx="4">
                  <c:v>145.05000000000001</c:v>
                </c:pt>
              </c:numCache>
            </c:numRef>
          </c:val>
        </c:ser>
        <c:dLbls>
          <c:showLegendKey val="0"/>
          <c:showVal val="0"/>
          <c:showCatName val="0"/>
          <c:showSerName val="0"/>
          <c:showPercent val="0"/>
          <c:showBubbleSize val="0"/>
        </c:dLbls>
        <c:gapWidth val="150"/>
        <c:axId val="252409688"/>
        <c:axId val="25241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252409688"/>
        <c:axId val="252410080"/>
      </c:lineChart>
      <c:dateAx>
        <c:axId val="252409688"/>
        <c:scaling>
          <c:orientation val="minMax"/>
        </c:scaling>
        <c:delete val="1"/>
        <c:axPos val="b"/>
        <c:numFmt formatCode="ge" sourceLinked="1"/>
        <c:majorTickMark val="none"/>
        <c:minorTickMark val="none"/>
        <c:tickLblPos val="none"/>
        <c:crossAx val="252410080"/>
        <c:crosses val="autoZero"/>
        <c:auto val="1"/>
        <c:lblOffset val="100"/>
        <c:baseTimeUnit val="years"/>
      </c:dateAx>
      <c:valAx>
        <c:axId val="25241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409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M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埼玉県　幸手市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119</v>
      </c>
      <c r="AE8" s="60"/>
      <c r="AF8" s="60"/>
      <c r="AG8" s="60"/>
      <c r="AH8" s="60"/>
      <c r="AI8" s="60"/>
      <c r="AJ8" s="60"/>
      <c r="AK8" s="5"/>
      <c r="AL8" s="61">
        <f>データ!$R$6</f>
        <v>52401</v>
      </c>
      <c r="AM8" s="61"/>
      <c r="AN8" s="61"/>
      <c r="AO8" s="61"/>
      <c r="AP8" s="61"/>
      <c r="AQ8" s="61"/>
      <c r="AR8" s="61"/>
      <c r="AS8" s="61"/>
      <c r="AT8" s="51">
        <f>データ!$S$6</f>
        <v>33.93</v>
      </c>
      <c r="AU8" s="52"/>
      <c r="AV8" s="52"/>
      <c r="AW8" s="52"/>
      <c r="AX8" s="52"/>
      <c r="AY8" s="52"/>
      <c r="AZ8" s="52"/>
      <c r="BA8" s="52"/>
      <c r="BB8" s="53">
        <f>データ!$T$6</f>
        <v>1544.39</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78.349999999999994</v>
      </c>
      <c r="J10" s="52"/>
      <c r="K10" s="52"/>
      <c r="L10" s="52"/>
      <c r="M10" s="52"/>
      <c r="N10" s="52"/>
      <c r="O10" s="64"/>
      <c r="P10" s="53">
        <f>データ!$P$6</f>
        <v>99.99</v>
      </c>
      <c r="Q10" s="53"/>
      <c r="R10" s="53"/>
      <c r="S10" s="53"/>
      <c r="T10" s="53"/>
      <c r="U10" s="53"/>
      <c r="V10" s="53"/>
      <c r="W10" s="61">
        <f>データ!$Q$6</f>
        <v>2592</v>
      </c>
      <c r="X10" s="61"/>
      <c r="Y10" s="61"/>
      <c r="Z10" s="61"/>
      <c r="AA10" s="61"/>
      <c r="AB10" s="61"/>
      <c r="AC10" s="61"/>
      <c r="AD10" s="2"/>
      <c r="AE10" s="2"/>
      <c r="AF10" s="2"/>
      <c r="AG10" s="2"/>
      <c r="AH10" s="5"/>
      <c r="AI10" s="5"/>
      <c r="AJ10" s="5"/>
      <c r="AK10" s="5"/>
      <c r="AL10" s="61">
        <f>データ!$U$6</f>
        <v>52271</v>
      </c>
      <c r="AM10" s="61"/>
      <c r="AN10" s="61"/>
      <c r="AO10" s="61"/>
      <c r="AP10" s="61"/>
      <c r="AQ10" s="61"/>
      <c r="AR10" s="61"/>
      <c r="AS10" s="61"/>
      <c r="AT10" s="51">
        <f>データ!$V$6</f>
        <v>33.950000000000003</v>
      </c>
      <c r="AU10" s="52"/>
      <c r="AV10" s="52"/>
      <c r="AW10" s="52"/>
      <c r="AX10" s="52"/>
      <c r="AY10" s="52"/>
      <c r="AZ10" s="52"/>
      <c r="BA10" s="52"/>
      <c r="BB10" s="53">
        <f>データ!$W$6</f>
        <v>1539.65</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112402</v>
      </c>
      <c r="D6" s="34">
        <f t="shared" si="3"/>
        <v>46</v>
      </c>
      <c r="E6" s="34">
        <f t="shared" si="3"/>
        <v>1</v>
      </c>
      <c r="F6" s="34">
        <f t="shared" si="3"/>
        <v>0</v>
      </c>
      <c r="G6" s="34">
        <f t="shared" si="3"/>
        <v>1</v>
      </c>
      <c r="H6" s="34" t="str">
        <f t="shared" si="3"/>
        <v>埼玉県　幸手市</v>
      </c>
      <c r="I6" s="34" t="str">
        <f t="shared" si="3"/>
        <v>法適用</v>
      </c>
      <c r="J6" s="34" t="str">
        <f t="shared" si="3"/>
        <v>水道事業</v>
      </c>
      <c r="K6" s="34" t="str">
        <f t="shared" si="3"/>
        <v>末端給水事業</v>
      </c>
      <c r="L6" s="34" t="str">
        <f t="shared" si="3"/>
        <v>A4</v>
      </c>
      <c r="M6" s="34">
        <f t="shared" si="3"/>
        <v>0</v>
      </c>
      <c r="N6" s="35" t="str">
        <f t="shared" si="3"/>
        <v>-</v>
      </c>
      <c r="O6" s="35">
        <f t="shared" si="3"/>
        <v>78.349999999999994</v>
      </c>
      <c r="P6" s="35">
        <f t="shared" si="3"/>
        <v>99.99</v>
      </c>
      <c r="Q6" s="35">
        <f t="shared" si="3"/>
        <v>2592</v>
      </c>
      <c r="R6" s="35">
        <f t="shared" si="3"/>
        <v>52401</v>
      </c>
      <c r="S6" s="35">
        <f t="shared" si="3"/>
        <v>33.93</v>
      </c>
      <c r="T6" s="35">
        <f t="shared" si="3"/>
        <v>1544.39</v>
      </c>
      <c r="U6" s="35">
        <f t="shared" si="3"/>
        <v>52271</v>
      </c>
      <c r="V6" s="35">
        <f t="shared" si="3"/>
        <v>33.950000000000003</v>
      </c>
      <c r="W6" s="35">
        <f t="shared" si="3"/>
        <v>1539.65</v>
      </c>
      <c r="X6" s="36">
        <f>IF(X7="",NA(),X7)</f>
        <v>108.79</v>
      </c>
      <c r="Y6" s="36">
        <f t="shared" ref="Y6:AG6" si="4">IF(Y7="",NA(),Y7)</f>
        <v>109.19</v>
      </c>
      <c r="Z6" s="36">
        <f t="shared" si="4"/>
        <v>114.73</v>
      </c>
      <c r="AA6" s="36">
        <f t="shared" si="4"/>
        <v>111.78</v>
      </c>
      <c r="AB6" s="36">
        <f t="shared" si="4"/>
        <v>112.86</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1959.68</v>
      </c>
      <c r="AU6" s="36">
        <f t="shared" ref="AU6:BC6" si="6">IF(AU7="",NA(),AU7)</f>
        <v>970.98</v>
      </c>
      <c r="AV6" s="36">
        <f t="shared" si="6"/>
        <v>478.85</v>
      </c>
      <c r="AW6" s="36">
        <f t="shared" si="6"/>
        <v>605.30999999999995</v>
      </c>
      <c r="AX6" s="36">
        <f t="shared" si="6"/>
        <v>626.65</v>
      </c>
      <c r="AY6" s="36">
        <f t="shared" si="6"/>
        <v>701</v>
      </c>
      <c r="AZ6" s="36">
        <f t="shared" si="6"/>
        <v>739.59</v>
      </c>
      <c r="BA6" s="36">
        <f t="shared" si="6"/>
        <v>335.95</v>
      </c>
      <c r="BB6" s="36">
        <f t="shared" si="6"/>
        <v>346.59</v>
      </c>
      <c r="BC6" s="36">
        <f t="shared" si="6"/>
        <v>357.82</v>
      </c>
      <c r="BD6" s="35" t="str">
        <f>IF(BD7="","",IF(BD7="-","【-】","【"&amp;SUBSTITUTE(TEXT(BD7,"#,##0.00"),"-","△")&amp;"】"))</f>
        <v>【262.87】</v>
      </c>
      <c r="BE6" s="36">
        <f>IF(BE7="",NA(),BE7)</f>
        <v>220.99</v>
      </c>
      <c r="BF6" s="36">
        <f t="shared" ref="BF6:BN6" si="7">IF(BF7="",NA(),BF7)</f>
        <v>206.29</v>
      </c>
      <c r="BG6" s="36">
        <f t="shared" si="7"/>
        <v>209.81</v>
      </c>
      <c r="BH6" s="36">
        <f t="shared" si="7"/>
        <v>195.59</v>
      </c>
      <c r="BI6" s="36">
        <f t="shared" si="7"/>
        <v>179.27</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98.64</v>
      </c>
      <c r="BQ6" s="36">
        <f t="shared" ref="BQ6:BY6" si="8">IF(BQ7="",NA(),BQ7)</f>
        <v>98.91</v>
      </c>
      <c r="BR6" s="36">
        <f t="shared" si="8"/>
        <v>104.63</v>
      </c>
      <c r="BS6" s="36">
        <f t="shared" si="8"/>
        <v>104.04</v>
      </c>
      <c r="BT6" s="36">
        <f t="shared" si="8"/>
        <v>105.49</v>
      </c>
      <c r="BU6" s="36">
        <f t="shared" si="8"/>
        <v>100.27</v>
      </c>
      <c r="BV6" s="36">
        <f t="shared" si="8"/>
        <v>99.46</v>
      </c>
      <c r="BW6" s="36">
        <f t="shared" si="8"/>
        <v>105.21</v>
      </c>
      <c r="BX6" s="36">
        <f t="shared" si="8"/>
        <v>105.71</v>
      </c>
      <c r="BY6" s="36">
        <f t="shared" si="8"/>
        <v>106.01</v>
      </c>
      <c r="BZ6" s="35" t="str">
        <f>IF(BZ7="","",IF(BZ7="-","【-】","【"&amp;SUBSTITUTE(TEXT(BZ7,"#,##0.00"),"-","△")&amp;"】"))</f>
        <v>【105.59】</v>
      </c>
      <c r="CA6" s="36">
        <f>IF(CA7="",NA(),CA7)</f>
        <v>154.1</v>
      </c>
      <c r="CB6" s="36">
        <f t="shared" ref="CB6:CJ6" si="9">IF(CB7="",NA(),CB7)</f>
        <v>154.59</v>
      </c>
      <c r="CC6" s="36">
        <f t="shared" si="9"/>
        <v>145.31</v>
      </c>
      <c r="CD6" s="36">
        <f t="shared" si="9"/>
        <v>145.78</v>
      </c>
      <c r="CE6" s="36">
        <f t="shared" si="9"/>
        <v>145.05000000000001</v>
      </c>
      <c r="CF6" s="36">
        <f t="shared" si="9"/>
        <v>169.62</v>
      </c>
      <c r="CG6" s="36">
        <f t="shared" si="9"/>
        <v>171.78</v>
      </c>
      <c r="CH6" s="36">
        <f t="shared" si="9"/>
        <v>162.59</v>
      </c>
      <c r="CI6" s="36">
        <f t="shared" si="9"/>
        <v>162.15</v>
      </c>
      <c r="CJ6" s="36">
        <f t="shared" si="9"/>
        <v>162.24</v>
      </c>
      <c r="CK6" s="35" t="str">
        <f>IF(CK7="","",IF(CK7="-","【-】","【"&amp;SUBSTITUTE(TEXT(CK7,"#,##0.00"),"-","△")&amp;"】"))</f>
        <v>【163.27】</v>
      </c>
      <c r="CL6" s="36">
        <f>IF(CL7="",NA(),CL7)</f>
        <v>60.24</v>
      </c>
      <c r="CM6" s="36">
        <f t="shared" ref="CM6:CU6" si="10">IF(CM7="",NA(),CM7)</f>
        <v>59.73</v>
      </c>
      <c r="CN6" s="36">
        <f t="shared" si="10"/>
        <v>59.05</v>
      </c>
      <c r="CO6" s="36">
        <f t="shared" si="10"/>
        <v>59.48</v>
      </c>
      <c r="CP6" s="36">
        <f t="shared" si="10"/>
        <v>59.15</v>
      </c>
      <c r="CQ6" s="36">
        <f t="shared" si="10"/>
        <v>59.88</v>
      </c>
      <c r="CR6" s="36">
        <f t="shared" si="10"/>
        <v>59.68</v>
      </c>
      <c r="CS6" s="36">
        <f t="shared" si="10"/>
        <v>59.17</v>
      </c>
      <c r="CT6" s="36">
        <f t="shared" si="10"/>
        <v>59.34</v>
      </c>
      <c r="CU6" s="36">
        <f t="shared" si="10"/>
        <v>59.11</v>
      </c>
      <c r="CV6" s="35" t="str">
        <f>IF(CV7="","",IF(CV7="-","【-】","【"&amp;SUBSTITUTE(TEXT(CV7,"#,##0.00"),"-","△")&amp;"】"))</f>
        <v>【59.94】</v>
      </c>
      <c r="CW6" s="36">
        <f>IF(CW7="",NA(),CW7)</f>
        <v>89.77</v>
      </c>
      <c r="CX6" s="36">
        <f t="shared" ref="CX6:DF6" si="11">IF(CX7="",NA(),CX7)</f>
        <v>89.79</v>
      </c>
      <c r="CY6" s="36">
        <f t="shared" si="11"/>
        <v>89.86</v>
      </c>
      <c r="CZ6" s="36">
        <f t="shared" si="11"/>
        <v>88.62</v>
      </c>
      <c r="DA6" s="36">
        <f t="shared" si="11"/>
        <v>88.99</v>
      </c>
      <c r="DB6" s="36">
        <f t="shared" si="11"/>
        <v>87.65</v>
      </c>
      <c r="DC6" s="36">
        <f t="shared" si="11"/>
        <v>87.63</v>
      </c>
      <c r="DD6" s="36">
        <f t="shared" si="11"/>
        <v>87.6</v>
      </c>
      <c r="DE6" s="36">
        <f t="shared" si="11"/>
        <v>87.74</v>
      </c>
      <c r="DF6" s="36">
        <f t="shared" si="11"/>
        <v>87.91</v>
      </c>
      <c r="DG6" s="35" t="str">
        <f>IF(DG7="","",IF(DG7="-","【-】","【"&amp;SUBSTITUTE(TEXT(DG7,"#,##0.00"),"-","△")&amp;"】"))</f>
        <v>【90.22】</v>
      </c>
      <c r="DH6" s="36">
        <f>IF(DH7="",NA(),DH7)</f>
        <v>46.23</v>
      </c>
      <c r="DI6" s="36">
        <f t="shared" ref="DI6:DQ6" si="12">IF(DI7="",NA(),DI7)</f>
        <v>47.75</v>
      </c>
      <c r="DJ6" s="36">
        <f t="shared" si="12"/>
        <v>48.53</v>
      </c>
      <c r="DK6" s="36">
        <f t="shared" si="12"/>
        <v>50.13</v>
      </c>
      <c r="DL6" s="36">
        <f t="shared" si="12"/>
        <v>51.49</v>
      </c>
      <c r="DM6" s="36">
        <f t="shared" si="12"/>
        <v>38.69</v>
      </c>
      <c r="DN6" s="36">
        <f t="shared" si="12"/>
        <v>39.65</v>
      </c>
      <c r="DO6" s="36">
        <f t="shared" si="12"/>
        <v>45.25</v>
      </c>
      <c r="DP6" s="36">
        <f t="shared" si="12"/>
        <v>46.27</v>
      </c>
      <c r="DQ6" s="36">
        <f t="shared" si="12"/>
        <v>46.88</v>
      </c>
      <c r="DR6" s="35" t="str">
        <f>IF(DR7="","",IF(DR7="-","【-】","【"&amp;SUBSTITUTE(TEXT(DR7,"#,##0.00"),"-","△")&amp;"】"))</f>
        <v>【47.91】</v>
      </c>
      <c r="DS6" s="36">
        <f>IF(DS7="",NA(),DS7)</f>
        <v>11.98</v>
      </c>
      <c r="DT6" s="36">
        <f t="shared" ref="DT6:EB6" si="13">IF(DT7="",NA(),DT7)</f>
        <v>13.75</v>
      </c>
      <c r="DU6" s="36">
        <f t="shared" si="13"/>
        <v>16.510000000000002</v>
      </c>
      <c r="DV6" s="36">
        <f t="shared" si="13"/>
        <v>16.940000000000001</v>
      </c>
      <c r="DW6" s="36">
        <f t="shared" si="13"/>
        <v>15.93</v>
      </c>
      <c r="DX6" s="36">
        <f t="shared" si="13"/>
        <v>8.4</v>
      </c>
      <c r="DY6" s="36">
        <f t="shared" si="13"/>
        <v>9.7100000000000009</v>
      </c>
      <c r="DZ6" s="36">
        <f t="shared" si="13"/>
        <v>10.71</v>
      </c>
      <c r="EA6" s="36">
        <f t="shared" si="13"/>
        <v>10.93</v>
      </c>
      <c r="EB6" s="36">
        <f t="shared" si="13"/>
        <v>13.39</v>
      </c>
      <c r="EC6" s="35" t="str">
        <f>IF(EC7="","",IF(EC7="-","【-】","【"&amp;SUBSTITUTE(TEXT(EC7,"#,##0.00"),"-","△")&amp;"】"))</f>
        <v>【15.00】</v>
      </c>
      <c r="ED6" s="36">
        <f>IF(ED7="",NA(),ED7)</f>
        <v>1.31</v>
      </c>
      <c r="EE6" s="36">
        <f t="shared" ref="EE6:EM6" si="14">IF(EE7="",NA(),EE7)</f>
        <v>1.44</v>
      </c>
      <c r="EF6" s="36">
        <f t="shared" si="14"/>
        <v>1.42</v>
      </c>
      <c r="EG6" s="36">
        <f t="shared" si="14"/>
        <v>1.77</v>
      </c>
      <c r="EH6" s="36">
        <f t="shared" si="14"/>
        <v>1.48</v>
      </c>
      <c r="EI6" s="36">
        <f t="shared" si="14"/>
        <v>0.78</v>
      </c>
      <c r="EJ6" s="36">
        <f t="shared" si="14"/>
        <v>0.83</v>
      </c>
      <c r="EK6" s="36">
        <f t="shared" si="14"/>
        <v>0.72</v>
      </c>
      <c r="EL6" s="36">
        <f t="shared" si="14"/>
        <v>0.71</v>
      </c>
      <c r="EM6" s="36">
        <f t="shared" si="14"/>
        <v>0.71</v>
      </c>
      <c r="EN6" s="35" t="str">
        <f>IF(EN7="","",IF(EN7="-","【-】","【"&amp;SUBSTITUTE(TEXT(EN7,"#,##0.00"),"-","△")&amp;"】"))</f>
        <v>【0.76】</v>
      </c>
    </row>
    <row r="7" spans="1:144" s="37" customFormat="1">
      <c r="A7" s="29"/>
      <c r="B7" s="38">
        <v>2016</v>
      </c>
      <c r="C7" s="38">
        <v>112402</v>
      </c>
      <c r="D7" s="38">
        <v>46</v>
      </c>
      <c r="E7" s="38">
        <v>1</v>
      </c>
      <c r="F7" s="38">
        <v>0</v>
      </c>
      <c r="G7" s="38">
        <v>1</v>
      </c>
      <c r="H7" s="38" t="s">
        <v>105</v>
      </c>
      <c r="I7" s="38" t="s">
        <v>106</v>
      </c>
      <c r="J7" s="38" t="s">
        <v>107</v>
      </c>
      <c r="K7" s="38" t="s">
        <v>108</v>
      </c>
      <c r="L7" s="38" t="s">
        <v>109</v>
      </c>
      <c r="M7" s="38"/>
      <c r="N7" s="39" t="s">
        <v>110</v>
      </c>
      <c r="O7" s="39">
        <v>78.349999999999994</v>
      </c>
      <c r="P7" s="39">
        <v>99.99</v>
      </c>
      <c r="Q7" s="39">
        <v>2592</v>
      </c>
      <c r="R7" s="39">
        <v>52401</v>
      </c>
      <c r="S7" s="39">
        <v>33.93</v>
      </c>
      <c r="T7" s="39">
        <v>1544.39</v>
      </c>
      <c r="U7" s="39">
        <v>52271</v>
      </c>
      <c r="V7" s="39">
        <v>33.950000000000003</v>
      </c>
      <c r="W7" s="39">
        <v>1539.65</v>
      </c>
      <c r="X7" s="39">
        <v>108.79</v>
      </c>
      <c r="Y7" s="39">
        <v>109.19</v>
      </c>
      <c r="Z7" s="39">
        <v>114.73</v>
      </c>
      <c r="AA7" s="39">
        <v>111.78</v>
      </c>
      <c r="AB7" s="39">
        <v>112.86</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1959.68</v>
      </c>
      <c r="AU7" s="39">
        <v>970.98</v>
      </c>
      <c r="AV7" s="39">
        <v>478.85</v>
      </c>
      <c r="AW7" s="39">
        <v>605.30999999999995</v>
      </c>
      <c r="AX7" s="39">
        <v>626.65</v>
      </c>
      <c r="AY7" s="39">
        <v>701</v>
      </c>
      <c r="AZ7" s="39">
        <v>739.59</v>
      </c>
      <c r="BA7" s="39">
        <v>335.95</v>
      </c>
      <c r="BB7" s="39">
        <v>346.59</v>
      </c>
      <c r="BC7" s="39">
        <v>357.82</v>
      </c>
      <c r="BD7" s="39">
        <v>262.87</v>
      </c>
      <c r="BE7" s="39">
        <v>220.99</v>
      </c>
      <c r="BF7" s="39">
        <v>206.29</v>
      </c>
      <c r="BG7" s="39">
        <v>209.81</v>
      </c>
      <c r="BH7" s="39">
        <v>195.59</v>
      </c>
      <c r="BI7" s="39">
        <v>179.27</v>
      </c>
      <c r="BJ7" s="39">
        <v>330.99</v>
      </c>
      <c r="BK7" s="39">
        <v>324.08999999999997</v>
      </c>
      <c r="BL7" s="39">
        <v>319.82</v>
      </c>
      <c r="BM7" s="39">
        <v>312.02999999999997</v>
      </c>
      <c r="BN7" s="39">
        <v>307.45999999999998</v>
      </c>
      <c r="BO7" s="39">
        <v>270.87</v>
      </c>
      <c r="BP7" s="39">
        <v>98.64</v>
      </c>
      <c r="BQ7" s="39">
        <v>98.91</v>
      </c>
      <c r="BR7" s="39">
        <v>104.63</v>
      </c>
      <c r="BS7" s="39">
        <v>104.04</v>
      </c>
      <c r="BT7" s="39">
        <v>105.49</v>
      </c>
      <c r="BU7" s="39">
        <v>100.27</v>
      </c>
      <c r="BV7" s="39">
        <v>99.46</v>
      </c>
      <c r="BW7" s="39">
        <v>105.21</v>
      </c>
      <c r="BX7" s="39">
        <v>105.71</v>
      </c>
      <c r="BY7" s="39">
        <v>106.01</v>
      </c>
      <c r="BZ7" s="39">
        <v>105.59</v>
      </c>
      <c r="CA7" s="39">
        <v>154.1</v>
      </c>
      <c r="CB7" s="39">
        <v>154.59</v>
      </c>
      <c r="CC7" s="39">
        <v>145.31</v>
      </c>
      <c r="CD7" s="39">
        <v>145.78</v>
      </c>
      <c r="CE7" s="39">
        <v>145.05000000000001</v>
      </c>
      <c r="CF7" s="39">
        <v>169.62</v>
      </c>
      <c r="CG7" s="39">
        <v>171.78</v>
      </c>
      <c r="CH7" s="39">
        <v>162.59</v>
      </c>
      <c r="CI7" s="39">
        <v>162.15</v>
      </c>
      <c r="CJ7" s="39">
        <v>162.24</v>
      </c>
      <c r="CK7" s="39">
        <v>163.27000000000001</v>
      </c>
      <c r="CL7" s="39">
        <v>60.24</v>
      </c>
      <c r="CM7" s="39">
        <v>59.73</v>
      </c>
      <c r="CN7" s="39">
        <v>59.05</v>
      </c>
      <c r="CO7" s="39">
        <v>59.48</v>
      </c>
      <c r="CP7" s="39">
        <v>59.15</v>
      </c>
      <c r="CQ7" s="39">
        <v>59.88</v>
      </c>
      <c r="CR7" s="39">
        <v>59.68</v>
      </c>
      <c r="CS7" s="39">
        <v>59.17</v>
      </c>
      <c r="CT7" s="39">
        <v>59.34</v>
      </c>
      <c r="CU7" s="39">
        <v>59.11</v>
      </c>
      <c r="CV7" s="39">
        <v>59.94</v>
      </c>
      <c r="CW7" s="39">
        <v>89.77</v>
      </c>
      <c r="CX7" s="39">
        <v>89.79</v>
      </c>
      <c r="CY7" s="39">
        <v>89.86</v>
      </c>
      <c r="CZ7" s="39">
        <v>88.62</v>
      </c>
      <c r="DA7" s="39">
        <v>88.99</v>
      </c>
      <c r="DB7" s="39">
        <v>87.65</v>
      </c>
      <c r="DC7" s="39">
        <v>87.63</v>
      </c>
      <c r="DD7" s="39">
        <v>87.6</v>
      </c>
      <c r="DE7" s="39">
        <v>87.74</v>
      </c>
      <c r="DF7" s="39">
        <v>87.91</v>
      </c>
      <c r="DG7" s="39">
        <v>90.22</v>
      </c>
      <c r="DH7" s="39">
        <v>46.23</v>
      </c>
      <c r="DI7" s="39">
        <v>47.75</v>
      </c>
      <c r="DJ7" s="39">
        <v>48.53</v>
      </c>
      <c r="DK7" s="39">
        <v>50.13</v>
      </c>
      <c r="DL7" s="39">
        <v>51.49</v>
      </c>
      <c r="DM7" s="39">
        <v>38.69</v>
      </c>
      <c r="DN7" s="39">
        <v>39.65</v>
      </c>
      <c r="DO7" s="39">
        <v>45.25</v>
      </c>
      <c r="DP7" s="39">
        <v>46.27</v>
      </c>
      <c r="DQ7" s="39">
        <v>46.88</v>
      </c>
      <c r="DR7" s="39">
        <v>47.91</v>
      </c>
      <c r="DS7" s="39">
        <v>11.98</v>
      </c>
      <c r="DT7" s="39">
        <v>13.75</v>
      </c>
      <c r="DU7" s="39">
        <v>16.510000000000002</v>
      </c>
      <c r="DV7" s="39">
        <v>16.940000000000001</v>
      </c>
      <c r="DW7" s="39">
        <v>15.93</v>
      </c>
      <c r="DX7" s="39">
        <v>8.4</v>
      </c>
      <c r="DY7" s="39">
        <v>9.7100000000000009</v>
      </c>
      <c r="DZ7" s="39">
        <v>10.71</v>
      </c>
      <c r="EA7" s="39">
        <v>10.93</v>
      </c>
      <c r="EB7" s="39">
        <v>13.39</v>
      </c>
      <c r="EC7" s="39">
        <v>15</v>
      </c>
      <c r="ED7" s="39">
        <v>1.31</v>
      </c>
      <c r="EE7" s="39">
        <v>1.44</v>
      </c>
      <c r="EF7" s="39">
        <v>1.42</v>
      </c>
      <c r="EG7" s="39">
        <v>1.77</v>
      </c>
      <c r="EH7" s="39">
        <v>1.48</v>
      </c>
      <c r="EI7" s="39">
        <v>0.78</v>
      </c>
      <c r="EJ7" s="39">
        <v>0.83</v>
      </c>
      <c r="EK7" s="39">
        <v>0.72</v>
      </c>
      <c r="EL7" s="39">
        <v>0.71</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2017-12-25T01:25:08Z</dcterms:created>
  <dcterms:modified xsi:type="dcterms:W3CDTF">2018-02-02T06:08:47Z</dcterms:modified>
  <cp:category/>
</cp:coreProperties>
</file>