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H85" i="4"/>
  <c r="F85" i="4"/>
  <c r="E85" i="4"/>
  <c r="BB10" i="4"/>
  <c r="AT10" i="4"/>
  <c r="AL10" i="4"/>
  <c r="W10" i="4"/>
  <c r="BB8" i="4"/>
  <c r="AT8" i="4"/>
  <c r="AL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<sst xmlns="http://schemas.openxmlformats.org/spreadsheetml/2006/main" count="232" uniqueCount="120">
  <si>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</si>
  <si>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</si>
  <si>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</si>
  <si>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</si>
  <si>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</si>
  <si>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</si>
  <si>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</si>
  <si>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</si>
  <si>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</si>
  <si>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</si>
  <si>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</si>
  <si>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</si>
  <si>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</si>
  <si>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</si>
  <si>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</si>
  <si>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</si>
  <si>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</si>
  <si>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</si>
  <si>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</si>
  <si>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</si>
  <si>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</si>
  <si>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</si>
  <si>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</si>
  <si>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</si>
  <si>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</si>
  <si>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</si>
  <si>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</si>
  <si>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</si>
  <si>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</si>
  <si>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</si>
  <si>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</si>
  <si>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</si>
  <si>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</si>
  <si>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</si>
  <si>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</si>
  <si>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</si>
  <si>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</si>
  <si>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</si>
  <si>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</si>
  <si>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</si>
  <si>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</si>
  <si>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</si>
  <si>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</si>
  <si>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</si>
  <si>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</si>
  <si>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</si>
  <si>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</si>
  <si>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</si>
  <si>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</si>
  <si>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</si>
  <si>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</si>
  <si>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</si>
  <si>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</si>
  <si>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</si>
  <si>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</si>
  <si>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</si>
  <si>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</si>
  <si>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</si>
  <si>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</si>
  <si>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</si>
  <si>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</si>
  <si>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</si>
  <si>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</si>
  <si>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</si>
  <si>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</si>
  <si>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</si>
  <si>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</si>
  <si>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</si>
  <si>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</si>
  <si>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</si>
  <si>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</si>
  <si>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</si>
  <si>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</si>
  <si>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</si>
  <si>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</si>
  <si>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</si>
  <si>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</si>
  <si>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</si>
  <si>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</si>
  <si>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</si>
  <si>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</si>
  <si>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</si>
  <si>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</si>
  <si>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</si>
  <si>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</si>
  <si>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</si>
  <si>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</si>
  <si>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</si>
  <si>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</si>
  <si>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</si>
  <si>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</si>
  <si>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</si>
  <si>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</si>
  <si>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</si>
  <si>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</si>
  <si>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</si>
  <si>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</si>
  <si>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</si>
  <si>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</si>
  <si>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</si>
  <si>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</si>
  <si>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</si>
  <si>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</si>
  <si>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</si>
  <si>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</si>
  <si>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蓮田市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</si>
  <si>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</si>
  <si>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</si>
  <si>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</si>
  <si>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</si>
  <si>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</si>
  <si>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</si>
  <si>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</si>
  <si>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</si>
  <si>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</si>
  <si>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</si>
  <si>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</si>
  <si>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②管路経年化率ともに類似団体平均値を上回っており、老朽化が進んできている状況である。経年化資産の多くは法定耐用年数の短い電気設備や機械設備ではあるが、経年化の進む管路の更新については喫緊の課題として取り組むべきものであると認識している。
③管路更新率については類似団体平均値を下回っているが、これはこれまで災害時の給水活動の拠点となる配水池や管理棟の耐震化事業を最優先に対策を行ってきたためである。
　今後は口径の適正化なども図ることで事業費を縮減しつつ、更新作業を計画的に推し進めていく必要がある。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3" eb="25">
      <t>ルイジ</t>
    </rPh>
    <rPh sb="25" eb="27">
      <t>ダンタイ</t>
    </rPh>
    <rPh sb="27" eb="30">
      <t>ヘイキンチ</t>
    </rPh>
    <rPh sb="31" eb="33">
      <t>ウワマワ</t>
    </rPh>
    <rPh sb="38" eb="41">
      <t>ロウキュウカ</t>
    </rPh>
    <rPh sb="42" eb="43">
      <t>スス</t>
    </rPh>
    <rPh sb="49" eb="51">
      <t>ジョウキョウ</t>
    </rPh>
    <rPh sb="55" eb="58">
      <t>ケイネンカ</t>
    </rPh>
    <rPh sb="58" eb="60">
      <t>シサン</t>
    </rPh>
    <rPh sb="61" eb="62">
      <t>オオ</t>
    </rPh>
    <rPh sb="64" eb="66">
      <t>ホウテイ</t>
    </rPh>
    <rPh sb="66" eb="68">
      <t>タイヨウ</t>
    </rPh>
    <rPh sb="68" eb="70">
      <t>ネンスウ</t>
    </rPh>
    <rPh sb="71" eb="72">
      <t>ミジカ</t>
    </rPh>
    <rPh sb="73" eb="75">
      <t>デンキ</t>
    </rPh>
    <rPh sb="75" eb="77">
      <t>セツビ</t>
    </rPh>
    <rPh sb="78" eb="80">
      <t>キカイ</t>
    </rPh>
    <rPh sb="80" eb="82">
      <t>セツビ</t>
    </rPh>
    <rPh sb="88" eb="91">
      <t>ケイネンカ</t>
    </rPh>
    <rPh sb="92" eb="93">
      <t>スス</t>
    </rPh>
    <rPh sb="94" eb="96">
      <t>カンロ</t>
    </rPh>
    <rPh sb="97" eb="99">
      <t>コウシン</t>
    </rPh>
    <rPh sb="104" eb="106">
      <t>キッキン</t>
    </rPh>
    <rPh sb="107" eb="109">
      <t>カダイ</t>
    </rPh>
    <rPh sb="112" eb="113">
      <t>ト</t>
    </rPh>
    <rPh sb="114" eb="115">
      <t>ク</t>
    </rPh>
    <rPh sb="124" eb="126">
      <t>ニンシキ</t>
    </rPh>
    <rPh sb="134" eb="136">
      <t>カンロ</t>
    </rPh>
    <rPh sb="136" eb="138">
      <t>コウシン</t>
    </rPh>
    <rPh sb="138" eb="139">
      <t>リツ</t>
    </rPh>
    <rPh sb="144" eb="146">
      <t>ルイジ</t>
    </rPh>
    <rPh sb="146" eb="148">
      <t>ダンタイ</t>
    </rPh>
    <rPh sb="148" eb="151">
      <t>ヘイキンチ</t>
    </rPh>
    <rPh sb="152" eb="154">
      <t>シタマワ</t>
    </rPh>
    <rPh sb="167" eb="169">
      <t>サイガイ</t>
    </rPh>
    <rPh sb="169" eb="170">
      <t>ジ</t>
    </rPh>
    <rPh sb="171" eb="173">
      <t>キュウスイ</t>
    </rPh>
    <rPh sb="173" eb="175">
      <t>カツドウ</t>
    </rPh>
    <rPh sb="176" eb="178">
      <t>キョテン</t>
    </rPh>
    <rPh sb="181" eb="184">
      <t>ハイスイチ</t>
    </rPh>
    <rPh sb="185" eb="188">
      <t>カンリトウ</t>
    </rPh>
    <rPh sb="189" eb="192">
      <t>タイシンカ</t>
    </rPh>
    <rPh sb="192" eb="194">
      <t>ジギョウ</t>
    </rPh>
    <rPh sb="195" eb="196">
      <t>サイ</t>
    </rPh>
    <rPh sb="196" eb="198">
      <t>ユウセン</t>
    </rPh>
    <rPh sb="199" eb="201">
      <t>タイサク</t>
    </rPh>
    <rPh sb="202" eb="203">
      <t>オコナ</t>
    </rPh>
    <rPh sb="215" eb="217">
      <t>コンゴ</t>
    </rPh>
    <rPh sb="218" eb="220">
      <t>コウケイ</t>
    </rPh>
    <rPh sb="221" eb="224">
      <t>テキセイカ</t>
    </rPh>
    <rPh sb="227" eb="228">
      <t>ハカ</t>
    </rPh>
    <rPh sb="232" eb="235">
      <t>ジギョウヒ</t>
    </rPh>
    <rPh sb="236" eb="238">
      <t>シュクゲン</t>
    </rPh>
    <rPh sb="242" eb="244">
      <t>コウシン</t>
    </rPh>
    <rPh sb="244" eb="246">
      <t>サギョウ</t>
    </rPh>
    <rPh sb="247" eb="250">
      <t>ケイカクテキ</t>
    </rPh>
    <rPh sb="251" eb="252">
      <t>オ</t>
    </rPh>
    <rPh sb="253" eb="254">
      <t>スス</t>
    </rPh>
    <rPh sb="258" eb="260">
      <t>ヒツヨウ</t>
    </rPh>
    <phoneticPr fontId="4"/>
  </si>
  <si>
    <t>　今後本格化する管路の更新事業を考えていくと、現状のままでは更新財源の確保が十分とは言えない状況にあり、費用を捻出し続けることは難しい。
　そのため、今後は料金改定を含めた様々な財源確保策を検討していく必要があり、水道ビジョン改定版の基本目標である「強靭な水道」を実現するべく、管路更新事業を計画的に進めていくことで「持続可能な事業経営」へと繋げていく必要がある。
　</t>
    <rPh sb="1" eb="3">
      <t>コンゴ</t>
    </rPh>
    <rPh sb="3" eb="6">
      <t>ホンカクカ</t>
    </rPh>
    <rPh sb="8" eb="10">
      <t>カンロ</t>
    </rPh>
    <rPh sb="11" eb="13">
      <t>コウシン</t>
    </rPh>
    <rPh sb="13" eb="15">
      <t>ジギョウ</t>
    </rPh>
    <rPh sb="16" eb="17">
      <t>カンガ</t>
    </rPh>
    <rPh sb="23" eb="25">
      <t>ゲンジョウ</t>
    </rPh>
    <rPh sb="30" eb="32">
      <t>コウシン</t>
    </rPh>
    <rPh sb="32" eb="34">
      <t>ザイゲン</t>
    </rPh>
    <rPh sb="35" eb="37">
      <t>カクホ</t>
    </rPh>
    <rPh sb="38" eb="40">
      <t>ジュウブン</t>
    </rPh>
    <rPh sb="42" eb="43">
      <t>イ</t>
    </rPh>
    <rPh sb="46" eb="48">
      <t>ジョウキョウ</t>
    </rPh>
    <rPh sb="52" eb="54">
      <t>ヒヨウ</t>
    </rPh>
    <rPh sb="55" eb="57">
      <t>ネンシュツ</t>
    </rPh>
    <rPh sb="58" eb="59">
      <t>ツヅ</t>
    </rPh>
    <rPh sb="64" eb="65">
      <t>ムズカ</t>
    </rPh>
    <rPh sb="75" eb="77">
      <t>コンゴ</t>
    </rPh>
    <rPh sb="78" eb="80">
      <t>リョウキン</t>
    </rPh>
    <rPh sb="80" eb="82">
      <t>カイテイ</t>
    </rPh>
    <rPh sb="83" eb="84">
      <t>フク</t>
    </rPh>
    <rPh sb="86" eb="88">
      <t>サマザマ</t>
    </rPh>
    <rPh sb="89" eb="91">
      <t>ザイゲン</t>
    </rPh>
    <rPh sb="91" eb="94">
      <t>カクホサク</t>
    </rPh>
    <rPh sb="95" eb="97">
      <t>ケントウ</t>
    </rPh>
    <rPh sb="101" eb="103">
      <t>ヒツヨウ</t>
    </rPh>
    <rPh sb="107" eb="109">
      <t>スイドウ</t>
    </rPh>
    <rPh sb="113" eb="115">
      <t>カイテイ</t>
    </rPh>
    <rPh sb="115" eb="116">
      <t>バン</t>
    </rPh>
    <rPh sb="117" eb="119">
      <t>キホン</t>
    </rPh>
    <rPh sb="119" eb="121">
      <t>モクヒョウ</t>
    </rPh>
    <rPh sb="125" eb="127">
      <t>キョウジン</t>
    </rPh>
    <rPh sb="128" eb="130">
      <t>スイドウ</t>
    </rPh>
    <rPh sb="132" eb="134">
      <t>ジツゲン</t>
    </rPh>
    <rPh sb="139" eb="141">
      <t>カンロ</t>
    </rPh>
    <rPh sb="141" eb="143">
      <t>コウシン</t>
    </rPh>
    <rPh sb="143" eb="145">
      <t>ジギョウ</t>
    </rPh>
    <rPh sb="146" eb="149">
      <t>ケイカクテキ</t>
    </rPh>
    <rPh sb="150" eb="151">
      <t>スス</t>
    </rPh>
    <rPh sb="159" eb="161">
      <t>ジゾク</t>
    </rPh>
    <rPh sb="161" eb="163">
      <t>カノウ</t>
    </rPh>
    <rPh sb="164" eb="166">
      <t>ジギョウ</t>
    </rPh>
    <rPh sb="166" eb="168">
      <t>ケイエイ</t>
    </rPh>
    <rPh sb="171" eb="172">
      <t>ツナ</t>
    </rPh>
    <rPh sb="176" eb="178">
      <t>ヒツヨウ</t>
    </rPh>
    <phoneticPr fontId="4"/>
  </si>
  <si>
    <t xml:space="preserve">①経常収支比率は100％を上回って推移しており、現時点での経営に問題はないと考えられる。しかし、今後本格化していく管路の更新に多額の費用が見込まれること、100％を上回っているとはいえ類似団体の平均値よりは低いことなどを考慮すると、より一層の財源確保が必要であると思われる。
③流動比率は高い状態を維持しており、短期的な債務に対する支払い能力は十分に有している。
④企業債残高対給水収益比率は、類似団体平均値を大きく下回っているが、今後管路の更新を進めていくとともに上昇していくことが予想される。
⑤料金回収率は100％を下回る状態が続いており経営への影響は大きいものである。今後は給水に係る費用を圧縮していくことに努めることはもちろんだが、料金の改定も含めた検討が必要である。
⑦施設利用率は類似団体平均を下回る状態で推移してきている。効率的な施設利用のため、適正規模へのダウンサイジングをしていくことが重要であると考えられる。
⑧有収率は近年向上してきていたが、平成28年度は落ち込みが目立っている。漏水の早期発見と修繕、また老朽管の更新を積極的に行っていくことで、有収率の向上に努めていく必要がある。
</t>
    <rPh sb="1" eb="3">
      <t>ケイジョウ</t>
    </rPh>
    <rPh sb="3" eb="5">
      <t>シュウシ</t>
    </rPh>
    <rPh sb="5" eb="7">
      <t>ヒリツ</t>
    </rPh>
    <rPh sb="13" eb="15">
      <t>ウワマワ</t>
    </rPh>
    <rPh sb="17" eb="19">
      <t>スイイ</t>
    </rPh>
    <rPh sb="24" eb="27">
      <t>ゲンジテン</t>
    </rPh>
    <rPh sb="29" eb="31">
      <t>ケイエイ</t>
    </rPh>
    <rPh sb="32" eb="34">
      <t>モンダイ</t>
    </rPh>
    <rPh sb="38" eb="39">
      <t>カンガ</t>
    </rPh>
    <rPh sb="48" eb="50">
      <t>コンゴ</t>
    </rPh>
    <rPh sb="50" eb="53">
      <t>ホンカクカ</t>
    </rPh>
    <rPh sb="57" eb="59">
      <t>カンロ</t>
    </rPh>
    <rPh sb="60" eb="62">
      <t>コウシン</t>
    </rPh>
    <rPh sb="63" eb="65">
      <t>タガク</t>
    </rPh>
    <rPh sb="66" eb="68">
      <t>ヒヨウ</t>
    </rPh>
    <rPh sb="69" eb="71">
      <t>ミコ</t>
    </rPh>
    <rPh sb="82" eb="84">
      <t>ウワマワ</t>
    </rPh>
    <rPh sb="92" eb="94">
      <t>ルイジ</t>
    </rPh>
    <rPh sb="94" eb="96">
      <t>ダンタイ</t>
    </rPh>
    <rPh sb="97" eb="100">
      <t>ヘイキンチ</t>
    </rPh>
    <rPh sb="103" eb="104">
      <t>ヒク</t>
    </rPh>
    <rPh sb="110" eb="112">
      <t>コウリョ</t>
    </rPh>
    <rPh sb="118" eb="120">
      <t>イッソウ</t>
    </rPh>
    <rPh sb="121" eb="123">
      <t>ザイゲン</t>
    </rPh>
    <rPh sb="123" eb="125">
      <t>カクホ</t>
    </rPh>
    <rPh sb="126" eb="128">
      <t>ヒツヨウ</t>
    </rPh>
    <rPh sb="132" eb="133">
      <t>オモ</t>
    </rPh>
    <rPh sb="140" eb="142">
      <t>リュウドウ</t>
    </rPh>
    <rPh sb="142" eb="144">
      <t>ヒリツ</t>
    </rPh>
    <rPh sb="145" eb="146">
      <t>タカ</t>
    </rPh>
    <rPh sb="147" eb="149">
      <t>ジョウタイ</t>
    </rPh>
    <rPh sb="150" eb="152">
      <t>イジ</t>
    </rPh>
    <rPh sb="157" eb="160">
      <t>タンキテキ</t>
    </rPh>
    <rPh sb="161" eb="163">
      <t>サイム</t>
    </rPh>
    <rPh sb="164" eb="165">
      <t>タイ</t>
    </rPh>
    <rPh sb="167" eb="169">
      <t>シハラ</t>
    </rPh>
    <rPh sb="170" eb="172">
      <t>ノウリョク</t>
    </rPh>
    <rPh sb="173" eb="175">
      <t>ジュウブン</t>
    </rPh>
    <rPh sb="176" eb="177">
      <t>ユウ</t>
    </rPh>
    <rPh sb="185" eb="187">
      <t>キギョウ</t>
    </rPh>
    <rPh sb="187" eb="188">
      <t>サイ</t>
    </rPh>
    <rPh sb="188" eb="190">
      <t>ザンダカ</t>
    </rPh>
    <rPh sb="190" eb="191">
      <t>タイ</t>
    </rPh>
    <rPh sb="191" eb="193">
      <t>キュウスイ</t>
    </rPh>
    <rPh sb="193" eb="195">
      <t>シュウエキ</t>
    </rPh>
    <rPh sb="195" eb="197">
      <t>ヒリツ</t>
    </rPh>
    <rPh sb="199" eb="201">
      <t>ルイジ</t>
    </rPh>
    <rPh sb="201" eb="203">
      <t>ダンタイ</t>
    </rPh>
    <rPh sb="203" eb="206">
      <t>ヘイキンチ</t>
    </rPh>
    <rPh sb="207" eb="208">
      <t>オオ</t>
    </rPh>
    <rPh sb="210" eb="212">
      <t>シタマワ</t>
    </rPh>
    <rPh sb="218" eb="220">
      <t>コンゴ</t>
    </rPh>
    <rPh sb="220" eb="222">
      <t>カンロ</t>
    </rPh>
    <rPh sb="223" eb="225">
      <t>コウシン</t>
    </rPh>
    <rPh sb="226" eb="227">
      <t>スス</t>
    </rPh>
    <rPh sb="235" eb="237">
      <t>ジョウショウ</t>
    </rPh>
    <rPh sb="244" eb="246">
      <t>ヨソウ</t>
    </rPh>
    <rPh sb="253" eb="255">
      <t>リョウキン</t>
    </rPh>
    <rPh sb="255" eb="257">
      <t>カイシュウ</t>
    </rPh>
    <rPh sb="257" eb="258">
      <t>リツ</t>
    </rPh>
    <rPh sb="264" eb="266">
      <t>シタマワ</t>
    </rPh>
    <rPh sb="267" eb="269">
      <t>ジョウタイ</t>
    </rPh>
    <rPh sb="270" eb="271">
      <t>ツヅ</t>
    </rPh>
    <rPh sb="275" eb="277">
      <t>ケイエイ</t>
    </rPh>
    <rPh sb="279" eb="281">
      <t>エイキョウ</t>
    </rPh>
    <rPh sb="282" eb="283">
      <t>オオ</t>
    </rPh>
    <rPh sb="291" eb="293">
      <t>コンゴ</t>
    </rPh>
    <rPh sb="294" eb="296">
      <t>キュウスイ</t>
    </rPh>
    <rPh sb="297" eb="298">
      <t>カカ</t>
    </rPh>
    <rPh sb="299" eb="301">
      <t>ヒヨウ</t>
    </rPh>
    <rPh sb="302" eb="304">
      <t>アッシュク</t>
    </rPh>
    <rPh sb="311" eb="312">
      <t>ツト</t>
    </rPh>
    <rPh sb="324" eb="326">
      <t>リョウキン</t>
    </rPh>
    <rPh sb="327" eb="329">
      <t>カイテイ</t>
    </rPh>
    <rPh sb="330" eb="331">
      <t>フク</t>
    </rPh>
    <rPh sb="333" eb="335">
      <t>ケントウ</t>
    </rPh>
    <rPh sb="336" eb="338">
      <t>ヒツヨウ</t>
    </rPh>
    <rPh sb="345" eb="347">
      <t>シセツ</t>
    </rPh>
    <rPh sb="347" eb="349">
      <t>リヨウ</t>
    </rPh>
    <rPh sb="349" eb="350">
      <t>リツ</t>
    </rPh>
    <rPh sb="351" eb="353">
      <t>ルイジ</t>
    </rPh>
    <rPh sb="353" eb="355">
      <t>ダンタイ</t>
    </rPh>
    <rPh sb="355" eb="357">
      <t>ヘイキン</t>
    </rPh>
    <rPh sb="358" eb="360">
      <t>シタマワ</t>
    </rPh>
    <rPh sb="361" eb="363">
      <t>ジョウタイ</t>
    </rPh>
    <rPh sb="364" eb="366">
      <t>スイイ</t>
    </rPh>
    <rPh sb="373" eb="376">
      <t>コウリツテキ</t>
    </rPh>
    <rPh sb="377" eb="379">
      <t>シセツ</t>
    </rPh>
    <rPh sb="379" eb="381">
      <t>リヨウ</t>
    </rPh>
    <rPh sb="385" eb="387">
      <t>テキセイ</t>
    </rPh>
    <rPh sb="387" eb="389">
      <t>キボ</t>
    </rPh>
    <rPh sb="407" eb="409">
      <t>ジュウヨウ</t>
    </rPh>
    <rPh sb="413" eb="414">
      <t>カンガ</t>
    </rPh>
    <rPh sb="422" eb="425">
      <t>ユウシュウリツ</t>
    </rPh>
    <rPh sb="426" eb="428">
      <t>キンネン</t>
    </rPh>
    <rPh sb="428" eb="430">
      <t>コウジョウ</t>
    </rPh>
    <rPh sb="438" eb="440">
      <t>ヘイセイ</t>
    </rPh>
    <rPh sb="442" eb="444">
      <t>ネンド</t>
    </rPh>
    <rPh sb="445" eb="446">
      <t>オ</t>
    </rPh>
    <rPh sb="447" eb="448">
      <t>コ</t>
    </rPh>
    <rPh sb="450" eb="452">
      <t>メダ</t>
    </rPh>
    <rPh sb="457" eb="459">
      <t>ロウスイ</t>
    </rPh>
    <rPh sb="460" eb="462">
      <t>ソウキ</t>
    </rPh>
    <rPh sb="462" eb="464">
      <t>ハッケン</t>
    </rPh>
    <rPh sb="465" eb="467">
      <t>シュウゼン</t>
    </rPh>
    <rPh sb="470" eb="472">
      <t>ロウキュウ</t>
    </rPh>
    <rPh sb="472" eb="473">
      <t>カン</t>
    </rPh>
    <rPh sb="474" eb="476">
      <t>コウシン</t>
    </rPh>
    <rPh sb="477" eb="480">
      <t>セッキョクテキ</t>
    </rPh>
    <rPh sb="481" eb="482">
      <t>オコナ</t>
    </rPh>
    <rPh sb="490" eb="493">
      <t>ユウシュウリツ</t>
    </rPh>
    <rPh sb="494" eb="496">
      <t>コウジョウ</t>
    </rPh>
    <rPh sb="497" eb="498">
      <t>ツト</t>
    </rPh>
    <rPh sb="502" eb="5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</si>
</sst>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0.16</c:v>
                </c:pt>
                <c:pt idx="1">
                  <c:v>0</c:v>
                </c:pt>
                <c:pt idx="2" formatCode="#,##0.00;&quot;△&quot;#,##0.00;&quot;-&quot;">
                  <c:v>0.19</c:v>
                </c:pt>
                <c:pt idx="3" formatCode="#,##0.00;&quot;△&quot;#,##0.00;&quot;-&quot;">
                  <c:v>0.06</c:v>
                </c:pt>
                <c:pt idx="4" formatCode="#,##0.00;&quot;△&quot;#,##0.00;&quot;-&quot;">
                  <c:v>7.0000000000000007E-2</c:v>
                </c:pt>
              </c:numCache>
            </c:numRef>
          </c:val>
        </c:ser>
        <c:dLbls>
          <c:showLegendKey val="0"/>
          <c:showVal val="0"/>
          <c:showCatName val="0"/>
          <c:showSerName val="0"/>
          <c:showPercent val="0"/>
          <c:showBubbleSize val="0"/>
        </c:dLbls>
        <c:gapWidth val="150"/>
        <c:axId val="54577024"/>
        <c:axId val="545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54577024"/>
        <c:axId val="54587392"/>
      </c:lineChart>
      <c:dateAx>
        <c:axId val="54577024"/>
        <c:scaling>
          <c:orientation val="minMax"/>
        </c:scaling>
        <c:delete val="1"/>
        <c:axPos val="b"/>
        <c:numFmt formatCode="ge" sourceLinked="1"/>
        <c:majorTickMark val="none"/>
        <c:minorTickMark val="none"/>
        <c:tickLblPos val="none"/>
        <c:crossAx val="54587392"/>
        <c:crosses val="autoZero"/>
        <c:auto val="1"/>
        <c:lblOffset val="100"/>
        <c:baseTimeUnit val="years"/>
      </c:dateAx>
      <c:valAx>
        <c:axId val="545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57.97</c:v>
                </c:pt>
                <c:pt idx="1">
                  <c:v>56.68</c:v>
                </c:pt>
                <c:pt idx="2">
                  <c:v>55.64</c:v>
                </c:pt>
                <c:pt idx="3">
                  <c:v>55.35</c:v>
                </c:pt>
                <c:pt idx="4">
                  <c:v>57.95</c:v>
                </c:pt>
              </c:numCache>
            </c:numRef>
          </c:val>
        </c:ser>
        <c:dLbls>
          <c:showLegendKey val="0"/>
          <c:showVal val="0"/>
          <c:showCatName val="0"/>
          <c:showSerName val="0"/>
          <c:showPercent val="0"/>
          <c:showBubbleSize val="0"/>
        </c:dLbls>
        <c:gapWidth val="150"/>
        <c:axId val="55400704"/>
        <c:axId val="554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55400704"/>
        <c:axId val="55411072"/>
      </c:lineChart>
      <c:dateAx>
        <c:axId val="55400704"/>
        <c:scaling>
          <c:orientation val="minMax"/>
        </c:scaling>
        <c:delete val="1"/>
        <c:axPos val="b"/>
        <c:numFmt formatCode="ge" sourceLinked="1"/>
        <c:majorTickMark val="none"/>
        <c:minorTickMark val="none"/>
        <c:tickLblPos val="none"/>
        <c:crossAx val="55411072"/>
        <c:crosses val="autoZero"/>
        <c:auto val="1"/>
        <c:lblOffset val="100"/>
        <c:baseTimeUnit val="years"/>
      </c:dateAx>
      <c:valAx>
        <c:axId val="55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89.18</c:v>
                </c:pt>
                <c:pt idx="1">
                  <c:v>90.88</c:v>
                </c:pt>
                <c:pt idx="2">
                  <c:v>91.28</c:v>
                </c:pt>
                <c:pt idx="3">
                  <c:v>91.45</c:v>
                </c:pt>
                <c:pt idx="4">
                  <c:v>87.09</c:v>
                </c:pt>
              </c:numCache>
            </c:numRef>
          </c:val>
        </c:ser>
        <c:dLbls>
          <c:showLegendKey val="0"/>
          <c:showVal val="0"/>
          <c:showCatName val="0"/>
          <c:showSerName val="0"/>
          <c:showPercent val="0"/>
          <c:showBubbleSize val="0"/>
        </c:dLbls>
        <c:gapWidth val="150"/>
        <c:axId val="55441280"/>
        <c:axId val="554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55441280"/>
        <c:axId val="55443456"/>
      </c:lineChart>
      <c:dateAx>
        <c:axId val="55441280"/>
        <c:scaling>
          <c:orientation val="minMax"/>
        </c:scaling>
        <c:delete val="1"/>
        <c:axPos val="b"/>
        <c:numFmt formatCode="ge" sourceLinked="1"/>
        <c:majorTickMark val="none"/>
        <c:minorTickMark val="none"/>
        <c:tickLblPos val="none"/>
        <c:crossAx val="55443456"/>
        <c:crosses val="autoZero"/>
        <c:auto val="1"/>
        <c:lblOffset val="100"/>
        <c:baseTimeUnit val="years"/>
      </c:dateAx>
      <c:valAx>
        <c:axId val="554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100.8</c:v>
                </c:pt>
                <c:pt idx="1">
                  <c:v>102.29</c:v>
                </c:pt>
                <c:pt idx="2">
                  <c:v>105.72</c:v>
                </c:pt>
                <c:pt idx="3">
                  <c:v>104.87</c:v>
                </c:pt>
                <c:pt idx="4">
                  <c:v>105.88</c:v>
                </c:pt>
              </c:numCache>
            </c:numRef>
          </c:val>
        </c:ser>
        <c:dLbls>
          <c:showLegendKey val="0"/>
          <c:showVal val="0"/>
          <c:showCatName val="0"/>
          <c:showSerName val="0"/>
          <c:showPercent val="0"/>
          <c:showBubbleSize val="0"/>
        </c:dLbls>
        <c:gapWidth val="150"/>
        <c:axId val="54302208"/>
        <c:axId val="543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54302208"/>
        <c:axId val="54304128"/>
      </c:lineChart>
      <c:dateAx>
        <c:axId val="54302208"/>
        <c:scaling>
          <c:orientation val="minMax"/>
        </c:scaling>
        <c:delete val="1"/>
        <c:axPos val="b"/>
        <c:numFmt formatCode="ge" sourceLinked="1"/>
        <c:majorTickMark val="none"/>
        <c:minorTickMark val="none"/>
        <c:tickLblPos val="none"/>
        <c:crossAx val="54304128"/>
        <c:crosses val="autoZero"/>
        <c:auto val="1"/>
        <c:lblOffset val="100"/>
        <c:baseTimeUnit val="years"/>
      </c:dateAx>
      <c:valAx>
        <c:axId val="5430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3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45.4</c:v>
                </c:pt>
                <c:pt idx="1">
                  <c:v>46.95</c:v>
                </c:pt>
                <c:pt idx="2">
                  <c:v>54.36</c:v>
                </c:pt>
                <c:pt idx="3">
                  <c:v>56.23</c:v>
                </c:pt>
                <c:pt idx="4">
                  <c:v>57.2</c:v>
                </c:pt>
              </c:numCache>
            </c:numRef>
          </c:val>
        </c:ser>
        <c:dLbls>
          <c:showLegendKey val="0"/>
          <c:showVal val="0"/>
          <c:showCatName val="0"/>
          <c:showSerName val="0"/>
          <c:showPercent val="0"/>
          <c:showBubbleSize val="0"/>
        </c:dLbls>
        <c:gapWidth val="150"/>
        <c:axId val="54469760"/>
        <c:axId val="544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54469760"/>
        <c:axId val="54471680"/>
      </c:lineChart>
      <c:dateAx>
        <c:axId val="54469760"/>
        <c:scaling>
          <c:orientation val="minMax"/>
        </c:scaling>
        <c:delete val="1"/>
        <c:axPos val="b"/>
        <c:numFmt formatCode="ge" sourceLinked="1"/>
        <c:majorTickMark val="none"/>
        <c:minorTickMark val="none"/>
        <c:tickLblPos val="none"/>
        <c:crossAx val="54471680"/>
        <c:crosses val="autoZero"/>
        <c:auto val="1"/>
        <c:lblOffset val="100"/>
        <c:baseTimeUnit val="years"/>
      </c:dateAx>
      <c:valAx>
        <c:axId val="544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23.05</c:v>
                </c:pt>
                <c:pt idx="1">
                  <c:v>24.28</c:v>
                </c:pt>
                <c:pt idx="2">
                  <c:v>25.63</c:v>
                </c:pt>
                <c:pt idx="3">
                  <c:v>26.06</c:v>
                </c:pt>
                <c:pt idx="4">
                  <c:v>32.020000000000003</c:v>
                </c:pt>
              </c:numCache>
            </c:numRef>
          </c:val>
        </c:ser>
        <c:dLbls>
          <c:showLegendKey val="0"/>
          <c:showVal val="0"/>
          <c:showCatName val="0"/>
          <c:showSerName val="0"/>
          <c:showPercent val="0"/>
          <c:showBubbleSize val="0"/>
        </c:dLbls>
        <c:gapWidth val="150"/>
        <c:axId val="54518528"/>
        <c:axId val="545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54518528"/>
        <c:axId val="54520448"/>
      </c:lineChart>
      <c:dateAx>
        <c:axId val="54518528"/>
        <c:scaling>
          <c:orientation val="minMax"/>
        </c:scaling>
        <c:delete val="1"/>
        <c:axPos val="b"/>
        <c:numFmt formatCode="ge" sourceLinked="1"/>
        <c:majorTickMark val="none"/>
        <c:minorTickMark val="none"/>
        <c:tickLblPos val="none"/>
        <c:crossAx val="54520448"/>
        <c:crosses val="autoZero"/>
        <c:auto val="1"/>
        <c:lblOffset val="100"/>
        <c:baseTimeUnit val="years"/>
      </c:dateAx>
      <c:valAx>
        <c:axId val="545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210752"/>
        <c:axId val="55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55210752"/>
        <c:axId val="55212672"/>
      </c:lineChart>
      <c:dateAx>
        <c:axId val="55210752"/>
        <c:scaling>
          <c:orientation val="minMax"/>
        </c:scaling>
        <c:delete val="1"/>
        <c:axPos val="b"/>
        <c:numFmt formatCode="ge" sourceLinked="1"/>
        <c:majorTickMark val="none"/>
        <c:minorTickMark val="none"/>
        <c:tickLblPos val="none"/>
        <c:crossAx val="55212672"/>
        <c:crosses val="autoZero"/>
        <c:auto val="1"/>
        <c:lblOffset val="100"/>
        <c:baseTimeUnit val="years"/>
      </c:dateAx>
      <c:valAx>
        <c:axId val="5521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915.69</c:v>
                </c:pt>
                <c:pt idx="1">
                  <c:v>931.42</c:v>
                </c:pt>
                <c:pt idx="2">
                  <c:v>442.16</c:v>
                </c:pt>
                <c:pt idx="3">
                  <c:v>477.05</c:v>
                </c:pt>
                <c:pt idx="4">
                  <c:v>513.17999999999995</c:v>
                </c:pt>
              </c:numCache>
            </c:numRef>
          </c:val>
        </c:ser>
        <c:dLbls>
          <c:showLegendKey val="0"/>
          <c:showVal val="0"/>
          <c:showCatName val="0"/>
          <c:showSerName val="0"/>
          <c:showPercent val="0"/>
          <c:showBubbleSize val="0"/>
        </c:dLbls>
        <c:gapWidth val="150"/>
        <c:axId val="55521664"/>
        <c:axId val="555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55521664"/>
        <c:axId val="55523584"/>
      </c:lineChart>
      <c:dateAx>
        <c:axId val="55521664"/>
        <c:scaling>
          <c:orientation val="minMax"/>
        </c:scaling>
        <c:delete val="1"/>
        <c:axPos val="b"/>
        <c:numFmt formatCode="ge" sourceLinked="1"/>
        <c:majorTickMark val="none"/>
        <c:minorTickMark val="none"/>
        <c:tickLblPos val="none"/>
        <c:crossAx val="55523584"/>
        <c:crosses val="autoZero"/>
        <c:auto val="1"/>
        <c:lblOffset val="100"/>
        <c:baseTimeUnit val="years"/>
      </c:dateAx>
      <c:valAx>
        <c:axId val="5552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153.02000000000001</c:v>
                </c:pt>
                <c:pt idx="1">
                  <c:v>144.06</c:v>
                </c:pt>
                <c:pt idx="2">
                  <c:v>132.94999999999999</c:v>
                </c:pt>
                <c:pt idx="3">
                  <c:v>116.95</c:v>
                </c:pt>
                <c:pt idx="4">
                  <c:v>107</c:v>
                </c:pt>
              </c:numCache>
            </c:numRef>
          </c:val>
        </c:ser>
        <c:dLbls>
          <c:showLegendKey val="0"/>
          <c:showVal val="0"/>
          <c:showCatName val="0"/>
          <c:showSerName val="0"/>
          <c:showPercent val="0"/>
          <c:showBubbleSize val="0"/>
        </c:dLbls>
        <c:gapWidth val="150"/>
        <c:axId val="55545856"/>
        <c:axId val="55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55545856"/>
        <c:axId val="55547776"/>
      </c:lineChart>
      <c:dateAx>
        <c:axId val="55545856"/>
        <c:scaling>
          <c:orientation val="minMax"/>
        </c:scaling>
        <c:delete val="1"/>
        <c:axPos val="b"/>
        <c:numFmt formatCode="ge" sourceLinked="1"/>
        <c:majorTickMark val="none"/>
        <c:minorTickMark val="none"/>
        <c:tickLblPos val="none"/>
        <c:crossAx val="55547776"/>
        <c:crosses val="autoZero"/>
        <c:auto val="1"/>
        <c:lblOffset val="100"/>
        <c:baseTimeUnit val="years"/>
      </c:dateAx>
      <c:valAx>
        <c:axId val="5554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94.17</c:v>
                </c:pt>
                <c:pt idx="1">
                  <c:v>94.14</c:v>
                </c:pt>
                <c:pt idx="2">
                  <c:v>98.86</c:v>
                </c:pt>
                <c:pt idx="3">
                  <c:v>97.27</c:v>
                </c:pt>
                <c:pt idx="4">
                  <c:v>97.68</c:v>
                </c:pt>
              </c:numCache>
            </c:numRef>
          </c:val>
        </c:ser>
        <c:dLbls>
          <c:showLegendKey val="0"/>
          <c:showVal val="0"/>
          <c:showCatName val="0"/>
          <c:showSerName val="0"/>
          <c:showPercent val="0"/>
          <c:showBubbleSize val="0"/>
        </c:dLbls>
        <c:gapWidth val="150"/>
        <c:axId val="55569792"/>
        <c:axId val="553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55569792"/>
        <c:axId val="55346688"/>
      </c:lineChart>
      <c:dateAx>
        <c:axId val="55569792"/>
        <c:scaling>
          <c:orientation val="minMax"/>
        </c:scaling>
        <c:delete val="1"/>
        <c:axPos val="b"/>
        <c:numFmt formatCode="ge" sourceLinked="1"/>
        <c:majorTickMark val="none"/>
        <c:minorTickMark val="none"/>
        <c:tickLblPos val="none"/>
        <c:crossAx val="55346688"/>
        <c:crosses val="autoZero"/>
        <c:auto val="1"/>
        <c:lblOffset val="100"/>
        <c:baseTimeUnit val="years"/>
      </c:dateAx>
      <c:valAx>
        <c:axId val="553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170.23</c:v>
                </c:pt>
                <c:pt idx="1">
                  <c:v>170.21</c:v>
                </c:pt>
                <c:pt idx="2">
                  <c:v>161.47</c:v>
                </c:pt>
                <c:pt idx="3">
                  <c:v>163.76</c:v>
                </c:pt>
                <c:pt idx="4">
                  <c:v>163.05000000000001</c:v>
                </c:pt>
              </c:numCache>
            </c:numRef>
          </c:val>
        </c:ser>
        <c:dLbls>
          <c:showLegendKey val="0"/>
          <c:showVal val="0"/>
          <c:showCatName val="0"/>
          <c:showSerName val="0"/>
          <c:showPercent val="0"/>
          <c:showBubbleSize val="0"/>
        </c:dLbls>
        <c:gapWidth val="150"/>
        <c:axId val="55368320"/>
        <c:axId val="553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55368320"/>
        <c:axId val="55370496"/>
      </c:lineChart>
      <c:dateAx>
        <c:axId val="55368320"/>
        <c:scaling>
          <c:orientation val="minMax"/>
        </c:scaling>
        <c:delete val="1"/>
        <c:axPos val="b"/>
        <c:numFmt formatCode="ge" sourceLinked="1"/>
        <c:majorTickMark val="none"/>
        <c:minorTickMark val="none"/>
        <c:tickLblPos val="none"/>
        <c:crossAx val="55370496"/>
        <c:crosses val="autoZero"/>
        <c:auto val="1"/>
        <c:lblOffset val="100"/>
        <c:baseTimeUnit val="years"/>
      </c:dateAx>
      <c:valAx>
        <c:axId val="55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CC38" sqref="CC3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埼玉県　蓮田市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62347</v>
      </c>
      <c r="AM8" s="71"/>
      <c r="AN8" s="71"/>
      <c r="AO8" s="71"/>
      <c r="AP8" s="71"/>
      <c r="AQ8" s="71"/>
      <c r="AR8" s="71"/>
      <c r="AS8" s="71"/>
      <c r="AT8" s="67">
        <f>データ!$S$6</f>
        <v>27.28</v>
      </c>
      <c r="AU8" s="68"/>
      <c r="AV8" s="68"/>
      <c r="AW8" s="68"/>
      <c r="AX8" s="68"/>
      <c r="AY8" s="68"/>
      <c r="AZ8" s="68"/>
      <c r="BA8" s="68"/>
      <c r="BB8" s="70">
        <f>データ!$T$6</f>
        <v>2285.4499999999998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82.53</v>
      </c>
      <c r="J10" s="68"/>
      <c r="K10" s="68"/>
      <c r="L10" s="68"/>
      <c r="M10" s="68"/>
      <c r="N10" s="68"/>
      <c r="O10" s="69"/>
      <c r="P10" s="70">
        <f>データ!$P$6</f>
        <v>99.7</v>
      </c>
      <c r="Q10" s="70"/>
      <c r="R10" s="70"/>
      <c r="S10" s="70"/>
      <c r="T10" s="70"/>
      <c r="U10" s="70"/>
      <c r="V10" s="70"/>
      <c r="W10" s="71">
        <f>データ!$Q$6</f>
        <v>2650</v>
      </c>
      <c r="X10" s="71"/>
      <c r="Y10" s="71"/>
      <c r="Z10" s="71"/>
      <c r="AA10" s="71"/>
      <c r="AB10" s="71"/>
      <c r="AC10" s="71"/>
      <c r="AD10" s="2"/>
      <c r="AE10" s="2"/>
      <c r="AF10" s="2"/>
      <c r="AG10" s="2"/>
      <c r="AH10" s="5"/>
      <c r="AI10" s="5"/>
      <c r="AJ10" s="5"/>
      <c r="AK10" s="5"/>
      <c r="AL10" s="71">
        <f>データ!$U$6</f>
        <v>62124</v>
      </c>
      <c r="AM10" s="71"/>
      <c r="AN10" s="71"/>
      <c r="AO10" s="71"/>
      <c r="AP10" s="71"/>
      <c r="AQ10" s="71"/>
      <c r="AR10" s="71"/>
      <c r="AS10" s="71"/>
      <c r="AT10" s="67">
        <f>データ!$V$6</f>
        <v>27.28</v>
      </c>
      <c r="AU10" s="68"/>
      <c r="AV10" s="68"/>
      <c r="AW10" s="68"/>
      <c r="AX10" s="68"/>
      <c r="AY10" s="68"/>
      <c r="AZ10" s="68"/>
      <c r="BA10" s="68"/>
      <c r="BB10" s="70">
        <f>データ!$W$6</f>
        <v>2277.27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112381</v>
      </c>
      <c r="D6" s="34">
        <f t="shared" si="3"/>
        <v>46</v>
      </c>
      <c r="E6" s="34">
        <f t="shared" si="3"/>
        <v>1</v>
      </c>
      <c r="F6" s="34">
        <f t="shared" si="3"/>
        <v>0</v>
      </c>
      <c r="G6" s="34">
        <f t="shared" si="3"/>
        <v>1</v>
      </c>
      <c r="H6" s="34" t="str">
        <f t="shared" si="3"/>
        <v>埼玉県　蓮田市</v>
      </c>
      <c r="I6" s="34" t="str">
        <f t="shared" si="3"/>
        <v>法適用</v>
      </c>
      <c r="J6" s="34" t="str">
        <f t="shared" si="3"/>
        <v>水道事業</v>
      </c>
      <c r="K6" s="34" t="str">
        <f t="shared" si="3"/>
        <v>末端給水事業</v>
      </c>
      <c r="L6" s="34" t="str">
        <f t="shared" si="3"/>
        <v>A4</v>
      </c>
      <c r="M6" s="34">
        <f t="shared" si="3"/>
        <v>0</v>
      </c>
      <c r="N6" s="35" t="str">
        <f t="shared" si="3"/>
        <v>-</v>
      </c>
      <c r="O6" s="35">
        <f t="shared" si="3"/>
        <v>82.53</v>
      </c>
      <c r="P6" s="35">
        <f t="shared" si="3"/>
        <v>99.7</v>
      </c>
      <c r="Q6" s="35">
        <f t="shared" si="3"/>
        <v>2650</v>
      </c>
      <c r="R6" s="35">
        <f t="shared" si="3"/>
        <v>62347</v>
      </c>
      <c r="S6" s="35">
        <f t="shared" si="3"/>
        <v>27.28</v>
      </c>
      <c r="T6" s="35">
        <f t="shared" si="3"/>
        <v>2285.4499999999998</v>
      </c>
      <c r="U6" s="35">
        <f t="shared" si="3"/>
        <v>62124</v>
      </c>
      <c r="V6" s="35">
        <f t="shared" si="3"/>
        <v>27.28</v>
      </c>
      <c r="W6" s="35">
        <f t="shared" si="3"/>
        <v>2277.27</v>
      </c>
      <c r="X6" s="36">
        <f>IF(X7="",NA(),X7)</f>
        <v>100.8</v>
      </c>
      <c r="Y6" s="36">
        <f t="shared" ref="Y6:AG6" si="4">IF(Y7="",NA(),Y7)</f>
        <v>102.29</v>
      </c>
      <c r="Z6" s="36">
        <f t="shared" si="4"/>
        <v>105.72</v>
      </c>
      <c r="AA6" s="36">
        <f t="shared" si="4"/>
        <v>104.87</v>
      </c>
      <c r="AB6" s="36">
        <f t="shared" si="4"/>
        <v>105.88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915.69</v>
      </c>
      <c r="AU6" s="36">
        <f t="shared" ref="AU6:BC6" si="6">IF(AU7="",NA(),AU7)</f>
        <v>931.42</v>
      </c>
      <c r="AV6" s="36">
        <f t="shared" si="6"/>
        <v>442.16</v>
      </c>
      <c r="AW6" s="36">
        <f t="shared" si="6"/>
        <v>477.05</v>
      </c>
      <c r="AX6" s="36">
        <f t="shared" si="6"/>
        <v>513.17999999999995</v>
      </c>
      <c r="AY6" s="36">
        <f t="shared" si="6"/>
        <v>701</v>
      </c>
      <c r="AZ6" s="36">
        <f t="shared" si="6"/>
        <v>739.59</v>
      </c>
      <c r="BA6" s="36">
        <f t="shared" si="6"/>
        <v>335.95</v>
      </c>
      <c r="BB6" s="36">
        <f t="shared" si="6"/>
        <v>346.59</v>
      </c>
      <c r="BC6" s="36">
        <f t="shared" si="6"/>
        <v>357.82</v>
      </c>
      <c r="BD6" s="35" t="str">
        <f>IF(BD7="","",IF(BD7="-","【-】","【"&amp;SUBSTITUTE(TEXT(BD7,"#,##0.00"),"-","△")&amp;"】"))</f>
        <v>【262.87】</v>
      </c>
      <c r="BE6" s="36">
        <f>IF(BE7="",NA(),BE7)</f>
        <v>153.02000000000001</v>
      </c>
      <c r="BF6" s="36">
        <f t="shared" ref="BF6:BN6" si="7">IF(BF7="",NA(),BF7)</f>
        <v>144.06</v>
      </c>
      <c r="BG6" s="36">
        <f t="shared" si="7"/>
        <v>132.94999999999999</v>
      </c>
      <c r="BH6" s="36">
        <f t="shared" si="7"/>
        <v>116.95</v>
      </c>
      <c r="BI6" s="36">
        <f t="shared" si="7"/>
        <v>107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94.17</v>
      </c>
      <c r="BQ6" s="36">
        <f t="shared" ref="BQ6:BY6" si="8">IF(BQ7="",NA(),BQ7)</f>
        <v>94.14</v>
      </c>
      <c r="BR6" s="36">
        <f t="shared" si="8"/>
        <v>98.86</v>
      </c>
      <c r="BS6" s="36">
        <f t="shared" si="8"/>
        <v>97.27</v>
      </c>
      <c r="BT6" s="36">
        <f t="shared" si="8"/>
        <v>97.68</v>
      </c>
      <c r="BU6" s="36">
        <f t="shared" si="8"/>
        <v>100.27</v>
      </c>
      <c r="BV6" s="36">
        <f t="shared" si="8"/>
        <v>99.46</v>
      </c>
      <c r="BW6" s="36">
        <f t="shared" si="8"/>
        <v>105.21</v>
      </c>
      <c r="BX6" s="36">
        <f t="shared" si="8"/>
        <v>105.71</v>
      </c>
      <c r="BY6" s="36">
        <f t="shared" si="8"/>
        <v>106.01</v>
      </c>
      <c r="BZ6" s="35" t="str">
        <f>IF(BZ7="","",IF(BZ7="-","【-】","【"&amp;SUBSTITUTE(TEXT(BZ7,"#,##0.00"),"-","△")&amp;"】"))</f>
        <v>【105.59】</v>
      </c>
      <c r="CA6" s="36">
        <f>IF(CA7="",NA(),CA7)</f>
        <v>170.23</v>
      </c>
      <c r="CB6" s="36">
        <f t="shared" ref="CB6:CJ6" si="9">IF(CB7="",NA(),CB7)</f>
        <v>170.21</v>
      </c>
      <c r="CC6" s="36">
        <f t="shared" si="9"/>
        <v>161.47</v>
      </c>
      <c r="CD6" s="36">
        <f t="shared" si="9"/>
        <v>163.76</v>
      </c>
      <c r="CE6" s="36">
        <f t="shared" si="9"/>
        <v>163.05000000000001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57.97</v>
      </c>
      <c r="CM6" s="36">
        <f t="shared" ref="CM6:CU6" si="10">IF(CM7="",NA(),CM7)</f>
        <v>56.68</v>
      </c>
      <c r="CN6" s="36">
        <f t="shared" si="10"/>
        <v>55.64</v>
      </c>
      <c r="CO6" s="36">
        <f t="shared" si="10"/>
        <v>55.35</v>
      </c>
      <c r="CP6" s="36">
        <f t="shared" si="10"/>
        <v>57.95</v>
      </c>
      <c r="CQ6" s="36">
        <f t="shared" si="10"/>
        <v>59.88</v>
      </c>
      <c r="CR6" s="36">
        <f t="shared" si="10"/>
        <v>59.68</v>
      </c>
      <c r="CS6" s="36">
        <f t="shared" si="10"/>
        <v>59.17</v>
      </c>
      <c r="CT6" s="36">
        <f t="shared" si="10"/>
        <v>59.34</v>
      </c>
      <c r="CU6" s="36">
        <f t="shared" si="10"/>
        <v>59.11</v>
      </c>
      <c r="CV6" s="35" t="str">
        <f>IF(CV7="","",IF(CV7="-","【-】","【"&amp;SUBSTITUTE(TEXT(CV7,"#,##0.00"),"-","△")&amp;"】"))</f>
        <v>【59.94】</v>
      </c>
      <c r="CW6" s="36">
        <f>IF(CW7="",NA(),CW7)</f>
        <v>89.18</v>
      </c>
      <c r="CX6" s="36">
        <f t="shared" ref="CX6:DF6" si="11">IF(CX7="",NA(),CX7)</f>
        <v>90.88</v>
      </c>
      <c r="CY6" s="36">
        <f t="shared" si="11"/>
        <v>91.28</v>
      </c>
      <c r="CZ6" s="36">
        <f t="shared" si="11"/>
        <v>91.45</v>
      </c>
      <c r="DA6" s="36">
        <f t="shared" si="11"/>
        <v>87.09</v>
      </c>
      <c r="DB6" s="36">
        <f t="shared" si="11"/>
        <v>87.65</v>
      </c>
      <c r="DC6" s="36">
        <f t="shared" si="11"/>
        <v>87.63</v>
      </c>
      <c r="DD6" s="36">
        <f t="shared" si="11"/>
        <v>87.6</v>
      </c>
      <c r="DE6" s="36">
        <f t="shared" si="11"/>
        <v>87.74</v>
      </c>
      <c r="DF6" s="36">
        <f t="shared" si="11"/>
        <v>87.91</v>
      </c>
      <c r="DG6" s="35" t="str">
        <f>IF(DG7="","",IF(DG7="-","【-】","【"&amp;SUBSTITUTE(TEXT(DG7,"#,##0.00"),"-","△")&amp;"】"))</f>
        <v>【90.22】</v>
      </c>
      <c r="DH6" s="36">
        <f>IF(DH7="",NA(),DH7)</f>
        <v>45.4</v>
      </c>
      <c r="DI6" s="36">
        <f t="shared" ref="DI6:DQ6" si="12">IF(DI7="",NA(),DI7)</f>
        <v>46.95</v>
      </c>
      <c r="DJ6" s="36">
        <f t="shared" si="12"/>
        <v>54.36</v>
      </c>
      <c r="DK6" s="36">
        <f t="shared" si="12"/>
        <v>56.23</v>
      </c>
      <c r="DL6" s="36">
        <f t="shared" si="12"/>
        <v>57.2</v>
      </c>
      <c r="DM6" s="36">
        <f t="shared" si="12"/>
        <v>38.69</v>
      </c>
      <c r="DN6" s="36">
        <f t="shared" si="12"/>
        <v>39.65</v>
      </c>
      <c r="DO6" s="36">
        <f t="shared" si="12"/>
        <v>45.25</v>
      </c>
      <c r="DP6" s="36">
        <f t="shared" si="12"/>
        <v>46.27</v>
      </c>
      <c r="DQ6" s="36">
        <f t="shared" si="12"/>
        <v>46.88</v>
      </c>
      <c r="DR6" s="35" t="str">
        <f>IF(DR7="","",IF(DR7="-","【-】","【"&amp;SUBSTITUTE(TEXT(DR7,"#,##0.00"),"-","△")&amp;"】"))</f>
        <v>【47.91】</v>
      </c>
      <c r="DS6" s="36">
        <f>IF(DS7="",NA(),DS7)</f>
        <v>23.05</v>
      </c>
      <c r="DT6" s="36">
        <f t="shared" ref="DT6:EB6" si="13">IF(DT7="",NA(),DT7)</f>
        <v>24.28</v>
      </c>
      <c r="DU6" s="36">
        <f t="shared" si="13"/>
        <v>25.63</v>
      </c>
      <c r="DV6" s="36">
        <f t="shared" si="13"/>
        <v>26.06</v>
      </c>
      <c r="DW6" s="36">
        <f t="shared" si="13"/>
        <v>32.020000000000003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0.16</v>
      </c>
      <c r="EE6" s="35">
        <f t="shared" ref="EE6:EM6" si="14">IF(EE7="",NA(),EE7)</f>
        <v>0</v>
      </c>
      <c r="EF6" s="36">
        <f t="shared" si="14"/>
        <v>0.19</v>
      </c>
      <c r="EG6" s="36">
        <f t="shared" si="14"/>
        <v>0.06</v>
      </c>
      <c r="EH6" s="36">
        <f t="shared" si="14"/>
        <v>7.0000000000000007E-2</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112381</v>
      </c>
      <c r="D7" s="38">
        <v>46</v>
      </c>
      <c r="E7" s="38">
        <v>1</v>
      </c>
      <c r="F7" s="38">
        <v>0</v>
      </c>
      <c r="G7" s="38">
        <v>1</v>
      </c>
      <c r="H7" s="38" t="s">
        <v>105</v>
      </c>
      <c r="I7" s="38" t="s">
        <v>106</v>
      </c>
      <c r="J7" s="38" t="s">
        <v>107</v>
      </c>
      <c r="K7" s="38" t="s">
        <v>108</v>
      </c>
      <c r="L7" s="38" t="s">
        <v>109</v>
      </c>
      <c r="M7" s="38"/>
      <c r="N7" s="39" t="s">
        <v>110</v>
      </c>
      <c r="O7" s="39">
        <v>82.53</v>
      </c>
      <c r="P7" s="39">
        <v>99.7</v>
      </c>
      <c r="Q7" s="39">
        <v>2650</v>
      </c>
      <c r="R7" s="39">
        <v>62347</v>
      </c>
      <c r="S7" s="39">
        <v>27.28</v>
      </c>
      <c r="T7" s="39">
        <v>2285.4499999999998</v>
      </c>
      <c r="U7" s="39">
        <v>62124</v>
      </c>
      <c r="V7" s="39">
        <v>27.28</v>
      </c>
      <c r="W7" s="39">
        <v>2277.27</v>
      </c>
      <c r="X7" s="39">
        <v>100.8</v>
      </c>
      <c r="Y7" s="39">
        <v>102.29</v>
      </c>
      <c r="Z7" s="39">
        <v>105.72</v>
      </c>
      <c r="AA7" s="39">
        <v>104.87</v>
      </c>
      <c r="AB7" s="39">
        <v>105.88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915.69</v>
      </c>
      <c r="AU7" s="39">
        <v>931.42</v>
      </c>
      <c r="AV7" s="39">
        <v>442.16</v>
      </c>
      <c r="AW7" s="39">
        <v>477.05</v>
      </c>
      <c r="AX7" s="39">
        <v>513.17999999999995</v>
      </c>
      <c r="AY7" s="39">
        <v>701</v>
      </c>
      <c r="AZ7" s="39">
        <v>739.59</v>
      </c>
      <c r="BA7" s="39">
        <v>335.95</v>
      </c>
      <c r="BB7" s="39">
        <v>346.59</v>
      </c>
      <c r="BC7" s="39">
        <v>357.82</v>
      </c>
      <c r="BD7" s="39">
        <v>262.87</v>
      </c>
      <c r="BE7" s="39">
        <v>153.02000000000001</v>
      </c>
      <c r="BF7" s="39">
        <v>144.06</v>
      </c>
      <c r="BG7" s="39">
        <v>132.94999999999999</v>
      </c>
      <c r="BH7" s="39">
        <v>116.95</v>
      </c>
      <c r="BI7" s="39">
        <v>107</v>
      </c>
      <c r="BJ7" s="39">
        <v>330.99</v>
      </c>
      <c r="BK7" s="39">
        <v>324.08999999999997</v>
      </c>
      <c r="BL7" s="39">
        <v>319.82</v>
      </c>
      <c r="BM7" s="39">
        <v>312.02999999999997</v>
      </c>
      <c r="BN7" s="39">
        <v>307.45999999999998</v>
      </c>
      <c r="BO7" s="39">
        <v>270.87</v>
      </c>
      <c r="BP7" s="39">
        <v>94.17</v>
      </c>
      <c r="BQ7" s="39">
        <v>94.14</v>
      </c>
      <c r="BR7" s="39">
        <v>98.86</v>
      </c>
      <c r="BS7" s="39">
        <v>97.27</v>
      </c>
      <c r="BT7" s="39">
        <v>97.68</v>
      </c>
      <c r="BU7" s="39">
        <v>100.27</v>
      </c>
      <c r="BV7" s="39">
        <v>99.46</v>
      </c>
      <c r="BW7" s="39">
        <v>105.21</v>
      </c>
      <c r="BX7" s="39">
        <v>105.71</v>
      </c>
      <c r="BY7" s="39">
        <v>106.01</v>
      </c>
      <c r="BZ7" s="39">
        <v>105.59</v>
      </c>
      <c r="CA7" s="39">
        <v>170.23</v>
      </c>
      <c r="CB7" s="39">
        <v>170.21</v>
      </c>
      <c r="CC7" s="39">
        <v>161.47</v>
      </c>
      <c r="CD7" s="39">
        <v>163.76</v>
      </c>
      <c r="CE7" s="39">
        <v>163.05000000000001</v>
      </c>
      <c r="CF7" s="39">
        <v>169.62</v>
      </c>
      <c r="CG7" s="39">
        <v>171.78</v>
      </c>
      <c r="CH7" s="39">
        <v>162.59</v>
      </c>
      <c r="CI7" s="39">
        <v>162.15</v>
      </c>
      <c r="CJ7" s="39">
        <v>162.24</v>
      </c>
      <c r="CK7" s="39">
        <v>163.27000000000001</v>
      </c>
      <c r="CL7" s="39">
        <v>57.97</v>
      </c>
      <c r="CM7" s="39">
        <v>56.68</v>
      </c>
      <c r="CN7" s="39">
        <v>55.64</v>
      </c>
      <c r="CO7" s="39">
        <v>55.35</v>
      </c>
      <c r="CP7" s="39">
        <v>57.95</v>
      </c>
      <c r="CQ7" s="39">
        <v>59.88</v>
      </c>
      <c r="CR7" s="39">
        <v>59.68</v>
      </c>
      <c r="CS7" s="39">
        <v>59.17</v>
      </c>
      <c r="CT7" s="39">
        <v>59.34</v>
      </c>
      <c r="CU7" s="39">
        <v>59.11</v>
      </c>
      <c r="CV7" s="39">
        <v>59.94</v>
      </c>
      <c r="CW7" s="39">
        <v>89.18</v>
      </c>
      <c r="CX7" s="39">
        <v>90.88</v>
      </c>
      <c r="CY7" s="39">
        <v>91.28</v>
      </c>
      <c r="CZ7" s="39">
        <v>91.45</v>
      </c>
      <c r="DA7" s="39">
        <v>87.09</v>
      </c>
      <c r="DB7" s="39">
        <v>87.65</v>
      </c>
      <c r="DC7" s="39">
        <v>87.63</v>
      </c>
      <c r="DD7" s="39">
        <v>87.6</v>
      </c>
      <c r="DE7" s="39">
        <v>87.74</v>
      </c>
      <c r="DF7" s="39">
        <v>87.91</v>
      </c>
      <c r="DG7" s="39">
        <v>90.22</v>
      </c>
      <c r="DH7" s="39">
        <v>45.4</v>
      </c>
      <c r="DI7" s="39">
        <v>46.95</v>
      </c>
      <c r="DJ7" s="39">
        <v>54.36</v>
      </c>
      <c r="DK7" s="39">
        <v>56.23</v>
      </c>
      <c r="DL7" s="39">
        <v>57.2</v>
      </c>
      <c r="DM7" s="39">
        <v>38.69</v>
      </c>
      <c r="DN7" s="39">
        <v>39.65</v>
      </c>
      <c r="DO7" s="39">
        <v>45.25</v>
      </c>
      <c r="DP7" s="39">
        <v>46.27</v>
      </c>
      <c r="DQ7" s="39">
        <v>46.88</v>
      </c>
      <c r="DR7" s="39">
        <v>47.91</v>
      </c>
      <c r="DS7" s="39">
        <v>23.05</v>
      </c>
      <c r="DT7" s="39">
        <v>24.28</v>
      </c>
      <c r="DU7" s="39">
        <v>25.63</v>
      </c>
      <c r="DV7" s="39">
        <v>26.06</v>
      </c>
      <c r="DW7" s="39">
        <v>32.020000000000003</v>
      </c>
      <c r="DX7" s="39">
        <v>8.4</v>
      </c>
      <c r="DY7" s="39">
        <v>9.7100000000000009</v>
      </c>
      <c r="DZ7" s="39">
        <v>10.71</v>
      </c>
      <c r="EA7" s="39">
        <v>10.93</v>
      </c>
      <c r="EB7" s="39">
        <v>13.39</v>
      </c>
      <c r="EC7" s="39">
        <v>15</v>
      </c>
      <c r="ED7" s="39">
        <v>0.16</v>
      </c>
      <c r="EE7" s="39">
        <v>0</v>
      </c>
      <c r="EF7" s="39">
        <v>0.19</v>
      </c>
      <c r="EG7" s="39">
        <v>0.06</v>
      </c>
      <c r="EH7" s="39">
        <v>7.0000000000000007E-2</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cp:lastPrinted>2018-02-07T07:21:07Z</cp:lastPrinted>
  <dcterms:created xsi:type="dcterms:W3CDTF">2017-12-25T01:25:07Z</dcterms:created>
  <dcterms:modified xsi:type="dcterms:W3CDTF">2018-02-08T02:57:41Z</dcterms:modified>
  <cp:category/>
</cp:coreProperties>
</file>