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<sst xmlns="http://schemas.openxmlformats.org/spreadsheetml/2006/main" count="232" uniqueCount="120">
  <si>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</si>
  <si>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</si>
  <si>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</si>
  <si>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</si>
  <si>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</si>
  <si>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</si>
  <si>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</si>
  <si>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</si>
  <si>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</si>
  <si>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</si>
  <si>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</si>
  <si>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</si>
  <si>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</si>
  <si>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</si>
  <si>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</si>
  <si>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</si>
  <si>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</si>
  <si>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</si>
  <si>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</si>
  <si>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</si>
  <si>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</si>
  <si>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</si>
  <si>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</si>
  <si>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</si>
  <si>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</si>
  <si>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</si>
  <si>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</si>
  <si>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</si>
  <si>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</si>
  <si>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</si>
  <si>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</si>
  <si>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</si>
  <si>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</si>
  <si>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</si>
  <si>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</si>
  <si>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</si>
  <si>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</si>
  <si>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</si>
  <si>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</si>
  <si>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</si>
  <si>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</si>
  <si>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</si>
  <si>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</si>
  <si>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</si>
  <si>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</si>
  <si>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</si>
  <si>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</si>
  <si>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</si>
  <si>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</si>
  <si>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</si>
  <si>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</si>
  <si>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</si>
  <si>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</si>
  <si>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</si>
  <si>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</si>
  <si>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</si>
  <si>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</si>
  <si>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</si>
  <si>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</si>
  <si>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</si>
  <si>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</si>
  <si>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</si>
  <si>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</si>
  <si>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</si>
  <si>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</si>
  <si>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</si>
  <si>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</si>
  <si>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</si>
  <si>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</si>
  <si>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</si>
  <si>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</si>
  <si>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</si>
  <si>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</si>
  <si>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</si>
  <si>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</si>
  <si>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</si>
  <si>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</si>
  <si>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</si>
  <si>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</si>
  <si>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</si>
  <si>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</si>
  <si>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</si>
  <si>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</si>
  <si>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</si>
  <si>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</si>
  <si>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</si>
  <si>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</si>
  <si>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</si>
  <si>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</si>
  <si>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</si>
  <si>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</si>
  <si>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</si>
  <si>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</si>
  <si>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</si>
  <si>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</si>
  <si>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</si>
  <si>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</si>
  <si>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</si>
  <si>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</si>
  <si>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</si>
  <si>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</si>
  <si>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</si>
  <si>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</si>
  <si>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</si>
  <si>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</si>
  <si>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飯能市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</si>
  <si>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</si>
  <si>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</si>
  <si>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</si>
  <si>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</si>
  <si>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</si>
  <si>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</si>
  <si>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</si>
  <si>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</si>
  <si>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</si>
  <si>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</si>
  <si>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経営の健全性・効率性を高めつつ施設の更新需要に対応する必要から、適正な料金水準に基づく安定財源の確保を図り、平成27年度に水道料金の改定を行った。
　また、平成28年度から飯能市水道ビジョン（経営戦略プラン）及び飯能市水道事業中期経営計画（前期）に基づき施設の再構築や老朽管の更新を計画的に実施し、施設利用率や有収率の向上を図り、将来に渡り安定給水を維持していく。</t>
    <phoneticPr fontId="4"/>
  </si>
  <si>
    <t>非設置</t>
    <rPh sb="0" eb="1">
      <t>ヒ</t>
    </rPh>
    <rPh sb="1" eb="3">
      <t>セッチ</t>
    </rPh>
    <phoneticPr fontId="4"/>
  </si>
  <si>
    <t>　平成28年度決算において、全国平均及び類似団体平均と比較すると、①有形固定資産減価償却率において施設全体の老朽化は全国平均と同程度、②管路経年化率において管路の老朽化は両指標を下回っている。
　一方で、本市の有形固定資産減価償却率及び管路経年化率は上昇傾向にある。今後は既設管が一斉に耐用年数を迎えるなど、老朽化した施設の更新需要が増大するため、管路については③管路更新率にあるとおり、総延長に対する年間の更新延長の割合が現状の1％未満のままの場合、老朽化が進行し有収率の更なる低下や漏水事故の増加が懸念される。</t>
    <rPh sb="1" eb="3">
      <t>ヘイセイ</t>
    </rPh>
    <rPh sb="5" eb="7">
      <t>ネンド</t>
    </rPh>
    <rPh sb="7" eb="9">
      <t>ケッサン</t>
    </rPh>
    <rPh sb="14" eb="16">
      <t>ゼンコク</t>
    </rPh>
    <rPh sb="16" eb="18">
      <t>ヘイキン</t>
    </rPh>
    <rPh sb="18" eb="19">
      <t>オヨ</t>
    </rPh>
    <rPh sb="20" eb="22">
      <t>ルイジ</t>
    </rPh>
    <rPh sb="22" eb="24">
      <t>ダンタイ</t>
    </rPh>
    <rPh sb="24" eb="26">
      <t>ヘイキン</t>
    </rPh>
    <rPh sb="27" eb="29">
      <t>ヒカク</t>
    </rPh>
    <rPh sb="34" eb="36">
      <t>ユウケイ</t>
    </rPh>
    <rPh sb="36" eb="38">
      <t>コテイ</t>
    </rPh>
    <rPh sb="38" eb="40">
      <t>シサン</t>
    </rPh>
    <rPh sb="40" eb="42">
      <t>ゲンカ</t>
    </rPh>
    <rPh sb="42" eb="44">
      <t>ショウキャク</t>
    </rPh>
    <rPh sb="44" eb="45">
      <t>リツ</t>
    </rPh>
    <rPh sb="49" eb="51">
      <t>シセツ</t>
    </rPh>
    <rPh sb="51" eb="53">
      <t>ゼンタイ</t>
    </rPh>
    <rPh sb="54" eb="57">
      <t>ロウキュウカ</t>
    </rPh>
    <rPh sb="63" eb="66">
      <t>ドウテイド</t>
    </rPh>
    <rPh sb="68" eb="70">
      <t>カンロ</t>
    </rPh>
    <rPh sb="70" eb="72">
      <t>ケイネン</t>
    </rPh>
    <rPh sb="72" eb="73">
      <t>カ</t>
    </rPh>
    <rPh sb="73" eb="74">
      <t>リツ</t>
    </rPh>
    <rPh sb="78" eb="80">
      <t>カンロ</t>
    </rPh>
    <rPh sb="81" eb="84">
      <t>ロウキュウカ</t>
    </rPh>
    <rPh sb="85" eb="86">
      <t>リョウ</t>
    </rPh>
    <rPh sb="86" eb="88">
      <t>シヒョウ</t>
    </rPh>
    <rPh sb="89" eb="91">
      <t>シタマワ</t>
    </rPh>
    <rPh sb="98" eb="100">
      <t>イッポウ</t>
    </rPh>
    <rPh sb="105" eb="107">
      <t>ユウケイ</t>
    </rPh>
    <rPh sb="107" eb="109">
      <t>コテイ</t>
    </rPh>
    <rPh sb="109" eb="111">
      <t>シサン</t>
    </rPh>
    <rPh sb="111" eb="113">
      <t>ゲンカ</t>
    </rPh>
    <rPh sb="113" eb="115">
      <t>ショウキャク</t>
    </rPh>
    <rPh sb="115" eb="116">
      <t>リツ</t>
    </rPh>
    <rPh sb="116" eb="117">
      <t>オヨ</t>
    </rPh>
    <rPh sb="118" eb="120">
      <t>カンロ</t>
    </rPh>
    <rPh sb="120" eb="123">
      <t>ケイネンカ</t>
    </rPh>
    <rPh sb="123" eb="124">
      <t>リツ</t>
    </rPh>
    <rPh sb="125" eb="127">
      <t>ジョウショウ</t>
    </rPh>
    <rPh sb="127" eb="129">
      <t>ケイコウ</t>
    </rPh>
    <rPh sb="133" eb="135">
      <t>コンゴ</t>
    </rPh>
    <rPh sb="136" eb="139">
      <t>キセツカン</t>
    </rPh>
    <rPh sb="140" eb="142">
      <t>イッセイ</t>
    </rPh>
    <rPh sb="143" eb="145">
      <t>タイヨウ</t>
    </rPh>
    <rPh sb="145" eb="147">
      <t>ネンスウ</t>
    </rPh>
    <rPh sb="148" eb="149">
      <t>ムカ</t>
    </rPh>
    <rPh sb="154" eb="157">
      <t>ロウキュウカ</t>
    </rPh>
    <rPh sb="159" eb="161">
      <t>シセツ</t>
    </rPh>
    <rPh sb="162" eb="164">
      <t>コウシン</t>
    </rPh>
    <rPh sb="164" eb="166">
      <t>ジュヨウ</t>
    </rPh>
    <rPh sb="167" eb="169">
      <t>ゾウダイ</t>
    </rPh>
    <rPh sb="174" eb="176">
      <t>カンロ</t>
    </rPh>
    <rPh sb="182" eb="184">
      <t>カンロ</t>
    </rPh>
    <rPh sb="184" eb="186">
      <t>コウシン</t>
    </rPh>
    <rPh sb="186" eb="187">
      <t>リツ</t>
    </rPh>
    <rPh sb="194" eb="197">
      <t>ソウエンチョウ</t>
    </rPh>
    <rPh sb="198" eb="199">
      <t>タイ</t>
    </rPh>
    <rPh sb="201" eb="203">
      <t>ネンカン</t>
    </rPh>
    <rPh sb="204" eb="206">
      <t>コウシン</t>
    </rPh>
    <rPh sb="206" eb="208">
      <t>エンチョウ</t>
    </rPh>
    <rPh sb="209" eb="211">
      <t>ワリアイ</t>
    </rPh>
    <rPh sb="217" eb="219">
      <t>ミマン</t>
    </rPh>
    <rPh sb="223" eb="225">
      <t>バアイ</t>
    </rPh>
    <rPh sb="226" eb="229">
      <t>ロウキュウカ</t>
    </rPh>
    <rPh sb="230" eb="232">
      <t>シンコウ</t>
    </rPh>
    <rPh sb="233" eb="235">
      <t>ユウシュウ</t>
    </rPh>
    <rPh sb="235" eb="236">
      <t>リツ</t>
    </rPh>
    <rPh sb="237" eb="238">
      <t>サラ</t>
    </rPh>
    <rPh sb="240" eb="242">
      <t>テイカ</t>
    </rPh>
    <rPh sb="243" eb="245">
      <t>ロウスイ</t>
    </rPh>
    <rPh sb="245" eb="247">
      <t>ジコ</t>
    </rPh>
    <rPh sb="248" eb="250">
      <t>ゾウカ</t>
    </rPh>
    <rPh sb="251" eb="253">
      <t>ケネン</t>
    </rPh>
    <phoneticPr fontId="7"/>
  </si>
  <si>
    <t>①経常収支比率は加入件数の増加に伴う基本料金の増加等により100%を上回り、黒字経営となっている。
③流動比率は100%を上回っており、1年以内に支払うべき債務に対し資金不足は生じていないが、同指標を全国平均及び類似団体平均と比較すると低い値であり、資金に余裕がない状況である。
④企業債残高対給水収益比率は全国平均及び類似団体平均を下回っているが、管路の耐震化等の推進により、近年は上昇傾向にある。
⑤料金回収率は平成27年度に料金改定を実施したこと等により、100%を上回っている。
⑥給水原価は全国平均及び類似団体平均を下回っているが、施設の更新需要の増大により減価償却費等が増加傾向にあるため、今後は数値が増加していくことが見込まれる。
⑦施設利用率は企業立地等により増加傾向にあるが、依然として全国平均及び類似団体平均を下回っている。
⑧有収率は管路の老朽化に伴う漏水などにより全国平均及び類似団体平均を下回っており、経営の効率性については改善を図る必要がある。</t>
    <rPh sb="1" eb="3">
      <t>ケイジョウ</t>
    </rPh>
    <rPh sb="3" eb="5">
      <t>シュウシ</t>
    </rPh>
    <rPh sb="5" eb="7">
      <t>ヒリツ</t>
    </rPh>
    <rPh sb="8" eb="10">
      <t>カニュウ</t>
    </rPh>
    <rPh sb="10" eb="12">
      <t>ケンスウ</t>
    </rPh>
    <rPh sb="13" eb="15">
      <t>ゾウカ</t>
    </rPh>
    <rPh sb="16" eb="17">
      <t>トモナ</t>
    </rPh>
    <rPh sb="18" eb="20">
      <t>キホン</t>
    </rPh>
    <rPh sb="20" eb="22">
      <t>リョウキン</t>
    </rPh>
    <rPh sb="23" eb="25">
      <t>ゾウカ</t>
    </rPh>
    <rPh sb="25" eb="26">
      <t>トウ</t>
    </rPh>
    <rPh sb="34" eb="36">
      <t>ウワマワ</t>
    </rPh>
    <rPh sb="38" eb="40">
      <t>クロジ</t>
    </rPh>
    <rPh sb="40" eb="42">
      <t>ケイエイ</t>
    </rPh>
    <rPh sb="51" eb="53">
      <t>リュウドウ</t>
    </rPh>
    <rPh sb="53" eb="55">
      <t>ヒリツ</t>
    </rPh>
    <rPh sb="61" eb="63">
      <t>ウワマワ</t>
    </rPh>
    <rPh sb="69" eb="70">
      <t>ネン</t>
    </rPh>
    <rPh sb="70" eb="72">
      <t>イナイ</t>
    </rPh>
    <rPh sb="73" eb="75">
      <t>シハラ</t>
    </rPh>
    <rPh sb="78" eb="80">
      <t>サイム</t>
    </rPh>
    <rPh sb="81" eb="82">
      <t>タイ</t>
    </rPh>
    <rPh sb="83" eb="85">
      <t>シキン</t>
    </rPh>
    <rPh sb="85" eb="87">
      <t>フソク</t>
    </rPh>
    <rPh sb="88" eb="89">
      <t>ショウ</t>
    </rPh>
    <rPh sb="96" eb="97">
      <t>ドウ</t>
    </rPh>
    <rPh sb="97" eb="99">
      <t>シヒョウ</t>
    </rPh>
    <rPh sb="100" eb="102">
      <t>ゼンコク</t>
    </rPh>
    <rPh sb="102" eb="104">
      <t>ヘイキン</t>
    </rPh>
    <rPh sb="104" eb="105">
      <t>オヨ</t>
    </rPh>
    <rPh sb="106" eb="108">
      <t>ルイジ</t>
    </rPh>
    <rPh sb="108" eb="110">
      <t>ダンタイ</t>
    </rPh>
    <rPh sb="110" eb="112">
      <t>ヘイキン</t>
    </rPh>
    <rPh sb="113" eb="115">
      <t>ヒカク</t>
    </rPh>
    <rPh sb="118" eb="119">
      <t>ヒク</t>
    </rPh>
    <rPh sb="120" eb="121">
      <t>アタイ</t>
    </rPh>
    <rPh sb="125" eb="127">
      <t>シキン</t>
    </rPh>
    <rPh sb="128" eb="130">
      <t>ヨユウ</t>
    </rPh>
    <rPh sb="133" eb="135">
      <t>ジョウキョウ</t>
    </rPh>
    <rPh sb="141" eb="143">
      <t>キギョウ</t>
    </rPh>
    <rPh sb="143" eb="144">
      <t>サイ</t>
    </rPh>
    <rPh sb="144" eb="146">
      <t>ザンダカ</t>
    </rPh>
    <rPh sb="146" eb="147">
      <t>タイ</t>
    </rPh>
    <rPh sb="147" eb="149">
      <t>キュウスイ</t>
    </rPh>
    <rPh sb="149" eb="151">
      <t>シュウエキ</t>
    </rPh>
    <rPh sb="151" eb="153">
      <t>ヒリツ</t>
    </rPh>
    <rPh sb="167" eb="169">
      <t>シタマワ</t>
    </rPh>
    <rPh sb="175" eb="177">
      <t>カンロ</t>
    </rPh>
    <rPh sb="178" eb="181">
      <t>タイシンカ</t>
    </rPh>
    <rPh sb="181" eb="182">
      <t>トウ</t>
    </rPh>
    <rPh sb="183" eb="185">
      <t>スイシン</t>
    </rPh>
    <rPh sb="189" eb="191">
      <t>キンネン</t>
    </rPh>
    <rPh sb="192" eb="194">
      <t>ジョウショウ</t>
    </rPh>
    <rPh sb="194" eb="196">
      <t>ケイコウ</t>
    </rPh>
    <rPh sb="202" eb="204">
      <t>リョウキン</t>
    </rPh>
    <rPh sb="204" eb="206">
      <t>カイシュウ</t>
    </rPh>
    <rPh sb="206" eb="207">
      <t>リツ</t>
    </rPh>
    <rPh sb="208" eb="210">
      <t>ヘイセイ</t>
    </rPh>
    <rPh sb="212" eb="214">
      <t>ネンド</t>
    </rPh>
    <rPh sb="215" eb="217">
      <t>リョウキン</t>
    </rPh>
    <rPh sb="217" eb="219">
      <t>カイテイ</t>
    </rPh>
    <rPh sb="220" eb="222">
      <t>ジッシ</t>
    </rPh>
    <rPh sb="226" eb="227">
      <t>トウ</t>
    </rPh>
    <rPh sb="236" eb="238">
      <t>ウワマワ</t>
    </rPh>
    <rPh sb="245" eb="247">
      <t>キュウスイ</t>
    </rPh>
    <rPh sb="247" eb="249">
      <t>ゲンカ</t>
    </rPh>
    <rPh sb="250" eb="252">
      <t>ゼンコク</t>
    </rPh>
    <rPh sb="252" eb="254">
      <t>ヘイキン</t>
    </rPh>
    <rPh sb="254" eb="255">
      <t>オヨ</t>
    </rPh>
    <rPh sb="256" eb="258">
      <t>ルイジ</t>
    </rPh>
    <rPh sb="258" eb="260">
      <t>ダンタイ</t>
    </rPh>
    <rPh sb="260" eb="262">
      <t>ヘイキン</t>
    </rPh>
    <rPh sb="263" eb="265">
      <t>シタマワ</t>
    </rPh>
    <rPh sb="271" eb="273">
      <t>シセツ</t>
    </rPh>
    <rPh sb="274" eb="276">
      <t>コウシン</t>
    </rPh>
    <rPh sb="276" eb="278">
      <t>ジュヨウ</t>
    </rPh>
    <rPh sb="279" eb="281">
      <t>ゾウダイ</t>
    </rPh>
    <rPh sb="284" eb="286">
      <t>ゲンカ</t>
    </rPh>
    <rPh sb="286" eb="288">
      <t>ショウキャク</t>
    </rPh>
    <rPh sb="288" eb="289">
      <t>ヒ</t>
    </rPh>
    <rPh sb="289" eb="290">
      <t>トウ</t>
    </rPh>
    <rPh sb="291" eb="293">
      <t>ゾウカ</t>
    </rPh>
    <rPh sb="293" eb="295">
      <t>ケイコウ</t>
    </rPh>
    <rPh sb="301" eb="303">
      <t>コンゴ</t>
    </rPh>
    <rPh sb="304" eb="306">
      <t>スウチ</t>
    </rPh>
    <rPh sb="307" eb="309">
      <t>ゾウカ</t>
    </rPh>
    <rPh sb="316" eb="318">
      <t>ミコ</t>
    </rPh>
    <rPh sb="324" eb="326">
      <t>シセツ</t>
    </rPh>
    <rPh sb="326" eb="329">
      <t>リヨウリツ</t>
    </rPh>
    <rPh sb="330" eb="332">
      <t>キギョウ</t>
    </rPh>
    <rPh sb="332" eb="334">
      <t>リッチ</t>
    </rPh>
    <rPh sb="334" eb="335">
      <t>トウ</t>
    </rPh>
    <rPh sb="338" eb="340">
      <t>ゾウカ</t>
    </rPh>
    <rPh sb="340" eb="342">
      <t>ケイコウ</t>
    </rPh>
    <rPh sb="347" eb="349">
      <t>イゼン</t>
    </rPh>
    <rPh sb="352" eb="354">
      <t>ゼンコク</t>
    </rPh>
    <rPh sb="354" eb="356">
      <t>ヘイキン</t>
    </rPh>
    <rPh sb="356" eb="357">
      <t>オヨ</t>
    </rPh>
    <rPh sb="358" eb="360">
      <t>ルイジ</t>
    </rPh>
    <rPh sb="360" eb="362">
      <t>ダンタイ</t>
    </rPh>
    <rPh sb="362" eb="364">
      <t>ヘイキン</t>
    </rPh>
    <rPh sb="365" eb="366">
      <t>シタ</t>
    </rPh>
    <rPh sb="374" eb="376">
      <t>ユウシュウ</t>
    </rPh>
    <rPh sb="376" eb="377">
      <t>リツ</t>
    </rPh>
    <rPh sb="378" eb="380">
      <t>カンロ</t>
    </rPh>
    <rPh sb="381" eb="384">
      <t>ロウキュウカ</t>
    </rPh>
    <rPh sb="385" eb="386">
      <t>トモナ</t>
    </rPh>
    <rPh sb="387" eb="389">
      <t>ロウスイ</t>
    </rPh>
    <rPh sb="394" eb="396">
      <t>ゼンコク</t>
    </rPh>
    <rPh sb="396" eb="398">
      <t>ヘイキン</t>
    </rPh>
    <rPh sb="398" eb="399">
      <t>オヨ</t>
    </rPh>
    <rPh sb="400" eb="402">
      <t>ルイジ</t>
    </rPh>
    <rPh sb="402" eb="404">
      <t>ダンタイ</t>
    </rPh>
    <rPh sb="404" eb="406">
      <t>ヘイキン</t>
    </rPh>
    <rPh sb="407" eb="409">
      <t>シタマワ</t>
    </rPh>
    <rPh sb="414" eb="416">
      <t>ケイエイ</t>
    </rPh>
    <rPh sb="417" eb="420">
      <t>コウリツセイ</t>
    </rPh>
    <rPh sb="425" eb="427">
      <t>カイゼン</t>
    </rPh>
    <rPh sb="428" eb="429">
      <t>ハカ</t>
    </rPh>
    <rPh sb="430" eb="4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</si>
</sst>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0.81</c:v>
                </c:pt>
                <c:pt idx="2">
                  <c:v>0.79</c:v>
                </c:pt>
                <c:pt idx="3">
                  <c:v>0.59</c:v>
                </c:pt>
                <c:pt idx="4">
                  <c:v>0.52</c:v>
                </c:pt>
              </c:numCache>
            </c:numRef>
          </c:val>
        </c:ser>
        <c:dLbls>
          <c:showLegendKey val="0"/>
          <c:showVal val="0"/>
          <c:showCatName val="0"/>
          <c:showSerName val="0"/>
          <c:showPercent val="0"/>
          <c:showBubbleSize val="0"/>
        </c:dLbls>
        <c:gapWidth val="150"/>
        <c:axId val="90928640"/>
        <c:axId val="90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0928640"/>
        <c:axId val="90930560"/>
      </c:lineChart>
      <c:dateAx>
        <c:axId val="90928640"/>
        <c:scaling>
          <c:orientation val="minMax"/>
        </c:scaling>
        <c:delete val="1"/>
        <c:axPos val="b"/>
        <c:numFmt formatCode="ge" sourceLinked="1"/>
        <c:majorTickMark val="none"/>
        <c:minorTickMark val="none"/>
        <c:tickLblPos val="none"/>
        <c:crossAx val="90930560"/>
        <c:crosses val="autoZero"/>
        <c:auto val="1"/>
        <c:lblOffset val="100"/>
        <c:baseTimeUnit val="years"/>
      </c:dateAx>
      <c:valAx>
        <c:axId val="90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51.3</c:v>
                </c:pt>
                <c:pt idx="1">
                  <c:v>51.11</c:v>
                </c:pt>
                <c:pt idx="2">
                  <c:v>50.82</c:v>
                </c:pt>
                <c:pt idx="3">
                  <c:v>51.79</c:v>
                </c:pt>
                <c:pt idx="4">
                  <c:v>51.92</c:v>
                </c:pt>
              </c:numCache>
            </c:numRef>
          </c:val>
        </c:ser>
        <c:dLbls>
          <c:showLegendKey val="0"/>
          <c:showVal val="0"/>
          <c:showCatName val="0"/>
          <c:showSerName val="0"/>
          <c:showPercent val="0"/>
          <c:showBubbleSize val="0"/>
        </c:dLbls>
        <c:gapWidth val="150"/>
        <c:axId val="98809728"/>
        <c:axId val="988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98809728"/>
        <c:axId val="98824192"/>
      </c:lineChart>
      <c:dateAx>
        <c:axId val="98809728"/>
        <c:scaling>
          <c:orientation val="minMax"/>
        </c:scaling>
        <c:delete val="1"/>
        <c:axPos val="b"/>
        <c:numFmt formatCode="ge" sourceLinked="1"/>
        <c:majorTickMark val="none"/>
        <c:minorTickMark val="none"/>
        <c:tickLblPos val="none"/>
        <c:crossAx val="98824192"/>
        <c:crosses val="autoZero"/>
        <c:auto val="1"/>
        <c:lblOffset val="100"/>
        <c:baseTimeUnit val="years"/>
      </c:dateAx>
      <c:valAx>
        <c:axId val="988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88.37</c:v>
                </c:pt>
                <c:pt idx="1">
                  <c:v>88.14</c:v>
                </c:pt>
                <c:pt idx="2">
                  <c:v>86.88</c:v>
                </c:pt>
                <c:pt idx="3">
                  <c:v>85.9</c:v>
                </c:pt>
                <c:pt idx="4">
                  <c:v>85.74</c:v>
                </c:pt>
              </c:numCache>
            </c:numRef>
          </c:val>
        </c:ser>
        <c:dLbls>
          <c:showLegendKey val="0"/>
          <c:showVal val="0"/>
          <c:showCatName val="0"/>
          <c:showSerName val="0"/>
          <c:showPercent val="0"/>
          <c:showBubbleSize val="0"/>
        </c:dLbls>
        <c:gapWidth val="150"/>
        <c:axId val="98919936"/>
        <c:axId val="9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98919936"/>
        <c:axId val="98921856"/>
      </c:lineChart>
      <c:dateAx>
        <c:axId val="98919936"/>
        <c:scaling>
          <c:orientation val="minMax"/>
        </c:scaling>
        <c:delete val="1"/>
        <c:axPos val="b"/>
        <c:numFmt formatCode="ge" sourceLinked="1"/>
        <c:majorTickMark val="none"/>
        <c:minorTickMark val="none"/>
        <c:tickLblPos val="none"/>
        <c:crossAx val="98921856"/>
        <c:crosses val="autoZero"/>
        <c:auto val="1"/>
        <c:lblOffset val="100"/>
        <c:baseTimeUnit val="years"/>
      </c:dateAx>
      <c:valAx>
        <c:axId val="9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98.5</c:v>
                </c:pt>
                <c:pt idx="1">
                  <c:v>100.12</c:v>
                </c:pt>
                <c:pt idx="2">
                  <c:v>102.55</c:v>
                </c:pt>
                <c:pt idx="3">
                  <c:v>111.99</c:v>
                </c:pt>
                <c:pt idx="4">
                  <c:v>113.36</c:v>
                </c:pt>
              </c:numCache>
            </c:numRef>
          </c:val>
        </c:ser>
        <c:dLbls>
          <c:showLegendKey val="0"/>
          <c:showVal val="0"/>
          <c:showCatName val="0"/>
          <c:showSerName val="0"/>
          <c:showPercent val="0"/>
          <c:showBubbleSize val="0"/>
        </c:dLbls>
        <c:gapWidth val="150"/>
        <c:axId val="97592448"/>
        <c:axId val="975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7592448"/>
        <c:axId val="97594368"/>
      </c:lineChart>
      <c:dateAx>
        <c:axId val="97592448"/>
        <c:scaling>
          <c:orientation val="minMax"/>
        </c:scaling>
        <c:delete val="1"/>
        <c:axPos val="b"/>
        <c:numFmt formatCode="ge" sourceLinked="1"/>
        <c:majorTickMark val="none"/>
        <c:minorTickMark val="none"/>
        <c:tickLblPos val="none"/>
        <c:crossAx val="97594368"/>
        <c:crosses val="autoZero"/>
        <c:auto val="1"/>
        <c:lblOffset val="100"/>
        <c:baseTimeUnit val="years"/>
      </c:dateAx>
      <c:valAx>
        <c:axId val="9759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35.700000000000003</c:v>
                </c:pt>
                <c:pt idx="1">
                  <c:v>36.46</c:v>
                </c:pt>
                <c:pt idx="2">
                  <c:v>45.7</c:v>
                </c:pt>
                <c:pt idx="3">
                  <c:v>47.03</c:v>
                </c:pt>
                <c:pt idx="4">
                  <c:v>48.08</c:v>
                </c:pt>
              </c:numCache>
            </c:numRef>
          </c:val>
        </c:ser>
        <c:dLbls>
          <c:showLegendKey val="0"/>
          <c:showVal val="0"/>
          <c:showCatName val="0"/>
          <c:showSerName val="0"/>
          <c:showPercent val="0"/>
          <c:showBubbleSize val="0"/>
        </c:dLbls>
        <c:gapWidth val="150"/>
        <c:axId val="97628928"/>
        <c:axId val="97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97628928"/>
        <c:axId val="97630848"/>
      </c:lineChart>
      <c:dateAx>
        <c:axId val="97628928"/>
        <c:scaling>
          <c:orientation val="minMax"/>
        </c:scaling>
        <c:delete val="1"/>
        <c:axPos val="b"/>
        <c:numFmt formatCode="ge" sourceLinked="1"/>
        <c:majorTickMark val="none"/>
        <c:minorTickMark val="none"/>
        <c:tickLblPos val="none"/>
        <c:crossAx val="97630848"/>
        <c:crosses val="autoZero"/>
        <c:auto val="1"/>
        <c:lblOffset val="100"/>
        <c:baseTimeUnit val="years"/>
      </c:dateAx>
      <c:valAx>
        <c:axId val="97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8.17</c:v>
                </c:pt>
                <c:pt idx="1">
                  <c:v>8.23</c:v>
                </c:pt>
                <c:pt idx="2">
                  <c:v>8.48</c:v>
                </c:pt>
                <c:pt idx="3">
                  <c:v>8.48</c:v>
                </c:pt>
                <c:pt idx="4">
                  <c:v>9.64</c:v>
                </c:pt>
              </c:numCache>
            </c:numRef>
          </c:val>
        </c:ser>
        <c:dLbls>
          <c:showLegendKey val="0"/>
          <c:showVal val="0"/>
          <c:showCatName val="0"/>
          <c:showSerName val="0"/>
          <c:showPercent val="0"/>
          <c:showBubbleSize val="0"/>
        </c:dLbls>
        <c:gapWidth val="150"/>
        <c:axId val="97476992"/>
        <c:axId val="974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97476992"/>
        <c:axId val="97478912"/>
      </c:lineChart>
      <c:dateAx>
        <c:axId val="97476992"/>
        <c:scaling>
          <c:orientation val="minMax"/>
        </c:scaling>
        <c:delete val="1"/>
        <c:axPos val="b"/>
        <c:numFmt formatCode="ge" sourceLinked="1"/>
        <c:majorTickMark val="none"/>
        <c:minorTickMark val="none"/>
        <c:tickLblPos val="none"/>
        <c:crossAx val="97478912"/>
        <c:crosses val="autoZero"/>
        <c:auto val="1"/>
        <c:lblOffset val="100"/>
        <c:baseTimeUnit val="years"/>
      </c:dateAx>
      <c:valAx>
        <c:axId val="97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1.28</c:v>
                </c:pt>
                <c:pt idx="1">
                  <c:v>1.06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8965376"/>
        <c:axId val="989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98965376"/>
        <c:axId val="98975744"/>
      </c:lineChart>
      <c:dateAx>
        <c:axId val="98965376"/>
        <c:scaling>
          <c:orientation val="minMax"/>
        </c:scaling>
        <c:delete val="1"/>
        <c:axPos val="b"/>
        <c:numFmt formatCode="ge" sourceLinked="1"/>
        <c:majorTickMark val="none"/>
        <c:minorTickMark val="none"/>
        <c:tickLblPos val="none"/>
        <c:crossAx val="98975744"/>
        <c:crosses val="autoZero"/>
        <c:auto val="1"/>
        <c:lblOffset val="100"/>
        <c:baseTimeUnit val="years"/>
      </c:dateAx>
      <c:valAx>
        <c:axId val="9897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507.02</c:v>
                </c:pt>
                <c:pt idx="1">
                  <c:v>414.79</c:v>
                </c:pt>
                <c:pt idx="2">
                  <c:v>165.08</c:v>
                </c:pt>
                <c:pt idx="3">
                  <c:v>197.17</c:v>
                </c:pt>
                <c:pt idx="4">
                  <c:v>211.65</c:v>
                </c:pt>
              </c:numCache>
            </c:numRef>
          </c:val>
        </c:ser>
        <c:dLbls>
          <c:showLegendKey val="0"/>
          <c:showVal val="0"/>
          <c:showCatName val="0"/>
          <c:showSerName val="0"/>
          <c:showPercent val="0"/>
          <c:showBubbleSize val="0"/>
        </c:dLbls>
        <c:gapWidth val="150"/>
        <c:axId val="99010432"/>
        <c:axId val="99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99010432"/>
        <c:axId val="99012608"/>
      </c:lineChart>
      <c:dateAx>
        <c:axId val="99010432"/>
        <c:scaling>
          <c:orientation val="minMax"/>
        </c:scaling>
        <c:delete val="1"/>
        <c:axPos val="b"/>
        <c:numFmt formatCode="ge" sourceLinked="1"/>
        <c:majorTickMark val="none"/>
        <c:minorTickMark val="none"/>
        <c:tickLblPos val="none"/>
        <c:crossAx val="99012608"/>
        <c:crosses val="autoZero"/>
        <c:auto val="1"/>
        <c:lblOffset val="100"/>
        <c:baseTimeUnit val="years"/>
      </c:dateAx>
      <c:valAx>
        <c:axId val="9901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214.93</c:v>
                </c:pt>
                <c:pt idx="1">
                  <c:v>237.87</c:v>
                </c:pt>
                <c:pt idx="2">
                  <c:v>257.22000000000003</c:v>
                </c:pt>
                <c:pt idx="3">
                  <c:v>238.97</c:v>
                </c:pt>
                <c:pt idx="4">
                  <c:v>249.51</c:v>
                </c:pt>
              </c:numCache>
            </c:numRef>
          </c:val>
        </c:ser>
        <c:dLbls>
          <c:showLegendKey val="0"/>
          <c:showVal val="0"/>
          <c:showCatName val="0"/>
          <c:showSerName val="0"/>
          <c:showPercent val="0"/>
          <c:showBubbleSize val="0"/>
        </c:dLbls>
        <c:gapWidth val="150"/>
        <c:axId val="98706944"/>
        <c:axId val="98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98706944"/>
        <c:axId val="98708864"/>
      </c:lineChart>
      <c:dateAx>
        <c:axId val="98706944"/>
        <c:scaling>
          <c:orientation val="minMax"/>
        </c:scaling>
        <c:delete val="1"/>
        <c:axPos val="b"/>
        <c:numFmt formatCode="ge" sourceLinked="1"/>
        <c:majorTickMark val="none"/>
        <c:minorTickMark val="none"/>
        <c:tickLblPos val="none"/>
        <c:crossAx val="98708864"/>
        <c:crosses val="autoZero"/>
        <c:auto val="1"/>
        <c:lblOffset val="100"/>
        <c:baseTimeUnit val="years"/>
      </c:dateAx>
      <c:valAx>
        <c:axId val="987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88.88</c:v>
                </c:pt>
                <c:pt idx="1">
                  <c:v>88.78</c:v>
                </c:pt>
                <c:pt idx="2">
                  <c:v>92.63</c:v>
                </c:pt>
                <c:pt idx="3">
                  <c:v>103.4</c:v>
                </c:pt>
                <c:pt idx="4">
                  <c:v>104.31</c:v>
                </c:pt>
              </c:numCache>
            </c:numRef>
          </c:val>
        </c:ser>
        <c:dLbls>
          <c:showLegendKey val="0"/>
          <c:showVal val="0"/>
          <c:showCatName val="0"/>
          <c:showSerName val="0"/>
          <c:showPercent val="0"/>
          <c:showBubbleSize val="0"/>
        </c:dLbls>
        <c:gapWidth val="150"/>
        <c:axId val="98755712"/>
        <c:axId val="987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98755712"/>
        <c:axId val="98757632"/>
      </c:lineChart>
      <c:dateAx>
        <c:axId val="98755712"/>
        <c:scaling>
          <c:orientation val="minMax"/>
        </c:scaling>
        <c:delete val="1"/>
        <c:axPos val="b"/>
        <c:numFmt formatCode="ge" sourceLinked="1"/>
        <c:majorTickMark val="none"/>
        <c:minorTickMark val="none"/>
        <c:tickLblPos val="none"/>
        <c:crossAx val="98757632"/>
        <c:crosses val="autoZero"/>
        <c:auto val="1"/>
        <c:lblOffset val="100"/>
        <c:baseTimeUnit val="years"/>
      </c:dateAx>
      <c:valAx>
        <c:axId val="987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157.53</c:v>
                </c:pt>
                <c:pt idx="1">
                  <c:v>157.52000000000001</c:v>
                </c:pt>
                <c:pt idx="2">
                  <c:v>151.01</c:v>
                </c:pt>
                <c:pt idx="3">
                  <c:v>152.93</c:v>
                </c:pt>
                <c:pt idx="4">
                  <c:v>152.66</c:v>
                </c:pt>
              </c:numCache>
            </c:numRef>
          </c:val>
        </c:ser>
        <c:dLbls>
          <c:showLegendKey val="0"/>
          <c:showVal val="0"/>
          <c:showCatName val="0"/>
          <c:showSerName val="0"/>
          <c:showPercent val="0"/>
          <c:showBubbleSize val="0"/>
        </c:dLbls>
        <c:gapWidth val="150"/>
        <c:axId val="98773632"/>
        <c:axId val="98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98773632"/>
        <c:axId val="98796288"/>
      </c:lineChart>
      <c:dateAx>
        <c:axId val="98773632"/>
        <c:scaling>
          <c:orientation val="minMax"/>
        </c:scaling>
        <c:delete val="1"/>
        <c:axPos val="b"/>
        <c:numFmt formatCode="ge" sourceLinked="1"/>
        <c:majorTickMark val="none"/>
        <c:minorTickMark val="none"/>
        <c:tickLblPos val="none"/>
        <c:crossAx val="98796288"/>
        <c:crosses val="autoZero"/>
        <c:auto val="1"/>
        <c:lblOffset val="100"/>
        <c:baseTimeUnit val="years"/>
      </c:dateAx>
      <c:valAx>
        <c:axId val="98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7" zoomScale="80" zoomScaleNormal="80" workbookViewId="0">
      <selection activeCell="CC36" sqref="CC3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埼玉県　飯能市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117</v>
      </c>
      <c r="AE8" s="87"/>
      <c r="AF8" s="87"/>
      <c r="AG8" s="87"/>
      <c r="AH8" s="87"/>
      <c r="AI8" s="87"/>
      <c r="AJ8" s="87"/>
      <c r="AK8" s="5"/>
      <c r="AL8" s="74">
        <f>データ!$R$6</f>
        <v>80293</v>
      </c>
      <c r="AM8" s="74"/>
      <c r="AN8" s="74"/>
      <c r="AO8" s="74"/>
      <c r="AP8" s="74"/>
      <c r="AQ8" s="74"/>
      <c r="AR8" s="74"/>
      <c r="AS8" s="74"/>
      <c r="AT8" s="70">
        <f>データ!$S$6</f>
        <v>193.05</v>
      </c>
      <c r="AU8" s="71"/>
      <c r="AV8" s="71"/>
      <c r="AW8" s="71"/>
      <c r="AX8" s="71"/>
      <c r="AY8" s="71"/>
      <c r="AZ8" s="71"/>
      <c r="BA8" s="71"/>
      <c r="BB8" s="73">
        <f>データ!$T$6</f>
        <v>415.92</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81.53</v>
      </c>
      <c r="J10" s="71"/>
      <c r="K10" s="71"/>
      <c r="L10" s="71"/>
      <c r="M10" s="71"/>
      <c r="N10" s="71"/>
      <c r="O10" s="72"/>
      <c r="P10" s="73">
        <f>データ!$P$6</f>
        <v>98.9</v>
      </c>
      <c r="Q10" s="73"/>
      <c r="R10" s="73"/>
      <c r="S10" s="73"/>
      <c r="T10" s="73"/>
      <c r="U10" s="73"/>
      <c r="V10" s="73"/>
      <c r="W10" s="74">
        <f>データ!$Q$6</f>
        <v>2214</v>
      </c>
      <c r="X10" s="74"/>
      <c r="Y10" s="74"/>
      <c r="Z10" s="74"/>
      <c r="AA10" s="74"/>
      <c r="AB10" s="74"/>
      <c r="AC10" s="74"/>
      <c r="AD10" s="2"/>
      <c r="AE10" s="2"/>
      <c r="AF10" s="2"/>
      <c r="AG10" s="2"/>
      <c r="AH10" s="5"/>
      <c r="AI10" s="5"/>
      <c r="AJ10" s="5"/>
      <c r="AK10" s="5"/>
      <c r="AL10" s="74">
        <f>データ!$U$6</f>
        <v>79294</v>
      </c>
      <c r="AM10" s="74"/>
      <c r="AN10" s="74"/>
      <c r="AO10" s="74"/>
      <c r="AP10" s="74"/>
      <c r="AQ10" s="74"/>
      <c r="AR10" s="74"/>
      <c r="AS10" s="74"/>
      <c r="AT10" s="70">
        <f>データ!$V$6</f>
        <v>50.66</v>
      </c>
      <c r="AU10" s="71"/>
      <c r="AV10" s="71"/>
      <c r="AW10" s="71"/>
      <c r="AX10" s="71"/>
      <c r="AY10" s="71"/>
      <c r="AZ10" s="71"/>
      <c r="BA10" s="71"/>
      <c r="BB10" s="73">
        <f>データ!$W$6</f>
        <v>1565.22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112097</v>
      </c>
      <c r="D6" s="34">
        <f t="shared" si="3"/>
        <v>46</v>
      </c>
      <c r="E6" s="34">
        <f t="shared" si="3"/>
        <v>1</v>
      </c>
      <c r="F6" s="34">
        <f t="shared" si="3"/>
        <v>0</v>
      </c>
      <c r="G6" s="34">
        <f t="shared" si="3"/>
        <v>1</v>
      </c>
      <c r="H6" s="34" t="str">
        <f t="shared" si="3"/>
        <v>埼玉県　飯能市</v>
      </c>
      <c r="I6" s="34" t="str">
        <f t="shared" si="3"/>
        <v>法適用</v>
      </c>
      <c r="J6" s="34" t="str">
        <f t="shared" si="3"/>
        <v>水道事業</v>
      </c>
      <c r="K6" s="34" t="str">
        <f t="shared" si="3"/>
        <v>末端給水事業</v>
      </c>
      <c r="L6" s="34" t="str">
        <f t="shared" si="3"/>
        <v>A4</v>
      </c>
      <c r="M6" s="34">
        <f t="shared" si="3"/>
        <v>0</v>
      </c>
      <c r="N6" s="35" t="str">
        <f t="shared" si="3"/>
        <v>-</v>
      </c>
      <c r="O6" s="35">
        <f t="shared" si="3"/>
        <v>81.53</v>
      </c>
      <c r="P6" s="35">
        <f t="shared" si="3"/>
        <v>98.9</v>
      </c>
      <c r="Q6" s="35">
        <f t="shared" si="3"/>
        <v>2214</v>
      </c>
      <c r="R6" s="35">
        <f t="shared" si="3"/>
        <v>80293</v>
      </c>
      <c r="S6" s="35">
        <f t="shared" si="3"/>
        <v>193.05</v>
      </c>
      <c r="T6" s="35">
        <f t="shared" si="3"/>
        <v>415.92</v>
      </c>
      <c r="U6" s="35">
        <f t="shared" si="3"/>
        <v>79294</v>
      </c>
      <c r="V6" s="35">
        <f t="shared" si="3"/>
        <v>50.66</v>
      </c>
      <c r="W6" s="35">
        <f t="shared" si="3"/>
        <v>1565.22</v>
      </c>
      <c r="X6" s="36">
        <f>IF(X7="",NA(),X7)</f>
        <v>98.5</v>
      </c>
      <c r="Y6" s="36">
        <f t="shared" ref="Y6:AG6" si="4">IF(Y7="",NA(),Y7)</f>
        <v>100.12</v>
      </c>
      <c r="Z6" s="36">
        <f t="shared" si="4"/>
        <v>102.55</v>
      </c>
      <c r="AA6" s="36">
        <f t="shared" si="4"/>
        <v>111.99</v>
      </c>
      <c r="AB6" s="36">
        <f t="shared" si="4"/>
        <v>113.36</v>
      </c>
      <c r="AC6" s="36">
        <f t="shared" si="4"/>
        <v>108.24</v>
      </c>
      <c r="AD6" s="36">
        <f t="shared" si="4"/>
        <v>107.8</v>
      </c>
      <c r="AE6" s="36">
        <f t="shared" si="4"/>
        <v>111.96</v>
      </c>
      <c r="AF6" s="36">
        <f t="shared" si="4"/>
        <v>112.69</v>
      </c>
      <c r="AG6" s="36">
        <f t="shared" si="4"/>
        <v>113.16</v>
      </c>
      <c r="AH6" s="35" t="str">
        <f>IF(AH7="","",IF(AH7="-","【-】","【"&amp;SUBSTITUTE(TEXT(AH7,"#,##0.00"),"-","△")&amp;"】"))</f>
        <v>【114.35】</v>
      </c>
      <c r="AI6" s="36">
        <f>IF(AI7="",NA(),AI7)</f>
        <v>1.28</v>
      </c>
      <c r="AJ6" s="36">
        <f t="shared" ref="AJ6:AR6" si="5">IF(AJ7="",NA(),AJ7)</f>
        <v>1.06</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507.02</v>
      </c>
      <c r="AU6" s="36">
        <f t="shared" ref="AU6:BC6" si="6">IF(AU7="",NA(),AU7)</f>
        <v>414.79</v>
      </c>
      <c r="AV6" s="36">
        <f t="shared" si="6"/>
        <v>165.08</v>
      </c>
      <c r="AW6" s="36">
        <f t="shared" si="6"/>
        <v>197.17</v>
      </c>
      <c r="AX6" s="36">
        <f t="shared" si="6"/>
        <v>211.65</v>
      </c>
      <c r="AY6" s="36">
        <f t="shared" si="6"/>
        <v>701</v>
      </c>
      <c r="AZ6" s="36">
        <f t="shared" si="6"/>
        <v>739.59</v>
      </c>
      <c r="BA6" s="36">
        <f t="shared" si="6"/>
        <v>335.95</v>
      </c>
      <c r="BB6" s="36">
        <f t="shared" si="6"/>
        <v>346.59</v>
      </c>
      <c r="BC6" s="36">
        <f t="shared" si="6"/>
        <v>357.82</v>
      </c>
      <c r="BD6" s="35" t="str">
        <f>IF(BD7="","",IF(BD7="-","【-】","【"&amp;SUBSTITUTE(TEXT(BD7,"#,##0.00"),"-","△")&amp;"】"))</f>
        <v>【262.87】</v>
      </c>
      <c r="BE6" s="36">
        <f>IF(BE7="",NA(),BE7)</f>
        <v>214.93</v>
      </c>
      <c r="BF6" s="36">
        <f t="shared" ref="BF6:BN6" si="7">IF(BF7="",NA(),BF7)</f>
        <v>237.87</v>
      </c>
      <c r="BG6" s="36">
        <f t="shared" si="7"/>
        <v>257.22000000000003</v>
      </c>
      <c r="BH6" s="36">
        <f t="shared" si="7"/>
        <v>238.97</v>
      </c>
      <c r="BI6" s="36">
        <f t="shared" si="7"/>
        <v>249.51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88.88</v>
      </c>
      <c r="BQ6" s="36">
        <f t="shared" ref="BQ6:BY6" si="8">IF(BQ7="",NA(),BQ7)</f>
        <v>88.78</v>
      </c>
      <c r="BR6" s="36">
        <f t="shared" si="8"/>
        <v>92.63</v>
      </c>
      <c r="BS6" s="36">
        <f t="shared" si="8"/>
        <v>103.4</v>
      </c>
      <c r="BT6" s="36">
        <f t="shared" si="8"/>
        <v>104.31</v>
      </c>
      <c r="BU6" s="36">
        <f t="shared" si="8"/>
        <v>100.27</v>
      </c>
      <c r="BV6" s="36">
        <f t="shared" si="8"/>
        <v>99.46</v>
      </c>
      <c r="BW6" s="36">
        <f t="shared" si="8"/>
        <v>105.21</v>
      </c>
      <c r="BX6" s="36">
        <f t="shared" si="8"/>
        <v>105.71</v>
      </c>
      <c r="BY6" s="36">
        <f t="shared" si="8"/>
        <v>106.01</v>
      </c>
      <c r="BZ6" s="35" t="str">
        <f>IF(BZ7="","",IF(BZ7="-","【-】","【"&amp;SUBSTITUTE(TEXT(BZ7,"#,##0.00"),"-","△")&amp;"】"))</f>
        <v>【105.59】</v>
      </c>
      <c r="CA6" s="36">
        <f>IF(CA7="",NA(),CA7)</f>
        <v>157.53</v>
      </c>
      <c r="CB6" s="36">
        <f t="shared" ref="CB6:CJ6" si="9">IF(CB7="",NA(),CB7)</f>
        <v>157.52000000000001</v>
      </c>
      <c r="CC6" s="36">
        <f t="shared" si="9"/>
        <v>151.01</v>
      </c>
      <c r="CD6" s="36">
        <f t="shared" si="9"/>
        <v>152.93</v>
      </c>
      <c r="CE6" s="36">
        <f t="shared" si="9"/>
        <v>152.66</v>
      </c>
      <c r="CF6" s="36">
        <f t="shared" si="9"/>
        <v>169.62</v>
      </c>
      <c r="CG6" s="36">
        <f t="shared" si="9"/>
        <v>171.78</v>
      </c>
      <c r="CH6" s="36">
        <f t="shared" si="9"/>
        <v>162.59</v>
      </c>
      <c r="CI6" s="36">
        <f t="shared" si="9"/>
        <v>162.15</v>
      </c>
      <c r="CJ6" s="36">
        <f t="shared" si="9"/>
        <v>162.24</v>
      </c>
      <c r="CK6" s="35" t="str">
        <f>IF(CK7="","",IF(CK7="-","【-】","【"&amp;SUBSTITUTE(TEXT(CK7,"#,##0.00"),"-","△")&amp;"】"))</f>
        <v>【163.27】</v>
      </c>
      <c r="CL6" s="36">
        <f>IF(CL7="",NA(),CL7)</f>
        <v>51.3</v>
      </c>
      <c r="CM6" s="36">
        <f t="shared" ref="CM6:CU6" si="10">IF(CM7="",NA(),CM7)</f>
        <v>51.11</v>
      </c>
      <c r="CN6" s="36">
        <f t="shared" si="10"/>
        <v>50.82</v>
      </c>
      <c r="CO6" s="36">
        <f t="shared" si="10"/>
        <v>51.79</v>
      </c>
      <c r="CP6" s="36">
        <f t="shared" si="10"/>
        <v>51.92</v>
      </c>
      <c r="CQ6" s="36">
        <f t="shared" si="10"/>
        <v>59.88</v>
      </c>
      <c r="CR6" s="36">
        <f t="shared" si="10"/>
        <v>59.68</v>
      </c>
      <c r="CS6" s="36">
        <f t="shared" si="10"/>
        <v>59.17</v>
      </c>
      <c r="CT6" s="36">
        <f t="shared" si="10"/>
        <v>59.34</v>
      </c>
      <c r="CU6" s="36">
        <f t="shared" si="10"/>
        <v>59.11</v>
      </c>
      <c r="CV6" s="35" t="str">
        <f>IF(CV7="","",IF(CV7="-","【-】","【"&amp;SUBSTITUTE(TEXT(CV7,"#,##0.00"),"-","△")&amp;"】"))</f>
        <v>【59.94】</v>
      </c>
      <c r="CW6" s="36">
        <f>IF(CW7="",NA(),CW7)</f>
        <v>88.37</v>
      </c>
      <c r="CX6" s="36">
        <f t="shared" ref="CX6:DF6" si="11">IF(CX7="",NA(),CX7)</f>
        <v>88.14</v>
      </c>
      <c r="CY6" s="36">
        <f t="shared" si="11"/>
        <v>86.88</v>
      </c>
      <c r="CZ6" s="36">
        <f t="shared" si="11"/>
        <v>85.9</v>
      </c>
      <c r="DA6" s="36">
        <f t="shared" si="11"/>
        <v>85.74</v>
      </c>
      <c r="DB6" s="36">
        <f t="shared" si="11"/>
        <v>87.65</v>
      </c>
      <c r="DC6" s="36">
        <f t="shared" si="11"/>
        <v>87.63</v>
      </c>
      <c r="DD6" s="36">
        <f t="shared" si="11"/>
        <v>87.6</v>
      </c>
      <c r="DE6" s="36">
        <f t="shared" si="11"/>
        <v>87.74</v>
      </c>
      <c r="DF6" s="36">
        <f t="shared" si="11"/>
        <v>87.91</v>
      </c>
      <c r="DG6" s="35" t="str">
        <f>IF(DG7="","",IF(DG7="-","【-】","【"&amp;SUBSTITUTE(TEXT(DG7,"#,##0.00"),"-","△")&amp;"】"))</f>
        <v>【90.22】</v>
      </c>
      <c r="DH6" s="36">
        <f>IF(DH7="",NA(),DH7)</f>
        <v>35.700000000000003</v>
      </c>
      <c r="DI6" s="36">
        <f t="shared" ref="DI6:DQ6" si="12">IF(DI7="",NA(),DI7)</f>
        <v>36.46</v>
      </c>
      <c r="DJ6" s="36">
        <f t="shared" si="12"/>
        <v>45.7</v>
      </c>
      <c r="DK6" s="36">
        <f t="shared" si="12"/>
        <v>47.03</v>
      </c>
      <c r="DL6" s="36">
        <f t="shared" si="12"/>
        <v>48.08</v>
      </c>
      <c r="DM6" s="36">
        <f t="shared" si="12"/>
        <v>38.69</v>
      </c>
      <c r="DN6" s="36">
        <f t="shared" si="12"/>
        <v>39.65</v>
      </c>
      <c r="DO6" s="36">
        <f t="shared" si="12"/>
        <v>45.25</v>
      </c>
      <c r="DP6" s="36">
        <f t="shared" si="12"/>
        <v>46.27</v>
      </c>
      <c r="DQ6" s="36">
        <f t="shared" si="12"/>
        <v>46.88</v>
      </c>
      <c r="DR6" s="35" t="str">
        <f>IF(DR7="","",IF(DR7="-","【-】","【"&amp;SUBSTITUTE(TEXT(DR7,"#,##0.00"),"-","△")&amp;"】"))</f>
        <v>【47.91】</v>
      </c>
      <c r="DS6" s="36">
        <f>IF(DS7="",NA(),DS7)</f>
        <v>8.17</v>
      </c>
      <c r="DT6" s="36">
        <f t="shared" ref="DT6:EB6" si="13">IF(DT7="",NA(),DT7)</f>
        <v>8.23</v>
      </c>
      <c r="DU6" s="36">
        <f t="shared" si="13"/>
        <v>8.48</v>
      </c>
      <c r="DV6" s="36">
        <f t="shared" si="13"/>
        <v>8.48</v>
      </c>
      <c r="DW6" s="36">
        <f t="shared" si="13"/>
        <v>9.64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0.71</v>
      </c>
      <c r="EE6" s="36">
        <f t="shared" ref="EE6:EM6" si="14">IF(EE7="",NA(),EE7)</f>
        <v>0.81</v>
      </c>
      <c r="EF6" s="36">
        <f t="shared" si="14"/>
        <v>0.79</v>
      </c>
      <c r="EG6" s="36">
        <f t="shared" si="14"/>
        <v>0.59</v>
      </c>
      <c r="EH6" s="36">
        <f t="shared" si="14"/>
        <v>0.52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112097</v>
      </c>
      <c r="D7" s="38">
        <v>46</v>
      </c>
      <c r="E7" s="38">
        <v>1</v>
      </c>
      <c r="F7" s="38">
        <v>0</v>
      </c>
      <c r="G7" s="38">
        <v>1</v>
      </c>
      <c r="H7" s="38" t="s">
        <v>105</v>
      </c>
      <c r="I7" s="38" t="s">
        <v>106</v>
      </c>
      <c r="J7" s="38" t="s">
        <v>107</v>
      </c>
      <c r="K7" s="38" t="s">
        <v>108</v>
      </c>
      <c r="L7" s="38" t="s">
        <v>109</v>
      </c>
      <c r="M7" s="38"/>
      <c r="N7" s="39" t="s">
        <v>110</v>
      </c>
      <c r="O7" s="39">
        <v>81.53</v>
      </c>
      <c r="P7" s="39">
        <v>98.9</v>
      </c>
      <c r="Q7" s="39">
        <v>2214</v>
      </c>
      <c r="R7" s="39">
        <v>80293</v>
      </c>
      <c r="S7" s="39">
        <v>193.05</v>
      </c>
      <c r="T7" s="39">
        <v>415.92</v>
      </c>
      <c r="U7" s="39">
        <v>79294</v>
      </c>
      <c r="V7" s="39">
        <v>50.66</v>
      </c>
      <c r="W7" s="39">
        <v>1565.22</v>
      </c>
      <c r="X7" s="39">
        <v>98.5</v>
      </c>
      <c r="Y7" s="39">
        <v>100.12</v>
      </c>
      <c r="Z7" s="39">
        <v>102.55</v>
      </c>
      <c r="AA7" s="39">
        <v>111.99</v>
      </c>
      <c r="AB7" s="39">
        <v>113.36</v>
      </c>
      <c r="AC7" s="39">
        <v>108.24</v>
      </c>
      <c r="AD7" s="39">
        <v>107.8</v>
      </c>
      <c r="AE7" s="39">
        <v>111.96</v>
      </c>
      <c r="AF7" s="39">
        <v>112.69</v>
      </c>
      <c r="AG7" s="39">
        <v>113.16</v>
      </c>
      <c r="AH7" s="39">
        <v>114.35</v>
      </c>
      <c r="AI7" s="39">
        <v>1.28</v>
      </c>
      <c r="AJ7" s="39">
        <v>1.06</v>
      </c>
      <c r="AK7" s="39">
        <v>0</v>
      </c>
      <c r="AL7" s="39">
        <v>0</v>
      </c>
      <c r="AM7" s="39">
        <v>0</v>
      </c>
      <c r="AN7" s="39">
        <v>4.46</v>
      </c>
      <c r="AO7" s="39">
        <v>4.3899999999999997</v>
      </c>
      <c r="AP7" s="39">
        <v>0.41</v>
      </c>
      <c r="AQ7" s="39">
        <v>0.54</v>
      </c>
      <c r="AR7" s="39">
        <v>0.68</v>
      </c>
      <c r="AS7" s="39">
        <v>0.79</v>
      </c>
      <c r="AT7" s="39">
        <v>507.02</v>
      </c>
      <c r="AU7" s="39">
        <v>414.79</v>
      </c>
      <c r="AV7" s="39">
        <v>165.08</v>
      </c>
      <c r="AW7" s="39">
        <v>197.17</v>
      </c>
      <c r="AX7" s="39">
        <v>211.65</v>
      </c>
      <c r="AY7" s="39">
        <v>701</v>
      </c>
      <c r="AZ7" s="39">
        <v>739.59</v>
      </c>
      <c r="BA7" s="39">
        <v>335.95</v>
      </c>
      <c r="BB7" s="39">
        <v>346.59</v>
      </c>
      <c r="BC7" s="39">
        <v>357.82</v>
      </c>
      <c r="BD7" s="39">
        <v>262.87</v>
      </c>
      <c r="BE7" s="39">
        <v>214.93</v>
      </c>
      <c r="BF7" s="39">
        <v>237.87</v>
      </c>
      <c r="BG7" s="39">
        <v>257.22000000000003</v>
      </c>
      <c r="BH7" s="39">
        <v>238.97</v>
      </c>
      <c r="BI7" s="39">
        <v>249.51</v>
      </c>
      <c r="BJ7" s="39">
        <v>330.99</v>
      </c>
      <c r="BK7" s="39">
        <v>324.08999999999997</v>
      </c>
      <c r="BL7" s="39">
        <v>319.82</v>
      </c>
      <c r="BM7" s="39">
        <v>312.02999999999997</v>
      </c>
      <c r="BN7" s="39">
        <v>307.45999999999998</v>
      </c>
      <c r="BO7" s="39">
        <v>270.87</v>
      </c>
      <c r="BP7" s="39">
        <v>88.88</v>
      </c>
      <c r="BQ7" s="39">
        <v>88.78</v>
      </c>
      <c r="BR7" s="39">
        <v>92.63</v>
      </c>
      <c r="BS7" s="39">
        <v>103.4</v>
      </c>
      <c r="BT7" s="39">
        <v>104.31</v>
      </c>
      <c r="BU7" s="39">
        <v>100.27</v>
      </c>
      <c r="BV7" s="39">
        <v>99.46</v>
      </c>
      <c r="BW7" s="39">
        <v>105.21</v>
      </c>
      <c r="BX7" s="39">
        <v>105.71</v>
      </c>
      <c r="BY7" s="39">
        <v>106.01</v>
      </c>
      <c r="BZ7" s="39">
        <v>105.59</v>
      </c>
      <c r="CA7" s="39">
        <v>157.53</v>
      </c>
      <c r="CB7" s="39">
        <v>157.52000000000001</v>
      </c>
      <c r="CC7" s="39">
        <v>151.01</v>
      </c>
      <c r="CD7" s="39">
        <v>152.93</v>
      </c>
      <c r="CE7" s="39">
        <v>152.66</v>
      </c>
      <c r="CF7" s="39">
        <v>169.62</v>
      </c>
      <c r="CG7" s="39">
        <v>171.78</v>
      </c>
      <c r="CH7" s="39">
        <v>162.59</v>
      </c>
      <c r="CI7" s="39">
        <v>162.15</v>
      </c>
      <c r="CJ7" s="39">
        <v>162.24</v>
      </c>
      <c r="CK7" s="39">
        <v>163.27000000000001</v>
      </c>
      <c r="CL7" s="39">
        <v>51.3</v>
      </c>
      <c r="CM7" s="39">
        <v>51.11</v>
      </c>
      <c r="CN7" s="39">
        <v>50.82</v>
      </c>
      <c r="CO7" s="39">
        <v>51.79</v>
      </c>
      <c r="CP7" s="39">
        <v>51.92</v>
      </c>
      <c r="CQ7" s="39">
        <v>59.88</v>
      </c>
      <c r="CR7" s="39">
        <v>59.68</v>
      </c>
      <c r="CS7" s="39">
        <v>59.17</v>
      </c>
      <c r="CT7" s="39">
        <v>59.34</v>
      </c>
      <c r="CU7" s="39">
        <v>59.11</v>
      </c>
      <c r="CV7" s="39">
        <v>59.94</v>
      </c>
      <c r="CW7" s="39">
        <v>88.37</v>
      </c>
      <c r="CX7" s="39">
        <v>88.14</v>
      </c>
      <c r="CY7" s="39">
        <v>86.88</v>
      </c>
      <c r="CZ7" s="39">
        <v>85.9</v>
      </c>
      <c r="DA7" s="39">
        <v>85.74</v>
      </c>
      <c r="DB7" s="39">
        <v>87.65</v>
      </c>
      <c r="DC7" s="39">
        <v>87.63</v>
      </c>
      <c r="DD7" s="39">
        <v>87.6</v>
      </c>
      <c r="DE7" s="39">
        <v>87.74</v>
      </c>
      <c r="DF7" s="39">
        <v>87.91</v>
      </c>
      <c r="DG7" s="39">
        <v>90.22</v>
      </c>
      <c r="DH7" s="39">
        <v>35.700000000000003</v>
      </c>
      <c r="DI7" s="39">
        <v>36.46</v>
      </c>
      <c r="DJ7" s="39">
        <v>45.7</v>
      </c>
      <c r="DK7" s="39">
        <v>47.03</v>
      </c>
      <c r="DL7" s="39">
        <v>48.08</v>
      </c>
      <c r="DM7" s="39">
        <v>38.69</v>
      </c>
      <c r="DN7" s="39">
        <v>39.65</v>
      </c>
      <c r="DO7" s="39">
        <v>45.25</v>
      </c>
      <c r="DP7" s="39">
        <v>46.27</v>
      </c>
      <c r="DQ7" s="39">
        <v>46.88</v>
      </c>
      <c r="DR7" s="39">
        <v>47.91</v>
      </c>
      <c r="DS7" s="39">
        <v>8.17</v>
      </c>
      <c r="DT7" s="39">
        <v>8.23</v>
      </c>
      <c r="DU7" s="39">
        <v>8.48</v>
      </c>
      <c r="DV7" s="39">
        <v>8.48</v>
      </c>
      <c r="DW7" s="39">
        <v>9.64</v>
      </c>
      <c r="DX7" s="39">
        <v>8.4</v>
      </c>
      <c r="DY7" s="39">
        <v>9.7100000000000009</v>
      </c>
      <c r="DZ7" s="39">
        <v>10.71</v>
      </c>
      <c r="EA7" s="39">
        <v>10.93</v>
      </c>
      <c r="EB7" s="39">
        <v>13.39</v>
      </c>
      <c r="EC7" s="39">
        <v>15</v>
      </c>
      <c r="ED7" s="39">
        <v>0.71</v>
      </c>
      <c r="EE7" s="39">
        <v>0.81</v>
      </c>
      <c r="EF7" s="39">
        <v>0.79</v>
      </c>
      <c r="EG7" s="39">
        <v>0.59</v>
      </c>
      <c r="EH7" s="39">
        <v>0.52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2018-02-07T02:32:43Z</cp:lastPrinted>
  <dcterms:created xsi:type="dcterms:W3CDTF">2017-12-25T01:24:48Z</dcterms:created>
  <dcterms:modified xsi:type="dcterms:W3CDTF">2018-02-07T02:32:44Z</dcterms:modified>
  <cp:category/>
</cp:coreProperties>
</file>