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<sst xmlns="http://schemas.openxmlformats.org/spreadsheetml/2006/main" count="232" uniqueCount="120">
  <si>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</si>
  <si>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</si>
  <si>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</si>
  <si>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</si>
  <si>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</si>
  <si>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</si>
  <si>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</si>
  <si>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</si>
  <si>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</si>
  <si>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</si>
  <si>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</si>
  <si>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</si>
  <si>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</si>
  <si>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</si>
  <si>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</si>
  <si>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</si>
  <si>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</si>
  <si>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</si>
  <si>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</si>
  <si>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</si>
  <si>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</si>
  <si>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</si>
  <si>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</si>
  <si>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</si>
  <si>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</si>
  <si>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</si>
  <si>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</si>
  <si>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</si>
  <si>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</si>
  <si>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</si>
  <si>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</si>
  <si>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</si>
  <si>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</si>
  <si>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</si>
  <si>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</si>
  <si>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</si>
  <si>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</si>
  <si>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</si>
  <si>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</si>
  <si>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</si>
  <si>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</si>
  <si>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</si>
  <si>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</si>
  <si>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</si>
  <si>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</si>
  <si>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</si>
  <si>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</si>
  <si>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</si>
  <si>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</si>
  <si>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</si>
  <si>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</si>
  <si>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</si>
  <si>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</si>
  <si>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</si>
  <si>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</si>
  <si>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</si>
  <si>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</si>
  <si>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</si>
  <si>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</si>
  <si>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</si>
  <si>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</si>
  <si>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</si>
  <si>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</si>
  <si>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</si>
  <si>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</si>
  <si>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</si>
  <si>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</si>
  <si>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</si>
  <si>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</si>
  <si>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</si>
  <si>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</si>
  <si>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</si>
  <si>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</si>
  <si>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</si>
  <si>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</si>
  <si>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</si>
  <si>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</si>
  <si>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</si>
  <si>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</si>
  <si>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</si>
  <si>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</si>
  <si>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</si>
  <si>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</si>
  <si>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</si>
  <si>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</si>
  <si>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</si>
  <si>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</si>
  <si>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</si>
  <si>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</si>
  <si>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</si>
  <si>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</si>
  <si>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</si>
  <si>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</si>
  <si>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</si>
  <si>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</si>
  <si>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</si>
  <si>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</si>
  <si>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</si>
  <si>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</si>
  <si>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</si>
  <si>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</si>
  <si>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</si>
  <si>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</si>
  <si>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</si>
  <si>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</si>
  <si>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行田市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</si>
  <si>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</si>
  <si>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</si>
  <si>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</si>
  <si>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</si>
  <si>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</si>
  <si>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</si>
  <si>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</si>
  <si>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</si>
  <si>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</si>
  <si>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</si>
  <si>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①有形固定資産減価償却率・②管路経年化率
　現在の資産の45％が減価償却が進んでいるが、耐用年数を超えた管路は少ないことがわかる。今後一時的に大規模な更新時期が到来すると考えられるため、経営戦略等を策定し健全な経営を維持していく必要があると考えられる。
②管路経年化率
　管路経年化率が高いほど、法定耐用年数を経過した管が多いが、類似団体と比べ低水準となっている。
③管路更新率
石綿セメント管の老朽管更新が平成27年度で完了したため大幅に更新率が低くなった。今後も計画的な更新をしていく必要がある。</t>
    <rPh sb="1" eb="3">
      <t>ユウケイ</t>
    </rPh>
    <rPh sb="3" eb="5">
      <t>コテイ</t>
    </rPh>
    <rPh sb="5" eb="7">
      <t>シサン</t>
    </rPh>
    <rPh sb="7" eb="9">
      <t>ゲンカ</t>
    </rPh>
    <rPh sb="9" eb="11">
      <t>ショウキャク</t>
    </rPh>
    <rPh sb="11" eb="12">
      <t>リツ</t>
    </rPh>
    <rPh sb="14" eb="16">
      <t>カンロ</t>
    </rPh>
    <rPh sb="16" eb="19">
      <t>ケイネンカ</t>
    </rPh>
    <rPh sb="19" eb="20">
      <t>リツ</t>
    </rPh>
    <rPh sb="22" eb="24">
      <t>ゲンザイ</t>
    </rPh>
    <rPh sb="25" eb="27">
      <t>シサン</t>
    </rPh>
    <rPh sb="32" eb="34">
      <t>ゲンカ</t>
    </rPh>
    <rPh sb="34" eb="36">
      <t>ショウキャク</t>
    </rPh>
    <rPh sb="37" eb="38">
      <t>スス</t>
    </rPh>
    <rPh sb="44" eb="46">
      <t>タイヨウ</t>
    </rPh>
    <rPh sb="46" eb="47">
      <t>ネン</t>
    </rPh>
    <rPh sb="47" eb="48">
      <t>スウ</t>
    </rPh>
    <rPh sb="49" eb="50">
      <t>コ</t>
    </rPh>
    <rPh sb="52" eb="54">
      <t>カンロ</t>
    </rPh>
    <rPh sb="55" eb="56">
      <t>スク</t>
    </rPh>
    <rPh sb="65" eb="67">
      <t>コンゴ</t>
    </rPh>
    <rPh sb="67" eb="70">
      <t>イチジテキ</t>
    </rPh>
    <rPh sb="85" eb="86">
      <t>カンガ</t>
    </rPh>
    <rPh sb="93" eb="95">
      <t>ケイエイ</t>
    </rPh>
    <rPh sb="95" eb="97">
      <t>センリャク</t>
    </rPh>
    <rPh sb="97" eb="98">
      <t>トウ</t>
    </rPh>
    <rPh sb="99" eb="101">
      <t>サクテイ</t>
    </rPh>
    <rPh sb="102" eb="104">
      <t>ケンゼン</t>
    </rPh>
    <rPh sb="105" eb="107">
      <t>ケイエイ</t>
    </rPh>
    <rPh sb="108" eb="110">
      <t>イジ</t>
    </rPh>
    <rPh sb="114" eb="116">
      <t>ヒツヨウ</t>
    </rPh>
    <rPh sb="120" eb="121">
      <t>カンガ</t>
    </rPh>
    <rPh sb="173" eb="175">
      <t>スイジュン</t>
    </rPh>
    <rPh sb="190" eb="192">
      <t>セキメン</t>
    </rPh>
    <rPh sb="196" eb="197">
      <t>カン</t>
    </rPh>
    <rPh sb="198" eb="201">
      <t>ロウキュウカン</t>
    </rPh>
    <rPh sb="201" eb="203">
      <t>コウシン</t>
    </rPh>
    <rPh sb="204" eb="206">
      <t>ヘイセイ</t>
    </rPh>
    <rPh sb="208" eb="210">
      <t>ネンド</t>
    </rPh>
    <rPh sb="211" eb="213">
      <t>カンリョウ</t>
    </rPh>
    <rPh sb="217" eb="219">
      <t>オオハバ</t>
    </rPh>
    <rPh sb="220" eb="222">
      <t>コウシン</t>
    </rPh>
    <rPh sb="222" eb="223">
      <t>リツ</t>
    </rPh>
    <rPh sb="224" eb="225">
      <t>ヒク</t>
    </rPh>
    <rPh sb="230" eb="232">
      <t>コンゴ</t>
    </rPh>
    <rPh sb="233" eb="236">
      <t>ケイカクテキ</t>
    </rPh>
    <rPh sb="237" eb="239">
      <t>コウシン</t>
    </rPh>
    <rPh sb="244" eb="246">
      <t>ヒツヨウ</t>
    </rPh>
    <phoneticPr fontId="4"/>
  </si>
  <si>
    <t>　現時点では費用の削減などの努力をしているため給水収益で賄うことができている。
　しかし、施設利用率が低水準であり、今後も人口減少や節水機器の普及により、さらに低下すると見込まれる。また、企業債残高も高水準となっており財政を圧迫している。
　そのため、将来的な老朽化施設等の更新による財源不足に備え、経営戦略に基づき計画的な経営をする必要がある。</t>
    <rPh sb="1" eb="4">
      <t>ゲンジテン</t>
    </rPh>
    <rPh sb="6" eb="8">
      <t>ヒヨウ</t>
    </rPh>
    <rPh sb="9" eb="11">
      <t>サクゲン</t>
    </rPh>
    <rPh sb="14" eb="16">
      <t>ドリョク</t>
    </rPh>
    <rPh sb="45" eb="47">
      <t>シセツ</t>
    </rPh>
    <rPh sb="47" eb="50">
      <t>リヨウリツ</t>
    </rPh>
    <rPh sb="51" eb="54">
      <t>テイスイジュン</t>
    </rPh>
    <rPh sb="58" eb="60">
      <t>コンゴ</t>
    </rPh>
    <rPh sb="61" eb="63">
      <t>ジンコウ</t>
    </rPh>
    <rPh sb="63" eb="65">
      <t>ゲンショウ</t>
    </rPh>
    <rPh sb="66" eb="68">
      <t>セッスイ</t>
    </rPh>
    <rPh sb="68" eb="70">
      <t>キキ</t>
    </rPh>
    <rPh sb="71" eb="73">
      <t>フキュウ</t>
    </rPh>
    <rPh sb="80" eb="82">
      <t>テイカ</t>
    </rPh>
    <rPh sb="85" eb="87">
      <t>ミコ</t>
    </rPh>
    <rPh sb="94" eb="96">
      <t>キギョウ</t>
    </rPh>
    <rPh sb="96" eb="97">
      <t>サイ</t>
    </rPh>
    <rPh sb="97" eb="99">
      <t>ザンダカ</t>
    </rPh>
    <rPh sb="100" eb="103">
      <t>コウスイジュン</t>
    </rPh>
    <rPh sb="109" eb="111">
      <t>ザイセイ</t>
    </rPh>
    <rPh sb="112" eb="114">
      <t>アッパク</t>
    </rPh>
    <rPh sb="126" eb="129">
      <t>ショウライテキ</t>
    </rPh>
    <rPh sb="130" eb="133">
      <t>ロウキュウカ</t>
    </rPh>
    <rPh sb="133" eb="135">
      <t>シセツ</t>
    </rPh>
    <rPh sb="135" eb="136">
      <t>トウ</t>
    </rPh>
    <rPh sb="137" eb="139">
      <t>コウシン</t>
    </rPh>
    <rPh sb="142" eb="144">
      <t>ザイゲン</t>
    </rPh>
    <rPh sb="144" eb="146">
      <t>フソク</t>
    </rPh>
    <rPh sb="147" eb="148">
      <t>ソナ</t>
    </rPh>
    <rPh sb="150" eb="152">
      <t>ケイエイ</t>
    </rPh>
    <rPh sb="152" eb="154">
      <t>センリャク</t>
    </rPh>
    <rPh sb="155" eb="156">
      <t>モト</t>
    </rPh>
    <rPh sb="158" eb="161">
      <t>ケイカクテキ</t>
    </rPh>
    <rPh sb="162" eb="164">
      <t>ケイエイ</t>
    </rPh>
    <rPh sb="167" eb="169">
      <t>ヒツヨウ</t>
    </rPh>
    <phoneticPr fontId="4"/>
  </si>
  <si>
    <t>①経常収支比率・⑤料金回収率
　経常収支比率は、H26以降は新会計基準により長期前受金戻入の影響で黒字化となっている。
　料金回収率は、100％以上であるものの給水収益の減少により低下しつつある。今後も、人口減少等により料金収入の減少が予想されるため適切な料金設定を行う必要があると考えられる。
②累積欠損金比率
　H25は給水収益の減少や費用が嵩み欠損金が発生したが、現在累積欠損金はない。
③流動比率
　新会計基準により流動負債が増加し流動比率は減少している。しかし、100％以上であり、短期的な債務に対する支払能力は、現時点で問題が無いことがわかる。
④企業債残高対給水収益比率
　類似団体に比べても企業債残高は高い水準である。これは、老朽管路更新を計画的に行っているためである。しかし、今後大規模な更新時期が到来するため、更新計画に加え投資規模の適正化や企業債の借入計画を図る必要がある。
⑥給水原価
　水1㎥の費用は約140円であり、類似団体に比べ費用を抑えていることがわかる。
⑦施設利用率・⑧有収率
　施設利用率が能力の約5割程度である。これは、人口減少や節水機器の普及に起因するものと考えられる。一方で、有収率は類似団体に比べ高い水準である。今後は、配水区域や施設規模の見直しを図り、施設利用を適正化する必要がある。</t>
    <rPh sb="85" eb="87">
      <t>ゲンショウ</t>
    </rPh>
    <rPh sb="90" eb="92">
      <t>テイカ</t>
    </rPh>
    <rPh sb="557" eb="558">
      <t>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</si>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</sst>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1.24</c:v>
                </c:pt>
                <c:pt idx="1">
                  <c:v>1.44</c:v>
                </c:pt>
                <c:pt idx="2">
                  <c:v>1.22</c:v>
                </c:pt>
                <c:pt idx="3">
                  <c:v>1.18</c:v>
                </c:pt>
                <c:pt idx="4">
                  <c:v>0.51</c:v>
                </c:pt>
              </c:numCache>
            </c:numRef>
          </c:val>
        </c:ser>
        <c:dLbls>
          <c:showLegendKey val="0"/>
          <c:showVal val="0"/>
          <c:showCatName val="0"/>
          <c:showSerName val="0"/>
          <c:showPercent val="0"/>
          <c:showBubbleSize val="0"/>
        </c:dLbls>
        <c:gapWidth val="150"/>
        <c:axId val="51687424"/>
        <c:axId val="516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51687424"/>
        <c:axId val="51689344"/>
      </c:lineChart>
      <c:dateAx>
        <c:axId val="51687424"/>
        <c:scaling>
          <c:orientation val="minMax"/>
        </c:scaling>
        <c:delete val="1"/>
        <c:axPos val="b"/>
        <c:numFmt formatCode="ge" sourceLinked="1"/>
        <c:majorTickMark val="none"/>
        <c:minorTickMark val="none"/>
        <c:tickLblPos val="none"/>
        <c:crossAx val="51689344"/>
        <c:crosses val="autoZero"/>
        <c:auto val="1"/>
        <c:lblOffset val="100"/>
        <c:baseTimeUnit val="years"/>
      </c:dateAx>
      <c:valAx>
        <c:axId val="516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54.8</c:v>
                </c:pt>
                <c:pt idx="1">
                  <c:v>53.76</c:v>
                </c:pt>
                <c:pt idx="2">
                  <c:v>53.03</c:v>
                </c:pt>
                <c:pt idx="3">
                  <c:v>52.75</c:v>
                </c:pt>
                <c:pt idx="4">
                  <c:v>51.5</c:v>
                </c:pt>
              </c:numCache>
            </c:numRef>
          </c:val>
        </c:ser>
        <c:dLbls>
          <c:showLegendKey val="0"/>
          <c:showVal val="0"/>
          <c:showCatName val="0"/>
          <c:showSerName val="0"/>
          <c:showPercent val="0"/>
          <c:showBubbleSize val="0"/>
        </c:dLbls>
        <c:gapWidth val="150"/>
        <c:axId val="52326784"/>
        <c:axId val="5232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52326784"/>
        <c:axId val="52328704"/>
      </c:lineChart>
      <c:dateAx>
        <c:axId val="52326784"/>
        <c:scaling>
          <c:orientation val="minMax"/>
        </c:scaling>
        <c:delete val="1"/>
        <c:axPos val="b"/>
        <c:numFmt formatCode="ge" sourceLinked="1"/>
        <c:majorTickMark val="none"/>
        <c:minorTickMark val="none"/>
        <c:tickLblPos val="none"/>
        <c:crossAx val="52328704"/>
        <c:crosses val="autoZero"/>
        <c:auto val="1"/>
        <c:lblOffset val="100"/>
        <c:baseTimeUnit val="years"/>
      </c:dateAx>
      <c:valAx>
        <c:axId val="5232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2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90.11</c:v>
                </c:pt>
                <c:pt idx="1">
                  <c:v>90.51</c:v>
                </c:pt>
                <c:pt idx="2">
                  <c:v>90.67</c:v>
                </c:pt>
                <c:pt idx="3">
                  <c:v>89.77</c:v>
                </c:pt>
                <c:pt idx="4">
                  <c:v>90.66</c:v>
                </c:pt>
              </c:numCache>
            </c:numRef>
          </c:val>
        </c:ser>
        <c:dLbls>
          <c:showLegendKey val="0"/>
          <c:showVal val="0"/>
          <c:showCatName val="0"/>
          <c:showSerName val="0"/>
          <c:showPercent val="0"/>
          <c:showBubbleSize val="0"/>
        </c:dLbls>
        <c:gapWidth val="150"/>
        <c:axId val="52359168"/>
        <c:axId val="5236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52359168"/>
        <c:axId val="52361088"/>
      </c:lineChart>
      <c:dateAx>
        <c:axId val="52359168"/>
        <c:scaling>
          <c:orientation val="minMax"/>
        </c:scaling>
        <c:delete val="1"/>
        <c:axPos val="b"/>
        <c:numFmt formatCode="ge" sourceLinked="1"/>
        <c:majorTickMark val="none"/>
        <c:minorTickMark val="none"/>
        <c:tickLblPos val="none"/>
        <c:crossAx val="52361088"/>
        <c:crosses val="autoZero"/>
        <c:auto val="1"/>
        <c:lblOffset val="100"/>
        <c:baseTimeUnit val="years"/>
      </c:dateAx>
      <c:valAx>
        <c:axId val="523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5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100.43</c:v>
                </c:pt>
                <c:pt idx="1">
                  <c:v>98.88</c:v>
                </c:pt>
                <c:pt idx="2">
                  <c:v>115.12</c:v>
                </c:pt>
                <c:pt idx="3">
                  <c:v>113.32</c:v>
                </c:pt>
                <c:pt idx="4">
                  <c:v>111.66</c:v>
                </c:pt>
              </c:numCache>
            </c:numRef>
          </c:val>
        </c:ser>
        <c:dLbls>
          <c:showLegendKey val="0"/>
          <c:showVal val="0"/>
          <c:showCatName val="0"/>
          <c:showSerName val="0"/>
          <c:showPercent val="0"/>
          <c:showBubbleSize val="0"/>
        </c:dLbls>
        <c:gapWidth val="150"/>
        <c:axId val="51703168"/>
        <c:axId val="5187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51703168"/>
        <c:axId val="51873280"/>
      </c:lineChart>
      <c:dateAx>
        <c:axId val="51703168"/>
        <c:scaling>
          <c:orientation val="minMax"/>
        </c:scaling>
        <c:delete val="1"/>
        <c:axPos val="b"/>
        <c:numFmt formatCode="ge" sourceLinked="1"/>
        <c:majorTickMark val="none"/>
        <c:minorTickMark val="none"/>
        <c:tickLblPos val="none"/>
        <c:crossAx val="51873280"/>
        <c:crosses val="autoZero"/>
        <c:auto val="1"/>
        <c:lblOffset val="100"/>
        <c:baseTimeUnit val="years"/>
      </c:dateAx>
      <c:valAx>
        <c:axId val="51873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7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39.770000000000003</c:v>
                </c:pt>
                <c:pt idx="1">
                  <c:v>41.2</c:v>
                </c:pt>
                <c:pt idx="2">
                  <c:v>44.47</c:v>
                </c:pt>
                <c:pt idx="3">
                  <c:v>45.8</c:v>
                </c:pt>
                <c:pt idx="4">
                  <c:v>47.36</c:v>
                </c:pt>
              </c:numCache>
            </c:numRef>
          </c:val>
        </c:ser>
        <c:dLbls>
          <c:showLegendKey val="0"/>
          <c:showVal val="0"/>
          <c:showCatName val="0"/>
          <c:showSerName val="0"/>
          <c:showPercent val="0"/>
          <c:showBubbleSize val="0"/>
        </c:dLbls>
        <c:gapWidth val="150"/>
        <c:axId val="51526656"/>
        <c:axId val="5152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51526656"/>
        <c:axId val="51528832"/>
      </c:lineChart>
      <c:dateAx>
        <c:axId val="51526656"/>
        <c:scaling>
          <c:orientation val="minMax"/>
        </c:scaling>
        <c:delete val="1"/>
        <c:axPos val="b"/>
        <c:numFmt formatCode="ge" sourceLinked="1"/>
        <c:majorTickMark val="none"/>
        <c:minorTickMark val="none"/>
        <c:tickLblPos val="none"/>
        <c:crossAx val="51528832"/>
        <c:crosses val="autoZero"/>
        <c:auto val="1"/>
        <c:lblOffset val="100"/>
        <c:baseTimeUnit val="years"/>
      </c:dateAx>
      <c:valAx>
        <c:axId val="515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2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1.35</c:v>
                </c:pt>
                <c:pt idx="1">
                  <c:v>1.53</c:v>
                </c:pt>
                <c:pt idx="2">
                  <c:v>1.48</c:v>
                </c:pt>
                <c:pt idx="3">
                  <c:v>1.31</c:v>
                </c:pt>
                <c:pt idx="4">
                  <c:v>1.17</c:v>
                </c:pt>
              </c:numCache>
            </c:numRef>
          </c:val>
        </c:ser>
        <c:dLbls>
          <c:showLegendKey val="0"/>
          <c:showVal val="0"/>
          <c:showCatName val="0"/>
          <c:showSerName val="0"/>
          <c:showPercent val="0"/>
          <c:showBubbleSize val="0"/>
        </c:dLbls>
        <c:gapWidth val="150"/>
        <c:axId val="51563136"/>
        <c:axId val="5156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51563136"/>
        <c:axId val="51569408"/>
      </c:lineChart>
      <c:dateAx>
        <c:axId val="51563136"/>
        <c:scaling>
          <c:orientation val="minMax"/>
        </c:scaling>
        <c:delete val="1"/>
        <c:axPos val="b"/>
        <c:numFmt formatCode="ge" sourceLinked="1"/>
        <c:majorTickMark val="none"/>
        <c:minorTickMark val="none"/>
        <c:tickLblPos val="none"/>
        <c:crossAx val="51569408"/>
        <c:crosses val="autoZero"/>
        <c:auto val="1"/>
        <c:lblOffset val="100"/>
        <c:baseTimeUnit val="years"/>
      </c:dateAx>
      <c:valAx>
        <c:axId val="5156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
                  <c:v>0</c:v>
                </c:pt>
                <c:pt idx="1">
                  <c:v>1.3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51591424"/>
        <c:axId val="5161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51591424"/>
        <c:axId val="51618176"/>
      </c:lineChart>
      <c:dateAx>
        <c:axId val="51591424"/>
        <c:scaling>
          <c:orientation val="minMax"/>
        </c:scaling>
        <c:delete val="1"/>
        <c:axPos val="b"/>
        <c:numFmt formatCode="ge" sourceLinked="1"/>
        <c:majorTickMark val="none"/>
        <c:minorTickMark val="none"/>
        <c:tickLblPos val="none"/>
        <c:crossAx val="51618176"/>
        <c:crosses val="autoZero"/>
        <c:auto val="1"/>
        <c:lblOffset val="100"/>
        <c:baseTimeUnit val="years"/>
      </c:dateAx>
      <c:valAx>
        <c:axId val="51618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5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972.35</c:v>
                </c:pt>
                <c:pt idx="1">
                  <c:v>919.3</c:v>
                </c:pt>
                <c:pt idx="2">
                  <c:v>420.49</c:v>
                </c:pt>
                <c:pt idx="3">
                  <c:v>425.8</c:v>
                </c:pt>
                <c:pt idx="4">
                  <c:v>509.93</c:v>
                </c:pt>
              </c:numCache>
            </c:numRef>
          </c:val>
        </c:ser>
        <c:dLbls>
          <c:showLegendKey val="0"/>
          <c:showVal val="0"/>
          <c:showCatName val="0"/>
          <c:showSerName val="0"/>
          <c:showPercent val="0"/>
          <c:showBubbleSize val="0"/>
        </c:dLbls>
        <c:gapWidth val="150"/>
        <c:axId val="52172672"/>
        <c:axId val="5217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52172672"/>
        <c:axId val="52174848"/>
      </c:lineChart>
      <c:dateAx>
        <c:axId val="52172672"/>
        <c:scaling>
          <c:orientation val="minMax"/>
        </c:scaling>
        <c:delete val="1"/>
        <c:axPos val="b"/>
        <c:numFmt formatCode="ge" sourceLinked="1"/>
        <c:majorTickMark val="none"/>
        <c:minorTickMark val="none"/>
        <c:tickLblPos val="none"/>
        <c:crossAx val="52174848"/>
        <c:crosses val="autoZero"/>
        <c:auto val="1"/>
        <c:lblOffset val="100"/>
        <c:baseTimeUnit val="years"/>
      </c:dateAx>
      <c:valAx>
        <c:axId val="52174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1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422.17</c:v>
                </c:pt>
                <c:pt idx="1">
                  <c:v>429.23</c:v>
                </c:pt>
                <c:pt idx="2">
                  <c:v>438.41</c:v>
                </c:pt>
                <c:pt idx="3">
                  <c:v>446.16</c:v>
                </c:pt>
                <c:pt idx="4">
                  <c:v>446.98</c:v>
                </c:pt>
              </c:numCache>
            </c:numRef>
          </c:val>
        </c:ser>
        <c:dLbls>
          <c:showLegendKey val="0"/>
          <c:showVal val="0"/>
          <c:showCatName val="0"/>
          <c:showSerName val="0"/>
          <c:showPercent val="0"/>
          <c:showBubbleSize val="0"/>
        </c:dLbls>
        <c:gapWidth val="150"/>
        <c:axId val="52200960"/>
        <c:axId val="5220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52200960"/>
        <c:axId val="52202880"/>
      </c:lineChart>
      <c:dateAx>
        <c:axId val="52200960"/>
        <c:scaling>
          <c:orientation val="minMax"/>
        </c:scaling>
        <c:delete val="1"/>
        <c:axPos val="b"/>
        <c:numFmt formatCode="ge" sourceLinked="1"/>
        <c:majorTickMark val="none"/>
        <c:minorTickMark val="none"/>
        <c:tickLblPos val="none"/>
        <c:crossAx val="52202880"/>
        <c:crosses val="autoZero"/>
        <c:auto val="1"/>
        <c:lblOffset val="100"/>
        <c:baseTimeUnit val="years"/>
      </c:dateAx>
      <c:valAx>
        <c:axId val="52202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2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97.21</c:v>
                </c:pt>
                <c:pt idx="1">
                  <c:v>95.84</c:v>
                </c:pt>
                <c:pt idx="2">
                  <c:v>109.9</c:v>
                </c:pt>
                <c:pt idx="3">
                  <c:v>106.76</c:v>
                </c:pt>
                <c:pt idx="4">
                  <c:v>105.54</c:v>
                </c:pt>
              </c:numCache>
            </c:numRef>
          </c:val>
        </c:ser>
        <c:dLbls>
          <c:showLegendKey val="0"/>
          <c:showVal val="0"/>
          <c:showCatName val="0"/>
          <c:showSerName val="0"/>
          <c:showPercent val="0"/>
          <c:showBubbleSize val="0"/>
        </c:dLbls>
        <c:gapWidth val="150"/>
        <c:axId val="52245632"/>
        <c:axId val="5224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52245632"/>
        <c:axId val="52247552"/>
      </c:lineChart>
      <c:dateAx>
        <c:axId val="52245632"/>
        <c:scaling>
          <c:orientation val="minMax"/>
        </c:scaling>
        <c:delete val="1"/>
        <c:axPos val="b"/>
        <c:numFmt formatCode="ge" sourceLinked="1"/>
        <c:majorTickMark val="none"/>
        <c:minorTickMark val="none"/>
        <c:tickLblPos val="none"/>
        <c:crossAx val="52247552"/>
        <c:crosses val="autoZero"/>
        <c:auto val="1"/>
        <c:lblOffset val="100"/>
        <c:baseTimeUnit val="years"/>
      </c:dateAx>
      <c:valAx>
        <c:axId val="5224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4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152.83000000000001</c:v>
                </c:pt>
                <c:pt idx="1">
                  <c:v>155.08000000000001</c:v>
                </c:pt>
                <c:pt idx="2">
                  <c:v>135.19</c:v>
                </c:pt>
                <c:pt idx="3">
                  <c:v>139.4</c:v>
                </c:pt>
                <c:pt idx="4">
                  <c:v>140.96</c:v>
                </c:pt>
              </c:numCache>
            </c:numRef>
          </c:val>
        </c:ser>
        <c:dLbls>
          <c:showLegendKey val="0"/>
          <c:showVal val="0"/>
          <c:showCatName val="0"/>
          <c:showSerName val="0"/>
          <c:showPercent val="0"/>
          <c:showBubbleSize val="0"/>
        </c:dLbls>
        <c:gapWidth val="150"/>
        <c:axId val="52290304"/>
        <c:axId val="522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52290304"/>
        <c:axId val="52292224"/>
      </c:lineChart>
      <c:dateAx>
        <c:axId val="52290304"/>
        <c:scaling>
          <c:orientation val="minMax"/>
        </c:scaling>
        <c:delete val="1"/>
        <c:axPos val="b"/>
        <c:numFmt formatCode="ge" sourceLinked="1"/>
        <c:majorTickMark val="none"/>
        <c:minorTickMark val="none"/>
        <c:tickLblPos val="none"/>
        <c:crossAx val="52292224"/>
        <c:crosses val="autoZero"/>
        <c:auto val="1"/>
        <c:lblOffset val="100"/>
        <c:baseTimeUnit val="years"/>
      </c:dateAx>
      <c:valAx>
        <c:axId val="522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80" zoomScaleNormal="8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埼玉県　行田市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A4</v>
      </c>
      <c r="X8" s="86"/>
      <c r="Y8" s="86"/>
      <c r="Z8" s="86"/>
      <c r="AA8" s="86"/>
      <c r="AB8" s="86"/>
      <c r="AC8" s="86"/>
      <c r="AD8" s="87" t="s">
        <v>119</v>
      </c>
      <c r="AE8" s="87"/>
      <c r="AF8" s="87"/>
      <c r="AG8" s="87"/>
      <c r="AH8" s="87"/>
      <c r="AI8" s="87"/>
      <c r="AJ8" s="87"/>
      <c r="AK8" s="5"/>
      <c r="AL8" s="74">
        <f>データ!$R$6</f>
        <v>82836</v>
      </c>
      <c r="AM8" s="74"/>
      <c r="AN8" s="74"/>
      <c r="AO8" s="74"/>
      <c r="AP8" s="74"/>
      <c r="AQ8" s="74"/>
      <c r="AR8" s="74"/>
      <c r="AS8" s="74"/>
      <c r="AT8" s="70">
        <f>データ!$S$6</f>
        <v>67.489999999999995</v>
      </c>
      <c r="AU8" s="71"/>
      <c r="AV8" s="71"/>
      <c r="AW8" s="71"/>
      <c r="AX8" s="71"/>
      <c r="AY8" s="71"/>
      <c r="AZ8" s="71"/>
      <c r="BA8" s="71"/>
      <c r="BB8" s="73">
        <f>データ!$T$6</f>
        <v>1227.3800000000001</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64.81</v>
      </c>
      <c r="J10" s="71"/>
      <c r="K10" s="71"/>
      <c r="L10" s="71"/>
      <c r="M10" s="71"/>
      <c r="N10" s="71"/>
      <c r="O10" s="72"/>
      <c r="P10" s="73">
        <f>データ!$P$6</f>
        <v>96.98</v>
      </c>
      <c r="Q10" s="73"/>
      <c r="R10" s="73"/>
      <c r="S10" s="73"/>
      <c r="T10" s="73"/>
      <c r="U10" s="73"/>
      <c r="V10" s="73"/>
      <c r="W10" s="74">
        <f>データ!$Q$6</f>
        <v>2721</v>
      </c>
      <c r="X10" s="74"/>
      <c r="Y10" s="74"/>
      <c r="Z10" s="74"/>
      <c r="AA10" s="74"/>
      <c r="AB10" s="74"/>
      <c r="AC10" s="74"/>
      <c r="AD10" s="2"/>
      <c r="AE10" s="2"/>
      <c r="AF10" s="2"/>
      <c r="AG10" s="2"/>
      <c r="AH10" s="5"/>
      <c r="AI10" s="5"/>
      <c r="AJ10" s="5"/>
      <c r="AK10" s="5"/>
      <c r="AL10" s="74">
        <f>データ!$U$6</f>
        <v>76339</v>
      </c>
      <c r="AM10" s="74"/>
      <c r="AN10" s="74"/>
      <c r="AO10" s="74"/>
      <c r="AP10" s="74"/>
      <c r="AQ10" s="74"/>
      <c r="AR10" s="74"/>
      <c r="AS10" s="74"/>
      <c r="AT10" s="70">
        <f>データ!$V$6</f>
        <v>61.67</v>
      </c>
      <c r="AU10" s="71"/>
      <c r="AV10" s="71"/>
      <c r="AW10" s="71"/>
      <c r="AX10" s="71"/>
      <c r="AY10" s="71"/>
      <c r="AZ10" s="71"/>
      <c r="BA10" s="71"/>
      <c r="BB10" s="73">
        <f>データ!$W$6</f>
        <v>1237.8599999999999</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65" t="s">
        <v>118</v>
      </c>
      <c r="BM16" s="66"/>
      <c r="BN16" s="66"/>
      <c r="BO16" s="66"/>
      <c r="BP16" s="66"/>
      <c r="BQ16" s="66"/>
      <c r="BR16" s="66"/>
      <c r="BS16" s="66"/>
      <c r="BT16" s="66"/>
      <c r="BU16" s="66"/>
      <c r="BV16" s="66"/>
      <c r="BW16" s="66"/>
      <c r="BX16" s="66"/>
      <c r="BY16" s="66"/>
      <c r="BZ16" s="67"/>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65"/>
      <c r="BM17" s="66"/>
      <c r="BN17" s="66"/>
      <c r="BO17" s="66"/>
      <c r="BP17" s="66"/>
      <c r="BQ17" s="66"/>
      <c r="BR17" s="66"/>
      <c r="BS17" s="66"/>
      <c r="BT17" s="66"/>
      <c r="BU17" s="66"/>
      <c r="BV17" s="66"/>
      <c r="BW17" s="66"/>
      <c r="BX17" s="66"/>
      <c r="BY17" s="66"/>
      <c r="BZ17" s="67"/>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65"/>
      <c r="BM18" s="66"/>
      <c r="BN18" s="66"/>
      <c r="BO18" s="66"/>
      <c r="BP18" s="66"/>
      <c r="BQ18" s="66"/>
      <c r="BR18" s="66"/>
      <c r="BS18" s="66"/>
      <c r="BT18" s="66"/>
      <c r="BU18" s="66"/>
      <c r="BV18" s="66"/>
      <c r="BW18" s="66"/>
      <c r="BX18" s="66"/>
      <c r="BY18" s="66"/>
      <c r="BZ18" s="67"/>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65"/>
      <c r="BM19" s="66"/>
      <c r="BN19" s="66"/>
      <c r="BO19" s="66"/>
      <c r="BP19" s="66"/>
      <c r="BQ19" s="66"/>
      <c r="BR19" s="66"/>
      <c r="BS19" s="66"/>
      <c r="BT19" s="66"/>
      <c r="BU19" s="66"/>
      <c r="BV19" s="66"/>
      <c r="BW19" s="66"/>
      <c r="BX19" s="66"/>
      <c r="BY19" s="66"/>
      <c r="BZ19" s="67"/>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65"/>
      <c r="BM20" s="66"/>
      <c r="BN20" s="66"/>
      <c r="BO20" s="66"/>
      <c r="BP20" s="66"/>
      <c r="BQ20" s="66"/>
      <c r="BR20" s="66"/>
      <c r="BS20" s="66"/>
      <c r="BT20" s="66"/>
      <c r="BU20" s="66"/>
      <c r="BV20" s="66"/>
      <c r="BW20" s="66"/>
      <c r="BX20" s="66"/>
      <c r="BY20" s="66"/>
      <c r="BZ20" s="67"/>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65"/>
      <c r="BM21" s="66"/>
      <c r="BN21" s="66"/>
      <c r="BO21" s="66"/>
      <c r="BP21" s="66"/>
      <c r="BQ21" s="66"/>
      <c r="BR21" s="66"/>
      <c r="BS21" s="66"/>
      <c r="BT21" s="66"/>
      <c r="BU21" s="66"/>
      <c r="BV21" s="66"/>
      <c r="BW21" s="66"/>
      <c r="BX21" s="66"/>
      <c r="BY21" s="66"/>
      <c r="BZ21" s="67"/>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65"/>
      <c r="BM22" s="66"/>
      <c r="BN22" s="66"/>
      <c r="BO22" s="66"/>
      <c r="BP22" s="66"/>
      <c r="BQ22" s="66"/>
      <c r="BR22" s="66"/>
      <c r="BS22" s="66"/>
      <c r="BT22" s="66"/>
      <c r="BU22" s="66"/>
      <c r="BV22" s="66"/>
      <c r="BW22" s="66"/>
      <c r="BX22" s="66"/>
      <c r="BY22" s="66"/>
      <c r="BZ22" s="67"/>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65"/>
      <c r="BM23" s="66"/>
      <c r="BN23" s="66"/>
      <c r="BO23" s="66"/>
      <c r="BP23" s="66"/>
      <c r="BQ23" s="66"/>
      <c r="BR23" s="66"/>
      <c r="BS23" s="66"/>
      <c r="BT23" s="66"/>
      <c r="BU23" s="66"/>
      <c r="BV23" s="66"/>
      <c r="BW23" s="66"/>
      <c r="BX23" s="66"/>
      <c r="BY23" s="66"/>
      <c r="BZ23" s="67"/>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65"/>
      <c r="BM24" s="66"/>
      <c r="BN24" s="66"/>
      <c r="BO24" s="66"/>
      <c r="BP24" s="66"/>
      <c r="BQ24" s="66"/>
      <c r="BR24" s="66"/>
      <c r="BS24" s="66"/>
      <c r="BT24" s="66"/>
      <c r="BU24" s="66"/>
      <c r="BV24" s="66"/>
      <c r="BW24" s="66"/>
      <c r="BX24" s="66"/>
      <c r="BY24" s="66"/>
      <c r="BZ24" s="67"/>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65"/>
      <c r="BM25" s="66"/>
      <c r="BN25" s="66"/>
      <c r="BO25" s="66"/>
      <c r="BP25" s="66"/>
      <c r="BQ25" s="66"/>
      <c r="BR25" s="66"/>
      <c r="BS25" s="66"/>
      <c r="BT25" s="66"/>
      <c r="BU25" s="66"/>
      <c r="BV25" s="66"/>
      <c r="BW25" s="66"/>
      <c r="BX25" s="66"/>
      <c r="BY25" s="66"/>
      <c r="BZ25" s="67"/>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65"/>
      <c r="BM26" s="66"/>
      <c r="BN26" s="66"/>
      <c r="BO26" s="66"/>
      <c r="BP26" s="66"/>
      <c r="BQ26" s="66"/>
      <c r="BR26" s="66"/>
      <c r="BS26" s="66"/>
      <c r="BT26" s="66"/>
      <c r="BU26" s="66"/>
      <c r="BV26" s="66"/>
      <c r="BW26" s="66"/>
      <c r="BX26" s="66"/>
      <c r="BY26" s="66"/>
      <c r="BZ26" s="67"/>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65"/>
      <c r="BM27" s="66"/>
      <c r="BN27" s="66"/>
      <c r="BO27" s="66"/>
      <c r="BP27" s="66"/>
      <c r="BQ27" s="66"/>
      <c r="BR27" s="66"/>
      <c r="BS27" s="66"/>
      <c r="BT27" s="66"/>
      <c r="BU27" s="66"/>
      <c r="BV27" s="66"/>
      <c r="BW27" s="66"/>
      <c r="BX27" s="66"/>
      <c r="BY27" s="66"/>
      <c r="BZ27" s="67"/>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65"/>
      <c r="BM28" s="66"/>
      <c r="BN28" s="66"/>
      <c r="BO28" s="66"/>
      <c r="BP28" s="66"/>
      <c r="BQ28" s="66"/>
      <c r="BR28" s="66"/>
      <c r="BS28" s="66"/>
      <c r="BT28" s="66"/>
      <c r="BU28" s="66"/>
      <c r="BV28" s="66"/>
      <c r="BW28" s="66"/>
      <c r="BX28" s="66"/>
      <c r="BY28" s="66"/>
      <c r="BZ28" s="67"/>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65"/>
      <c r="BM29" s="66"/>
      <c r="BN29" s="66"/>
      <c r="BO29" s="66"/>
      <c r="BP29" s="66"/>
      <c r="BQ29" s="66"/>
      <c r="BR29" s="66"/>
      <c r="BS29" s="66"/>
      <c r="BT29" s="66"/>
      <c r="BU29" s="66"/>
      <c r="BV29" s="66"/>
      <c r="BW29" s="66"/>
      <c r="BX29" s="66"/>
      <c r="BY29" s="66"/>
      <c r="BZ29" s="67"/>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65"/>
      <c r="BM30" s="66"/>
      <c r="BN30" s="66"/>
      <c r="BO30" s="66"/>
      <c r="BP30" s="66"/>
      <c r="BQ30" s="66"/>
      <c r="BR30" s="66"/>
      <c r="BS30" s="66"/>
      <c r="BT30" s="66"/>
      <c r="BU30" s="66"/>
      <c r="BV30" s="66"/>
      <c r="BW30" s="66"/>
      <c r="BX30" s="66"/>
      <c r="BY30" s="66"/>
      <c r="BZ30" s="67"/>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65"/>
      <c r="BM31" s="66"/>
      <c r="BN31" s="66"/>
      <c r="BO31" s="66"/>
      <c r="BP31" s="66"/>
      <c r="BQ31" s="66"/>
      <c r="BR31" s="66"/>
      <c r="BS31" s="66"/>
      <c r="BT31" s="66"/>
      <c r="BU31" s="66"/>
      <c r="BV31" s="66"/>
      <c r="BW31" s="66"/>
      <c r="BX31" s="66"/>
      <c r="BY31" s="66"/>
      <c r="BZ31" s="67"/>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65"/>
      <c r="BM32" s="66"/>
      <c r="BN32" s="66"/>
      <c r="BO32" s="66"/>
      <c r="BP32" s="66"/>
      <c r="BQ32" s="66"/>
      <c r="BR32" s="66"/>
      <c r="BS32" s="66"/>
      <c r="BT32" s="66"/>
      <c r="BU32" s="66"/>
      <c r="BV32" s="66"/>
      <c r="BW32" s="66"/>
      <c r="BX32" s="66"/>
      <c r="BY32" s="66"/>
      <c r="BZ32" s="67"/>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65"/>
      <c r="BM33" s="66"/>
      <c r="BN33" s="66"/>
      <c r="BO33" s="66"/>
      <c r="BP33" s="66"/>
      <c r="BQ33" s="66"/>
      <c r="BR33" s="66"/>
      <c r="BS33" s="66"/>
      <c r="BT33" s="66"/>
      <c r="BU33" s="66"/>
      <c r="BV33" s="66"/>
      <c r="BW33" s="66"/>
      <c r="BX33" s="66"/>
      <c r="BY33" s="66"/>
      <c r="BZ33" s="67"/>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65"/>
      <c r="BM34" s="66"/>
      <c r="BN34" s="66"/>
      <c r="BO34" s="66"/>
      <c r="BP34" s="66"/>
      <c r="BQ34" s="66"/>
      <c r="BR34" s="66"/>
      <c r="BS34" s="66"/>
      <c r="BT34" s="66"/>
      <c r="BU34" s="66"/>
      <c r="BV34" s="66"/>
      <c r="BW34" s="66"/>
      <c r="BX34" s="66"/>
      <c r="BY34" s="66"/>
      <c r="BZ34" s="67"/>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65"/>
      <c r="BM35" s="66"/>
      <c r="BN35" s="66"/>
      <c r="BO35" s="66"/>
      <c r="BP35" s="66"/>
      <c r="BQ35" s="66"/>
      <c r="BR35" s="66"/>
      <c r="BS35" s="66"/>
      <c r="BT35" s="66"/>
      <c r="BU35" s="66"/>
      <c r="BV35" s="66"/>
      <c r="BW35" s="66"/>
      <c r="BX35" s="66"/>
      <c r="BY35" s="66"/>
      <c r="BZ35" s="67"/>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65"/>
      <c r="BM36" s="66"/>
      <c r="BN36" s="66"/>
      <c r="BO36" s="66"/>
      <c r="BP36" s="66"/>
      <c r="BQ36" s="66"/>
      <c r="BR36" s="66"/>
      <c r="BS36" s="66"/>
      <c r="BT36" s="66"/>
      <c r="BU36" s="66"/>
      <c r="BV36" s="66"/>
      <c r="BW36" s="66"/>
      <c r="BX36" s="66"/>
      <c r="BY36" s="66"/>
      <c r="BZ36" s="67"/>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65"/>
      <c r="BM37" s="66"/>
      <c r="BN37" s="66"/>
      <c r="BO37" s="66"/>
      <c r="BP37" s="66"/>
      <c r="BQ37" s="66"/>
      <c r="BR37" s="66"/>
      <c r="BS37" s="66"/>
      <c r="BT37" s="66"/>
      <c r="BU37" s="66"/>
      <c r="BV37" s="66"/>
      <c r="BW37" s="66"/>
      <c r="BX37" s="66"/>
      <c r="BY37" s="66"/>
      <c r="BZ37" s="67"/>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65"/>
      <c r="BM38" s="66"/>
      <c r="BN38" s="66"/>
      <c r="BO38" s="66"/>
      <c r="BP38" s="66"/>
      <c r="BQ38" s="66"/>
      <c r="BR38" s="66"/>
      <c r="BS38" s="66"/>
      <c r="BT38" s="66"/>
      <c r="BU38" s="66"/>
      <c r="BV38" s="66"/>
      <c r="BW38" s="66"/>
      <c r="BX38" s="66"/>
      <c r="BY38" s="66"/>
      <c r="BZ38" s="67"/>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65"/>
      <c r="BM39" s="66"/>
      <c r="BN39" s="66"/>
      <c r="BO39" s="66"/>
      <c r="BP39" s="66"/>
      <c r="BQ39" s="66"/>
      <c r="BR39" s="66"/>
      <c r="BS39" s="66"/>
      <c r="BT39" s="66"/>
      <c r="BU39" s="66"/>
      <c r="BV39" s="66"/>
      <c r="BW39" s="66"/>
      <c r="BX39" s="66"/>
      <c r="BY39" s="66"/>
      <c r="BZ39" s="67"/>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65"/>
      <c r="BM40" s="66"/>
      <c r="BN40" s="66"/>
      <c r="BO40" s="66"/>
      <c r="BP40" s="66"/>
      <c r="BQ40" s="66"/>
      <c r="BR40" s="66"/>
      <c r="BS40" s="66"/>
      <c r="BT40" s="66"/>
      <c r="BU40" s="66"/>
      <c r="BV40" s="66"/>
      <c r="BW40" s="66"/>
      <c r="BX40" s="66"/>
      <c r="BY40" s="66"/>
      <c r="BZ40" s="67"/>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65"/>
      <c r="BM41" s="66"/>
      <c r="BN41" s="66"/>
      <c r="BO41" s="66"/>
      <c r="BP41" s="66"/>
      <c r="BQ41" s="66"/>
      <c r="BR41" s="66"/>
      <c r="BS41" s="66"/>
      <c r="BT41" s="66"/>
      <c r="BU41" s="66"/>
      <c r="BV41" s="66"/>
      <c r="BW41" s="66"/>
      <c r="BX41" s="66"/>
      <c r="BY41" s="66"/>
      <c r="BZ41" s="67"/>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65"/>
      <c r="BM42" s="66"/>
      <c r="BN42" s="66"/>
      <c r="BO42" s="66"/>
      <c r="BP42" s="66"/>
      <c r="BQ42" s="66"/>
      <c r="BR42" s="66"/>
      <c r="BS42" s="66"/>
      <c r="BT42" s="66"/>
      <c r="BU42" s="66"/>
      <c r="BV42" s="66"/>
      <c r="BW42" s="66"/>
      <c r="BX42" s="66"/>
      <c r="BY42" s="66"/>
      <c r="BZ42" s="67"/>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65"/>
      <c r="BM43" s="66"/>
      <c r="BN43" s="66"/>
      <c r="BO43" s="66"/>
      <c r="BP43" s="66"/>
      <c r="BQ43" s="66"/>
      <c r="BR43" s="66"/>
      <c r="BS43" s="66"/>
      <c r="BT43" s="66"/>
      <c r="BU43" s="66"/>
      <c r="BV43" s="66"/>
      <c r="BW43" s="66"/>
      <c r="BX43" s="66"/>
      <c r="BY43" s="66"/>
      <c r="BZ43" s="67"/>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65"/>
      <c r="BM44" s="66"/>
      <c r="BN44" s="66"/>
      <c r="BO44" s="66"/>
      <c r="BP44" s="66"/>
      <c r="BQ44" s="66"/>
      <c r="BR44" s="66"/>
      <c r="BS44" s="66"/>
      <c r="BT44" s="66"/>
      <c r="BU44" s="66"/>
      <c r="BV44" s="66"/>
      <c r="BW44" s="66"/>
      <c r="BX44" s="66"/>
      <c r="BY44" s="66"/>
      <c r="BZ44" s="67"/>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112062</v>
      </c>
      <c r="D6" s="34">
        <f t="shared" si="3"/>
        <v>46</v>
      </c>
      <c r="E6" s="34">
        <f t="shared" si="3"/>
        <v>1</v>
      </c>
      <c r="F6" s="34">
        <f t="shared" si="3"/>
        <v>0</v>
      </c>
      <c r="G6" s="34">
        <f t="shared" si="3"/>
        <v>1</v>
      </c>
      <c r="H6" s="34" t="str">
        <f t="shared" si="3"/>
        <v>埼玉県　行田市</v>
      </c>
      <c r="I6" s="34" t="str">
        <f t="shared" si="3"/>
        <v>法適用</v>
      </c>
      <c r="J6" s="34" t="str">
        <f t="shared" si="3"/>
        <v>水道事業</v>
      </c>
      <c r="K6" s="34" t="str">
        <f t="shared" si="3"/>
        <v>末端給水事業</v>
      </c>
      <c r="L6" s="34" t="str">
        <f t="shared" si="3"/>
        <v>A4</v>
      </c>
      <c r="M6" s="34">
        <f t="shared" si="3"/>
        <v>0</v>
      </c>
      <c r="N6" s="35" t="str">
        <f t="shared" si="3"/>
        <v>-</v>
      </c>
      <c r="O6" s="35">
        <f t="shared" si="3"/>
        <v>64.81</v>
      </c>
      <c r="P6" s="35">
        <f t="shared" si="3"/>
        <v>96.98</v>
      </c>
      <c r="Q6" s="35">
        <f t="shared" si="3"/>
        <v>2721</v>
      </c>
      <c r="R6" s="35">
        <f t="shared" si="3"/>
        <v>82836</v>
      </c>
      <c r="S6" s="35">
        <f t="shared" si="3"/>
        <v>67.489999999999995</v>
      </c>
      <c r="T6" s="35">
        <f t="shared" si="3"/>
        <v>1227.3800000000001</v>
      </c>
      <c r="U6" s="35">
        <f t="shared" si="3"/>
        <v>76339</v>
      </c>
      <c r="V6" s="35">
        <f t="shared" si="3"/>
        <v>61.67</v>
      </c>
      <c r="W6" s="35">
        <f t="shared" si="3"/>
        <v>1237.8599999999999</v>
      </c>
      <c r="X6" s="36">
        <f>IF(X7="",NA(),X7)</f>
        <v>100.43</v>
      </c>
      <c r="Y6" s="36">
        <f t="shared" ref="Y6:AG6" si="4">IF(Y7="",NA(),Y7)</f>
        <v>98.88</v>
      </c>
      <c r="Z6" s="36">
        <f t="shared" si="4"/>
        <v>115.12</v>
      </c>
      <c r="AA6" s="36">
        <f t="shared" si="4"/>
        <v>113.32</v>
      </c>
      <c r="AB6" s="36">
        <f t="shared" si="4"/>
        <v>111.66</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6">
        <f t="shared" ref="AJ6:AR6" si="5">IF(AJ7="",NA(),AJ7)</f>
        <v>1.3</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972.35</v>
      </c>
      <c r="AU6" s="36">
        <f t="shared" ref="AU6:BC6" si="6">IF(AU7="",NA(),AU7)</f>
        <v>919.3</v>
      </c>
      <c r="AV6" s="36">
        <f t="shared" si="6"/>
        <v>420.49</v>
      </c>
      <c r="AW6" s="36">
        <f t="shared" si="6"/>
        <v>425.8</v>
      </c>
      <c r="AX6" s="36">
        <f t="shared" si="6"/>
        <v>509.93</v>
      </c>
      <c r="AY6" s="36">
        <f t="shared" si="6"/>
        <v>701</v>
      </c>
      <c r="AZ6" s="36">
        <f t="shared" si="6"/>
        <v>739.59</v>
      </c>
      <c r="BA6" s="36">
        <f t="shared" si="6"/>
        <v>335.95</v>
      </c>
      <c r="BB6" s="36">
        <f t="shared" si="6"/>
        <v>346.59</v>
      </c>
      <c r="BC6" s="36">
        <f t="shared" si="6"/>
        <v>357.82</v>
      </c>
      <c r="BD6" s="35" t="str">
        <f>IF(BD7="","",IF(BD7="-","【-】","【"&amp;SUBSTITUTE(TEXT(BD7,"#,##0.00"),"-","△")&amp;"】"))</f>
        <v>【262.87】</v>
      </c>
      <c r="BE6" s="36">
        <f>IF(BE7="",NA(),BE7)</f>
        <v>422.17</v>
      </c>
      <c r="BF6" s="36">
        <f t="shared" ref="BF6:BN6" si="7">IF(BF7="",NA(),BF7)</f>
        <v>429.23</v>
      </c>
      <c r="BG6" s="36">
        <f t="shared" si="7"/>
        <v>438.41</v>
      </c>
      <c r="BH6" s="36">
        <f t="shared" si="7"/>
        <v>446.16</v>
      </c>
      <c r="BI6" s="36">
        <f t="shared" si="7"/>
        <v>446.98</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97.21</v>
      </c>
      <c r="BQ6" s="36">
        <f t="shared" ref="BQ6:BY6" si="8">IF(BQ7="",NA(),BQ7)</f>
        <v>95.84</v>
      </c>
      <c r="BR6" s="36">
        <f t="shared" si="8"/>
        <v>109.9</v>
      </c>
      <c r="BS6" s="36">
        <f t="shared" si="8"/>
        <v>106.76</v>
      </c>
      <c r="BT6" s="36">
        <f t="shared" si="8"/>
        <v>105.54</v>
      </c>
      <c r="BU6" s="36">
        <f t="shared" si="8"/>
        <v>100.27</v>
      </c>
      <c r="BV6" s="36">
        <f t="shared" si="8"/>
        <v>99.46</v>
      </c>
      <c r="BW6" s="36">
        <f t="shared" si="8"/>
        <v>105.21</v>
      </c>
      <c r="BX6" s="36">
        <f t="shared" si="8"/>
        <v>105.71</v>
      </c>
      <c r="BY6" s="36">
        <f t="shared" si="8"/>
        <v>106.01</v>
      </c>
      <c r="BZ6" s="35" t="str">
        <f>IF(BZ7="","",IF(BZ7="-","【-】","【"&amp;SUBSTITUTE(TEXT(BZ7,"#,##0.00"),"-","△")&amp;"】"))</f>
        <v>【105.59】</v>
      </c>
      <c r="CA6" s="36">
        <f>IF(CA7="",NA(),CA7)</f>
        <v>152.83000000000001</v>
      </c>
      <c r="CB6" s="36">
        <f t="shared" ref="CB6:CJ6" si="9">IF(CB7="",NA(),CB7)</f>
        <v>155.08000000000001</v>
      </c>
      <c r="CC6" s="36">
        <f t="shared" si="9"/>
        <v>135.19</v>
      </c>
      <c r="CD6" s="36">
        <f t="shared" si="9"/>
        <v>139.4</v>
      </c>
      <c r="CE6" s="36">
        <f t="shared" si="9"/>
        <v>140.96</v>
      </c>
      <c r="CF6" s="36">
        <f t="shared" si="9"/>
        <v>169.62</v>
      </c>
      <c r="CG6" s="36">
        <f t="shared" si="9"/>
        <v>171.78</v>
      </c>
      <c r="CH6" s="36">
        <f t="shared" si="9"/>
        <v>162.59</v>
      </c>
      <c r="CI6" s="36">
        <f t="shared" si="9"/>
        <v>162.15</v>
      </c>
      <c r="CJ6" s="36">
        <f t="shared" si="9"/>
        <v>162.24</v>
      </c>
      <c r="CK6" s="35" t="str">
        <f>IF(CK7="","",IF(CK7="-","【-】","【"&amp;SUBSTITUTE(TEXT(CK7,"#,##0.00"),"-","△")&amp;"】"))</f>
        <v>【163.27】</v>
      </c>
      <c r="CL6" s="36">
        <f>IF(CL7="",NA(),CL7)</f>
        <v>54.8</v>
      </c>
      <c r="CM6" s="36">
        <f t="shared" ref="CM6:CU6" si="10">IF(CM7="",NA(),CM7)</f>
        <v>53.76</v>
      </c>
      <c r="CN6" s="36">
        <f t="shared" si="10"/>
        <v>53.03</v>
      </c>
      <c r="CO6" s="36">
        <f t="shared" si="10"/>
        <v>52.75</v>
      </c>
      <c r="CP6" s="36">
        <f t="shared" si="10"/>
        <v>51.5</v>
      </c>
      <c r="CQ6" s="36">
        <f t="shared" si="10"/>
        <v>59.88</v>
      </c>
      <c r="CR6" s="36">
        <f t="shared" si="10"/>
        <v>59.68</v>
      </c>
      <c r="CS6" s="36">
        <f t="shared" si="10"/>
        <v>59.17</v>
      </c>
      <c r="CT6" s="36">
        <f t="shared" si="10"/>
        <v>59.34</v>
      </c>
      <c r="CU6" s="36">
        <f t="shared" si="10"/>
        <v>59.11</v>
      </c>
      <c r="CV6" s="35" t="str">
        <f>IF(CV7="","",IF(CV7="-","【-】","【"&amp;SUBSTITUTE(TEXT(CV7,"#,##0.00"),"-","△")&amp;"】"))</f>
        <v>【59.94】</v>
      </c>
      <c r="CW6" s="36">
        <f>IF(CW7="",NA(),CW7)</f>
        <v>90.11</v>
      </c>
      <c r="CX6" s="36">
        <f t="shared" ref="CX6:DF6" si="11">IF(CX7="",NA(),CX7)</f>
        <v>90.51</v>
      </c>
      <c r="CY6" s="36">
        <f t="shared" si="11"/>
        <v>90.67</v>
      </c>
      <c r="CZ6" s="36">
        <f t="shared" si="11"/>
        <v>89.77</v>
      </c>
      <c r="DA6" s="36">
        <f t="shared" si="11"/>
        <v>90.66</v>
      </c>
      <c r="DB6" s="36">
        <f t="shared" si="11"/>
        <v>87.65</v>
      </c>
      <c r="DC6" s="36">
        <f t="shared" si="11"/>
        <v>87.63</v>
      </c>
      <c r="DD6" s="36">
        <f t="shared" si="11"/>
        <v>87.6</v>
      </c>
      <c r="DE6" s="36">
        <f t="shared" si="11"/>
        <v>87.74</v>
      </c>
      <c r="DF6" s="36">
        <f t="shared" si="11"/>
        <v>87.91</v>
      </c>
      <c r="DG6" s="35" t="str">
        <f>IF(DG7="","",IF(DG7="-","【-】","【"&amp;SUBSTITUTE(TEXT(DG7,"#,##0.00"),"-","△")&amp;"】"))</f>
        <v>【90.22】</v>
      </c>
      <c r="DH6" s="36">
        <f>IF(DH7="",NA(),DH7)</f>
        <v>39.770000000000003</v>
      </c>
      <c r="DI6" s="36">
        <f t="shared" ref="DI6:DQ6" si="12">IF(DI7="",NA(),DI7)</f>
        <v>41.2</v>
      </c>
      <c r="DJ6" s="36">
        <f t="shared" si="12"/>
        <v>44.47</v>
      </c>
      <c r="DK6" s="36">
        <f t="shared" si="12"/>
        <v>45.8</v>
      </c>
      <c r="DL6" s="36">
        <f t="shared" si="12"/>
        <v>47.36</v>
      </c>
      <c r="DM6" s="36">
        <f t="shared" si="12"/>
        <v>38.69</v>
      </c>
      <c r="DN6" s="36">
        <f t="shared" si="12"/>
        <v>39.65</v>
      </c>
      <c r="DO6" s="36">
        <f t="shared" si="12"/>
        <v>45.25</v>
      </c>
      <c r="DP6" s="36">
        <f t="shared" si="12"/>
        <v>46.27</v>
      </c>
      <c r="DQ6" s="36">
        <f t="shared" si="12"/>
        <v>46.88</v>
      </c>
      <c r="DR6" s="35" t="str">
        <f>IF(DR7="","",IF(DR7="-","【-】","【"&amp;SUBSTITUTE(TEXT(DR7,"#,##0.00"),"-","△")&amp;"】"))</f>
        <v>【47.91】</v>
      </c>
      <c r="DS6" s="36">
        <f>IF(DS7="",NA(),DS7)</f>
        <v>1.35</v>
      </c>
      <c r="DT6" s="36">
        <f t="shared" ref="DT6:EB6" si="13">IF(DT7="",NA(),DT7)</f>
        <v>1.53</v>
      </c>
      <c r="DU6" s="36">
        <f t="shared" si="13"/>
        <v>1.48</v>
      </c>
      <c r="DV6" s="36">
        <f t="shared" si="13"/>
        <v>1.31</v>
      </c>
      <c r="DW6" s="36">
        <f t="shared" si="13"/>
        <v>1.17</v>
      </c>
      <c r="DX6" s="36">
        <f t="shared" si="13"/>
        <v>8.4</v>
      </c>
      <c r="DY6" s="36">
        <f t="shared" si="13"/>
        <v>9.7100000000000009</v>
      </c>
      <c r="DZ6" s="36">
        <f t="shared" si="13"/>
        <v>10.71</v>
      </c>
      <c r="EA6" s="36">
        <f t="shared" si="13"/>
        <v>10.93</v>
      </c>
      <c r="EB6" s="36">
        <f t="shared" si="13"/>
        <v>13.39</v>
      </c>
      <c r="EC6" s="35" t="str">
        <f>IF(EC7="","",IF(EC7="-","【-】","【"&amp;SUBSTITUTE(TEXT(EC7,"#,##0.00"),"-","△")&amp;"】"))</f>
        <v>【15.00】</v>
      </c>
      <c r="ED6" s="36">
        <f>IF(ED7="",NA(),ED7)</f>
        <v>1.24</v>
      </c>
      <c r="EE6" s="36">
        <f t="shared" ref="EE6:EM6" si="14">IF(EE7="",NA(),EE7)</f>
        <v>1.44</v>
      </c>
      <c r="EF6" s="36">
        <f t="shared" si="14"/>
        <v>1.22</v>
      </c>
      <c r="EG6" s="36">
        <f t="shared" si="14"/>
        <v>1.18</v>
      </c>
      <c r="EH6" s="36">
        <f t="shared" si="14"/>
        <v>0.51</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112062</v>
      </c>
      <c r="D7" s="38">
        <v>46</v>
      </c>
      <c r="E7" s="38">
        <v>1</v>
      </c>
      <c r="F7" s="38">
        <v>0</v>
      </c>
      <c r="G7" s="38">
        <v>1</v>
      </c>
      <c r="H7" s="38" t="s">
        <v>105</v>
      </c>
      <c r="I7" s="38" t="s">
        <v>106</v>
      </c>
      <c r="J7" s="38" t="s">
        <v>107</v>
      </c>
      <c r="K7" s="38" t="s">
        <v>108</v>
      </c>
      <c r="L7" s="38" t="s">
        <v>109</v>
      </c>
      <c r="M7" s="38"/>
      <c r="N7" s="39" t="s">
        <v>110</v>
      </c>
      <c r="O7" s="39">
        <v>64.81</v>
      </c>
      <c r="P7" s="39">
        <v>96.98</v>
      </c>
      <c r="Q7" s="39">
        <v>2721</v>
      </c>
      <c r="R7" s="39">
        <v>82836</v>
      </c>
      <c r="S7" s="39">
        <v>67.489999999999995</v>
      </c>
      <c r="T7" s="39">
        <v>1227.3800000000001</v>
      </c>
      <c r="U7" s="39">
        <v>76339</v>
      </c>
      <c r="V7" s="39">
        <v>61.67</v>
      </c>
      <c r="W7" s="39">
        <v>1237.8599999999999</v>
      </c>
      <c r="X7" s="39">
        <v>100.43</v>
      </c>
      <c r="Y7" s="39">
        <v>98.88</v>
      </c>
      <c r="Z7" s="39">
        <v>115.12</v>
      </c>
      <c r="AA7" s="39">
        <v>113.32</v>
      </c>
      <c r="AB7" s="39">
        <v>111.66</v>
      </c>
      <c r="AC7" s="39">
        <v>108.24</v>
      </c>
      <c r="AD7" s="39">
        <v>107.8</v>
      </c>
      <c r="AE7" s="39">
        <v>111.96</v>
      </c>
      <c r="AF7" s="39">
        <v>112.69</v>
      </c>
      <c r="AG7" s="39">
        <v>113.16</v>
      </c>
      <c r="AH7" s="39">
        <v>114.35</v>
      </c>
      <c r="AI7" s="39">
        <v>0</v>
      </c>
      <c r="AJ7" s="39">
        <v>1.3</v>
      </c>
      <c r="AK7" s="39">
        <v>0</v>
      </c>
      <c r="AL7" s="39">
        <v>0</v>
      </c>
      <c r="AM7" s="39">
        <v>0</v>
      </c>
      <c r="AN7" s="39">
        <v>4.46</v>
      </c>
      <c r="AO7" s="39">
        <v>4.3899999999999997</v>
      </c>
      <c r="AP7" s="39">
        <v>0.41</v>
      </c>
      <c r="AQ7" s="39">
        <v>0.54</v>
      </c>
      <c r="AR7" s="39">
        <v>0.68</v>
      </c>
      <c r="AS7" s="39">
        <v>0.79</v>
      </c>
      <c r="AT7" s="39">
        <v>972.35</v>
      </c>
      <c r="AU7" s="39">
        <v>919.3</v>
      </c>
      <c r="AV7" s="39">
        <v>420.49</v>
      </c>
      <c r="AW7" s="39">
        <v>425.8</v>
      </c>
      <c r="AX7" s="39">
        <v>509.93</v>
      </c>
      <c r="AY7" s="39">
        <v>701</v>
      </c>
      <c r="AZ7" s="39">
        <v>739.59</v>
      </c>
      <c r="BA7" s="39">
        <v>335.95</v>
      </c>
      <c r="BB7" s="39">
        <v>346.59</v>
      </c>
      <c r="BC7" s="39">
        <v>357.82</v>
      </c>
      <c r="BD7" s="39">
        <v>262.87</v>
      </c>
      <c r="BE7" s="39">
        <v>422.17</v>
      </c>
      <c r="BF7" s="39">
        <v>429.23</v>
      </c>
      <c r="BG7" s="39">
        <v>438.41</v>
      </c>
      <c r="BH7" s="39">
        <v>446.16</v>
      </c>
      <c r="BI7" s="39">
        <v>446.98</v>
      </c>
      <c r="BJ7" s="39">
        <v>330.99</v>
      </c>
      <c r="BK7" s="39">
        <v>324.08999999999997</v>
      </c>
      <c r="BL7" s="39">
        <v>319.82</v>
      </c>
      <c r="BM7" s="39">
        <v>312.02999999999997</v>
      </c>
      <c r="BN7" s="39">
        <v>307.45999999999998</v>
      </c>
      <c r="BO7" s="39">
        <v>270.87</v>
      </c>
      <c r="BP7" s="39">
        <v>97.21</v>
      </c>
      <c r="BQ7" s="39">
        <v>95.84</v>
      </c>
      <c r="BR7" s="39">
        <v>109.9</v>
      </c>
      <c r="BS7" s="39">
        <v>106.76</v>
      </c>
      <c r="BT7" s="39">
        <v>105.54</v>
      </c>
      <c r="BU7" s="39">
        <v>100.27</v>
      </c>
      <c r="BV7" s="39">
        <v>99.46</v>
      </c>
      <c r="BW7" s="39">
        <v>105.21</v>
      </c>
      <c r="BX7" s="39">
        <v>105.71</v>
      </c>
      <c r="BY7" s="39">
        <v>106.01</v>
      </c>
      <c r="BZ7" s="39">
        <v>105.59</v>
      </c>
      <c r="CA7" s="39">
        <v>152.83000000000001</v>
      </c>
      <c r="CB7" s="39">
        <v>155.08000000000001</v>
      </c>
      <c r="CC7" s="39">
        <v>135.19</v>
      </c>
      <c r="CD7" s="39">
        <v>139.4</v>
      </c>
      <c r="CE7" s="39">
        <v>140.96</v>
      </c>
      <c r="CF7" s="39">
        <v>169.62</v>
      </c>
      <c r="CG7" s="39">
        <v>171.78</v>
      </c>
      <c r="CH7" s="39">
        <v>162.59</v>
      </c>
      <c r="CI7" s="39">
        <v>162.15</v>
      </c>
      <c r="CJ7" s="39">
        <v>162.24</v>
      </c>
      <c r="CK7" s="39">
        <v>163.27000000000001</v>
      </c>
      <c r="CL7" s="39">
        <v>54.8</v>
      </c>
      <c r="CM7" s="39">
        <v>53.76</v>
      </c>
      <c r="CN7" s="39">
        <v>53.03</v>
      </c>
      <c r="CO7" s="39">
        <v>52.75</v>
      </c>
      <c r="CP7" s="39">
        <v>51.5</v>
      </c>
      <c r="CQ7" s="39">
        <v>59.88</v>
      </c>
      <c r="CR7" s="39">
        <v>59.68</v>
      </c>
      <c r="CS7" s="39">
        <v>59.17</v>
      </c>
      <c r="CT7" s="39">
        <v>59.34</v>
      </c>
      <c r="CU7" s="39">
        <v>59.11</v>
      </c>
      <c r="CV7" s="39">
        <v>59.94</v>
      </c>
      <c r="CW7" s="39">
        <v>90.11</v>
      </c>
      <c r="CX7" s="39">
        <v>90.51</v>
      </c>
      <c r="CY7" s="39">
        <v>90.67</v>
      </c>
      <c r="CZ7" s="39">
        <v>89.77</v>
      </c>
      <c r="DA7" s="39">
        <v>90.66</v>
      </c>
      <c r="DB7" s="39">
        <v>87.65</v>
      </c>
      <c r="DC7" s="39">
        <v>87.63</v>
      </c>
      <c r="DD7" s="39">
        <v>87.6</v>
      </c>
      <c r="DE7" s="39">
        <v>87.74</v>
      </c>
      <c r="DF7" s="39">
        <v>87.91</v>
      </c>
      <c r="DG7" s="39">
        <v>90.22</v>
      </c>
      <c r="DH7" s="39">
        <v>39.770000000000003</v>
      </c>
      <c r="DI7" s="39">
        <v>41.2</v>
      </c>
      <c r="DJ7" s="39">
        <v>44.47</v>
      </c>
      <c r="DK7" s="39">
        <v>45.8</v>
      </c>
      <c r="DL7" s="39">
        <v>47.36</v>
      </c>
      <c r="DM7" s="39">
        <v>38.69</v>
      </c>
      <c r="DN7" s="39">
        <v>39.65</v>
      </c>
      <c r="DO7" s="39">
        <v>45.25</v>
      </c>
      <c r="DP7" s="39">
        <v>46.27</v>
      </c>
      <c r="DQ7" s="39">
        <v>46.88</v>
      </c>
      <c r="DR7" s="39">
        <v>47.91</v>
      </c>
      <c r="DS7" s="39">
        <v>1.35</v>
      </c>
      <c r="DT7" s="39">
        <v>1.53</v>
      </c>
      <c r="DU7" s="39">
        <v>1.48</v>
      </c>
      <c r="DV7" s="39">
        <v>1.31</v>
      </c>
      <c r="DW7" s="39">
        <v>1.17</v>
      </c>
      <c r="DX7" s="39">
        <v>8.4</v>
      </c>
      <c r="DY7" s="39">
        <v>9.7100000000000009</v>
      </c>
      <c r="DZ7" s="39">
        <v>10.71</v>
      </c>
      <c r="EA7" s="39">
        <v>10.93</v>
      </c>
      <c r="EB7" s="39">
        <v>13.39</v>
      </c>
      <c r="EC7" s="39">
        <v>15</v>
      </c>
      <c r="ED7" s="39">
        <v>1.24</v>
      </c>
      <c r="EE7" s="39">
        <v>1.44</v>
      </c>
      <c r="EF7" s="39">
        <v>1.22</v>
      </c>
      <c r="EG7" s="39">
        <v>1.18</v>
      </c>
      <c r="EH7" s="39">
        <v>0.51</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行田市</cp:lastModifiedBy>
  <cp:lastPrinted>2018-02-01T05:35:18Z</cp:lastPrinted>
  <dcterms:created xsi:type="dcterms:W3CDTF">2017-12-25T01:24:46Z</dcterms:created>
  <dcterms:modified xsi:type="dcterms:W3CDTF">2018-02-01T06:17:55Z</dcterms:modified>
</cp:coreProperties>
</file>