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firstSheet="1" activeTab="1"/>
  </bookViews>
  <sheets>
    <sheet name="ｸﾞﾗﾌﾃﾞｰﾀ1" sheetId="1" state="hidden" r:id="rId1"/>
    <sheet name="13表" sheetId="2" r:id="rId2"/>
    <sheet name="14表" sheetId="3" r:id="rId3"/>
    <sheet name="13図" sheetId="4" r:id="rId4"/>
    <sheet name="14図・15図" sheetId="5" r:id="rId5"/>
    <sheet name="16図" sheetId="6" r:id="rId6"/>
    <sheet name="15表" sheetId="7" r:id="rId7"/>
    <sheet name="17図" sheetId="8" r:id="rId8"/>
    <sheet name="16表" sheetId="9" r:id="rId9"/>
    <sheet name="18図" sheetId="10" r:id="rId10"/>
    <sheet name="17表" sheetId="11" r:id="rId11"/>
  </sheets>
  <definedNames>
    <definedName name="_xlnm.Print_Area" localSheetId="3">'13図'!$A$1:$O$28</definedName>
    <definedName name="_xlnm.Print_Area" localSheetId="1">'13表'!$A$1:$H$23</definedName>
    <definedName name="_xlnm.Print_Area" localSheetId="4">'14図・15図'!$A$1:$O$29</definedName>
    <definedName name="_xlnm.Print_Area" localSheetId="2">'14表'!$A$1:$K$18</definedName>
    <definedName name="_xlnm.Print_Area" localSheetId="6">'15表'!$A$1:$K$24</definedName>
    <definedName name="_xlnm.Print_Area" localSheetId="5">'16図'!$A$1:$J$32</definedName>
    <definedName name="_xlnm.Print_Area" localSheetId="8">'16表'!$A$1:$J$21</definedName>
    <definedName name="_xlnm.Print_Area" localSheetId="7">'17図'!$A$1:$K$33</definedName>
    <definedName name="_xlnm.Print_Area" localSheetId="10">'17表'!$A$1:$J$21</definedName>
    <definedName name="_xlnm.Print_Area" localSheetId="9">'18図'!$A$1:$K$33</definedName>
  </definedNames>
  <calcPr fullCalcOnLoad="1"/>
</workbook>
</file>

<file path=xl/sharedStrings.xml><?xml version="1.0" encoding="utf-8"?>
<sst xmlns="http://schemas.openxmlformats.org/spreadsheetml/2006/main" count="388" uniqueCount="126">
  <si>
    <t>調査産業計</t>
  </si>
  <si>
    <t>製造業</t>
  </si>
  <si>
    <t>卸売・小売業</t>
  </si>
  <si>
    <t>金融・保険業</t>
  </si>
  <si>
    <t>サービス業</t>
  </si>
  <si>
    <t>男子</t>
  </si>
  <si>
    <t>女子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</si>
  <si>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</si>
  <si>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</si>
  <si>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</si>
  <si>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</si>
  <si>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</si>
  <si>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</si>
  <si>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</si>
  <si>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</si>
  <si>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</si>
  <si>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サ  ー  ビ   ス   業</t>
  </si>
  <si>
    <t xml:space="preserve"> </t>
  </si>
  <si>
    <t>鉱          業</t>
  </si>
  <si>
    <t>建 　  設   　業</t>
  </si>
  <si>
    <t xml:space="preserve">製     造     業 </t>
  </si>
  <si>
    <t>サ  ー  ビ  ス  業</t>
  </si>
  <si>
    <t>（単位：％）</t>
  </si>
  <si>
    <t>指数</t>
  </si>
  <si>
    <t>　</t>
  </si>
  <si>
    <t xml:space="preserve">   産業大分類</t>
  </si>
  <si>
    <t>（注）　常用労働者数については、単位未満四捨五入のため、合計と内訳とは必ずしも一致しない。</t>
  </si>
  <si>
    <t>製　 　  造   　　業</t>
  </si>
  <si>
    <t>建　 　  設   　　業</t>
  </si>
  <si>
    <t>調  査  産  業  計</t>
  </si>
  <si>
    <t>鉱　　　         　業</t>
  </si>
  <si>
    <t>x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</si>
  <si>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</si>
  <si>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</si>
  <si>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</si>
  <si>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</si>
  <si>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</si>
  <si>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</si>
  <si>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</si>
  <si>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</si>
  <si>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</si>
  <si>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</si>
  <si>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>卸売・小売業</t>
  </si>
  <si>
    <t xml:space="preserve"> </t>
  </si>
  <si>
    <t>調査産業計</t>
  </si>
  <si>
    <t>鉱業</t>
  </si>
  <si>
    <t>建設業</t>
  </si>
  <si>
    <t xml:space="preserve">製造業 </t>
  </si>
  <si>
    <t>電気・ガス業</t>
  </si>
  <si>
    <t>調査産業計</t>
  </si>
  <si>
    <t>情  報  通  信  業</t>
  </si>
  <si>
    <t>電 気  ・ ガ ス  業</t>
  </si>
  <si>
    <t>運       輸       業</t>
  </si>
  <si>
    <t>不    動    産   業</t>
  </si>
  <si>
    <t>卸 売  ・ 小 売 業</t>
  </si>
  <si>
    <t>金  融 ・ 保 険 業</t>
  </si>
  <si>
    <t>飲食店 ， 宿泊 業</t>
  </si>
  <si>
    <t>医   療  ，福   祉</t>
  </si>
  <si>
    <t>サ  ー  ビ  ス  業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</si>
  <si>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</si>
  <si>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</si>
  <si>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</si>
  <si>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</si>
  <si>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</si>
  <si>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</si>
  <si>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電 気 ・ ガ ス 業</t>
  </si>
  <si>
    <t xml:space="preserve"> 　　 業、情報通信業、不動産業、複合サービス事業を</t>
  </si>
  <si>
    <t xml:space="preserve"> 　　 合計したものである。</t>
  </si>
  <si>
    <t>（注）「その他」は、鉱業、電気・ガス・熱供給・水道</t>
  </si>
  <si>
    <t>指数</t>
  </si>
  <si>
    <t>前年比</t>
  </si>
  <si>
    <t>平成19年</t>
  </si>
  <si>
    <t>鉱業</t>
  </si>
  <si>
    <t>建設業</t>
  </si>
  <si>
    <t xml:space="preserve">製造業 </t>
  </si>
  <si>
    <t>サービス業</t>
  </si>
  <si>
    <t>電気・ガス業</t>
  </si>
  <si>
    <t>２０　年</t>
  </si>
  <si>
    <t>労働者数</t>
  </si>
  <si>
    <t>（平成１７年平均＝１００）</t>
  </si>
  <si>
    <t>x</t>
  </si>
  <si>
    <t xml:space="preserve">  平成17年平均</t>
  </si>
  <si>
    <t>―</t>
  </si>
  <si>
    <t>19</t>
  </si>
  <si>
    <t>20</t>
  </si>
  <si>
    <t>産　業　大　分　類</t>
  </si>
  <si>
    <t>パート</t>
  </si>
  <si>
    <t>男　子</t>
  </si>
  <si>
    <t>女　子</t>
  </si>
  <si>
    <t>21</t>
  </si>
  <si>
    <t>２１　年</t>
  </si>
  <si>
    <t>常用雇用指数</t>
  </si>
  <si>
    <t>製造業</t>
  </si>
  <si>
    <t>１７年</t>
  </si>
  <si>
    <t>１８年</t>
  </si>
  <si>
    <t>１９年</t>
  </si>
  <si>
    <t>２０年</t>
  </si>
  <si>
    <t>２１年</t>
  </si>
  <si>
    <t>平成</t>
  </si>
  <si>
    <t>調査産業計</t>
  </si>
  <si>
    <t>―</t>
  </si>
  <si>
    <t>一般</t>
  </si>
  <si>
    <t>（単位：人，％）</t>
  </si>
  <si>
    <t>構成比</t>
  </si>
  <si>
    <t>比率</t>
  </si>
  <si>
    <t>常 用 労 働 者 数</t>
  </si>
  <si>
    <t>パートタイム</t>
  </si>
  <si>
    <t>人    数</t>
  </si>
  <si>
    <t>常用雇用指数  前年比</t>
  </si>
  <si>
    <t>入職率</t>
  </si>
  <si>
    <t>離職率</t>
  </si>
  <si>
    <t>年間累計</t>
  </si>
  <si>
    <t>パート</t>
  </si>
  <si>
    <t>人数</t>
  </si>
  <si>
    <t>（単位：人,％）</t>
  </si>
  <si>
    <t>x</t>
  </si>
  <si>
    <t>男女計に対する女子の比率</t>
  </si>
  <si>
    <t>パートタイム比率</t>
  </si>
  <si>
    <t>第１３表　産業別雇用の構成（平成２１年平均）</t>
  </si>
  <si>
    <t>第１４表　常用雇用指数、パート比率、労働異動率の動き</t>
  </si>
  <si>
    <t>第１５表　産業別、男女別雇用の構成（平成２１年平均）</t>
  </si>
  <si>
    <t>第１６表　産業別、男女別常用労働者数の動き</t>
  </si>
  <si>
    <t>第１７表　産業別、就業形態別常用労働者数の動き</t>
  </si>
  <si>
    <t>第１６図  産業別常用労働者数の割合</t>
  </si>
  <si>
    <t>第１７図  常用労働者数の男女別構成比</t>
  </si>
  <si>
    <t>第１８図  産業別、就業形態別雇用の構成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</si>
</sst>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61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9"/>
      <color indexed="8"/>
      <name val="明朝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 applyBorder="0">
      <alignment/>
      <protection/>
    </xf>
    <xf numFmtId="0" fontId="44" fillId="0" borderId="0">
      <alignment vertical="center"/>
      <protection/>
    </xf>
    <xf numFmtId="0" fontId="1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176" fontId="6" fillId="0" borderId="11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6" fontId="6" fillId="0" borderId="11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horizontal="distributed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76" fontId="8" fillId="0" borderId="14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176" fontId="6" fillId="0" borderId="0" xfId="0" applyNumberFormat="1" applyFont="1" applyBorder="1" applyAlignment="1">
      <alignment horizontal="distributed"/>
    </xf>
    <xf numFmtId="176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6" fontId="5" fillId="33" borderId="0" xfId="0" applyNumberFormat="1" applyFont="1" applyFill="1" applyAlignment="1">
      <alignment/>
    </xf>
    <xf numFmtId="0" fontId="7" fillId="33" borderId="18" xfId="0" applyFont="1" applyFill="1" applyBorder="1" applyAlignment="1">
      <alignment/>
    </xf>
    <xf numFmtId="17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177" fontId="5" fillId="0" borderId="0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8" fillId="0" borderId="15" xfId="0" applyNumberFormat="1" applyFont="1" applyBorder="1" applyAlignment="1">
      <alignment/>
    </xf>
    <xf numFmtId="184" fontId="8" fillId="0" borderId="21" xfId="0" applyNumberFormat="1" applyFont="1" applyBorder="1" applyAlignment="1">
      <alignment/>
    </xf>
    <xf numFmtId="184" fontId="8" fillId="0" borderId="19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76" fontId="8" fillId="0" borderId="15" xfId="0" applyNumberFormat="1" applyFont="1" applyBorder="1" applyAlignment="1">
      <alignment/>
    </xf>
    <xf numFmtId="185" fontId="0" fillId="0" borderId="21" xfId="0" applyNumberFormat="1" applyBorder="1" applyAlignment="1">
      <alignment/>
    </xf>
    <xf numFmtId="176" fontId="8" fillId="0" borderId="21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13" fillId="0" borderId="0" xfId="0" applyNumberFormat="1" applyFont="1" applyFill="1" applyBorder="1" applyAlignment="1">
      <alignment/>
    </xf>
    <xf numFmtId="176" fontId="13" fillId="0" borderId="2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8" fillId="0" borderId="22" xfId="0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6" fontId="13" fillId="0" borderId="17" xfId="0" applyNumberFormat="1" applyFont="1" applyFill="1" applyBorder="1" applyAlignment="1">
      <alignment/>
    </xf>
    <xf numFmtId="176" fontId="8" fillId="0" borderId="17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185" fontId="8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8" fillId="0" borderId="17" xfId="0" applyFont="1" applyBorder="1" applyAlignment="1">
      <alignment wrapText="1"/>
    </xf>
    <xf numFmtId="185" fontId="8" fillId="0" borderId="17" xfId="0" applyNumberFormat="1" applyFont="1" applyBorder="1" applyAlignment="1">
      <alignment/>
    </xf>
    <xf numFmtId="0" fontId="10" fillId="0" borderId="0" xfId="0" applyFont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2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85" fontId="8" fillId="34" borderId="21" xfId="0" applyNumberFormat="1" applyFont="1" applyFill="1" applyBorder="1" applyAlignment="1">
      <alignment/>
    </xf>
    <xf numFmtId="185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182" fontId="8" fillId="0" borderId="16" xfId="0" applyNumberFormat="1" applyFont="1" applyBorder="1" applyAlignment="1">
      <alignment/>
    </xf>
    <xf numFmtId="185" fontId="8" fillId="34" borderId="0" xfId="0" applyNumberFormat="1" applyFont="1" applyFill="1" applyBorder="1" applyAlignment="1">
      <alignment/>
    </xf>
    <xf numFmtId="185" fontId="8" fillId="35" borderId="0" xfId="0" applyNumberFormat="1" applyFont="1" applyFill="1" applyBorder="1" applyAlignment="1">
      <alignment/>
    </xf>
    <xf numFmtId="185" fontId="8" fillId="35" borderId="21" xfId="0" applyNumberFormat="1" applyFont="1" applyFill="1" applyBorder="1" applyAlignment="1">
      <alignment/>
    </xf>
    <xf numFmtId="176" fontId="8" fillId="0" borderId="22" xfId="0" applyNumberFormat="1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176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6" fontId="6" fillId="33" borderId="13" xfId="0" applyNumberFormat="1" applyFont="1" applyFill="1" applyBorder="1" applyAlignment="1">
      <alignment horizontal="distributed"/>
    </xf>
    <xf numFmtId="176" fontId="6" fillId="33" borderId="0" xfId="0" applyNumberFormat="1" applyFont="1" applyFill="1" applyAlignment="1">
      <alignment/>
    </xf>
    <xf numFmtId="3" fontId="5" fillId="33" borderId="17" xfId="0" applyNumberFormat="1" applyFont="1" applyFill="1" applyBorder="1" applyAlignment="1">
      <alignment/>
    </xf>
    <xf numFmtId="177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77" fontId="5" fillId="33" borderId="0" xfId="0" applyNumberFormat="1" applyFont="1" applyFill="1" applyAlignment="1">
      <alignment/>
    </xf>
    <xf numFmtId="195" fontId="5" fillId="33" borderId="0" xfId="0" applyNumberFormat="1" applyFont="1" applyFill="1" applyAlignment="1">
      <alignment/>
    </xf>
    <xf numFmtId="3" fontId="5" fillId="33" borderId="20" xfId="0" applyNumberFormat="1" applyFont="1" applyFill="1" applyBorder="1" applyAlignment="1">
      <alignment/>
    </xf>
    <xf numFmtId="176" fontId="7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8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8" fillId="0" borderId="19" xfId="0" applyFont="1" applyBorder="1" applyAlignment="1">
      <alignment/>
    </xf>
    <xf numFmtId="195" fontId="4" fillId="0" borderId="2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199" fontId="4" fillId="0" borderId="16" xfId="0" applyNumberFormat="1" applyFont="1" applyBorder="1" applyAlignment="1">
      <alignment vertical="center"/>
    </xf>
    <xf numFmtId="195" fontId="4" fillId="0" borderId="16" xfId="0" applyNumberFormat="1" applyFont="1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33" borderId="24" xfId="0" applyNumberFormat="1" applyFont="1" applyFill="1" applyBorder="1" applyAlignment="1">
      <alignment horizontal="distributed" vertical="top"/>
    </xf>
    <xf numFmtId="176" fontId="6" fillId="33" borderId="22" xfId="0" applyNumberFormat="1" applyFont="1" applyFill="1" applyBorder="1" applyAlignment="1">
      <alignment horizontal="distributed" vertical="top"/>
    </xf>
    <xf numFmtId="176" fontId="6" fillId="0" borderId="16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distributed"/>
    </xf>
    <xf numFmtId="176" fontId="6" fillId="33" borderId="20" xfId="0" applyNumberFormat="1" applyFont="1" applyFill="1" applyBorder="1" applyAlignment="1">
      <alignment horizontal="distributed" vertical="top"/>
    </xf>
    <xf numFmtId="176" fontId="7" fillId="33" borderId="25" xfId="0" applyNumberFormat="1" applyFont="1" applyFill="1" applyBorder="1" applyAlignment="1">
      <alignment vertical="center"/>
    </xf>
    <xf numFmtId="176" fontId="7" fillId="33" borderId="11" xfId="0" applyNumberFormat="1" applyFont="1" applyFill="1" applyBorder="1" applyAlignment="1">
      <alignment vertical="center"/>
    </xf>
    <xf numFmtId="176" fontId="7" fillId="33" borderId="12" xfId="0" applyNumberFormat="1" applyFont="1" applyFill="1" applyBorder="1" applyAlignment="1">
      <alignment vertical="center"/>
    </xf>
    <xf numFmtId="176" fontId="6" fillId="33" borderId="17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vertical="center"/>
    </xf>
    <xf numFmtId="176" fontId="6" fillId="33" borderId="21" xfId="0" applyNumberFormat="1" applyFont="1" applyFill="1" applyBorder="1" applyAlignment="1">
      <alignment vertical="center"/>
    </xf>
    <xf numFmtId="176" fontId="6" fillId="33" borderId="19" xfId="0" applyNumberFormat="1" applyFont="1" applyFill="1" applyBorder="1" applyAlignment="1">
      <alignment vertical="center"/>
    </xf>
    <xf numFmtId="195" fontId="5" fillId="33" borderId="10" xfId="0" applyNumberFormat="1" applyFont="1" applyFill="1" applyBorder="1" applyAlignment="1">
      <alignment/>
    </xf>
    <xf numFmtId="195" fontId="5" fillId="33" borderId="0" xfId="0" applyNumberFormat="1" applyFont="1" applyFill="1" applyBorder="1" applyAlignment="1">
      <alignment/>
    </xf>
    <xf numFmtId="195" fontId="5" fillId="33" borderId="2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176" fontId="6" fillId="0" borderId="17" xfId="0" applyNumberFormat="1" applyFont="1" applyFill="1" applyBorder="1" applyAlignment="1">
      <alignment horizontal="center" vertical="center"/>
    </xf>
    <xf numFmtId="177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/>
    </xf>
    <xf numFmtId="196" fontId="8" fillId="0" borderId="10" xfId="0" applyNumberFormat="1" applyFont="1" applyBorder="1" applyAlignment="1">
      <alignment/>
    </xf>
    <xf numFmtId="196" fontId="8" fillId="36" borderId="15" xfId="0" applyNumberFormat="1" applyFont="1" applyFill="1" applyBorder="1" applyAlignment="1">
      <alignment/>
    </xf>
    <xf numFmtId="196" fontId="8" fillId="0" borderId="0" xfId="0" applyNumberFormat="1" applyFont="1" applyBorder="1" applyAlignment="1">
      <alignment/>
    </xf>
    <xf numFmtId="196" fontId="8" fillId="0" borderId="21" xfId="0" applyNumberFormat="1" applyFont="1" applyBorder="1" applyAlignment="1">
      <alignment/>
    </xf>
    <xf numFmtId="196" fontId="8" fillId="36" borderId="19" xfId="0" applyNumberFormat="1" applyFont="1" applyFill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/>
    </xf>
    <xf numFmtId="176" fontId="6" fillId="33" borderId="13" xfId="0" applyNumberFormat="1" applyFont="1" applyFill="1" applyBorder="1" applyAlignment="1">
      <alignment horizontal="distributed" vertical="center"/>
    </xf>
    <xf numFmtId="176" fontId="6" fillId="33" borderId="22" xfId="0" applyNumberFormat="1" applyFont="1" applyFill="1" applyBorder="1" applyAlignment="1">
      <alignment horizontal="distributed" vertical="center"/>
    </xf>
    <xf numFmtId="176" fontId="6" fillId="33" borderId="13" xfId="0" applyNumberFormat="1" applyFont="1" applyFill="1" applyBorder="1" applyAlignment="1">
      <alignment horizontal="center" vertical="center"/>
    </xf>
    <xf numFmtId="176" fontId="6" fillId="33" borderId="22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distributed" vertical="top"/>
    </xf>
    <xf numFmtId="176" fontId="6" fillId="33" borderId="21" xfId="0" applyNumberFormat="1" applyFont="1" applyFill="1" applyBorder="1" applyAlignment="1">
      <alignment horizontal="distributed" vertical="top"/>
    </xf>
    <xf numFmtId="176" fontId="6" fillId="33" borderId="17" xfId="0" applyNumberFormat="1" applyFont="1" applyFill="1" applyBorder="1" applyAlignment="1">
      <alignment horizontal="center" vertical="center" shrinkToFit="1"/>
    </xf>
    <xf numFmtId="176" fontId="6" fillId="33" borderId="0" xfId="0" applyNumberFormat="1" applyFont="1" applyFill="1" applyBorder="1" applyAlignment="1">
      <alignment horizontal="center" vertical="center" shrinkToFit="1"/>
    </xf>
    <xf numFmtId="176" fontId="6" fillId="33" borderId="15" xfId="0" applyNumberFormat="1" applyFont="1" applyFill="1" applyBorder="1" applyAlignment="1">
      <alignment horizontal="center" vertical="center" shrinkToFit="1"/>
    </xf>
    <xf numFmtId="176" fontId="6" fillId="33" borderId="12" xfId="0" applyNumberFormat="1" applyFont="1" applyFill="1" applyBorder="1" applyAlignment="1">
      <alignment horizontal="distributed"/>
    </xf>
    <xf numFmtId="176" fontId="6" fillId="33" borderId="10" xfId="0" applyNumberFormat="1" applyFont="1" applyFill="1" applyBorder="1" applyAlignment="1">
      <alignment horizontal="distributed"/>
    </xf>
    <xf numFmtId="176" fontId="11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176" fontId="6" fillId="33" borderId="18" xfId="0" applyNumberFormat="1" applyFont="1" applyFill="1" applyBorder="1" applyAlignment="1">
      <alignment horizontal="distributed"/>
    </xf>
    <xf numFmtId="176" fontId="6" fillId="33" borderId="19" xfId="0" applyNumberFormat="1" applyFont="1" applyFill="1" applyBorder="1" applyAlignment="1">
      <alignment horizontal="distributed" vertical="top"/>
    </xf>
    <xf numFmtId="176" fontId="7" fillId="33" borderId="14" xfId="0" applyNumberFormat="1" applyFont="1" applyFill="1" applyBorder="1" applyAlignment="1">
      <alignment horizontal="center" vertical="center"/>
    </xf>
    <xf numFmtId="176" fontId="7" fillId="33" borderId="25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/>
    </xf>
    <xf numFmtId="176" fontId="6" fillId="0" borderId="2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041963"/>
        <c:axId val="42051076"/>
      </c:barChart>
      <c:catAx>
        <c:axId val="2704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51076"/>
        <c:crosses val="autoZero"/>
        <c:auto val="0"/>
        <c:lblOffset val="100"/>
        <c:tickLblSkip val="1"/>
        <c:noMultiLvlLbl val="0"/>
      </c:catAx>
      <c:valAx>
        <c:axId val="420510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4196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ｸﾞﾗﾌﾃﾞｰﾀ1!$B$2:$M$2</c:f>
              <c:strCache>
                <c:ptCount val="12"/>
                <c:pt idx="0">
                  <c:v>製造業</c:v>
                </c:pt>
                <c:pt idx="1">
                  <c:v>卸売・小売業</c:v>
                </c:pt>
                <c:pt idx="2">
                  <c:v>サービス業</c:v>
                </c:pt>
                <c:pt idx="3">
                  <c:v>医療，福祉</c:v>
                </c:pt>
                <c:pt idx="4">
                  <c:v>飲食店，宿泊業</c:v>
                </c:pt>
                <c:pt idx="5">
                  <c:v>運輸業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金融・保険業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ｸﾞﾗﾌﾃﾞｰﾀ1!$B$3:$N$3</c:f>
              <c:numCache>
                <c:ptCount val="13"/>
                <c:pt idx="0">
                  <c:v>22.4</c:v>
                </c:pt>
                <c:pt idx="1">
                  <c:v>21</c:v>
                </c:pt>
                <c:pt idx="2">
                  <c:v>12.4</c:v>
                </c:pt>
                <c:pt idx="3">
                  <c:v>10.7</c:v>
                </c:pt>
                <c:pt idx="4">
                  <c:v>7.8</c:v>
                </c:pt>
                <c:pt idx="5">
                  <c:v>7.8</c:v>
                </c:pt>
                <c:pt idx="6">
                  <c:v>7.1</c:v>
                </c:pt>
                <c:pt idx="7">
                  <c:v>4.8</c:v>
                </c:pt>
                <c:pt idx="8">
                  <c:v>2.3</c:v>
                </c:pt>
                <c:pt idx="9">
                  <c:v>3.6</c:v>
                </c:pt>
                <c:pt idx="10">
                  <c:v>99.89999999999998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ｸﾞﾗﾌﾃﾞｰﾀ1!$B$2:$M$2</c:f>
              <c:strCache>
                <c:ptCount val="12"/>
                <c:pt idx="0">
                  <c:v>製造業</c:v>
                </c:pt>
                <c:pt idx="1">
                  <c:v>卸売・小売業</c:v>
                </c:pt>
                <c:pt idx="2">
                  <c:v>サービス業</c:v>
                </c:pt>
                <c:pt idx="3">
                  <c:v>医療，福祉</c:v>
                </c:pt>
                <c:pt idx="4">
                  <c:v>飲食店，宿泊業</c:v>
                </c:pt>
                <c:pt idx="5">
                  <c:v>運輸業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金融・保険業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ｸﾞﾗﾌﾃﾞｰﾀ1!$B$3:$N$3</c:f>
              <c:numCache>
                <c:ptCount val="13"/>
                <c:pt idx="0">
                  <c:v>22.4</c:v>
                </c:pt>
                <c:pt idx="1">
                  <c:v>21</c:v>
                </c:pt>
                <c:pt idx="2">
                  <c:v>12.4</c:v>
                </c:pt>
                <c:pt idx="3">
                  <c:v>10.7</c:v>
                </c:pt>
                <c:pt idx="4">
                  <c:v>7.8</c:v>
                </c:pt>
                <c:pt idx="5">
                  <c:v>7.8</c:v>
                </c:pt>
                <c:pt idx="6">
                  <c:v>7.1</c:v>
                </c:pt>
                <c:pt idx="7">
                  <c:v>4.8</c:v>
                </c:pt>
                <c:pt idx="8">
                  <c:v>2.3</c:v>
                </c:pt>
                <c:pt idx="9">
                  <c:v>3.6</c:v>
                </c:pt>
                <c:pt idx="10">
                  <c:v>99.89999999999998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365"/>
          <c:w val="0.96825"/>
          <c:h val="0.8557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ｸﾞﾗﾌﾃﾞｰﾀ1!$A$8</c:f>
              <c:strCache>
                <c:ptCount val="1"/>
                <c:pt idx="0">
                  <c:v>男子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ｸﾞﾗﾌﾃﾞｰﾀ1!$B$7:$P$7</c:f>
              <c:strCache>
                <c:ptCount val="15"/>
                <c:pt idx="0">
                  <c:v>サ  ー  ビ  ス  業</c:v>
                </c:pt>
                <c:pt idx="1">
                  <c:v>複合サービス事業</c:v>
                </c:pt>
                <c:pt idx="2">
                  <c:v>教育，学習支援業</c:v>
                </c:pt>
                <c:pt idx="3">
                  <c:v>医   療  ，福   祉</c:v>
                </c:pt>
                <c:pt idx="4">
                  <c:v>飲食店 ， 宿泊 業</c:v>
                </c:pt>
                <c:pt idx="5">
                  <c:v>不    動    産   業</c:v>
                </c:pt>
                <c:pt idx="6">
                  <c:v>金  融 ・ 保 険 業</c:v>
                </c:pt>
                <c:pt idx="7">
                  <c:v>卸 売  ・ 小 売 業</c:v>
                </c:pt>
                <c:pt idx="8">
                  <c:v>運       輸       業</c:v>
                </c:pt>
                <c:pt idx="9">
                  <c:v>情  報  通  信  業</c:v>
                </c:pt>
                <c:pt idx="10">
                  <c:v>電 気  ・ ガ ス  業</c:v>
                </c:pt>
                <c:pt idx="11">
                  <c:v>製　 　  造   　　業</c:v>
                </c:pt>
                <c:pt idx="12">
                  <c:v>建　 　  設   　　業</c:v>
                </c:pt>
                <c:pt idx="13">
                  <c:v>鉱　　　         　業</c:v>
                </c:pt>
                <c:pt idx="14">
                  <c:v>調  査  産  業  計</c:v>
                </c:pt>
              </c:strCache>
            </c:strRef>
          </c:cat>
          <c:val>
            <c:numRef>
              <c:f>ｸﾞﾗﾌﾃﾞｰﾀ1!$B$8:$P$8</c:f>
              <c:numCache>
                <c:ptCount val="15"/>
                <c:pt idx="0">
                  <c:v>0.5598792614564414</c:v>
                </c:pt>
                <c:pt idx="1">
                  <c:v>0.543978349120433</c:v>
                </c:pt>
                <c:pt idx="2">
                  <c:v>0.4192219013550468</c:v>
                </c:pt>
                <c:pt idx="3">
                  <c:v>0.22806875509161104</c:v>
                </c:pt>
                <c:pt idx="4">
                  <c:v>0.3678577605589955</c:v>
                </c:pt>
                <c:pt idx="5">
                  <c:v>0.5699794555726759</c:v>
                </c:pt>
                <c:pt idx="6">
                  <c:v>0.4669801389571198</c:v>
                </c:pt>
                <c:pt idx="7">
                  <c:v>0.481502848489219</c:v>
                </c:pt>
                <c:pt idx="8">
                  <c:v>0.7942930806215595</c:v>
                </c:pt>
                <c:pt idx="9">
                  <c:v>0.7304401821443356</c:v>
                </c:pt>
                <c:pt idx="10">
                  <c:v>0.8872379636028564</c:v>
                </c:pt>
                <c:pt idx="11">
                  <c:v>0.6919035674807524</c:v>
                </c:pt>
                <c:pt idx="12">
                  <c:v>0.8280009920634921</c:v>
                </c:pt>
                <c:pt idx="13">
                  <c:v>0.9045092838196287</c:v>
                </c:pt>
                <c:pt idx="14">
                  <c:v>0.5456729049558738</c:v>
                </c:pt>
              </c:numCache>
            </c:numRef>
          </c:val>
        </c:ser>
        <c:ser>
          <c:idx val="0"/>
          <c:order val="1"/>
          <c:tx>
            <c:strRef>
              <c:f>ｸﾞﾗﾌﾃﾞｰﾀ1!$A$9</c:f>
              <c:strCache>
                <c:ptCount val="1"/>
                <c:pt idx="0">
                  <c:v>女子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ｸﾞﾗﾌﾃﾞｰﾀ1!$B$7:$P$7</c:f>
              <c:strCache>
                <c:ptCount val="15"/>
                <c:pt idx="0">
                  <c:v>サ  ー  ビ  ス  業</c:v>
                </c:pt>
                <c:pt idx="1">
                  <c:v>複合サービス事業</c:v>
                </c:pt>
                <c:pt idx="2">
                  <c:v>教育，学習支援業</c:v>
                </c:pt>
                <c:pt idx="3">
                  <c:v>医   療  ，福   祉</c:v>
                </c:pt>
                <c:pt idx="4">
                  <c:v>飲食店 ， 宿泊 業</c:v>
                </c:pt>
                <c:pt idx="5">
                  <c:v>不    動    産   業</c:v>
                </c:pt>
                <c:pt idx="6">
                  <c:v>金  融 ・ 保 険 業</c:v>
                </c:pt>
                <c:pt idx="7">
                  <c:v>卸 売  ・ 小 売 業</c:v>
                </c:pt>
                <c:pt idx="8">
                  <c:v>運       輸       業</c:v>
                </c:pt>
                <c:pt idx="9">
                  <c:v>情  報  通  信  業</c:v>
                </c:pt>
                <c:pt idx="10">
                  <c:v>電 気  ・ ガ ス  業</c:v>
                </c:pt>
                <c:pt idx="11">
                  <c:v>製　 　  造   　　業</c:v>
                </c:pt>
                <c:pt idx="12">
                  <c:v>建　 　  設   　　業</c:v>
                </c:pt>
                <c:pt idx="13">
                  <c:v>鉱　　　         　業</c:v>
                </c:pt>
                <c:pt idx="14">
                  <c:v>調  査  産  業  計</c:v>
                </c:pt>
              </c:strCache>
            </c:strRef>
          </c:cat>
          <c:val>
            <c:numRef>
              <c:f>ｸﾞﾗﾌﾃﾞｰﾀ1!$B$9:$P$9</c:f>
              <c:numCache>
                <c:ptCount val="15"/>
                <c:pt idx="0">
                  <c:v>0.44012073854355865</c:v>
                </c:pt>
                <c:pt idx="1">
                  <c:v>0.45594205205762955</c:v>
                </c:pt>
                <c:pt idx="2">
                  <c:v>0.5807627787267616</c:v>
                </c:pt>
                <c:pt idx="3">
                  <c:v>0.7719261849222533</c:v>
                </c:pt>
                <c:pt idx="4">
                  <c:v>0.6321422394410046</c:v>
                </c:pt>
                <c:pt idx="5">
                  <c:v>0.43014894709809964</c:v>
                </c:pt>
                <c:pt idx="6">
                  <c:v>0.5330432544973916</c:v>
                </c:pt>
                <c:pt idx="7">
                  <c:v>0.518497151510781</c:v>
                </c:pt>
                <c:pt idx="8">
                  <c:v>0.2056999512229113</c:v>
                </c:pt>
                <c:pt idx="9">
                  <c:v>0.2695598178556644</c:v>
                </c:pt>
                <c:pt idx="10">
                  <c:v>0.11276203639714351</c:v>
                </c:pt>
                <c:pt idx="11">
                  <c:v>0.30809643251924757</c:v>
                </c:pt>
                <c:pt idx="12">
                  <c:v>0.17199900793650794</c:v>
                </c:pt>
                <c:pt idx="13">
                  <c:v>0.09549071618037135</c:v>
                </c:pt>
                <c:pt idx="14">
                  <c:v>0.4543265530868801</c:v>
                </c:pt>
              </c:numCache>
            </c:numRef>
          </c:val>
        </c:ser>
        <c:overlap val="100"/>
        <c:gapWidth val="100"/>
        <c:axId val="52147559"/>
        <c:axId val="66674848"/>
      </c:barChart>
      <c:catAx>
        <c:axId val="521475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674848"/>
        <c:crosses val="autoZero"/>
        <c:auto val="0"/>
        <c:lblOffset val="100"/>
        <c:tickLblSkip val="1"/>
        <c:noMultiLvlLbl val="0"/>
      </c:catAx>
      <c:valAx>
        <c:axId val="66674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755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ｸﾞﾗﾌﾃﾞｰﾀ1!$B$2:$M$2</c:f>
              <c:strCache>
                <c:ptCount val="12"/>
                <c:pt idx="0">
                  <c:v>製造業</c:v>
                </c:pt>
                <c:pt idx="1">
                  <c:v>卸売・小売業</c:v>
                </c:pt>
                <c:pt idx="2">
                  <c:v>サービス業</c:v>
                </c:pt>
                <c:pt idx="3">
                  <c:v>医療，福祉</c:v>
                </c:pt>
                <c:pt idx="4">
                  <c:v>飲食店，宿泊業</c:v>
                </c:pt>
                <c:pt idx="5">
                  <c:v>運輸業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金融・保険業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ｸﾞﾗﾌﾃﾞｰﾀ1!$B$3:$N$3</c:f>
              <c:numCache>
                <c:ptCount val="13"/>
                <c:pt idx="0">
                  <c:v>22.4</c:v>
                </c:pt>
                <c:pt idx="1">
                  <c:v>21</c:v>
                </c:pt>
                <c:pt idx="2">
                  <c:v>12.4</c:v>
                </c:pt>
                <c:pt idx="3">
                  <c:v>10.7</c:v>
                </c:pt>
                <c:pt idx="4">
                  <c:v>7.8</c:v>
                </c:pt>
                <c:pt idx="5">
                  <c:v>7.8</c:v>
                </c:pt>
                <c:pt idx="6">
                  <c:v>7.1</c:v>
                </c:pt>
                <c:pt idx="7">
                  <c:v>4.8</c:v>
                </c:pt>
                <c:pt idx="8">
                  <c:v>2.3</c:v>
                </c:pt>
                <c:pt idx="9">
                  <c:v>3.6</c:v>
                </c:pt>
                <c:pt idx="10">
                  <c:v>99.89999999999998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365"/>
          <c:w val="0.96825"/>
          <c:h val="0.8557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ｸﾞﾗﾌﾃﾞｰﾀ1!$A$50</c:f>
              <c:strCache>
                <c:ptCount val="1"/>
                <c:pt idx="0">
                  <c:v>一般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ｸﾞﾗﾌﾃﾞｰﾀ1!$B$49:$P$49</c:f>
              <c:strCache>
                <c:ptCount val="15"/>
                <c:pt idx="0">
                  <c:v>サ  ー  ビ  ス  業</c:v>
                </c:pt>
                <c:pt idx="1">
                  <c:v>複合サービス事業</c:v>
                </c:pt>
                <c:pt idx="2">
                  <c:v>教育，学習支援業</c:v>
                </c:pt>
                <c:pt idx="3">
                  <c:v>医   療  ，福   祉</c:v>
                </c:pt>
                <c:pt idx="4">
                  <c:v>飲食店 ， 宿泊 業</c:v>
                </c:pt>
                <c:pt idx="5">
                  <c:v>不    動    産   業</c:v>
                </c:pt>
                <c:pt idx="6">
                  <c:v>金  融 ・ 保 険 業</c:v>
                </c:pt>
                <c:pt idx="7">
                  <c:v>卸 売  ・ 小 売 業</c:v>
                </c:pt>
                <c:pt idx="8">
                  <c:v>運       輸       業</c:v>
                </c:pt>
                <c:pt idx="9">
                  <c:v>情  報  通  信  業</c:v>
                </c:pt>
                <c:pt idx="10">
                  <c:v>電 気  ・ ガ ス  業</c:v>
                </c:pt>
                <c:pt idx="11">
                  <c:v>製　 　  造   　　業</c:v>
                </c:pt>
                <c:pt idx="12">
                  <c:v>建　 　  設   　　業</c:v>
                </c:pt>
                <c:pt idx="13">
                  <c:v>鉱　　　         　業</c:v>
                </c:pt>
                <c:pt idx="14">
                  <c:v>調  査  産  業  計</c:v>
                </c:pt>
              </c:strCache>
            </c:strRef>
          </c:cat>
          <c:val>
            <c:numRef>
              <c:f>ｸﾞﾗﾌﾃﾞｰﾀ1!$B$50:$P$50</c:f>
              <c:numCache>
                <c:ptCount val="15"/>
                <c:pt idx="0">
                  <c:v>0.657</c:v>
                </c:pt>
                <c:pt idx="1">
                  <c:v>0.816</c:v>
                </c:pt>
                <c:pt idx="2">
                  <c:v>0.762</c:v>
                </c:pt>
                <c:pt idx="3">
                  <c:v>0.705</c:v>
                </c:pt>
                <c:pt idx="4">
                  <c:v>0.13400000000000006</c:v>
                </c:pt>
                <c:pt idx="5">
                  <c:v>0.741</c:v>
                </c:pt>
                <c:pt idx="6">
                  <c:v>0.7709999999999999</c:v>
                </c:pt>
                <c:pt idx="7">
                  <c:v>0.504</c:v>
                </c:pt>
                <c:pt idx="8">
                  <c:v>0.8109999999999999</c:v>
                </c:pt>
                <c:pt idx="9">
                  <c:v>0.9059999999999999</c:v>
                </c:pt>
                <c:pt idx="10">
                  <c:v>0.966</c:v>
                </c:pt>
                <c:pt idx="11">
                  <c:v>0.782</c:v>
                </c:pt>
                <c:pt idx="12">
                  <c:v>0.9640000000000001</c:v>
                </c:pt>
                <c:pt idx="13">
                  <c:v>0.972</c:v>
                </c:pt>
                <c:pt idx="14">
                  <c:v>0.6609999999999999</c:v>
                </c:pt>
              </c:numCache>
            </c:numRef>
          </c:val>
        </c:ser>
        <c:ser>
          <c:idx val="0"/>
          <c:order val="1"/>
          <c:tx>
            <c:strRef>
              <c:f>ｸﾞﾗﾌﾃﾞｰﾀ1!$A$51</c:f>
              <c:strCache>
                <c:ptCount val="1"/>
                <c:pt idx="0">
                  <c:v>パート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ｸﾞﾗﾌﾃﾞｰﾀ1!$B$49:$P$49</c:f>
              <c:strCache>
                <c:ptCount val="15"/>
                <c:pt idx="0">
                  <c:v>サ  ー  ビ  ス  業</c:v>
                </c:pt>
                <c:pt idx="1">
                  <c:v>複合サービス事業</c:v>
                </c:pt>
                <c:pt idx="2">
                  <c:v>教育，学習支援業</c:v>
                </c:pt>
                <c:pt idx="3">
                  <c:v>医   療  ，福   祉</c:v>
                </c:pt>
                <c:pt idx="4">
                  <c:v>飲食店 ， 宿泊 業</c:v>
                </c:pt>
                <c:pt idx="5">
                  <c:v>不    動    産   業</c:v>
                </c:pt>
                <c:pt idx="6">
                  <c:v>金  融 ・ 保 険 業</c:v>
                </c:pt>
                <c:pt idx="7">
                  <c:v>卸 売  ・ 小 売 業</c:v>
                </c:pt>
                <c:pt idx="8">
                  <c:v>運       輸       業</c:v>
                </c:pt>
                <c:pt idx="9">
                  <c:v>情  報  通  信  業</c:v>
                </c:pt>
                <c:pt idx="10">
                  <c:v>電 気  ・ ガ ス  業</c:v>
                </c:pt>
                <c:pt idx="11">
                  <c:v>製　 　  造   　　業</c:v>
                </c:pt>
                <c:pt idx="12">
                  <c:v>建　 　  設   　　業</c:v>
                </c:pt>
                <c:pt idx="13">
                  <c:v>鉱　　　         　業</c:v>
                </c:pt>
                <c:pt idx="14">
                  <c:v>調  査  産  業  計</c:v>
                </c:pt>
              </c:strCache>
            </c:strRef>
          </c:cat>
          <c:val>
            <c:numRef>
              <c:f>ｸﾞﾗﾌﾃﾞｰﾀ1!$B$51:$P$51</c:f>
              <c:numCache>
                <c:ptCount val="15"/>
                <c:pt idx="0">
                  <c:v>0.34299999999999997</c:v>
                </c:pt>
                <c:pt idx="1">
                  <c:v>0.184</c:v>
                </c:pt>
                <c:pt idx="2">
                  <c:v>0.23800000000000002</c:v>
                </c:pt>
                <c:pt idx="3">
                  <c:v>0.295</c:v>
                </c:pt>
                <c:pt idx="4">
                  <c:v>0.866</c:v>
                </c:pt>
                <c:pt idx="5">
                  <c:v>0.259</c:v>
                </c:pt>
                <c:pt idx="6">
                  <c:v>0.22899999999999998</c:v>
                </c:pt>
                <c:pt idx="7">
                  <c:v>0.496</c:v>
                </c:pt>
                <c:pt idx="8">
                  <c:v>0.18899999999999997</c:v>
                </c:pt>
                <c:pt idx="9">
                  <c:v>0.094</c:v>
                </c:pt>
                <c:pt idx="10">
                  <c:v>0.034</c:v>
                </c:pt>
                <c:pt idx="11">
                  <c:v>0.218</c:v>
                </c:pt>
                <c:pt idx="12">
                  <c:v>0.036000000000000004</c:v>
                </c:pt>
                <c:pt idx="13">
                  <c:v>0.027999999999999997</c:v>
                </c:pt>
                <c:pt idx="14">
                  <c:v>0.33899999999999997</c:v>
                </c:pt>
              </c:numCache>
            </c:numRef>
          </c:val>
        </c:ser>
        <c:overlap val="100"/>
        <c:gapWidth val="100"/>
        <c:axId val="63202721"/>
        <c:axId val="31953578"/>
      </c:barChart>
      <c:catAx>
        <c:axId val="632027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953578"/>
        <c:crosses val="autoZero"/>
        <c:auto val="0"/>
        <c:lblOffset val="100"/>
        <c:tickLblSkip val="1"/>
        <c:noMultiLvlLbl val="0"/>
      </c:catAx>
      <c:valAx>
        <c:axId val="319535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721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915365"/>
        <c:axId val="50693966"/>
      </c:barChart>
      <c:catAx>
        <c:axId val="42915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93966"/>
        <c:crosses val="autoZero"/>
        <c:auto val="0"/>
        <c:lblOffset val="100"/>
        <c:tickLblSkip val="1"/>
        <c:noMultiLvlLbl val="0"/>
      </c:catAx>
      <c:valAx>
        <c:axId val="50693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153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ｸﾞﾗﾌﾃﾞｰﾀ1!$B$2:$M$2</c:f>
              <c:strCache>
                <c:ptCount val="12"/>
                <c:pt idx="0">
                  <c:v>製造業</c:v>
                </c:pt>
                <c:pt idx="1">
                  <c:v>卸売・小売業</c:v>
                </c:pt>
                <c:pt idx="2">
                  <c:v>サービス業</c:v>
                </c:pt>
                <c:pt idx="3">
                  <c:v>医療，福祉</c:v>
                </c:pt>
                <c:pt idx="4">
                  <c:v>飲食店，宿泊業</c:v>
                </c:pt>
                <c:pt idx="5">
                  <c:v>運輸業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金融・保険業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ｸﾞﾗﾌﾃﾞｰﾀ1!$B$3:$N$3</c:f>
              <c:numCache>
                <c:ptCount val="13"/>
                <c:pt idx="0">
                  <c:v>22.4</c:v>
                </c:pt>
                <c:pt idx="1">
                  <c:v>21</c:v>
                </c:pt>
                <c:pt idx="2">
                  <c:v>12.4</c:v>
                </c:pt>
                <c:pt idx="3">
                  <c:v>10.7</c:v>
                </c:pt>
                <c:pt idx="4">
                  <c:v>7.8</c:v>
                </c:pt>
                <c:pt idx="5">
                  <c:v>7.8</c:v>
                </c:pt>
                <c:pt idx="6">
                  <c:v>7.1</c:v>
                </c:pt>
                <c:pt idx="7">
                  <c:v>4.8</c:v>
                </c:pt>
                <c:pt idx="8">
                  <c:v>2.3</c:v>
                </c:pt>
                <c:pt idx="9">
                  <c:v>3.6</c:v>
                </c:pt>
                <c:pt idx="10">
                  <c:v>99.89999999999998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'13図'!$I$27</c:f>
              <c:strCache>
                <c:ptCount val="1"/>
                <c:pt idx="0">
                  <c:v>常用雇用指数 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'13図'!$J$26:$N$26</c:f>
              <c:strCache/>
            </c:strRef>
          </c:cat>
          <c:val>
            <c:numRef>
              <c:f>'13図'!$J$27:$N$27</c:f>
              <c:numCache/>
            </c:numRef>
          </c:val>
          <c:smooth val="0"/>
        </c:ser>
        <c:marker val="1"/>
        <c:axId val="53592511"/>
        <c:axId val="12570552"/>
      </c:lineChart>
      <c:catAx>
        <c:axId val="53592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570552"/>
        <c:crosses val="autoZero"/>
        <c:auto val="0"/>
        <c:lblOffset val="100"/>
        <c:tickLblSkip val="1"/>
        <c:noMultiLvlLbl val="0"/>
      </c:catAx>
      <c:valAx>
        <c:axId val="12570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51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'13図'!$B$27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'13図'!$C$26:$G$26</c:f>
              <c:strCache/>
            </c:strRef>
          </c:cat>
          <c:val>
            <c:numRef>
              <c:f>'13図'!$C$27:$G$27</c:f>
              <c:numCache/>
            </c:numRef>
          </c:val>
          <c:smooth val="0"/>
        </c:ser>
        <c:marker val="1"/>
        <c:axId val="46026105"/>
        <c:axId val="11581762"/>
      </c:lineChart>
      <c:catAx>
        <c:axId val="46026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581762"/>
        <c:crosses val="autoZero"/>
        <c:auto val="0"/>
        <c:lblOffset val="100"/>
        <c:tickLblSkip val="1"/>
        <c:noMultiLvlLbl val="0"/>
      </c:catAx>
      <c:valAx>
        <c:axId val="11581762"/>
        <c:scaling>
          <c:orientation val="minMax"/>
          <c:min val="99.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261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.3285"/>
          <c:w val="0.854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'14図・15図'!$B$27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'14図・15図'!$C$25:$G$25</c:f>
              <c:strCache/>
            </c:strRef>
          </c:cat>
          <c:val>
            <c:numRef>
              <c:f>'14図・15図'!$C$27:$G$27</c:f>
              <c:numCache/>
            </c:numRef>
          </c:val>
          <c:smooth val="0"/>
        </c:ser>
        <c:ser>
          <c:idx val="1"/>
          <c:order val="1"/>
          <c:tx>
            <c:strRef>
              <c:f>'14図・15図'!$B$28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'14図・15図'!$C$25:$G$25</c:f>
              <c:strCache/>
            </c:strRef>
          </c:cat>
          <c:val>
            <c:numRef>
              <c:f>'14図・15図'!$C$28:$G$28</c:f>
              <c:numCache/>
            </c:numRef>
          </c:val>
          <c:smooth val="0"/>
        </c:ser>
        <c:marker val="1"/>
        <c:axId val="37126995"/>
        <c:axId val="65707500"/>
      </c:lineChart>
      <c:catAx>
        <c:axId val="37126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707500"/>
        <c:crosses val="autoZero"/>
        <c:auto val="0"/>
        <c:lblOffset val="100"/>
        <c:tickLblSkip val="1"/>
        <c:noMultiLvlLbl val="0"/>
      </c:catAx>
      <c:valAx>
        <c:axId val="65707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2699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075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75"/>
          <c:y val="0.3285"/>
          <c:w val="0.842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'14図・15図'!$I$27</c:f>
              <c:strCache>
                <c:ptCount val="1"/>
                <c:pt idx="0">
                  <c:v>入職率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'14図・15図'!$J$26:$N$26</c:f>
              <c:strCache/>
            </c:strRef>
          </c:cat>
          <c:val>
            <c:numRef>
              <c:f>'14図・15図'!$J$27:$N$27</c:f>
              <c:numCache/>
            </c:numRef>
          </c:val>
          <c:smooth val="0"/>
        </c:ser>
        <c:ser>
          <c:idx val="1"/>
          <c:order val="1"/>
          <c:tx>
            <c:strRef>
              <c:f>'14図・15図'!$I$28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'14図・15図'!$J$26:$N$26</c:f>
              <c:strCache/>
            </c:strRef>
          </c:cat>
          <c:val>
            <c:numRef>
              <c:f>'14図・15図'!$J$28:$N$28</c:f>
              <c:numCache/>
            </c:numRef>
          </c:val>
          <c:smooth val="0"/>
        </c:ser>
        <c:marker val="1"/>
        <c:axId val="54496589"/>
        <c:axId val="20707254"/>
      </c:lineChart>
      <c:catAx>
        <c:axId val="54496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707254"/>
        <c:crosses val="autoZero"/>
        <c:auto val="0"/>
        <c:lblOffset val="100"/>
        <c:tickLblSkip val="1"/>
        <c:noMultiLvlLbl val="0"/>
      </c:catAx>
      <c:valAx>
        <c:axId val="20707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65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075"/>
          <c:y val="0.182"/>
          <c:w val="0.370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ｸﾞﾗﾌﾃﾞｰﾀ1!$B$2:$M$2</c:f>
              <c:strCache>
                <c:ptCount val="12"/>
                <c:pt idx="0">
                  <c:v>製造業</c:v>
                </c:pt>
                <c:pt idx="1">
                  <c:v>卸売・小売業</c:v>
                </c:pt>
                <c:pt idx="2">
                  <c:v>サービス業</c:v>
                </c:pt>
                <c:pt idx="3">
                  <c:v>医療，福祉</c:v>
                </c:pt>
                <c:pt idx="4">
                  <c:v>飲食店，宿泊業</c:v>
                </c:pt>
                <c:pt idx="5">
                  <c:v>運輸業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金融・保険業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ｸﾞﾗﾌﾃﾞｰﾀ1!$B$3:$N$3</c:f>
              <c:numCache>
                <c:ptCount val="13"/>
                <c:pt idx="0">
                  <c:v>22.4</c:v>
                </c:pt>
                <c:pt idx="1">
                  <c:v>21</c:v>
                </c:pt>
                <c:pt idx="2">
                  <c:v>12.4</c:v>
                </c:pt>
                <c:pt idx="3">
                  <c:v>10.7</c:v>
                </c:pt>
                <c:pt idx="4">
                  <c:v>7.8</c:v>
                </c:pt>
                <c:pt idx="5">
                  <c:v>7.8</c:v>
                </c:pt>
                <c:pt idx="6">
                  <c:v>7.1</c:v>
                </c:pt>
                <c:pt idx="7">
                  <c:v>4.8</c:v>
                </c:pt>
                <c:pt idx="8">
                  <c:v>2.3</c:v>
                </c:pt>
                <c:pt idx="9">
                  <c:v>3.6</c:v>
                </c:pt>
                <c:pt idx="10">
                  <c:v>99.89999999999998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第１６図　産業別常用労働者数の割合
  　（平成２１年平均）</a:t>
            </a:r>
          </a:p>
        </c:rich>
      </c:tx>
      <c:layout>
        <c:manualLayout>
          <c:xMode val="factor"/>
          <c:yMode val="factor"/>
          <c:x val="-0.064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292"/>
          <c:w val="0.801"/>
          <c:h val="0.706"/>
        </c:manualLayout>
      </c:layout>
      <c:pieChart>
        <c:varyColors val="0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ｸﾞﾗﾌﾃﾞｰﾀ1!$B$2:$K$2</c:f>
              <c:strCache>
                <c:ptCount val="10"/>
                <c:pt idx="0">
                  <c:v>製造業</c:v>
                </c:pt>
                <c:pt idx="1">
                  <c:v>卸売・小売業</c:v>
                </c:pt>
                <c:pt idx="2">
                  <c:v>サービス業</c:v>
                </c:pt>
                <c:pt idx="3">
                  <c:v>医療，福祉</c:v>
                </c:pt>
                <c:pt idx="4">
                  <c:v>飲食店，宿泊業</c:v>
                </c:pt>
                <c:pt idx="5">
                  <c:v>運輸業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金融・保険業</c:v>
                </c:pt>
                <c:pt idx="9">
                  <c:v>その他</c:v>
                </c:pt>
              </c:strCache>
            </c:strRef>
          </c:cat>
          <c:val>
            <c:numRef>
              <c:f>ｸﾞﾗﾌﾃﾞｰﾀ1!$B$3:$K$3</c:f>
              <c:numCache>
                <c:ptCount val="10"/>
                <c:pt idx="0">
                  <c:v>22.4</c:v>
                </c:pt>
                <c:pt idx="1">
                  <c:v>21</c:v>
                </c:pt>
                <c:pt idx="2">
                  <c:v>12.4</c:v>
                </c:pt>
                <c:pt idx="3">
                  <c:v>10.7</c:v>
                </c:pt>
                <c:pt idx="4">
                  <c:v>7.8</c:v>
                </c:pt>
                <c:pt idx="5">
                  <c:v>7.8</c:v>
                </c:pt>
                <c:pt idx="6">
                  <c:v>7.1</c:v>
                </c:pt>
                <c:pt idx="7">
                  <c:v>4.8</c:v>
                </c:pt>
                <c:pt idx="8">
                  <c:v>2.3</c:v>
                </c:pt>
                <c:pt idx="9">
                  <c:v>3.6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1</xdr:col>
      <xdr:colOff>285750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11049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286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5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0.00725</cdr:y>
    </cdr:from>
    <cdr:to>
      <cdr:x>0.877</cdr:x>
      <cdr:y>0.07175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66750" y="28575"/>
          <a:ext cx="58007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第１７図　常用労働者数の男女別構成比（平成２１年平均）</a:t>
          </a:r>
          <a:r>
            <a:rPr lang="en-US" cap="none" sz="13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  <cdr:relSizeAnchor xmlns:cdr="http://schemas.openxmlformats.org/drawingml/2006/chartDrawing">
    <cdr:from>
      <cdr:x>0.421</cdr:x>
      <cdr:y>0.0925</cdr:y>
    </cdr:from>
    <cdr:to>
      <cdr:x>0.49625</cdr:x>
      <cdr:y>0.133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105150" y="4667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</a:t>
          </a:r>
        </a:p>
      </cdr:txBody>
    </cdr:sp>
  </cdr:relSizeAnchor>
  <cdr:relSizeAnchor xmlns:cdr="http://schemas.openxmlformats.org/drawingml/2006/chartDrawing">
    <cdr:from>
      <cdr:x>0.756</cdr:x>
      <cdr:y>0.09</cdr:y>
    </cdr:from>
    <cdr:to>
      <cdr:x>0.84375</cdr:x>
      <cdr:y>0.13275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572125" y="457200"/>
          <a:ext cx="647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11</xdr:col>
      <xdr:colOff>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0" y="133350"/>
        <a:ext cx="738187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0.00725</cdr:y>
    </cdr:from>
    <cdr:to>
      <cdr:x>0.877</cdr:x>
      <cdr:y>0.07175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66750" y="28575"/>
          <a:ext cx="58007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第１８図　常用労働者数の就業形態別構成比（平成２１年平均）</a:t>
          </a:r>
        </a:p>
      </cdr:txBody>
    </cdr:sp>
  </cdr:relSizeAnchor>
  <cdr:relSizeAnchor xmlns:cdr="http://schemas.openxmlformats.org/drawingml/2006/chartDrawing">
    <cdr:from>
      <cdr:x>0.4285</cdr:x>
      <cdr:y>0.0885</cdr:y>
    </cdr:from>
    <cdr:to>
      <cdr:x>0.50375</cdr:x>
      <cdr:y>0.12875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162300" y="4476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一般</a:t>
          </a:r>
        </a:p>
      </cdr:txBody>
    </cdr:sp>
  </cdr:relSizeAnchor>
  <cdr:relSizeAnchor xmlns:cdr="http://schemas.openxmlformats.org/drawingml/2006/chartDrawing">
    <cdr:from>
      <cdr:x>0.77875</cdr:x>
      <cdr:y>0.09</cdr:y>
    </cdr:from>
    <cdr:to>
      <cdr:x>0.866</cdr:x>
      <cdr:y>0.13275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743575" y="457200"/>
          <a:ext cx="647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パート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10</xdr:col>
      <xdr:colOff>314325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0" y="133350"/>
        <a:ext cx="738187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0.01325</cdr:y>
    </cdr:from>
    <cdr:to>
      <cdr:x>0.979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4775" y="47625"/>
          <a:ext cx="39528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第１３図－２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0.01325</cdr:y>
    </cdr:from>
    <cdr:to>
      <cdr:x>0.97625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47625"/>
          <a:ext cx="39147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第１３図－１　常用雇用指数の推移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0.01575</cdr:y>
    </cdr:from>
    <cdr:to>
      <cdr:x>0.819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0075" y="57150"/>
          <a:ext cx="27908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第１４図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1907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第１５図　労働異動率の推移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1476375</xdr:colOff>
      <xdr:row>0</xdr:row>
      <xdr:rowOff>28575</xdr:rowOff>
    </xdr:from>
    <xdr:to>
      <xdr:col>7</xdr:col>
      <xdr:colOff>342900</xdr:colOff>
      <xdr:row>27</xdr:row>
      <xdr:rowOff>19050</xdr:rowOff>
    </xdr:to>
    <xdr:graphicFrame>
      <xdr:nvGraphicFramePr>
        <xdr:cNvPr id="2" name="Chart 3"/>
        <xdr:cNvGraphicFramePr/>
      </xdr:nvGraphicFramePr>
      <xdr:xfrm>
        <a:off x="1476375" y="28575"/>
        <a:ext cx="41433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371475</xdr:colOff>
      <xdr:row>6</xdr:row>
      <xdr:rowOff>57150</xdr:rowOff>
    </xdr:from>
    <xdr:to>
      <xdr:col>2</xdr:col>
      <xdr:colOff>495300</xdr:colOff>
      <xdr:row>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2733675" y="1028700"/>
          <a:ext cx="133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209550</xdr:colOff>
      <xdr:row>6</xdr:row>
      <xdr:rowOff>123825</xdr:rowOff>
    </xdr:from>
    <xdr:to>
      <xdr:col>3</xdr:col>
      <xdr:colOff>219075</xdr:colOff>
      <xdr:row>8</xdr:row>
      <xdr:rowOff>19050</xdr:rowOff>
    </xdr:to>
    <xdr:sp>
      <xdr:nvSpPr>
        <xdr:cNvPr id="4" name="Line 5"/>
        <xdr:cNvSpPr>
          <a:spLocks/>
        </xdr:cNvSpPr>
      </xdr:nvSpPr>
      <xdr:spPr>
        <a:xfrm>
          <a:off x="3133725" y="109537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15" customWidth="1"/>
    <col min="18" max="26" width="11.125" style="15" customWidth="1"/>
    <col min="27" max="16384" width="10.00390625" style="15" customWidth="1"/>
  </cols>
  <sheetData>
    <row r="1" ht="12">
      <c r="A1" s="15" t="s">
        <v>123</v>
      </c>
    </row>
    <row r="2" spans="1:18" ht="30" customHeight="1">
      <c r="A2" s="18"/>
      <c r="B2" s="16" t="s">
        <v>1</v>
      </c>
      <c r="C2" s="16" t="s">
        <v>2</v>
      </c>
      <c r="D2" s="16" t="s">
        <v>4</v>
      </c>
      <c r="E2" s="23" t="s">
        <v>37</v>
      </c>
      <c r="F2" s="23" t="s">
        <v>36</v>
      </c>
      <c r="G2" s="23" t="s">
        <v>32</v>
      </c>
      <c r="H2" s="23" t="s">
        <v>38</v>
      </c>
      <c r="I2" s="16" t="s">
        <v>7</v>
      </c>
      <c r="J2" s="16" t="s">
        <v>3</v>
      </c>
      <c r="K2" s="17" t="s">
        <v>8</v>
      </c>
      <c r="L2" s="22"/>
      <c r="M2" s="72" t="s">
        <v>43</v>
      </c>
      <c r="N2" s="48" t="s">
        <v>43</v>
      </c>
      <c r="O2" s="46"/>
      <c r="P2"/>
      <c r="Q2"/>
      <c r="R2"/>
    </row>
    <row r="3" spans="1:18" ht="19.5" customHeight="1">
      <c r="A3" s="19" t="s">
        <v>9</v>
      </c>
      <c r="B3" s="24">
        <f>ROUND(B4/$L$4*100,1)</f>
        <v>22.4</v>
      </c>
      <c r="C3" s="24">
        <f aca="true" t="shared" si="0" ref="C3:K3">ROUND(C4/$L$4*100,1)</f>
        <v>21</v>
      </c>
      <c r="D3" s="24">
        <f t="shared" si="0"/>
        <v>12.4</v>
      </c>
      <c r="E3" s="24">
        <f t="shared" si="0"/>
        <v>10.7</v>
      </c>
      <c r="F3" s="24">
        <f t="shared" si="0"/>
        <v>7.8</v>
      </c>
      <c r="G3" s="24">
        <f t="shared" si="0"/>
        <v>7.8</v>
      </c>
      <c r="H3" s="24">
        <f>ROUND(H4/$L$4*100,1)</f>
        <v>7.1</v>
      </c>
      <c r="I3" s="24">
        <f>ROUND(I4/$L$4*100,1)</f>
        <v>4.8</v>
      </c>
      <c r="J3" s="24">
        <f t="shared" si="0"/>
        <v>2.3</v>
      </c>
      <c r="K3" s="24">
        <f t="shared" si="0"/>
        <v>3.6</v>
      </c>
      <c r="L3" s="45">
        <f>SUM(B3:K3)</f>
        <v>99.89999999999998</v>
      </c>
      <c r="M3" s="67" t="s">
        <v>60</v>
      </c>
      <c r="N3" s="50" t="s">
        <v>61</v>
      </c>
      <c r="O3" s="50" t="s">
        <v>64</v>
      </c>
      <c r="P3"/>
      <c r="Q3"/>
      <c r="R3"/>
    </row>
    <row r="4" spans="1:18" ht="19.5" customHeight="1">
      <c r="A4" s="47" t="s">
        <v>10</v>
      </c>
      <c r="B4" s="85">
        <f>B16</f>
        <v>413429</v>
      </c>
      <c r="C4" s="85">
        <f>B20</f>
        <v>388276</v>
      </c>
      <c r="D4" s="85">
        <f>B27</f>
        <v>229587</v>
      </c>
      <c r="E4" s="85">
        <f>B24</f>
        <v>197629</v>
      </c>
      <c r="F4" s="85">
        <f>B23</f>
        <v>144545</v>
      </c>
      <c r="G4" s="85">
        <f>B19</f>
        <v>143510</v>
      </c>
      <c r="H4" s="85">
        <f>B25</f>
        <v>130549</v>
      </c>
      <c r="I4" s="85">
        <f>B15</f>
        <v>88704</v>
      </c>
      <c r="J4" s="85">
        <f>B21</f>
        <v>42747</v>
      </c>
      <c r="K4" s="85">
        <f>SUM(B14+B17+B18+B22+B26)</f>
        <v>66186</v>
      </c>
      <c r="L4" s="85">
        <f>B13</f>
        <v>1845164</v>
      </c>
      <c r="M4" s="73" t="s">
        <v>61</v>
      </c>
      <c r="N4" s="51" t="s">
        <v>62</v>
      </c>
      <c r="O4" s="51" t="s">
        <v>64</v>
      </c>
      <c r="P4"/>
      <c r="Q4" s="71" t="s">
        <v>63</v>
      </c>
      <c r="R4"/>
    </row>
    <row r="5" spans="11:15" ht="24.75" customHeight="1">
      <c r="K5" s="15" t="s">
        <v>43</v>
      </c>
      <c r="L5" s="15" t="s">
        <v>43</v>
      </c>
      <c r="M5" s="15" t="s">
        <v>43</v>
      </c>
      <c r="N5" s="15" t="s">
        <v>59</v>
      </c>
      <c r="O5" s="70" t="s">
        <v>43</v>
      </c>
    </row>
    <row r="6" spans="1:15" ht="12">
      <c r="A6" s="15" t="s">
        <v>124</v>
      </c>
      <c r="O6" s="70" t="s">
        <v>43</v>
      </c>
    </row>
    <row r="7" spans="1:19" ht="30" customHeight="1">
      <c r="A7" s="22"/>
      <c r="B7" s="86" t="s">
        <v>58</v>
      </c>
      <c r="C7" s="87" t="s">
        <v>39</v>
      </c>
      <c r="D7" s="86" t="s">
        <v>38</v>
      </c>
      <c r="E7" s="86" t="s">
        <v>57</v>
      </c>
      <c r="F7" s="86" t="s">
        <v>56</v>
      </c>
      <c r="G7" s="86" t="s">
        <v>53</v>
      </c>
      <c r="H7" s="86" t="s">
        <v>55</v>
      </c>
      <c r="I7" s="86" t="s">
        <v>54</v>
      </c>
      <c r="J7" s="86" t="s">
        <v>52</v>
      </c>
      <c r="K7" s="86" t="s">
        <v>50</v>
      </c>
      <c r="L7" s="86" t="s">
        <v>51</v>
      </c>
      <c r="M7" s="86" t="s">
        <v>27</v>
      </c>
      <c r="N7" s="86" t="s">
        <v>28</v>
      </c>
      <c r="O7" s="86" t="s">
        <v>30</v>
      </c>
      <c r="P7" s="87" t="s">
        <v>29</v>
      </c>
      <c r="Q7"/>
      <c r="R7"/>
      <c r="S7" s="48"/>
    </row>
    <row r="8" spans="1:36" ht="19.5" customHeight="1">
      <c r="A8" s="26" t="s">
        <v>5</v>
      </c>
      <c r="B8" s="88">
        <f>H27</f>
        <v>0.5598792614564414</v>
      </c>
      <c r="C8" s="88">
        <f>H26</f>
        <v>0.543978349120433</v>
      </c>
      <c r="D8" s="88">
        <f>H25</f>
        <v>0.4192219013550468</v>
      </c>
      <c r="E8" s="88">
        <f>H24</f>
        <v>0.22806875509161104</v>
      </c>
      <c r="F8" s="88">
        <f>H23</f>
        <v>0.3678577605589955</v>
      </c>
      <c r="G8" s="88">
        <f>H22</f>
        <v>0.5699794555726759</v>
      </c>
      <c r="H8" s="88">
        <f>H21</f>
        <v>0.4669801389571198</v>
      </c>
      <c r="I8" s="88">
        <f>H20</f>
        <v>0.481502848489219</v>
      </c>
      <c r="J8" s="88">
        <f>H19</f>
        <v>0.7942930806215595</v>
      </c>
      <c r="K8" s="88">
        <f>H18</f>
        <v>0.7304401821443356</v>
      </c>
      <c r="L8" s="88">
        <f>H17</f>
        <v>0.8872379636028564</v>
      </c>
      <c r="M8" s="88">
        <f>H16</f>
        <v>0.6919035674807524</v>
      </c>
      <c r="N8" s="88">
        <f>H15</f>
        <v>0.8280009920634921</v>
      </c>
      <c r="O8" s="88">
        <f>H14</f>
        <v>0.9045092838196287</v>
      </c>
      <c r="P8" s="88">
        <f>H13</f>
        <v>0.5456729049558738</v>
      </c>
      <c r="Q8"/>
      <c r="R8"/>
      <c r="S8" s="49"/>
      <c r="T8"/>
      <c r="U8"/>
      <c r="V8"/>
      <c r="W8"/>
      <c r="X8"/>
      <c r="Y8"/>
      <c r="Z8"/>
      <c r="AA8"/>
      <c r="AB8"/>
      <c r="AC8"/>
      <c r="AE8"/>
      <c r="AF8"/>
      <c r="AG8"/>
      <c r="AH8"/>
      <c r="AI8"/>
      <c r="AJ8"/>
    </row>
    <row r="9" spans="1:36" ht="19.5" customHeight="1">
      <c r="A9" s="19" t="s">
        <v>6</v>
      </c>
      <c r="B9" s="88">
        <f>I27</f>
        <v>0.44012073854355865</v>
      </c>
      <c r="C9" s="88">
        <f>I26</f>
        <v>0.45594205205762955</v>
      </c>
      <c r="D9" s="88">
        <f>I25</f>
        <v>0.5807627787267616</v>
      </c>
      <c r="E9" s="88">
        <f>I24</f>
        <v>0.7719261849222533</v>
      </c>
      <c r="F9" s="88">
        <f>I23</f>
        <v>0.6321422394410046</v>
      </c>
      <c r="G9" s="88">
        <f>I22</f>
        <v>0.43014894709809964</v>
      </c>
      <c r="H9" s="88">
        <f>I21</f>
        <v>0.5330432544973916</v>
      </c>
      <c r="I9" s="88">
        <f>I20</f>
        <v>0.518497151510781</v>
      </c>
      <c r="J9" s="88">
        <f>I19</f>
        <v>0.2056999512229113</v>
      </c>
      <c r="K9" s="88">
        <f>I18</f>
        <v>0.2695598178556644</v>
      </c>
      <c r="L9" s="88">
        <f>I17</f>
        <v>0.11276203639714351</v>
      </c>
      <c r="M9" s="88">
        <f>I16</f>
        <v>0.30809643251924757</v>
      </c>
      <c r="N9" s="88">
        <f>I15</f>
        <v>0.17199900793650794</v>
      </c>
      <c r="O9" s="88">
        <f>I14</f>
        <v>0.09549071618037135</v>
      </c>
      <c r="P9" s="88">
        <f>I13</f>
        <v>0.4543265530868801</v>
      </c>
      <c r="Q9"/>
      <c r="R9"/>
      <c r="S9" s="4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20:36" ht="24.7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2">
      <c r="A11" s="21"/>
      <c r="B11" s="21" t="s">
        <v>11</v>
      </c>
      <c r="C11" s="21" t="s">
        <v>12</v>
      </c>
      <c r="D11" s="21" t="s">
        <v>5</v>
      </c>
      <c r="E11" s="21" t="s">
        <v>12</v>
      </c>
      <c r="F11" s="63" t="s">
        <v>6</v>
      </c>
      <c r="G11" s="63" t="s">
        <v>12</v>
      </c>
      <c r="H11" s="21" t="s">
        <v>5</v>
      </c>
      <c r="I11" s="63" t="s">
        <v>6</v>
      </c>
      <c r="P11"/>
      <c r="Q11"/>
      <c r="R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12">
      <c r="A12" s="64" t="s">
        <v>13</v>
      </c>
      <c r="B12" s="92" t="s">
        <v>14</v>
      </c>
      <c r="C12" s="92" t="s">
        <v>15</v>
      </c>
      <c r="D12" s="64" t="s">
        <v>14</v>
      </c>
      <c r="E12" s="64" t="s">
        <v>15</v>
      </c>
      <c r="F12" s="64" t="s">
        <v>14</v>
      </c>
      <c r="G12" s="64" t="s">
        <v>15</v>
      </c>
      <c r="H12" s="64" t="s">
        <v>15</v>
      </c>
      <c r="I12" s="64" t="s">
        <v>15</v>
      </c>
      <c r="J12" s="26"/>
      <c r="P12"/>
      <c r="Q12"/>
      <c r="R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19.5" customHeight="1">
      <c r="A13" s="68" t="s">
        <v>44</v>
      </c>
      <c r="B13" s="89">
        <v>1845164</v>
      </c>
      <c r="C13" s="61">
        <v>100</v>
      </c>
      <c r="D13" s="89">
        <v>1006856</v>
      </c>
      <c r="E13" s="61">
        <v>100</v>
      </c>
      <c r="F13" s="90">
        <v>838307</v>
      </c>
      <c r="G13" s="61">
        <v>100</v>
      </c>
      <c r="H13" s="52">
        <f>D13/B13</f>
        <v>0.5456729049558738</v>
      </c>
      <c r="I13" s="53">
        <f>F13/B13</f>
        <v>0.4543265530868801</v>
      </c>
      <c r="J13" s="66"/>
      <c r="K13" s="74"/>
      <c r="O13" s="25"/>
      <c r="P13"/>
      <c r="Q13"/>
      <c r="R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9.5" customHeight="1">
      <c r="A14" s="68" t="s">
        <v>45</v>
      </c>
      <c r="B14" s="90">
        <v>377</v>
      </c>
      <c r="C14" s="61">
        <f aca="true" t="shared" si="1" ref="C14:C27">B14/$B$13*100</f>
        <v>0.020431788177094286</v>
      </c>
      <c r="D14" s="90">
        <v>341</v>
      </c>
      <c r="E14" s="61">
        <f aca="true" t="shared" si="2" ref="E14:E27">D14/$D$13*100</f>
        <v>0.033867802347108227</v>
      </c>
      <c r="F14" s="90">
        <v>36</v>
      </c>
      <c r="G14" s="61">
        <f aca="true" t="shared" si="3" ref="G14:G27">F14/$F$13*100</f>
        <v>0.004294369485164743</v>
      </c>
      <c r="H14" s="52">
        <f aca="true" t="shared" si="4" ref="H14:H27">D14/B14</f>
        <v>0.9045092838196287</v>
      </c>
      <c r="I14" s="53">
        <f aca="true" t="shared" si="5" ref="I14:I27">F14/B14</f>
        <v>0.09549071618037135</v>
      </c>
      <c r="J14" s="66"/>
      <c r="K14" s="50"/>
      <c r="O14" s="2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9.5" customHeight="1">
      <c r="A15" s="68" t="s">
        <v>46</v>
      </c>
      <c r="B15" s="89">
        <v>88704</v>
      </c>
      <c r="C15" s="61">
        <f t="shared" si="1"/>
        <v>4.807377555599394</v>
      </c>
      <c r="D15" s="89">
        <v>73447</v>
      </c>
      <c r="E15" s="61">
        <f t="shared" si="2"/>
        <v>7.294687621665859</v>
      </c>
      <c r="F15" s="90">
        <v>15257</v>
      </c>
      <c r="G15" s="61">
        <f t="shared" si="3"/>
        <v>1.8199776454210688</v>
      </c>
      <c r="H15" s="52">
        <f t="shared" si="4"/>
        <v>0.8280009920634921</v>
      </c>
      <c r="I15" s="53">
        <f t="shared" si="5"/>
        <v>0.17199900793650794</v>
      </c>
      <c r="J15" s="66"/>
      <c r="K15" s="51"/>
      <c r="O15" s="2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9.5" customHeight="1">
      <c r="A16" s="68" t="s">
        <v>47</v>
      </c>
      <c r="B16" s="89">
        <v>413429</v>
      </c>
      <c r="C16" s="61">
        <f t="shared" si="1"/>
        <v>22.406084228827357</v>
      </c>
      <c r="D16" s="89">
        <v>286053</v>
      </c>
      <c r="E16" s="61">
        <f t="shared" si="2"/>
        <v>28.410517492074337</v>
      </c>
      <c r="F16" s="90">
        <v>127376</v>
      </c>
      <c r="G16" s="61">
        <f t="shared" si="3"/>
        <v>15.194433542842898</v>
      </c>
      <c r="H16" s="52">
        <f t="shared" si="4"/>
        <v>0.6919035674807524</v>
      </c>
      <c r="I16" s="53">
        <f t="shared" si="5"/>
        <v>0.30809643251924757</v>
      </c>
      <c r="J16" s="66"/>
      <c r="O16" s="2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9.5" customHeight="1">
      <c r="A17" s="68" t="s">
        <v>48</v>
      </c>
      <c r="B17" s="89">
        <v>8682</v>
      </c>
      <c r="C17" s="61">
        <f t="shared" si="1"/>
        <v>0.47052728104385305</v>
      </c>
      <c r="D17" s="89">
        <v>7703</v>
      </c>
      <c r="E17" s="61">
        <f t="shared" si="2"/>
        <v>0.7650547843981662</v>
      </c>
      <c r="F17" s="90">
        <v>979</v>
      </c>
      <c r="G17" s="61">
        <f t="shared" si="3"/>
        <v>0.11678299238823009</v>
      </c>
      <c r="H17" s="52">
        <f t="shared" si="4"/>
        <v>0.8872379636028564</v>
      </c>
      <c r="I17" s="53">
        <f t="shared" si="5"/>
        <v>0.11276203639714351</v>
      </c>
      <c r="J17" s="66"/>
      <c r="O17" s="2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9.5" customHeight="1">
      <c r="A18" s="68" t="s">
        <v>41</v>
      </c>
      <c r="B18" s="89">
        <v>28988</v>
      </c>
      <c r="C18" s="61">
        <f t="shared" si="1"/>
        <v>1.5710256649273453</v>
      </c>
      <c r="D18" s="89">
        <v>21174</v>
      </c>
      <c r="E18" s="61">
        <f t="shared" si="2"/>
        <v>2.102981955711641</v>
      </c>
      <c r="F18" s="90">
        <v>7814</v>
      </c>
      <c r="G18" s="61">
        <f t="shared" si="3"/>
        <v>0.9321167543632584</v>
      </c>
      <c r="H18" s="52">
        <f t="shared" si="4"/>
        <v>0.7304401821443356</v>
      </c>
      <c r="I18" s="53">
        <f t="shared" si="5"/>
        <v>0.2695598178556644</v>
      </c>
      <c r="J18" s="66"/>
      <c r="O18" s="2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9.5" customHeight="1">
      <c r="A19" s="68" t="s">
        <v>32</v>
      </c>
      <c r="B19" s="89">
        <v>143510</v>
      </c>
      <c r="C19" s="61">
        <f t="shared" si="1"/>
        <v>7.777628438447747</v>
      </c>
      <c r="D19" s="89">
        <v>113989</v>
      </c>
      <c r="E19" s="61">
        <f t="shared" si="2"/>
        <v>11.321281295438473</v>
      </c>
      <c r="F19" s="90">
        <v>29520</v>
      </c>
      <c r="G19" s="61">
        <f t="shared" si="3"/>
        <v>3.5213829778350894</v>
      </c>
      <c r="H19" s="52">
        <f t="shared" si="4"/>
        <v>0.7942930806215595</v>
      </c>
      <c r="I19" s="53">
        <f t="shared" si="5"/>
        <v>0.2056999512229113</v>
      </c>
      <c r="J19" s="66"/>
      <c r="O19" s="25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9.5" customHeight="1">
      <c r="A20" s="68" t="s">
        <v>33</v>
      </c>
      <c r="B20" s="89">
        <v>388276</v>
      </c>
      <c r="C20" s="61">
        <f t="shared" si="1"/>
        <v>21.042899167770454</v>
      </c>
      <c r="D20" s="89">
        <v>186956</v>
      </c>
      <c r="E20" s="61">
        <f t="shared" si="2"/>
        <v>18.568295764240368</v>
      </c>
      <c r="F20" s="90">
        <v>201320</v>
      </c>
      <c r="G20" s="61">
        <f t="shared" si="3"/>
        <v>24.01506846537128</v>
      </c>
      <c r="H20" s="52">
        <f t="shared" si="4"/>
        <v>0.481502848489219</v>
      </c>
      <c r="I20" s="53">
        <f t="shared" si="5"/>
        <v>0.518497151510781</v>
      </c>
      <c r="J20" s="66"/>
      <c r="O20" s="2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9.5" customHeight="1">
      <c r="A21" s="68" t="s">
        <v>34</v>
      </c>
      <c r="B21" s="89">
        <v>42747</v>
      </c>
      <c r="C21" s="61">
        <f t="shared" si="1"/>
        <v>2.316704639804375</v>
      </c>
      <c r="D21" s="89">
        <v>19962</v>
      </c>
      <c r="E21" s="61">
        <f t="shared" si="2"/>
        <v>1.9826072447301304</v>
      </c>
      <c r="F21" s="90">
        <v>22786</v>
      </c>
      <c r="G21" s="61">
        <f t="shared" si="3"/>
        <v>2.718097308026773</v>
      </c>
      <c r="H21" s="52">
        <f t="shared" si="4"/>
        <v>0.4669801389571198</v>
      </c>
      <c r="I21" s="53">
        <f t="shared" si="5"/>
        <v>0.5330432544973916</v>
      </c>
      <c r="J21" s="66"/>
      <c r="O21" s="2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9.5" customHeight="1">
      <c r="A22" s="68" t="s">
        <v>35</v>
      </c>
      <c r="B22" s="89">
        <v>15576</v>
      </c>
      <c r="C22" s="61">
        <f t="shared" si="1"/>
        <v>0.8441526064891793</v>
      </c>
      <c r="D22" s="89">
        <v>8878</v>
      </c>
      <c r="E22" s="61">
        <f t="shared" si="2"/>
        <v>0.881754689846413</v>
      </c>
      <c r="F22" s="90">
        <v>6700</v>
      </c>
      <c r="G22" s="61">
        <f t="shared" si="3"/>
        <v>0.7992298764056605</v>
      </c>
      <c r="H22" s="52">
        <f t="shared" si="4"/>
        <v>0.5699794555726759</v>
      </c>
      <c r="I22" s="53">
        <f t="shared" si="5"/>
        <v>0.43014894709809964</v>
      </c>
      <c r="J22" s="66"/>
      <c r="O22" s="25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9.5" customHeight="1">
      <c r="A23" s="68" t="s">
        <v>36</v>
      </c>
      <c r="B23" s="89">
        <v>144545</v>
      </c>
      <c r="C23" s="61">
        <f t="shared" si="1"/>
        <v>7.833721013416693</v>
      </c>
      <c r="D23" s="89">
        <v>53172</v>
      </c>
      <c r="E23" s="61">
        <f t="shared" si="2"/>
        <v>5.280993508505685</v>
      </c>
      <c r="F23" s="90">
        <v>91373</v>
      </c>
      <c r="G23" s="61">
        <f t="shared" si="3"/>
        <v>10.89970619355439</v>
      </c>
      <c r="H23" s="52">
        <f t="shared" si="4"/>
        <v>0.3678577605589955</v>
      </c>
      <c r="I23" s="53">
        <f t="shared" si="5"/>
        <v>0.6321422394410046</v>
      </c>
      <c r="J23" s="66"/>
      <c r="O23" s="25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9.5" customHeight="1">
      <c r="A24" s="68" t="s">
        <v>37</v>
      </c>
      <c r="B24" s="89">
        <v>197629</v>
      </c>
      <c r="C24" s="61">
        <f t="shared" si="1"/>
        <v>10.710646858490627</v>
      </c>
      <c r="D24" s="89">
        <v>45073</v>
      </c>
      <c r="E24" s="61">
        <f t="shared" si="2"/>
        <v>4.476608372994749</v>
      </c>
      <c r="F24" s="90">
        <v>152555</v>
      </c>
      <c r="G24" s="61">
        <f t="shared" si="3"/>
        <v>18.19798713359187</v>
      </c>
      <c r="H24" s="52">
        <f t="shared" si="4"/>
        <v>0.22806875509161104</v>
      </c>
      <c r="I24" s="53">
        <f t="shared" si="5"/>
        <v>0.7719261849222533</v>
      </c>
      <c r="J24" s="66"/>
      <c r="O24" s="2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4" ht="19.5" customHeight="1">
      <c r="A25" s="68" t="s">
        <v>38</v>
      </c>
      <c r="B25" s="89">
        <v>130549</v>
      </c>
      <c r="C25" s="61">
        <f t="shared" si="1"/>
        <v>7.075197651807644</v>
      </c>
      <c r="D25" s="89">
        <v>54729</v>
      </c>
      <c r="E25" s="61">
        <f t="shared" si="2"/>
        <v>5.43563329810817</v>
      </c>
      <c r="F25" s="90">
        <v>75818</v>
      </c>
      <c r="G25" s="61">
        <f t="shared" si="3"/>
        <v>9.044180711839457</v>
      </c>
      <c r="H25" s="52">
        <f t="shared" si="4"/>
        <v>0.4192219013550468</v>
      </c>
      <c r="I25" s="53">
        <f t="shared" si="5"/>
        <v>0.5807627787267616</v>
      </c>
      <c r="J25" s="66"/>
      <c r="O25" s="25"/>
      <c r="U25" s="25"/>
      <c r="V25" s="25"/>
      <c r="AA25"/>
      <c r="AB25"/>
      <c r="AC25"/>
      <c r="AD25"/>
      <c r="AE25"/>
      <c r="AF25"/>
      <c r="AG25"/>
      <c r="AH25"/>
    </row>
    <row r="26" spans="1:34" ht="19.5" customHeight="1">
      <c r="A26" s="68" t="s">
        <v>39</v>
      </c>
      <c r="B26" s="89">
        <v>12563</v>
      </c>
      <c r="C26" s="61">
        <f t="shared" si="1"/>
        <v>0.680860888246248</v>
      </c>
      <c r="D26" s="89">
        <v>6834</v>
      </c>
      <c r="E26" s="61">
        <f t="shared" si="2"/>
        <v>0.6787465139006968</v>
      </c>
      <c r="F26" s="90">
        <v>5728</v>
      </c>
      <c r="G26" s="61">
        <f t="shared" si="3"/>
        <v>0.6832819003062124</v>
      </c>
      <c r="H26" s="52">
        <f t="shared" si="4"/>
        <v>0.543978349120433</v>
      </c>
      <c r="I26" s="53">
        <f t="shared" si="5"/>
        <v>0.45594205205762955</v>
      </c>
      <c r="J26" s="66"/>
      <c r="O26" s="25"/>
      <c r="U26" s="25"/>
      <c r="V26" s="25"/>
      <c r="AC26"/>
      <c r="AD26"/>
      <c r="AE26"/>
      <c r="AF26"/>
      <c r="AG26"/>
      <c r="AH26"/>
    </row>
    <row r="27" spans="1:34" ht="19.5" customHeight="1">
      <c r="A27" s="69" t="s">
        <v>16</v>
      </c>
      <c r="B27" s="84">
        <v>229587</v>
      </c>
      <c r="C27" s="62">
        <f t="shared" si="1"/>
        <v>12.442633825502773</v>
      </c>
      <c r="D27" s="84">
        <v>128541</v>
      </c>
      <c r="E27" s="62">
        <f t="shared" si="2"/>
        <v>12.766572379764336</v>
      </c>
      <c r="F27" s="91">
        <v>101046</v>
      </c>
      <c r="G27" s="62">
        <f t="shared" si="3"/>
        <v>12.053579416609905</v>
      </c>
      <c r="H27" s="54">
        <f t="shared" si="4"/>
        <v>0.5598792614564414</v>
      </c>
      <c r="I27" s="55">
        <f t="shared" si="5"/>
        <v>0.44012073854355865</v>
      </c>
      <c r="J27" s="66"/>
      <c r="O27" s="25"/>
      <c r="U27" s="25"/>
      <c r="V27" s="25"/>
      <c r="AC27"/>
      <c r="AD27"/>
      <c r="AE27"/>
      <c r="AF27"/>
      <c r="AG27"/>
      <c r="AH27"/>
    </row>
    <row r="28" spans="21:34" ht="12">
      <c r="U28" s="25"/>
      <c r="V28" s="25"/>
      <c r="AC28"/>
      <c r="AD28"/>
      <c r="AE28"/>
      <c r="AF28"/>
      <c r="AG28"/>
      <c r="AH28"/>
    </row>
    <row r="29" spans="21:34" ht="12">
      <c r="U29" s="25"/>
      <c r="V29" s="25"/>
      <c r="AC29"/>
      <c r="AD29"/>
      <c r="AE29"/>
      <c r="AF29"/>
      <c r="AG29"/>
      <c r="AH29"/>
    </row>
    <row r="30" spans="1:34" ht="12">
      <c r="A30" s="21"/>
      <c r="B30" s="21" t="s">
        <v>11</v>
      </c>
      <c r="C30" s="21" t="s">
        <v>5</v>
      </c>
      <c r="D30" s="63" t="s">
        <v>6</v>
      </c>
      <c r="E30" s="21" t="s">
        <v>5</v>
      </c>
      <c r="F30" s="63" t="s">
        <v>6</v>
      </c>
      <c r="G30" s="26"/>
      <c r="H30" s="46"/>
      <c r="I30" s="46"/>
      <c r="J30" s="46"/>
      <c r="L30"/>
      <c r="U30" s="25"/>
      <c r="V30" s="25"/>
      <c r="AC30"/>
      <c r="AD30"/>
      <c r="AE30"/>
      <c r="AF30"/>
      <c r="AG30"/>
      <c r="AH30"/>
    </row>
    <row r="31" spans="1:34" ht="12">
      <c r="A31" s="64" t="s">
        <v>13</v>
      </c>
      <c r="B31" s="92" t="s">
        <v>14</v>
      </c>
      <c r="C31" s="64" t="s">
        <v>14</v>
      </c>
      <c r="D31" s="64" t="s">
        <v>14</v>
      </c>
      <c r="E31" s="64" t="s">
        <v>17</v>
      </c>
      <c r="F31" s="64" t="s">
        <v>17</v>
      </c>
      <c r="G31" s="26"/>
      <c r="H31" s="46"/>
      <c r="I31" s="46"/>
      <c r="J31" s="46"/>
      <c r="L31"/>
      <c r="U31" s="25"/>
      <c r="V31" s="25"/>
      <c r="AC31"/>
      <c r="AD31"/>
      <c r="AE31"/>
      <c r="AF31"/>
      <c r="AG31"/>
      <c r="AH31"/>
    </row>
    <row r="32" spans="1:34" ht="19.5" customHeight="1">
      <c r="A32" s="26" t="s">
        <v>49</v>
      </c>
      <c r="B32" s="56">
        <f>ROUND(B13/100,0)</f>
        <v>18452</v>
      </c>
      <c r="C32" s="56">
        <f>ROUND(D13/100,0)</f>
        <v>10069</v>
      </c>
      <c r="D32" s="56">
        <f>ROUND(F13/100,0)</f>
        <v>8383</v>
      </c>
      <c r="E32" s="50">
        <f aca="true" t="shared" si="6" ref="E32:F36">ROUND(H13*100,1)</f>
        <v>54.6</v>
      </c>
      <c r="F32" s="57">
        <f t="shared" si="6"/>
        <v>45.4</v>
      </c>
      <c r="G32" s="67"/>
      <c r="H32" s="50"/>
      <c r="I32" s="50"/>
      <c r="J32" s="50"/>
      <c r="L32"/>
      <c r="U32" s="25"/>
      <c r="V32" s="25"/>
      <c r="AC32"/>
      <c r="AD32"/>
      <c r="AE32"/>
      <c r="AF32"/>
      <c r="AG32"/>
      <c r="AH32"/>
    </row>
    <row r="33" spans="1:34" ht="19.5" customHeight="1">
      <c r="A33" s="26" t="s">
        <v>72</v>
      </c>
      <c r="B33" s="56">
        <f>ROUND(B14/100,0)</f>
        <v>4</v>
      </c>
      <c r="C33" s="56">
        <f>ROUND(D14/100,0)</f>
        <v>3</v>
      </c>
      <c r="D33" s="56">
        <f>ROUND(F14/100,0)</f>
        <v>0</v>
      </c>
      <c r="E33" s="50">
        <f t="shared" si="6"/>
        <v>90.5</v>
      </c>
      <c r="F33" s="57">
        <f t="shared" si="6"/>
        <v>9.5</v>
      </c>
      <c r="G33" s="67"/>
      <c r="H33" s="50"/>
      <c r="I33" s="50"/>
      <c r="J33" s="50"/>
      <c r="L33"/>
      <c r="U33" s="25"/>
      <c r="V33" s="25"/>
      <c r="AC33"/>
      <c r="AD33"/>
      <c r="AE33"/>
      <c r="AF33"/>
      <c r="AG33"/>
      <c r="AH33"/>
    </row>
    <row r="34" spans="1:34" ht="19.5" customHeight="1">
      <c r="A34" s="26" t="s">
        <v>73</v>
      </c>
      <c r="B34" s="56">
        <f>ROUND(B15/100,0)</f>
        <v>887</v>
      </c>
      <c r="C34" s="56">
        <f>ROUND(D15/100,0)</f>
        <v>734</v>
      </c>
      <c r="D34" s="56">
        <f>ROUND(F15/100,0)</f>
        <v>153</v>
      </c>
      <c r="E34" s="50">
        <f t="shared" si="6"/>
        <v>82.8</v>
      </c>
      <c r="F34" s="57">
        <f t="shared" si="6"/>
        <v>17.2</v>
      </c>
      <c r="G34" s="67"/>
      <c r="H34" s="50"/>
      <c r="I34" s="50"/>
      <c r="J34" s="50"/>
      <c r="L34"/>
      <c r="U34" s="25"/>
      <c r="V34" s="25"/>
      <c r="AC34"/>
      <c r="AD34"/>
      <c r="AE34"/>
      <c r="AF34"/>
      <c r="AG34"/>
      <c r="AH34"/>
    </row>
    <row r="35" spans="1:34" ht="19.5" customHeight="1">
      <c r="A35" s="26" t="s">
        <v>74</v>
      </c>
      <c r="B35" s="56">
        <f>ROUND(B16/100,0)</f>
        <v>4134</v>
      </c>
      <c r="C35" s="56">
        <f>ROUND(D16/100,0)</f>
        <v>2861</v>
      </c>
      <c r="D35" s="56">
        <f>ROUND(F16/100,0)</f>
        <v>1274</v>
      </c>
      <c r="E35" s="50">
        <f t="shared" si="6"/>
        <v>69.2</v>
      </c>
      <c r="F35" s="57">
        <f t="shared" si="6"/>
        <v>30.8</v>
      </c>
      <c r="G35" s="67"/>
      <c r="H35" s="50"/>
      <c r="I35" s="50"/>
      <c r="J35" s="50"/>
      <c r="L35"/>
      <c r="U35" s="25"/>
      <c r="V35" s="25"/>
      <c r="AC35"/>
      <c r="AD35"/>
      <c r="AE35"/>
      <c r="AF35"/>
      <c r="AG35"/>
      <c r="AH35"/>
    </row>
    <row r="36" spans="1:34" ht="19.5" customHeight="1">
      <c r="A36" s="26" t="s">
        <v>76</v>
      </c>
      <c r="B36" s="56">
        <f>ROUND(B17/100,0)</f>
        <v>87</v>
      </c>
      <c r="C36" s="56">
        <f>ROUND(D17/100,0)</f>
        <v>77</v>
      </c>
      <c r="D36" s="56">
        <f>ROUND(F17/100,0)</f>
        <v>10</v>
      </c>
      <c r="E36" s="50">
        <f t="shared" si="6"/>
        <v>88.7</v>
      </c>
      <c r="F36" s="57">
        <f t="shared" si="6"/>
        <v>11.3</v>
      </c>
      <c r="G36" s="67"/>
      <c r="H36" s="50"/>
      <c r="I36" s="50"/>
      <c r="J36" s="50"/>
      <c r="L36"/>
      <c r="U36" s="25"/>
      <c r="V36" s="25"/>
      <c r="AC36"/>
      <c r="AD36"/>
      <c r="AE36"/>
      <c r="AF36"/>
      <c r="AG36"/>
      <c r="AH36"/>
    </row>
    <row r="37" spans="1:34" ht="19.5" customHeight="1">
      <c r="A37" s="26" t="s">
        <v>41</v>
      </c>
      <c r="B37" s="56">
        <f aca="true" t="shared" si="7" ref="B37:B46">ROUND(B18/100,0)</f>
        <v>290</v>
      </c>
      <c r="C37" s="56">
        <f aca="true" t="shared" si="8" ref="C37:C46">ROUND(D18/100,0)</f>
        <v>212</v>
      </c>
      <c r="D37" s="56">
        <f aca="true" t="shared" si="9" ref="D37:D46">ROUND(F18/100,0)</f>
        <v>78</v>
      </c>
      <c r="E37" s="50">
        <f aca="true" t="shared" si="10" ref="E37:E46">ROUND(H18*100,1)</f>
        <v>73</v>
      </c>
      <c r="F37" s="57">
        <f aca="true" t="shared" si="11" ref="F37:F46">ROUND(I18*100,1)</f>
        <v>27</v>
      </c>
      <c r="G37" s="67"/>
      <c r="H37" s="50"/>
      <c r="I37" s="50"/>
      <c r="J37" s="50"/>
      <c r="L37"/>
      <c r="U37" s="25"/>
      <c r="V37" s="25"/>
      <c r="AC37"/>
      <c r="AD37"/>
      <c r="AE37"/>
      <c r="AF37"/>
      <c r="AG37"/>
      <c r="AH37"/>
    </row>
    <row r="38" spans="1:34" ht="19.5" customHeight="1">
      <c r="A38" s="26" t="s">
        <v>32</v>
      </c>
      <c r="B38" s="56">
        <f t="shared" si="7"/>
        <v>1435</v>
      </c>
      <c r="C38" s="56">
        <f t="shared" si="8"/>
        <v>1140</v>
      </c>
      <c r="D38" s="56">
        <f t="shared" si="9"/>
        <v>295</v>
      </c>
      <c r="E38" s="50">
        <f t="shared" si="10"/>
        <v>79.4</v>
      </c>
      <c r="F38" s="57">
        <f t="shared" si="11"/>
        <v>20.6</v>
      </c>
      <c r="G38" s="67"/>
      <c r="H38" s="50"/>
      <c r="I38" s="50"/>
      <c r="J38" s="50"/>
      <c r="L38"/>
      <c r="U38" s="25"/>
      <c r="V38" s="25"/>
      <c r="AC38"/>
      <c r="AD38"/>
      <c r="AE38"/>
      <c r="AF38"/>
      <c r="AG38"/>
      <c r="AH38"/>
    </row>
    <row r="39" spans="1:34" ht="19.5" customHeight="1">
      <c r="A39" s="26" t="s">
        <v>33</v>
      </c>
      <c r="B39" s="56">
        <f t="shared" si="7"/>
        <v>3883</v>
      </c>
      <c r="C39" s="56">
        <f t="shared" si="8"/>
        <v>1870</v>
      </c>
      <c r="D39" s="56">
        <f t="shared" si="9"/>
        <v>2013</v>
      </c>
      <c r="E39" s="50">
        <f t="shared" si="10"/>
        <v>48.2</v>
      </c>
      <c r="F39" s="57">
        <f t="shared" si="11"/>
        <v>51.8</v>
      </c>
      <c r="G39" s="67"/>
      <c r="H39" s="50"/>
      <c r="I39" s="50"/>
      <c r="J39" s="50"/>
      <c r="L39"/>
      <c r="U39" s="25"/>
      <c r="V39" s="25"/>
      <c r="AC39"/>
      <c r="AD39"/>
      <c r="AE39"/>
      <c r="AF39"/>
      <c r="AG39"/>
      <c r="AH39"/>
    </row>
    <row r="40" spans="1:34" ht="19.5" customHeight="1">
      <c r="A40" s="26" t="s">
        <v>34</v>
      </c>
      <c r="B40" s="56">
        <f t="shared" si="7"/>
        <v>427</v>
      </c>
      <c r="C40" s="56">
        <f t="shared" si="8"/>
        <v>200</v>
      </c>
      <c r="D40" s="56">
        <f t="shared" si="9"/>
        <v>228</v>
      </c>
      <c r="E40" s="50">
        <f t="shared" si="10"/>
        <v>46.7</v>
      </c>
      <c r="F40" s="57">
        <f t="shared" si="11"/>
        <v>53.3</v>
      </c>
      <c r="G40" s="67"/>
      <c r="H40" s="50"/>
      <c r="I40" s="50"/>
      <c r="J40" s="50"/>
      <c r="L40"/>
      <c r="U40" s="25"/>
      <c r="V40" s="25"/>
      <c r="AC40"/>
      <c r="AD40"/>
      <c r="AE40"/>
      <c r="AF40"/>
      <c r="AG40"/>
      <c r="AH40"/>
    </row>
    <row r="41" spans="1:34" ht="19.5" customHeight="1">
      <c r="A41" s="26" t="s">
        <v>35</v>
      </c>
      <c r="B41" s="56">
        <f t="shared" si="7"/>
        <v>156</v>
      </c>
      <c r="C41" s="56">
        <f t="shared" si="8"/>
        <v>89</v>
      </c>
      <c r="D41" s="56">
        <f t="shared" si="9"/>
        <v>67</v>
      </c>
      <c r="E41" s="50">
        <f t="shared" si="10"/>
        <v>57</v>
      </c>
      <c r="F41" s="57">
        <f t="shared" si="11"/>
        <v>43</v>
      </c>
      <c r="G41" s="67"/>
      <c r="H41" s="50"/>
      <c r="I41" s="50"/>
      <c r="J41" s="50"/>
      <c r="L41"/>
      <c r="U41" s="25"/>
      <c r="V41" s="25"/>
      <c r="AC41"/>
      <c r="AD41"/>
      <c r="AE41"/>
      <c r="AF41"/>
      <c r="AG41"/>
      <c r="AH41"/>
    </row>
    <row r="42" spans="1:34" ht="19.5" customHeight="1">
      <c r="A42" s="26" t="s">
        <v>36</v>
      </c>
      <c r="B42" s="56">
        <f t="shared" si="7"/>
        <v>1445</v>
      </c>
      <c r="C42" s="56">
        <f t="shared" si="8"/>
        <v>532</v>
      </c>
      <c r="D42" s="56">
        <f t="shared" si="9"/>
        <v>914</v>
      </c>
      <c r="E42" s="50">
        <f t="shared" si="10"/>
        <v>36.8</v>
      </c>
      <c r="F42" s="57">
        <f t="shared" si="11"/>
        <v>63.2</v>
      </c>
      <c r="G42" s="67"/>
      <c r="H42" s="50"/>
      <c r="I42" s="50"/>
      <c r="J42" s="50"/>
      <c r="L42"/>
      <c r="U42" s="25"/>
      <c r="V42" s="25"/>
      <c r="AC42"/>
      <c r="AD42"/>
      <c r="AE42"/>
      <c r="AF42"/>
      <c r="AG42"/>
      <c r="AH42"/>
    </row>
    <row r="43" spans="1:34" ht="19.5" customHeight="1">
      <c r="A43" s="26" t="s">
        <v>37</v>
      </c>
      <c r="B43" s="56">
        <f t="shared" si="7"/>
        <v>1976</v>
      </c>
      <c r="C43" s="56">
        <f t="shared" si="8"/>
        <v>451</v>
      </c>
      <c r="D43" s="56">
        <f t="shared" si="9"/>
        <v>1526</v>
      </c>
      <c r="E43" s="50">
        <f t="shared" si="10"/>
        <v>22.8</v>
      </c>
      <c r="F43" s="57">
        <f t="shared" si="11"/>
        <v>77.2</v>
      </c>
      <c r="G43" s="67"/>
      <c r="H43" s="50"/>
      <c r="I43" s="50"/>
      <c r="J43" s="50"/>
      <c r="L43"/>
      <c r="U43" s="25"/>
      <c r="V43" s="25"/>
      <c r="AC43"/>
      <c r="AD43"/>
      <c r="AE43"/>
      <c r="AF43"/>
      <c r="AG43"/>
      <c r="AH43"/>
    </row>
    <row r="44" spans="1:34" ht="19.5" customHeight="1">
      <c r="A44" s="26" t="s">
        <v>38</v>
      </c>
      <c r="B44" s="56">
        <f t="shared" si="7"/>
        <v>1305</v>
      </c>
      <c r="C44" s="56">
        <f t="shared" si="8"/>
        <v>547</v>
      </c>
      <c r="D44" s="56">
        <f t="shared" si="9"/>
        <v>758</v>
      </c>
      <c r="E44" s="50">
        <f t="shared" si="10"/>
        <v>41.9</v>
      </c>
      <c r="F44" s="57">
        <f t="shared" si="11"/>
        <v>58.1</v>
      </c>
      <c r="G44" s="67"/>
      <c r="H44" s="50"/>
      <c r="I44" s="50"/>
      <c r="J44" s="50"/>
      <c r="L44"/>
      <c r="U44" s="25"/>
      <c r="V44" s="25"/>
      <c r="AC44"/>
      <c r="AD44"/>
      <c r="AE44"/>
      <c r="AF44"/>
      <c r="AG44"/>
      <c r="AH44"/>
    </row>
    <row r="45" spans="1:34" ht="19.5" customHeight="1">
      <c r="A45" s="26" t="s">
        <v>39</v>
      </c>
      <c r="B45" s="56">
        <f t="shared" si="7"/>
        <v>126</v>
      </c>
      <c r="C45" s="56">
        <f t="shared" si="8"/>
        <v>68</v>
      </c>
      <c r="D45" s="56">
        <f t="shared" si="9"/>
        <v>57</v>
      </c>
      <c r="E45" s="50">
        <f t="shared" si="10"/>
        <v>54.4</v>
      </c>
      <c r="F45" s="57">
        <f t="shared" si="11"/>
        <v>45.6</v>
      </c>
      <c r="G45" s="67"/>
      <c r="H45" s="50"/>
      <c r="I45" s="50"/>
      <c r="J45" s="50"/>
      <c r="L45"/>
      <c r="U45" s="25"/>
      <c r="V45" s="25"/>
      <c r="AC45"/>
      <c r="AD45"/>
      <c r="AE45"/>
      <c r="AF45"/>
      <c r="AG45"/>
      <c r="AH45"/>
    </row>
    <row r="46" spans="1:34" ht="19.5" customHeight="1">
      <c r="A46" s="47" t="s">
        <v>75</v>
      </c>
      <c r="B46" s="58">
        <f t="shared" si="7"/>
        <v>2296</v>
      </c>
      <c r="C46" s="58">
        <f t="shared" si="8"/>
        <v>1285</v>
      </c>
      <c r="D46" s="58">
        <f t="shared" si="9"/>
        <v>1010</v>
      </c>
      <c r="E46" s="59">
        <f t="shared" si="10"/>
        <v>56</v>
      </c>
      <c r="F46" s="60">
        <f t="shared" si="11"/>
        <v>44</v>
      </c>
      <c r="G46" s="67"/>
      <c r="H46" s="50"/>
      <c r="I46" s="50"/>
      <c r="J46" s="50"/>
      <c r="L46"/>
      <c r="U46" s="25"/>
      <c r="V46" s="25"/>
      <c r="AE46"/>
      <c r="AF46"/>
      <c r="AG46"/>
      <c r="AH46"/>
    </row>
    <row r="47" spans="21:34" ht="24.75" customHeight="1">
      <c r="U47" s="25"/>
      <c r="V47" s="25"/>
      <c r="AE47"/>
      <c r="AF47"/>
      <c r="AG47"/>
      <c r="AH47"/>
    </row>
    <row r="48" spans="1:15" ht="12">
      <c r="A48" s="15" t="s">
        <v>125</v>
      </c>
      <c r="O48" s="70" t="s">
        <v>43</v>
      </c>
    </row>
    <row r="49" spans="1:19" ht="30" customHeight="1">
      <c r="A49" s="22"/>
      <c r="B49" s="86" t="s">
        <v>58</v>
      </c>
      <c r="C49" s="87" t="s">
        <v>39</v>
      </c>
      <c r="D49" s="86" t="s">
        <v>38</v>
      </c>
      <c r="E49" s="86" t="s">
        <v>57</v>
      </c>
      <c r="F49" s="86" t="s">
        <v>56</v>
      </c>
      <c r="G49" s="86" t="s">
        <v>53</v>
      </c>
      <c r="H49" s="86" t="s">
        <v>55</v>
      </c>
      <c r="I49" s="86" t="s">
        <v>54</v>
      </c>
      <c r="J49" s="86" t="s">
        <v>52</v>
      </c>
      <c r="K49" s="86" t="s">
        <v>50</v>
      </c>
      <c r="L49" s="86" t="s">
        <v>51</v>
      </c>
      <c r="M49" s="86" t="s">
        <v>27</v>
      </c>
      <c r="N49" s="86" t="s">
        <v>28</v>
      </c>
      <c r="O49" s="86" t="s">
        <v>30</v>
      </c>
      <c r="P49" s="87" t="s">
        <v>29</v>
      </c>
      <c r="Q49"/>
      <c r="R49"/>
      <c r="S49" s="48"/>
    </row>
    <row r="50" spans="1:36" ht="19.5" customHeight="1">
      <c r="A50" s="26" t="s">
        <v>101</v>
      </c>
      <c r="B50" s="88">
        <f>H69/100</f>
        <v>0.657</v>
      </c>
      <c r="C50" s="88">
        <f>H68/100</f>
        <v>0.816</v>
      </c>
      <c r="D50" s="88">
        <f>H67/100</f>
        <v>0.762</v>
      </c>
      <c r="E50" s="88">
        <f>H66/100</f>
        <v>0.705</v>
      </c>
      <c r="F50" s="88">
        <f>H65/100</f>
        <v>0.13400000000000006</v>
      </c>
      <c r="G50" s="88">
        <f>H64/100</f>
        <v>0.741</v>
      </c>
      <c r="H50" s="88">
        <f>H63/100</f>
        <v>0.7709999999999999</v>
      </c>
      <c r="I50" s="88">
        <f>H62/100</f>
        <v>0.504</v>
      </c>
      <c r="J50" s="88">
        <f>H61/100</f>
        <v>0.8109999999999999</v>
      </c>
      <c r="K50" s="88">
        <f>H60/100</f>
        <v>0.9059999999999999</v>
      </c>
      <c r="L50" s="88">
        <f>H59/100</f>
        <v>0.966</v>
      </c>
      <c r="M50" s="88">
        <f>H58/100</f>
        <v>0.782</v>
      </c>
      <c r="N50" s="88">
        <f>H57/100</f>
        <v>0.9640000000000001</v>
      </c>
      <c r="O50" s="88">
        <f>H56/100</f>
        <v>0.972</v>
      </c>
      <c r="P50" s="88">
        <f>H55/100</f>
        <v>0.6609999999999999</v>
      </c>
      <c r="Q50"/>
      <c r="R50"/>
      <c r="S50" s="49"/>
      <c r="T50"/>
      <c r="U50"/>
      <c r="V50"/>
      <c r="W50"/>
      <c r="X50"/>
      <c r="Y50"/>
      <c r="Z50"/>
      <c r="AA50"/>
      <c r="AB50"/>
      <c r="AC50"/>
      <c r="AE50"/>
      <c r="AF50"/>
      <c r="AG50"/>
      <c r="AH50"/>
      <c r="AI50"/>
      <c r="AJ50"/>
    </row>
    <row r="51" spans="1:36" ht="19.5" customHeight="1">
      <c r="A51" s="19" t="s">
        <v>86</v>
      </c>
      <c r="B51" s="88">
        <f>I69/100</f>
        <v>0.34299999999999997</v>
      </c>
      <c r="C51" s="88">
        <f>I68/100</f>
        <v>0.184</v>
      </c>
      <c r="D51" s="88">
        <f>I67/100</f>
        <v>0.23800000000000002</v>
      </c>
      <c r="E51" s="88">
        <f>I66/100</f>
        <v>0.295</v>
      </c>
      <c r="F51" s="88">
        <f>I65/100</f>
        <v>0.866</v>
      </c>
      <c r="G51" s="88">
        <f>I64/100</f>
        <v>0.259</v>
      </c>
      <c r="H51" s="88">
        <f>I63/100</f>
        <v>0.22899999999999998</v>
      </c>
      <c r="I51" s="88">
        <f>I62/100</f>
        <v>0.496</v>
      </c>
      <c r="J51" s="88">
        <f>I61/100</f>
        <v>0.18899999999999997</v>
      </c>
      <c r="K51" s="88">
        <f>I60/100</f>
        <v>0.094</v>
      </c>
      <c r="L51" s="88">
        <f>I59/100</f>
        <v>0.034</v>
      </c>
      <c r="M51" s="88">
        <f>I58/100</f>
        <v>0.218</v>
      </c>
      <c r="N51" s="88">
        <f>I57/100</f>
        <v>0.036000000000000004</v>
      </c>
      <c r="O51" s="88">
        <f>I56/100</f>
        <v>0.027999999999999997</v>
      </c>
      <c r="P51" s="88">
        <f>I55/100</f>
        <v>0.33899999999999997</v>
      </c>
      <c r="Q51"/>
      <c r="R51"/>
      <c r="S51" s="49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20:36" ht="24.75" customHeight="1"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2">
      <c r="A53" s="21"/>
      <c r="B53" s="21" t="s">
        <v>11</v>
      </c>
      <c r="C53" s="21" t="s">
        <v>12</v>
      </c>
      <c r="D53" s="21" t="s">
        <v>101</v>
      </c>
      <c r="E53" s="21" t="s">
        <v>12</v>
      </c>
      <c r="F53" s="63" t="s">
        <v>86</v>
      </c>
      <c r="G53" s="63" t="s">
        <v>12</v>
      </c>
      <c r="H53" s="21" t="s">
        <v>101</v>
      </c>
      <c r="I53" s="63" t="s">
        <v>86</v>
      </c>
      <c r="P53"/>
      <c r="Q53"/>
      <c r="R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2">
      <c r="A54" s="64" t="s">
        <v>13</v>
      </c>
      <c r="B54" s="92" t="s">
        <v>14</v>
      </c>
      <c r="C54" s="92" t="s">
        <v>15</v>
      </c>
      <c r="D54" s="64" t="s">
        <v>14</v>
      </c>
      <c r="E54" s="64" t="s">
        <v>15</v>
      </c>
      <c r="F54" s="64" t="s">
        <v>14</v>
      </c>
      <c r="G54" s="64" t="s">
        <v>15</v>
      </c>
      <c r="H54" s="64" t="s">
        <v>15</v>
      </c>
      <c r="I54" s="64" t="s">
        <v>15</v>
      </c>
      <c r="J54" s="26"/>
      <c r="P54"/>
      <c r="Q54"/>
      <c r="R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9.5" customHeight="1">
      <c r="A55" s="68" t="s">
        <v>44</v>
      </c>
      <c r="B55" s="89">
        <v>1845164</v>
      </c>
      <c r="C55" s="61">
        <v>100</v>
      </c>
      <c r="D55" s="89">
        <v>1219714</v>
      </c>
      <c r="E55" s="61">
        <v>100</v>
      </c>
      <c r="F55" s="90">
        <v>625450</v>
      </c>
      <c r="G55" s="61">
        <v>100</v>
      </c>
      <c r="H55" s="186">
        <f>100-I55</f>
        <v>66.1</v>
      </c>
      <c r="I55" s="187">
        <v>33.9</v>
      </c>
      <c r="J55" s="66"/>
      <c r="K55" s="74"/>
      <c r="O55" s="25"/>
      <c r="P55"/>
      <c r="Q55"/>
      <c r="R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9.5" customHeight="1">
      <c r="A56" s="68" t="s">
        <v>45</v>
      </c>
      <c r="B56" s="90">
        <v>377</v>
      </c>
      <c r="C56" s="61">
        <f aca="true" t="shared" si="12" ref="C56:C69">B56/$B$13*100</f>
        <v>0.020431788177094286</v>
      </c>
      <c r="D56" s="90">
        <v>366</v>
      </c>
      <c r="E56" s="61">
        <f aca="true" t="shared" si="13" ref="E56:E69">D56/$D$13*100</f>
        <v>0.036350779058773056</v>
      </c>
      <c r="F56" s="90">
        <v>11</v>
      </c>
      <c r="G56" s="61">
        <f aca="true" t="shared" si="14" ref="G56:G69">F56/$F$13*100</f>
        <v>0.001312168453800338</v>
      </c>
      <c r="H56" s="188">
        <f aca="true" t="shared" si="15" ref="H56:H69">100-I56</f>
        <v>97.2</v>
      </c>
      <c r="I56" s="187">
        <v>2.8</v>
      </c>
      <c r="J56" s="66"/>
      <c r="K56" s="50"/>
      <c r="O56" s="25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9.5" customHeight="1">
      <c r="A57" s="68" t="s">
        <v>46</v>
      </c>
      <c r="B57" s="89">
        <v>88704</v>
      </c>
      <c r="C57" s="61">
        <f t="shared" si="12"/>
        <v>4.807377555599394</v>
      </c>
      <c r="D57" s="89">
        <v>85507</v>
      </c>
      <c r="E57" s="61">
        <f t="shared" si="13"/>
        <v>8.49247558737297</v>
      </c>
      <c r="F57" s="90">
        <v>3197</v>
      </c>
      <c r="G57" s="61">
        <f t="shared" si="14"/>
        <v>0.38136386789088006</v>
      </c>
      <c r="H57" s="188">
        <f t="shared" si="15"/>
        <v>96.4</v>
      </c>
      <c r="I57" s="187">
        <v>3.6</v>
      </c>
      <c r="J57" s="66"/>
      <c r="K57" s="51"/>
      <c r="O57" s="25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9.5" customHeight="1">
      <c r="A58" s="68" t="s">
        <v>47</v>
      </c>
      <c r="B58" s="89">
        <v>413429</v>
      </c>
      <c r="C58" s="61">
        <f t="shared" si="12"/>
        <v>22.406084228827357</v>
      </c>
      <c r="D58" s="89">
        <v>323357</v>
      </c>
      <c r="E58" s="61">
        <f t="shared" si="13"/>
        <v>32.11551602215212</v>
      </c>
      <c r="F58" s="90">
        <v>90072</v>
      </c>
      <c r="G58" s="61">
        <f t="shared" si="14"/>
        <v>10.744512451882187</v>
      </c>
      <c r="H58" s="188">
        <f t="shared" si="15"/>
        <v>78.2</v>
      </c>
      <c r="I58" s="187">
        <v>21.8</v>
      </c>
      <c r="J58" s="66"/>
      <c r="O58" s="25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9.5" customHeight="1">
      <c r="A59" s="68" t="s">
        <v>48</v>
      </c>
      <c r="B59" s="89">
        <v>8682</v>
      </c>
      <c r="C59" s="61">
        <f t="shared" si="12"/>
        <v>0.47052728104385305</v>
      </c>
      <c r="D59" s="89">
        <v>8384</v>
      </c>
      <c r="E59" s="61">
        <f t="shared" si="13"/>
        <v>0.832691070023916</v>
      </c>
      <c r="F59" s="90">
        <v>298</v>
      </c>
      <c r="G59" s="61">
        <f t="shared" si="14"/>
        <v>0.035547836293863704</v>
      </c>
      <c r="H59" s="188">
        <f t="shared" si="15"/>
        <v>96.6</v>
      </c>
      <c r="I59" s="187">
        <v>3.4</v>
      </c>
      <c r="J59" s="66"/>
      <c r="O59" s="2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9.5" customHeight="1">
      <c r="A60" s="68" t="s">
        <v>41</v>
      </c>
      <c r="B60" s="89">
        <v>28988</v>
      </c>
      <c r="C60" s="61">
        <f t="shared" si="12"/>
        <v>1.5710256649273453</v>
      </c>
      <c r="D60" s="89">
        <v>26259</v>
      </c>
      <c r="E60" s="61">
        <f t="shared" si="13"/>
        <v>2.6080194188642665</v>
      </c>
      <c r="F60" s="90">
        <v>2729</v>
      </c>
      <c r="G60" s="61">
        <f t="shared" si="14"/>
        <v>0.32553706458373843</v>
      </c>
      <c r="H60" s="188">
        <f t="shared" si="15"/>
        <v>90.6</v>
      </c>
      <c r="I60" s="187">
        <v>9.4</v>
      </c>
      <c r="J60" s="66"/>
      <c r="O60" s="2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9.5" customHeight="1">
      <c r="A61" s="68" t="s">
        <v>32</v>
      </c>
      <c r="B61" s="89">
        <v>143510</v>
      </c>
      <c r="C61" s="61">
        <f t="shared" si="12"/>
        <v>7.777628438447747</v>
      </c>
      <c r="D61" s="89">
        <v>116418</v>
      </c>
      <c r="E61" s="61">
        <f t="shared" si="13"/>
        <v>11.562527312743828</v>
      </c>
      <c r="F61" s="90">
        <v>27092</v>
      </c>
      <c r="G61" s="61">
        <f t="shared" si="14"/>
        <v>3.2317516136689783</v>
      </c>
      <c r="H61" s="188">
        <f t="shared" si="15"/>
        <v>81.1</v>
      </c>
      <c r="I61" s="187">
        <v>18.9</v>
      </c>
      <c r="J61" s="66"/>
      <c r="O61" s="2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9.5" customHeight="1">
      <c r="A62" s="68" t="s">
        <v>33</v>
      </c>
      <c r="B62" s="89">
        <v>388276</v>
      </c>
      <c r="C62" s="61">
        <f t="shared" si="12"/>
        <v>21.042899167770454</v>
      </c>
      <c r="D62" s="89">
        <v>195793</v>
      </c>
      <c r="E62" s="61">
        <f t="shared" si="13"/>
        <v>19.44597837227965</v>
      </c>
      <c r="F62" s="90">
        <v>192483</v>
      </c>
      <c r="G62" s="61">
        <f t="shared" si="14"/>
        <v>22.96092004480459</v>
      </c>
      <c r="H62" s="188">
        <f t="shared" si="15"/>
        <v>50.4</v>
      </c>
      <c r="I62" s="187">
        <v>49.6</v>
      </c>
      <c r="J62" s="66"/>
      <c r="O62" s="2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9.5" customHeight="1">
      <c r="A63" s="68" t="s">
        <v>34</v>
      </c>
      <c r="B63" s="89">
        <v>42747</v>
      </c>
      <c r="C63" s="61">
        <f t="shared" si="12"/>
        <v>2.316704639804375</v>
      </c>
      <c r="D63" s="89">
        <v>32949</v>
      </c>
      <c r="E63" s="61">
        <f t="shared" si="13"/>
        <v>3.272463986905774</v>
      </c>
      <c r="F63" s="90">
        <v>9798</v>
      </c>
      <c r="G63" s="61">
        <f t="shared" si="14"/>
        <v>1.1687842282123375</v>
      </c>
      <c r="H63" s="188">
        <f t="shared" si="15"/>
        <v>77.1</v>
      </c>
      <c r="I63" s="187">
        <v>22.9</v>
      </c>
      <c r="J63" s="66"/>
      <c r="O63" s="2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9.5" customHeight="1">
      <c r="A64" s="68" t="s">
        <v>35</v>
      </c>
      <c r="B64" s="89">
        <v>15576</v>
      </c>
      <c r="C64" s="61">
        <f t="shared" si="12"/>
        <v>0.8441526064891793</v>
      </c>
      <c r="D64" s="89">
        <v>11535</v>
      </c>
      <c r="E64" s="61">
        <f t="shared" si="13"/>
        <v>1.1456454547621506</v>
      </c>
      <c r="F64" s="90">
        <v>4041</v>
      </c>
      <c r="G64" s="61">
        <f t="shared" si="14"/>
        <v>0.4820429747097424</v>
      </c>
      <c r="H64" s="188">
        <f t="shared" si="15"/>
        <v>74.1</v>
      </c>
      <c r="I64" s="187">
        <v>25.9</v>
      </c>
      <c r="J64" s="66"/>
      <c r="O64" s="2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9.5" customHeight="1">
      <c r="A65" s="68" t="s">
        <v>36</v>
      </c>
      <c r="B65" s="89">
        <v>144545</v>
      </c>
      <c r="C65" s="61">
        <f t="shared" si="12"/>
        <v>7.833721013416693</v>
      </c>
      <c r="D65" s="89">
        <v>19340</v>
      </c>
      <c r="E65" s="61">
        <f t="shared" si="13"/>
        <v>1.9208307841439094</v>
      </c>
      <c r="F65" s="90">
        <v>125205</v>
      </c>
      <c r="G65" s="61">
        <f t="shared" si="14"/>
        <v>14.935459205279212</v>
      </c>
      <c r="H65" s="188">
        <f t="shared" si="15"/>
        <v>13.400000000000006</v>
      </c>
      <c r="I65" s="187">
        <v>86.6</v>
      </c>
      <c r="J65" s="66"/>
      <c r="O65" s="2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9.5" customHeight="1">
      <c r="A66" s="68" t="s">
        <v>37</v>
      </c>
      <c r="B66" s="89">
        <v>197629</v>
      </c>
      <c r="C66" s="61">
        <f t="shared" si="12"/>
        <v>10.710646858490627</v>
      </c>
      <c r="D66" s="89">
        <v>139290</v>
      </c>
      <c r="E66" s="61">
        <f t="shared" si="13"/>
        <v>13.834153046711744</v>
      </c>
      <c r="F66" s="90">
        <v>58339</v>
      </c>
      <c r="G66" s="61">
        <f t="shared" si="14"/>
        <v>6.95914503875072</v>
      </c>
      <c r="H66" s="188">
        <f t="shared" si="15"/>
        <v>70.5</v>
      </c>
      <c r="I66" s="187">
        <v>29.5</v>
      </c>
      <c r="J66" s="66"/>
      <c r="O66" s="25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4" ht="19.5" customHeight="1">
      <c r="A67" s="68" t="s">
        <v>38</v>
      </c>
      <c r="B67" s="89">
        <v>130549</v>
      </c>
      <c r="C67" s="61">
        <f t="shared" si="12"/>
        <v>7.075197651807644</v>
      </c>
      <c r="D67" s="89">
        <v>99413</v>
      </c>
      <c r="E67" s="61">
        <f t="shared" si="13"/>
        <v>9.873606553469413</v>
      </c>
      <c r="F67" s="90">
        <v>31136</v>
      </c>
      <c r="G67" s="61">
        <f t="shared" si="14"/>
        <v>3.7141524525024847</v>
      </c>
      <c r="H67" s="188">
        <f t="shared" si="15"/>
        <v>76.2</v>
      </c>
      <c r="I67" s="187">
        <v>23.8</v>
      </c>
      <c r="J67" s="66"/>
      <c r="O67" s="25"/>
      <c r="U67" s="25"/>
      <c r="V67" s="25"/>
      <c r="AA67"/>
      <c r="AB67"/>
      <c r="AC67"/>
      <c r="AD67"/>
      <c r="AE67"/>
      <c r="AF67"/>
      <c r="AG67"/>
      <c r="AH67"/>
    </row>
    <row r="68" spans="1:34" ht="19.5" customHeight="1">
      <c r="A68" s="68" t="s">
        <v>39</v>
      </c>
      <c r="B68" s="89">
        <v>12563</v>
      </c>
      <c r="C68" s="61">
        <f t="shared" si="12"/>
        <v>0.680860888246248</v>
      </c>
      <c r="D68" s="89">
        <v>10253</v>
      </c>
      <c r="E68" s="61">
        <f t="shared" si="13"/>
        <v>1.0183184089879784</v>
      </c>
      <c r="F68" s="90">
        <v>2310</v>
      </c>
      <c r="G68" s="61">
        <f t="shared" si="14"/>
        <v>0.275555375298071</v>
      </c>
      <c r="H68" s="188">
        <f t="shared" si="15"/>
        <v>81.6</v>
      </c>
      <c r="I68" s="187">
        <v>18.4</v>
      </c>
      <c r="J68" s="66"/>
      <c r="O68" s="25"/>
      <c r="U68" s="25"/>
      <c r="V68" s="25"/>
      <c r="AC68"/>
      <c r="AD68"/>
      <c r="AE68"/>
      <c r="AF68"/>
      <c r="AG68"/>
      <c r="AH68"/>
    </row>
    <row r="69" spans="1:34" ht="19.5" customHeight="1">
      <c r="A69" s="69" t="s">
        <v>16</v>
      </c>
      <c r="B69" s="84">
        <v>229587</v>
      </c>
      <c r="C69" s="62">
        <f t="shared" si="12"/>
        <v>12.442633825502773</v>
      </c>
      <c r="D69" s="84">
        <v>150846</v>
      </c>
      <c r="E69" s="62">
        <f t="shared" si="13"/>
        <v>14.981884201911694</v>
      </c>
      <c r="F69" s="91">
        <v>78741</v>
      </c>
      <c r="G69" s="62">
        <f t="shared" si="14"/>
        <v>9.392859656426584</v>
      </c>
      <c r="H69" s="189">
        <f t="shared" si="15"/>
        <v>65.7</v>
      </c>
      <c r="I69" s="190">
        <v>34.3</v>
      </c>
      <c r="J69" s="66"/>
      <c r="O69" s="25"/>
      <c r="U69" s="25"/>
      <c r="V69" s="25"/>
      <c r="AC69"/>
      <c r="AD69"/>
      <c r="AE69"/>
      <c r="AF69"/>
      <c r="AG69"/>
      <c r="AH69"/>
    </row>
    <row r="70" spans="21:34" ht="12">
      <c r="U70" s="25"/>
      <c r="V70" s="25"/>
      <c r="AC70"/>
      <c r="AD70"/>
      <c r="AE70"/>
      <c r="AF70"/>
      <c r="AG70"/>
      <c r="AH70"/>
    </row>
    <row r="71" spans="21:34" ht="12">
      <c r="U71" s="25"/>
      <c r="V71" s="25"/>
      <c r="AC71"/>
      <c r="AD71"/>
      <c r="AE71"/>
      <c r="AF71"/>
      <c r="AG71"/>
      <c r="AH71"/>
    </row>
    <row r="72" spans="1:34" ht="12">
      <c r="A72" s="21"/>
      <c r="B72" s="21" t="s">
        <v>11</v>
      </c>
      <c r="C72" s="21" t="s">
        <v>101</v>
      </c>
      <c r="D72" s="63" t="s">
        <v>86</v>
      </c>
      <c r="E72" s="21" t="s">
        <v>101</v>
      </c>
      <c r="F72" s="63" t="s">
        <v>86</v>
      </c>
      <c r="G72" s="26"/>
      <c r="H72" s="46"/>
      <c r="I72" s="46"/>
      <c r="J72" s="46"/>
      <c r="L72"/>
      <c r="U72" s="25"/>
      <c r="V72" s="25"/>
      <c r="AC72"/>
      <c r="AD72"/>
      <c r="AE72"/>
      <c r="AF72"/>
      <c r="AG72"/>
      <c r="AH72"/>
    </row>
    <row r="73" spans="1:34" ht="12">
      <c r="A73" s="64" t="s">
        <v>13</v>
      </c>
      <c r="B73" s="92" t="s">
        <v>14</v>
      </c>
      <c r="C73" s="64" t="s">
        <v>14</v>
      </c>
      <c r="D73" s="64" t="s">
        <v>14</v>
      </c>
      <c r="E73" s="64" t="s">
        <v>17</v>
      </c>
      <c r="F73" s="64" t="s">
        <v>17</v>
      </c>
      <c r="G73" s="26"/>
      <c r="H73" s="46"/>
      <c r="I73" s="46"/>
      <c r="J73" s="46"/>
      <c r="L73"/>
      <c r="U73" s="25"/>
      <c r="V73" s="25"/>
      <c r="AC73"/>
      <c r="AD73"/>
      <c r="AE73"/>
      <c r="AF73"/>
      <c r="AG73"/>
      <c r="AH73"/>
    </row>
    <row r="74" spans="1:34" ht="19.5" customHeight="1">
      <c r="A74" s="26" t="s">
        <v>44</v>
      </c>
      <c r="B74" s="56">
        <f>ROUND(B55/100,0)</f>
        <v>18452</v>
      </c>
      <c r="C74" s="56">
        <f>ROUND(D55/100,0)</f>
        <v>12197</v>
      </c>
      <c r="D74" s="56">
        <f>ROUND(F55/100,0)</f>
        <v>6255</v>
      </c>
      <c r="E74" s="191">
        <f>H55</f>
        <v>66.1</v>
      </c>
      <c r="F74" s="192">
        <f>I55</f>
        <v>33.9</v>
      </c>
      <c r="G74" s="67"/>
      <c r="H74" s="50"/>
      <c r="I74" s="50"/>
      <c r="J74" s="50"/>
      <c r="L74"/>
      <c r="U74" s="25"/>
      <c r="V74" s="25"/>
      <c r="AC74"/>
      <c r="AD74"/>
      <c r="AE74"/>
      <c r="AF74"/>
      <c r="AG74"/>
      <c r="AH74"/>
    </row>
    <row r="75" spans="1:34" ht="19.5" customHeight="1">
      <c r="A75" s="26" t="s">
        <v>45</v>
      </c>
      <c r="B75" s="56">
        <f>ROUND(B56/100,0)</f>
        <v>4</v>
      </c>
      <c r="C75" s="56">
        <f>ROUND(D56/100,0)</f>
        <v>4</v>
      </c>
      <c r="D75" s="56">
        <f>ROUND(F56/100,0)</f>
        <v>0</v>
      </c>
      <c r="E75" s="50">
        <f aca="true" t="shared" si="16" ref="E75:F88">H56</f>
        <v>97.2</v>
      </c>
      <c r="F75" s="57">
        <f t="shared" si="16"/>
        <v>2.8</v>
      </c>
      <c r="G75" s="67"/>
      <c r="H75" s="50"/>
      <c r="I75" s="50"/>
      <c r="J75" s="50"/>
      <c r="L75"/>
      <c r="U75" s="25"/>
      <c r="V75" s="25"/>
      <c r="AC75"/>
      <c r="AD75"/>
      <c r="AE75"/>
      <c r="AF75"/>
      <c r="AG75"/>
      <c r="AH75"/>
    </row>
    <row r="76" spans="1:34" ht="19.5" customHeight="1">
      <c r="A76" s="26" t="s">
        <v>46</v>
      </c>
      <c r="B76" s="56">
        <f>ROUND(B57/100,0)</f>
        <v>887</v>
      </c>
      <c r="C76" s="56">
        <f>ROUND(D57/100,0)</f>
        <v>855</v>
      </c>
      <c r="D76" s="56">
        <f>ROUND(F57/100,0)</f>
        <v>32</v>
      </c>
      <c r="E76" s="50">
        <f t="shared" si="16"/>
        <v>96.4</v>
      </c>
      <c r="F76" s="57">
        <f t="shared" si="16"/>
        <v>3.6</v>
      </c>
      <c r="G76" s="67"/>
      <c r="H76" s="50"/>
      <c r="I76" s="50"/>
      <c r="J76" s="50"/>
      <c r="L76"/>
      <c r="U76" s="25"/>
      <c r="V76" s="25"/>
      <c r="AC76"/>
      <c r="AD76"/>
      <c r="AE76"/>
      <c r="AF76"/>
      <c r="AG76"/>
      <c r="AH76"/>
    </row>
    <row r="77" spans="1:34" ht="19.5" customHeight="1">
      <c r="A77" s="26" t="s">
        <v>47</v>
      </c>
      <c r="B77" s="56">
        <f>ROUND(B58/100,0)</f>
        <v>4134</v>
      </c>
      <c r="C77" s="56">
        <f>ROUND(D58/100,0)</f>
        <v>3234</v>
      </c>
      <c r="D77" s="56">
        <f>ROUND(F58/100,0)</f>
        <v>901</v>
      </c>
      <c r="E77" s="50">
        <f t="shared" si="16"/>
        <v>78.2</v>
      </c>
      <c r="F77" s="57">
        <f t="shared" si="16"/>
        <v>21.8</v>
      </c>
      <c r="G77" s="67"/>
      <c r="H77" s="50"/>
      <c r="I77" s="50"/>
      <c r="J77" s="50"/>
      <c r="L77"/>
      <c r="U77" s="25"/>
      <c r="V77" s="25"/>
      <c r="AC77"/>
      <c r="AD77"/>
      <c r="AE77"/>
      <c r="AF77"/>
      <c r="AG77"/>
      <c r="AH77"/>
    </row>
    <row r="78" spans="1:34" ht="19.5" customHeight="1">
      <c r="A78" s="26" t="s">
        <v>76</v>
      </c>
      <c r="B78" s="56">
        <f>ROUND(B59/100,0)</f>
        <v>87</v>
      </c>
      <c r="C78" s="56">
        <f>ROUND(D59/100,0)</f>
        <v>84</v>
      </c>
      <c r="D78" s="56">
        <f>ROUND(F59/100,0)</f>
        <v>3</v>
      </c>
      <c r="E78" s="50">
        <f t="shared" si="16"/>
        <v>96.6</v>
      </c>
      <c r="F78" s="57">
        <f t="shared" si="16"/>
        <v>3.4</v>
      </c>
      <c r="G78" s="67"/>
      <c r="H78" s="50"/>
      <c r="I78" s="50"/>
      <c r="J78" s="50"/>
      <c r="L78"/>
      <c r="U78" s="25"/>
      <c r="V78" s="25"/>
      <c r="AC78"/>
      <c r="AD78"/>
      <c r="AE78"/>
      <c r="AF78"/>
      <c r="AG78"/>
      <c r="AH78"/>
    </row>
    <row r="79" spans="1:34" ht="19.5" customHeight="1">
      <c r="A79" s="26" t="s">
        <v>41</v>
      </c>
      <c r="B79" s="56">
        <f aca="true" t="shared" si="17" ref="B79:B88">ROUND(B60/100,0)</f>
        <v>290</v>
      </c>
      <c r="C79" s="56">
        <f aca="true" t="shared" si="18" ref="C79:C88">ROUND(D60/100,0)</f>
        <v>263</v>
      </c>
      <c r="D79" s="56">
        <f aca="true" t="shared" si="19" ref="D79:D88">ROUND(F60/100,0)</f>
        <v>27</v>
      </c>
      <c r="E79" s="50">
        <f t="shared" si="16"/>
        <v>90.6</v>
      </c>
      <c r="F79" s="57">
        <f t="shared" si="16"/>
        <v>9.4</v>
      </c>
      <c r="G79" s="67"/>
      <c r="H79" s="50"/>
      <c r="I79" s="50"/>
      <c r="J79" s="50"/>
      <c r="L79"/>
      <c r="U79" s="25"/>
      <c r="V79" s="25"/>
      <c r="AC79"/>
      <c r="AD79"/>
      <c r="AE79"/>
      <c r="AF79"/>
      <c r="AG79"/>
      <c r="AH79"/>
    </row>
    <row r="80" spans="1:34" ht="19.5" customHeight="1">
      <c r="A80" s="26" t="s">
        <v>32</v>
      </c>
      <c r="B80" s="56">
        <f t="shared" si="17"/>
        <v>1435</v>
      </c>
      <c r="C80" s="56">
        <f t="shared" si="18"/>
        <v>1164</v>
      </c>
      <c r="D80" s="56">
        <f t="shared" si="19"/>
        <v>271</v>
      </c>
      <c r="E80" s="50">
        <f t="shared" si="16"/>
        <v>81.1</v>
      </c>
      <c r="F80" s="57">
        <f t="shared" si="16"/>
        <v>18.9</v>
      </c>
      <c r="G80" s="67"/>
      <c r="H80" s="50"/>
      <c r="I80" s="50"/>
      <c r="J80" s="50"/>
      <c r="L80"/>
      <c r="U80" s="25"/>
      <c r="V80" s="25"/>
      <c r="AC80"/>
      <c r="AD80"/>
      <c r="AE80"/>
      <c r="AF80"/>
      <c r="AG80"/>
      <c r="AH80"/>
    </row>
    <row r="81" spans="1:34" ht="19.5" customHeight="1">
      <c r="A81" s="26" t="s">
        <v>33</v>
      </c>
      <c r="B81" s="56">
        <f t="shared" si="17"/>
        <v>3883</v>
      </c>
      <c r="C81" s="56">
        <f t="shared" si="18"/>
        <v>1958</v>
      </c>
      <c r="D81" s="56">
        <f t="shared" si="19"/>
        <v>1925</v>
      </c>
      <c r="E81" s="50">
        <f t="shared" si="16"/>
        <v>50.4</v>
      </c>
      <c r="F81" s="57">
        <f t="shared" si="16"/>
        <v>49.6</v>
      </c>
      <c r="G81" s="67"/>
      <c r="H81" s="50"/>
      <c r="I81" s="50"/>
      <c r="J81" s="50"/>
      <c r="L81"/>
      <c r="U81" s="25"/>
      <c r="V81" s="25"/>
      <c r="AC81"/>
      <c r="AD81"/>
      <c r="AE81"/>
      <c r="AF81"/>
      <c r="AG81"/>
      <c r="AH81"/>
    </row>
    <row r="82" spans="1:34" ht="19.5" customHeight="1">
      <c r="A82" s="26" t="s">
        <v>34</v>
      </c>
      <c r="B82" s="56">
        <f t="shared" si="17"/>
        <v>427</v>
      </c>
      <c r="C82" s="56">
        <f t="shared" si="18"/>
        <v>329</v>
      </c>
      <c r="D82" s="56">
        <f t="shared" si="19"/>
        <v>98</v>
      </c>
      <c r="E82" s="50">
        <f t="shared" si="16"/>
        <v>77.1</v>
      </c>
      <c r="F82" s="57">
        <f t="shared" si="16"/>
        <v>22.9</v>
      </c>
      <c r="G82" s="67"/>
      <c r="H82" s="50"/>
      <c r="I82" s="50"/>
      <c r="J82" s="50"/>
      <c r="L82"/>
      <c r="U82" s="25"/>
      <c r="V82" s="25"/>
      <c r="AC82"/>
      <c r="AD82"/>
      <c r="AE82"/>
      <c r="AF82"/>
      <c r="AG82"/>
      <c r="AH82"/>
    </row>
    <row r="83" spans="1:34" ht="19.5" customHeight="1">
      <c r="A83" s="26" t="s">
        <v>35</v>
      </c>
      <c r="B83" s="56">
        <f t="shared" si="17"/>
        <v>156</v>
      </c>
      <c r="C83" s="56">
        <f t="shared" si="18"/>
        <v>115</v>
      </c>
      <c r="D83" s="56">
        <f t="shared" si="19"/>
        <v>40</v>
      </c>
      <c r="E83" s="50">
        <f t="shared" si="16"/>
        <v>74.1</v>
      </c>
      <c r="F83" s="57">
        <f t="shared" si="16"/>
        <v>25.9</v>
      </c>
      <c r="G83" s="67"/>
      <c r="H83" s="50"/>
      <c r="I83" s="50"/>
      <c r="J83" s="50"/>
      <c r="L83"/>
      <c r="U83" s="25"/>
      <c r="V83" s="25"/>
      <c r="AC83"/>
      <c r="AD83"/>
      <c r="AE83"/>
      <c r="AF83"/>
      <c r="AG83"/>
      <c r="AH83"/>
    </row>
    <row r="84" spans="1:34" ht="19.5" customHeight="1">
      <c r="A84" s="26" t="s">
        <v>36</v>
      </c>
      <c r="B84" s="56">
        <f t="shared" si="17"/>
        <v>1445</v>
      </c>
      <c r="C84" s="56">
        <f t="shared" si="18"/>
        <v>193</v>
      </c>
      <c r="D84" s="56">
        <f t="shared" si="19"/>
        <v>1252</v>
      </c>
      <c r="E84" s="50">
        <f t="shared" si="16"/>
        <v>13.400000000000006</v>
      </c>
      <c r="F84" s="57">
        <f t="shared" si="16"/>
        <v>86.6</v>
      </c>
      <c r="G84" s="67"/>
      <c r="H84" s="50"/>
      <c r="I84" s="50"/>
      <c r="J84" s="50"/>
      <c r="L84"/>
      <c r="U84" s="25"/>
      <c r="V84" s="25"/>
      <c r="AC84"/>
      <c r="AD84"/>
      <c r="AE84"/>
      <c r="AF84"/>
      <c r="AG84"/>
      <c r="AH84"/>
    </row>
    <row r="85" spans="1:34" ht="19.5" customHeight="1">
      <c r="A85" s="26" t="s">
        <v>37</v>
      </c>
      <c r="B85" s="56">
        <f t="shared" si="17"/>
        <v>1976</v>
      </c>
      <c r="C85" s="56">
        <f t="shared" si="18"/>
        <v>1393</v>
      </c>
      <c r="D85" s="56">
        <f t="shared" si="19"/>
        <v>583</v>
      </c>
      <c r="E85" s="50">
        <f t="shared" si="16"/>
        <v>70.5</v>
      </c>
      <c r="F85" s="57">
        <f t="shared" si="16"/>
        <v>29.5</v>
      </c>
      <c r="G85" s="67"/>
      <c r="H85" s="50"/>
      <c r="I85" s="50"/>
      <c r="J85" s="50"/>
      <c r="L85"/>
      <c r="U85" s="25"/>
      <c r="V85" s="25"/>
      <c r="AC85"/>
      <c r="AD85"/>
      <c r="AE85"/>
      <c r="AF85"/>
      <c r="AG85"/>
      <c r="AH85"/>
    </row>
    <row r="86" spans="1:34" ht="19.5" customHeight="1">
      <c r="A86" s="26" t="s">
        <v>38</v>
      </c>
      <c r="B86" s="56">
        <f t="shared" si="17"/>
        <v>1305</v>
      </c>
      <c r="C86" s="56">
        <f t="shared" si="18"/>
        <v>994</v>
      </c>
      <c r="D86" s="56">
        <f t="shared" si="19"/>
        <v>311</v>
      </c>
      <c r="E86" s="50">
        <f t="shared" si="16"/>
        <v>76.2</v>
      </c>
      <c r="F86" s="57">
        <f t="shared" si="16"/>
        <v>23.8</v>
      </c>
      <c r="G86" s="67"/>
      <c r="H86" s="50"/>
      <c r="I86" s="50"/>
      <c r="J86" s="50"/>
      <c r="L86"/>
      <c r="U86" s="25"/>
      <c r="V86" s="25"/>
      <c r="AC86"/>
      <c r="AD86"/>
      <c r="AE86"/>
      <c r="AF86"/>
      <c r="AG86"/>
      <c r="AH86"/>
    </row>
    <row r="87" spans="1:34" ht="19.5" customHeight="1">
      <c r="A87" s="26" t="s">
        <v>39</v>
      </c>
      <c r="B87" s="56">
        <f t="shared" si="17"/>
        <v>126</v>
      </c>
      <c r="C87" s="56">
        <f t="shared" si="18"/>
        <v>103</v>
      </c>
      <c r="D87" s="56">
        <f t="shared" si="19"/>
        <v>23</v>
      </c>
      <c r="E87" s="50">
        <f t="shared" si="16"/>
        <v>81.6</v>
      </c>
      <c r="F87" s="57">
        <f t="shared" si="16"/>
        <v>18.4</v>
      </c>
      <c r="G87" s="67"/>
      <c r="H87" s="50"/>
      <c r="I87" s="50"/>
      <c r="J87" s="50"/>
      <c r="L87"/>
      <c r="U87" s="25"/>
      <c r="V87" s="25"/>
      <c r="AC87"/>
      <c r="AD87"/>
      <c r="AE87"/>
      <c r="AF87"/>
      <c r="AG87"/>
      <c r="AH87"/>
    </row>
    <row r="88" spans="1:34" ht="19.5" customHeight="1">
      <c r="A88" s="47" t="s">
        <v>75</v>
      </c>
      <c r="B88" s="58">
        <f t="shared" si="17"/>
        <v>2296</v>
      </c>
      <c r="C88" s="58">
        <f t="shared" si="18"/>
        <v>1508</v>
      </c>
      <c r="D88" s="58">
        <f t="shared" si="19"/>
        <v>787</v>
      </c>
      <c r="E88" s="59">
        <f t="shared" si="16"/>
        <v>65.7</v>
      </c>
      <c r="F88" s="60">
        <f t="shared" si="16"/>
        <v>34.3</v>
      </c>
      <c r="G88" s="67"/>
      <c r="H88" s="50"/>
      <c r="I88" s="50"/>
      <c r="J88" s="50"/>
      <c r="L88"/>
      <c r="U88" s="25"/>
      <c r="V88" s="25"/>
      <c r="AE88"/>
      <c r="AF88"/>
      <c r="AG88"/>
      <c r="AH88"/>
    </row>
    <row r="89" ht="24.75" customHeight="1"/>
  </sheetData>
  <sheetProtection/>
  <printOptions/>
  <pageMargins left="0.8267716535433072" right="0.3937007874015748" top="0.7874015748031497" bottom="0" header="0.5118110236220472" footer="0.5118110236220472"/>
  <pageSetup horizontalDpi="600" verticalDpi="600" orientation="landscape" paperSize="9" scale="80" r:id="rId2"/>
  <rowBreaks count="1" manualBreakCount="1">
    <brk id="2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1" sqref="L1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11" width="4.125" style="37" customWidth="1"/>
    <col min="12" max="22" width="9.125" style="37" customWidth="1"/>
    <col min="23" max="23" width="9.25390625" style="37" hidden="1" customWidth="1"/>
    <col min="24" max="16384" width="9.125" style="37" customWidth="1"/>
  </cols>
  <sheetData/>
  <sheetProtection/>
  <printOptions horizontalCentered="1"/>
  <pageMargins left="0.5905511811023623" right="0.5905511811023623" top="0.7874015748031497" bottom="0.3937007874015748" header="0.31496062992125984" footer="0.5118110236220472"/>
  <pageSetup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223" t="s">
        <v>122</v>
      </c>
      <c r="B1" s="223"/>
      <c r="C1" s="223"/>
      <c r="D1" s="223"/>
      <c r="E1" s="223"/>
      <c r="F1" s="223"/>
      <c r="G1" s="223"/>
      <c r="H1" s="223"/>
      <c r="I1" s="223"/>
      <c r="J1" s="223"/>
      <c r="K1" s="5"/>
      <c r="L1" s="5"/>
      <c r="M1" s="5"/>
      <c r="N1" s="5"/>
      <c r="O1" s="5"/>
      <c r="P1" s="5"/>
      <c r="Q1" s="5"/>
      <c r="R1" s="5"/>
    </row>
    <row r="2" spans="1:18" s="10" customFormat="1" ht="21" customHeight="1">
      <c r="A2" s="10" t="s">
        <v>24</v>
      </c>
      <c r="B2" s="9"/>
      <c r="C2" s="9"/>
      <c r="D2" s="9"/>
      <c r="E2" s="9"/>
      <c r="F2" s="9"/>
      <c r="G2" s="9"/>
      <c r="H2" s="9"/>
      <c r="I2" s="224" t="s">
        <v>114</v>
      </c>
      <c r="J2" s="224"/>
      <c r="K2" s="9"/>
      <c r="L2" s="9"/>
      <c r="M2" s="9"/>
      <c r="N2" s="9"/>
      <c r="O2" s="9"/>
      <c r="P2" s="9"/>
      <c r="Q2" s="9"/>
      <c r="R2" s="9"/>
    </row>
    <row r="3" spans="1:18" s="28" customFormat="1" ht="21" customHeight="1">
      <c r="A3" s="29"/>
      <c r="B3" s="30" t="s">
        <v>24</v>
      </c>
      <c r="C3" s="30" t="s">
        <v>101</v>
      </c>
      <c r="D3" s="31"/>
      <c r="E3" s="30"/>
      <c r="F3" s="30" t="s">
        <v>86</v>
      </c>
      <c r="G3" s="31"/>
      <c r="H3" s="225" t="s">
        <v>117</v>
      </c>
      <c r="I3" s="226"/>
      <c r="J3" s="226"/>
      <c r="K3" s="27"/>
      <c r="L3" s="27"/>
      <c r="M3" s="27"/>
      <c r="N3" s="27"/>
      <c r="O3" s="27"/>
      <c r="P3" s="27"/>
      <c r="Q3" s="27"/>
      <c r="R3" s="27"/>
    </row>
    <row r="4" spans="1:18" s="28" customFormat="1" ht="21" customHeight="1">
      <c r="A4" s="32" t="s">
        <v>25</v>
      </c>
      <c r="B4" s="30"/>
      <c r="C4" s="30" t="s">
        <v>113</v>
      </c>
      <c r="D4" s="31"/>
      <c r="E4" s="30"/>
      <c r="F4" s="30" t="s">
        <v>113</v>
      </c>
      <c r="G4" s="31"/>
      <c r="H4" s="33"/>
      <c r="I4" s="33"/>
      <c r="J4" s="33"/>
      <c r="K4" s="27"/>
      <c r="L4" s="193"/>
      <c r="M4" s="193"/>
      <c r="N4" s="193"/>
      <c r="O4" s="27"/>
      <c r="P4" s="27"/>
      <c r="Q4" s="27"/>
      <c r="R4" s="27"/>
    </row>
    <row r="5" spans="1:18" s="28" customFormat="1" ht="21" customHeight="1">
      <c r="A5" s="34"/>
      <c r="B5" s="14" t="s">
        <v>71</v>
      </c>
      <c r="C5" s="11" t="s">
        <v>77</v>
      </c>
      <c r="D5" s="11" t="s">
        <v>90</v>
      </c>
      <c r="E5" s="14" t="s">
        <v>71</v>
      </c>
      <c r="F5" s="11" t="s">
        <v>77</v>
      </c>
      <c r="G5" s="11" t="s">
        <v>90</v>
      </c>
      <c r="H5" s="14" t="s">
        <v>71</v>
      </c>
      <c r="I5" s="11" t="s">
        <v>77</v>
      </c>
      <c r="J5" s="93" t="s">
        <v>90</v>
      </c>
      <c r="K5" s="27"/>
      <c r="L5" s="35"/>
      <c r="M5" s="194"/>
      <c r="N5" s="194"/>
      <c r="O5" s="27"/>
      <c r="P5" s="27"/>
      <c r="Q5" s="27"/>
      <c r="R5" s="27"/>
    </row>
    <row r="6" spans="1:18" s="4" customFormat="1" ht="19.5" customHeight="1">
      <c r="A6" s="20" t="s">
        <v>0</v>
      </c>
      <c r="B6" s="6">
        <v>1145889</v>
      </c>
      <c r="C6" s="6">
        <v>1145979</v>
      </c>
      <c r="D6" s="6">
        <v>1219714</v>
      </c>
      <c r="E6" s="81">
        <v>658294</v>
      </c>
      <c r="F6" s="6">
        <v>652608</v>
      </c>
      <c r="G6" s="172">
        <v>625450</v>
      </c>
      <c r="H6" s="7">
        <v>36.5</v>
      </c>
      <c r="I6" s="7">
        <v>36.3</v>
      </c>
      <c r="J6" s="7">
        <v>33.9</v>
      </c>
      <c r="K6" s="5"/>
      <c r="L6" s="98"/>
      <c r="M6" s="98"/>
      <c r="N6" s="98"/>
      <c r="O6" s="5"/>
      <c r="P6" s="5"/>
      <c r="Q6" s="5"/>
      <c r="R6" s="5"/>
    </row>
    <row r="7" spans="1:18" s="4" customFormat="1" ht="19.5" customHeight="1">
      <c r="A7" s="20" t="s">
        <v>18</v>
      </c>
      <c r="B7" s="12" t="s">
        <v>115</v>
      </c>
      <c r="C7" s="103">
        <v>267</v>
      </c>
      <c r="D7" s="103">
        <v>366</v>
      </c>
      <c r="E7" s="171" t="s">
        <v>115</v>
      </c>
      <c r="F7" s="97">
        <v>1</v>
      </c>
      <c r="G7" s="173">
        <v>11</v>
      </c>
      <c r="H7" s="171" t="s">
        <v>80</v>
      </c>
      <c r="I7" s="44">
        <v>0.5</v>
      </c>
      <c r="J7" s="44">
        <v>2.8</v>
      </c>
      <c r="K7" s="5"/>
      <c r="L7" s="65"/>
      <c r="M7" s="97"/>
      <c r="N7" s="97"/>
      <c r="O7" s="5"/>
      <c r="P7" s="5"/>
      <c r="Q7" s="5"/>
      <c r="R7" s="5"/>
    </row>
    <row r="8" spans="1:18" s="4" customFormat="1" ht="19.5" customHeight="1">
      <c r="A8" s="20" t="s">
        <v>19</v>
      </c>
      <c r="B8" s="104">
        <v>93779</v>
      </c>
      <c r="C8" s="104">
        <v>91707</v>
      </c>
      <c r="D8" s="104">
        <v>85507</v>
      </c>
      <c r="E8" s="120">
        <v>4310</v>
      </c>
      <c r="F8" s="98">
        <v>4389</v>
      </c>
      <c r="G8" s="174">
        <v>3197</v>
      </c>
      <c r="H8" s="44">
        <v>4.4</v>
      </c>
      <c r="I8" s="44">
        <v>4.6</v>
      </c>
      <c r="J8" s="44">
        <v>3.6</v>
      </c>
      <c r="K8" s="5"/>
      <c r="L8" s="98"/>
      <c r="M8" s="98"/>
      <c r="N8" s="98"/>
      <c r="O8" s="5"/>
      <c r="P8" s="5"/>
      <c r="Q8" s="5"/>
      <c r="R8" s="5"/>
    </row>
    <row r="9" spans="1:18" s="4" customFormat="1" ht="19.5" customHeight="1">
      <c r="A9" s="20" t="s">
        <v>20</v>
      </c>
      <c r="B9" s="104">
        <v>360719</v>
      </c>
      <c r="C9" s="104">
        <v>362176</v>
      </c>
      <c r="D9" s="104">
        <v>323357</v>
      </c>
      <c r="E9" s="120">
        <v>92726</v>
      </c>
      <c r="F9" s="98">
        <v>92050</v>
      </c>
      <c r="G9" s="174">
        <v>90072</v>
      </c>
      <c r="H9" s="44">
        <v>20.4</v>
      </c>
      <c r="I9" s="44">
        <v>20.3</v>
      </c>
      <c r="J9" s="44">
        <v>21.8</v>
      </c>
      <c r="K9" s="5"/>
      <c r="L9" s="98"/>
      <c r="M9" s="98"/>
      <c r="N9" s="98"/>
      <c r="O9" s="5"/>
      <c r="P9" s="5"/>
      <c r="Q9" s="5"/>
      <c r="R9" s="5"/>
    </row>
    <row r="10" spans="1:18" s="4" customFormat="1" ht="19.5" customHeight="1">
      <c r="A10" s="20" t="s">
        <v>65</v>
      </c>
      <c r="B10" s="104">
        <v>9415</v>
      </c>
      <c r="C10" s="104">
        <v>8204</v>
      </c>
      <c r="D10" s="104">
        <v>8384</v>
      </c>
      <c r="E10" s="120">
        <v>273</v>
      </c>
      <c r="F10" s="98">
        <v>307</v>
      </c>
      <c r="G10" s="174">
        <v>298</v>
      </c>
      <c r="H10" s="44">
        <v>2.8</v>
      </c>
      <c r="I10" s="44">
        <v>3.7</v>
      </c>
      <c r="J10" s="44">
        <v>3.4</v>
      </c>
      <c r="K10" s="5"/>
      <c r="L10" s="98"/>
      <c r="M10" s="98"/>
      <c r="N10" s="98"/>
      <c r="O10" s="5"/>
      <c r="P10" s="5"/>
      <c r="Q10" s="5"/>
      <c r="R10" s="5"/>
    </row>
    <row r="11" spans="1:18" s="4" customFormat="1" ht="19.5" customHeight="1">
      <c r="A11" s="20" t="s">
        <v>41</v>
      </c>
      <c r="B11" s="104">
        <v>19138</v>
      </c>
      <c r="C11" s="104">
        <v>17155</v>
      </c>
      <c r="D11" s="104">
        <v>26259</v>
      </c>
      <c r="E11" s="120">
        <v>1767</v>
      </c>
      <c r="F11" s="98">
        <v>3396</v>
      </c>
      <c r="G11" s="174">
        <v>2729</v>
      </c>
      <c r="H11" s="44">
        <v>8.5</v>
      </c>
      <c r="I11" s="44">
        <v>16.2</v>
      </c>
      <c r="J11" s="44">
        <v>9.4</v>
      </c>
      <c r="K11" s="5"/>
      <c r="L11" s="98"/>
      <c r="M11" s="98"/>
      <c r="N11" s="98"/>
      <c r="O11" s="5"/>
      <c r="P11" s="5"/>
      <c r="Q11" s="5"/>
      <c r="R11" s="5"/>
    </row>
    <row r="12" spans="1:18" s="4" customFormat="1" ht="19.5" customHeight="1">
      <c r="A12" s="20" t="s">
        <v>32</v>
      </c>
      <c r="B12" s="104">
        <v>98571</v>
      </c>
      <c r="C12" s="104">
        <v>89499</v>
      </c>
      <c r="D12" s="104">
        <v>116418</v>
      </c>
      <c r="E12" s="120">
        <v>32962</v>
      </c>
      <c r="F12" s="98">
        <v>41672</v>
      </c>
      <c r="G12" s="174">
        <v>27092</v>
      </c>
      <c r="H12" s="44">
        <v>25.1</v>
      </c>
      <c r="I12" s="44">
        <v>31.7</v>
      </c>
      <c r="J12" s="44">
        <v>18.9</v>
      </c>
      <c r="K12" s="5"/>
      <c r="L12" s="98"/>
      <c r="M12" s="98"/>
      <c r="N12" s="98"/>
      <c r="O12" s="5"/>
      <c r="P12" s="5"/>
      <c r="Q12" s="5"/>
      <c r="R12" s="5"/>
    </row>
    <row r="13" spans="1:18" s="4" customFormat="1" ht="19.5" customHeight="1">
      <c r="A13" s="20" t="s">
        <v>42</v>
      </c>
      <c r="B13" s="104">
        <v>156813</v>
      </c>
      <c r="C13" s="104">
        <v>167331</v>
      </c>
      <c r="D13" s="104">
        <v>195793</v>
      </c>
      <c r="E13" s="120">
        <v>229821</v>
      </c>
      <c r="F13" s="98">
        <v>216137</v>
      </c>
      <c r="G13" s="174">
        <v>192483</v>
      </c>
      <c r="H13" s="44">
        <v>59.4</v>
      </c>
      <c r="I13" s="44">
        <v>56.3</v>
      </c>
      <c r="J13" s="44">
        <v>49.6</v>
      </c>
      <c r="K13" s="5"/>
      <c r="L13" s="98"/>
      <c r="M13" s="98"/>
      <c r="N13" s="98"/>
      <c r="O13" s="5"/>
      <c r="P13" s="5"/>
      <c r="Q13" s="5"/>
      <c r="R13" s="5"/>
    </row>
    <row r="14" spans="1:18" s="4" customFormat="1" ht="19.5" customHeight="1">
      <c r="A14" s="20" t="s">
        <v>34</v>
      </c>
      <c r="B14" s="104">
        <v>46882</v>
      </c>
      <c r="C14" s="104">
        <v>46866</v>
      </c>
      <c r="D14" s="104">
        <v>32949</v>
      </c>
      <c r="E14" s="120">
        <v>9645</v>
      </c>
      <c r="F14" s="98">
        <v>10675</v>
      </c>
      <c r="G14" s="174">
        <v>9798</v>
      </c>
      <c r="H14" s="44">
        <v>17.1</v>
      </c>
      <c r="I14" s="44">
        <v>18.6</v>
      </c>
      <c r="J14" s="44">
        <v>22.9</v>
      </c>
      <c r="K14" s="5"/>
      <c r="L14" s="98"/>
      <c r="M14" s="98"/>
      <c r="N14" s="98"/>
      <c r="O14" s="5"/>
      <c r="P14" s="5"/>
      <c r="Q14" s="5"/>
      <c r="R14" s="5"/>
    </row>
    <row r="15" spans="1:18" s="4" customFormat="1" ht="19.5" customHeight="1">
      <c r="A15" s="20" t="s">
        <v>35</v>
      </c>
      <c r="B15" s="104">
        <v>9596</v>
      </c>
      <c r="C15" s="104">
        <v>9919</v>
      </c>
      <c r="D15" s="104">
        <v>11535</v>
      </c>
      <c r="E15" s="120">
        <v>2934</v>
      </c>
      <c r="F15" s="98">
        <v>1565</v>
      </c>
      <c r="G15" s="174">
        <v>4041</v>
      </c>
      <c r="H15" s="44">
        <v>23.4</v>
      </c>
      <c r="I15" s="44">
        <v>13.6</v>
      </c>
      <c r="J15" s="44">
        <v>25.9</v>
      </c>
      <c r="K15" s="5"/>
      <c r="L15" s="98"/>
      <c r="M15" s="98"/>
      <c r="N15" s="98"/>
      <c r="O15" s="5"/>
      <c r="P15" s="5"/>
      <c r="Q15" s="5"/>
      <c r="R15" s="5"/>
    </row>
    <row r="16" spans="1:18" s="4" customFormat="1" ht="19.5" customHeight="1">
      <c r="A16" s="20" t="s">
        <v>36</v>
      </c>
      <c r="B16" s="104">
        <v>26808</v>
      </c>
      <c r="C16" s="104">
        <v>25040</v>
      </c>
      <c r="D16" s="104">
        <v>19340</v>
      </c>
      <c r="E16" s="120">
        <v>118981</v>
      </c>
      <c r="F16" s="98">
        <v>120910</v>
      </c>
      <c r="G16" s="174">
        <v>125205</v>
      </c>
      <c r="H16" s="44">
        <v>81.6</v>
      </c>
      <c r="I16" s="44">
        <v>82.8</v>
      </c>
      <c r="J16" s="44">
        <v>86.6</v>
      </c>
      <c r="K16" s="5"/>
      <c r="L16" s="98"/>
      <c r="M16" s="98"/>
      <c r="N16" s="98"/>
      <c r="O16" s="5"/>
      <c r="P16" s="5"/>
      <c r="Q16" s="5"/>
      <c r="R16" s="5"/>
    </row>
    <row r="17" spans="1:18" s="4" customFormat="1" ht="19.5" customHeight="1">
      <c r="A17" s="20" t="s">
        <v>37</v>
      </c>
      <c r="B17" s="104">
        <v>108755</v>
      </c>
      <c r="C17" s="104">
        <v>103505</v>
      </c>
      <c r="D17" s="104">
        <v>139290</v>
      </c>
      <c r="E17" s="120">
        <v>60429</v>
      </c>
      <c r="F17" s="98">
        <v>62012</v>
      </c>
      <c r="G17" s="174">
        <v>58339</v>
      </c>
      <c r="H17" s="44">
        <v>35.7</v>
      </c>
      <c r="I17" s="44">
        <v>37.5</v>
      </c>
      <c r="J17" s="44">
        <v>29.5</v>
      </c>
      <c r="K17" s="5"/>
      <c r="L17" s="98"/>
      <c r="M17" s="98"/>
      <c r="N17" s="98"/>
      <c r="O17" s="5"/>
      <c r="P17" s="5"/>
      <c r="Q17" s="5"/>
      <c r="R17" s="5"/>
    </row>
    <row r="18" spans="1:14" s="4" customFormat="1" ht="19.5" customHeight="1">
      <c r="A18" s="20" t="s">
        <v>38</v>
      </c>
      <c r="B18" s="104">
        <v>78435</v>
      </c>
      <c r="C18" s="104">
        <v>91138</v>
      </c>
      <c r="D18" s="104">
        <v>99413</v>
      </c>
      <c r="E18" s="120">
        <v>40023</v>
      </c>
      <c r="F18" s="98">
        <v>30354</v>
      </c>
      <c r="G18" s="174">
        <v>31136</v>
      </c>
      <c r="H18" s="44">
        <v>33.8</v>
      </c>
      <c r="I18" s="44">
        <v>25</v>
      </c>
      <c r="J18" s="44">
        <v>23.8</v>
      </c>
      <c r="L18" s="98"/>
      <c r="M18" s="98"/>
      <c r="N18" s="98"/>
    </row>
    <row r="19" spans="1:14" s="4" customFormat="1" ht="19.5" customHeight="1">
      <c r="A19" s="20" t="s">
        <v>39</v>
      </c>
      <c r="B19" s="104">
        <v>10409</v>
      </c>
      <c r="C19" s="104">
        <v>14265</v>
      </c>
      <c r="D19" s="104">
        <v>10253</v>
      </c>
      <c r="E19" s="120">
        <v>6891</v>
      </c>
      <c r="F19" s="98">
        <v>5385</v>
      </c>
      <c r="G19" s="174">
        <v>2310</v>
      </c>
      <c r="H19" s="44">
        <v>38.9</v>
      </c>
      <c r="I19" s="44">
        <v>27.4</v>
      </c>
      <c r="J19" s="44">
        <v>18.4</v>
      </c>
      <c r="L19" s="98"/>
      <c r="M19" s="98"/>
      <c r="N19" s="98"/>
    </row>
    <row r="20" spans="1:14" s="4" customFormat="1" ht="19.5" customHeight="1">
      <c r="A20" s="20" t="s">
        <v>40</v>
      </c>
      <c r="B20" s="104">
        <v>126311</v>
      </c>
      <c r="C20" s="104">
        <v>118908</v>
      </c>
      <c r="D20" s="104">
        <v>150846</v>
      </c>
      <c r="E20" s="121">
        <v>57534</v>
      </c>
      <c r="F20" s="99">
        <v>63755</v>
      </c>
      <c r="G20" s="175">
        <v>78741</v>
      </c>
      <c r="H20" s="100">
        <v>31.3</v>
      </c>
      <c r="I20" s="100">
        <v>34.9</v>
      </c>
      <c r="J20" s="100">
        <v>34.3</v>
      </c>
      <c r="L20" s="98"/>
      <c r="M20" s="98"/>
      <c r="N20" s="98"/>
    </row>
    <row r="21" spans="1:10" s="4" customFormat="1" ht="3" customHeight="1">
      <c r="A21" s="80"/>
      <c r="B21" s="8"/>
      <c r="C21" s="8"/>
      <c r="D21" s="8"/>
      <c r="E21" s="8"/>
      <c r="F21" s="8"/>
      <c r="G21" s="8"/>
      <c r="H21" s="8"/>
      <c r="I21" s="8"/>
      <c r="J21" s="8"/>
    </row>
  </sheetData>
  <sheetProtection/>
  <mergeCells count="3">
    <mergeCell ref="A1:J1"/>
    <mergeCell ref="I2:J2"/>
    <mergeCell ref="H3:J3"/>
  </mergeCells>
  <printOptions horizontalCentered="1"/>
  <pageMargins left="0.5905511811023623" right="0.5905511811023623" top="0.7874015748031497" bottom="0.3937007874015748" header="0" footer="0"/>
  <pageSetup horizontalDpi="360" verticalDpi="36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22.25390625" style="37" customWidth="1"/>
    <col min="2" max="2" width="12.75390625" style="37" customWidth="1"/>
    <col min="3" max="5" width="8.75390625" style="37" customWidth="1"/>
    <col min="6" max="6" width="12.75390625" style="37" customWidth="1"/>
    <col min="7" max="7" width="10.75390625" style="37" customWidth="1"/>
    <col min="8" max="8" width="8.75390625" style="37" customWidth="1"/>
    <col min="9" max="20" width="9.125" style="37" customWidth="1"/>
    <col min="21" max="21" width="9.25390625" style="37" hidden="1" customWidth="1"/>
    <col min="22" max="16384" width="9.125" style="37" customWidth="1"/>
  </cols>
  <sheetData>
    <row r="1" spans="1:31" ht="22.5" customHeight="1">
      <c r="A1" s="206" t="s">
        <v>118</v>
      </c>
      <c r="B1" s="206"/>
      <c r="C1" s="206"/>
      <c r="D1" s="206"/>
      <c r="E1" s="206"/>
      <c r="F1" s="206"/>
      <c r="G1" s="206"/>
      <c r="H1" s="20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s="38" customFormat="1" ht="22.5" customHeight="1">
      <c r="A2" s="96" t="s">
        <v>79</v>
      </c>
      <c r="B2" s="39"/>
      <c r="C2" s="39"/>
      <c r="D2" s="39"/>
      <c r="E2" s="39"/>
      <c r="F2" s="39"/>
      <c r="G2" s="39"/>
      <c r="H2" s="113" t="s">
        <v>102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42" customFormat="1" ht="13.5" customHeight="1">
      <c r="A3" s="40"/>
      <c r="B3" s="155"/>
      <c r="C3" s="157"/>
      <c r="D3" s="157"/>
      <c r="E3" s="157"/>
      <c r="F3" s="153"/>
      <c r="G3" s="153"/>
      <c r="H3" s="153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s="95" customFormat="1" ht="13.5" customHeight="1">
      <c r="A4" s="207" t="s">
        <v>85</v>
      </c>
      <c r="B4" s="201" t="s">
        <v>105</v>
      </c>
      <c r="C4" s="202"/>
      <c r="D4" s="202"/>
      <c r="E4" s="203"/>
      <c r="F4" s="105" t="s">
        <v>101</v>
      </c>
      <c r="G4" s="204" t="s">
        <v>106</v>
      </c>
      <c r="H4" s="205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1:31" s="95" customFormat="1" ht="13.5" customHeight="1">
      <c r="A5" s="207"/>
      <c r="B5" s="156"/>
      <c r="C5" s="158"/>
      <c r="D5" s="158"/>
      <c r="E5" s="159"/>
      <c r="F5" s="148" t="s">
        <v>78</v>
      </c>
      <c r="G5" s="199" t="s">
        <v>78</v>
      </c>
      <c r="H5" s="200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1:31" s="95" customFormat="1" ht="12" customHeight="1">
      <c r="A6" s="207"/>
      <c r="B6" s="197" t="s">
        <v>107</v>
      </c>
      <c r="C6" s="195" t="s">
        <v>103</v>
      </c>
      <c r="D6" s="195" t="s">
        <v>69</v>
      </c>
      <c r="E6" s="195" t="s">
        <v>70</v>
      </c>
      <c r="F6" s="197" t="s">
        <v>107</v>
      </c>
      <c r="G6" s="197" t="s">
        <v>107</v>
      </c>
      <c r="H6" s="151" t="s">
        <v>86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1" s="95" customFormat="1" ht="12" customHeight="1">
      <c r="A7" s="208"/>
      <c r="B7" s="198"/>
      <c r="C7" s="196"/>
      <c r="D7" s="196"/>
      <c r="E7" s="196"/>
      <c r="F7" s="198"/>
      <c r="G7" s="198"/>
      <c r="H7" s="152" t="s">
        <v>104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1" s="38" customFormat="1" ht="16.5" customHeight="1">
      <c r="A8" s="20" t="s">
        <v>0</v>
      </c>
      <c r="B8" s="107">
        <v>1845164</v>
      </c>
      <c r="C8" s="160">
        <v>100</v>
      </c>
      <c r="D8" s="160">
        <v>101.8</v>
      </c>
      <c r="E8" s="160">
        <v>-0.9</v>
      </c>
      <c r="F8" s="176">
        <v>1219714</v>
      </c>
      <c r="G8" s="114">
        <v>625450</v>
      </c>
      <c r="H8" s="161">
        <v>33.9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38" customFormat="1" ht="16.5" customHeight="1">
      <c r="A9" s="20" t="s">
        <v>18</v>
      </c>
      <c r="B9" s="107">
        <v>377</v>
      </c>
      <c r="C9" s="161">
        <v>0.020431788177094286</v>
      </c>
      <c r="D9" s="161">
        <v>101.4</v>
      </c>
      <c r="E9" s="161">
        <v>8</v>
      </c>
      <c r="F9" s="177">
        <v>366</v>
      </c>
      <c r="G9" s="109">
        <v>11</v>
      </c>
      <c r="H9" s="111">
        <v>2.8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38" customFormat="1" ht="16.5" customHeight="1">
      <c r="A10" s="20" t="s">
        <v>19</v>
      </c>
      <c r="B10" s="107">
        <v>88704</v>
      </c>
      <c r="C10" s="161">
        <v>4.807377555599394</v>
      </c>
      <c r="D10" s="161">
        <v>88.4</v>
      </c>
      <c r="E10" s="161">
        <v>-1.6</v>
      </c>
      <c r="F10" s="177">
        <v>85507</v>
      </c>
      <c r="G10" s="109">
        <v>3197</v>
      </c>
      <c r="H10" s="111">
        <v>3.6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38" customFormat="1" ht="16.5" customHeight="1">
      <c r="A11" s="20" t="s">
        <v>20</v>
      </c>
      <c r="B11" s="107">
        <v>413429</v>
      </c>
      <c r="C11" s="161">
        <v>22.406084228827357</v>
      </c>
      <c r="D11" s="161">
        <v>98.6</v>
      </c>
      <c r="E11" s="161">
        <v>-4.5</v>
      </c>
      <c r="F11" s="177">
        <v>323357</v>
      </c>
      <c r="G11" s="109">
        <v>90072</v>
      </c>
      <c r="H11" s="111">
        <v>21.8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38" customFormat="1" ht="16.5" customHeight="1">
      <c r="A12" s="20" t="s">
        <v>65</v>
      </c>
      <c r="B12" s="107">
        <v>8682</v>
      </c>
      <c r="C12" s="161">
        <v>0.47052728104385305</v>
      </c>
      <c r="D12" s="161">
        <v>91.5</v>
      </c>
      <c r="E12" s="161">
        <v>14.5</v>
      </c>
      <c r="F12" s="177">
        <v>8384</v>
      </c>
      <c r="G12" s="109">
        <v>298</v>
      </c>
      <c r="H12" s="111">
        <v>3.4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38" customFormat="1" ht="16.5" customHeight="1">
      <c r="A13" s="20" t="s">
        <v>41</v>
      </c>
      <c r="B13" s="107">
        <v>28988</v>
      </c>
      <c r="C13" s="161">
        <v>1.5710256649273453</v>
      </c>
      <c r="D13" s="161">
        <v>122.4</v>
      </c>
      <c r="E13" s="161">
        <v>10.6</v>
      </c>
      <c r="F13" s="177">
        <v>26259</v>
      </c>
      <c r="G13" s="109">
        <v>2729</v>
      </c>
      <c r="H13" s="111">
        <v>9.4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38" customFormat="1" ht="16.5" customHeight="1">
      <c r="A14" s="20" t="s">
        <v>32</v>
      </c>
      <c r="B14" s="107">
        <v>143510</v>
      </c>
      <c r="C14" s="161">
        <v>7.777628438447747</v>
      </c>
      <c r="D14" s="161">
        <v>95.7</v>
      </c>
      <c r="E14" s="161">
        <v>-1</v>
      </c>
      <c r="F14" s="177">
        <v>116418</v>
      </c>
      <c r="G14" s="109">
        <v>27092</v>
      </c>
      <c r="H14" s="111">
        <v>18.9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38" customFormat="1" ht="16.5" customHeight="1">
      <c r="A15" s="20" t="s">
        <v>42</v>
      </c>
      <c r="B15" s="107">
        <v>388276</v>
      </c>
      <c r="C15" s="161">
        <v>21.042899167770454</v>
      </c>
      <c r="D15" s="161">
        <v>98.5</v>
      </c>
      <c r="E15" s="161">
        <v>-0.9</v>
      </c>
      <c r="F15" s="177">
        <v>195793</v>
      </c>
      <c r="G15" s="109">
        <v>192483</v>
      </c>
      <c r="H15" s="111">
        <v>49.6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38" customFormat="1" ht="16.5" customHeight="1">
      <c r="A16" s="20" t="s">
        <v>34</v>
      </c>
      <c r="B16" s="107">
        <v>42747</v>
      </c>
      <c r="C16" s="161">
        <v>2.316704639804375</v>
      </c>
      <c r="D16" s="161">
        <v>85.9</v>
      </c>
      <c r="E16" s="161">
        <v>-11.1</v>
      </c>
      <c r="F16" s="177">
        <v>32949</v>
      </c>
      <c r="G16" s="109">
        <v>9798</v>
      </c>
      <c r="H16" s="111">
        <v>22.9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38" customFormat="1" ht="16.5" customHeight="1">
      <c r="A17" s="20" t="s">
        <v>35</v>
      </c>
      <c r="B17" s="107">
        <v>15576</v>
      </c>
      <c r="C17" s="161">
        <v>0.8441526064891793</v>
      </c>
      <c r="D17" s="161">
        <v>114.6</v>
      </c>
      <c r="E17" s="161">
        <v>1.1</v>
      </c>
      <c r="F17" s="177">
        <v>11535</v>
      </c>
      <c r="G17" s="109">
        <v>4041</v>
      </c>
      <c r="H17" s="111">
        <v>25.9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38" customFormat="1" ht="16.5" customHeight="1">
      <c r="A18" s="20" t="s">
        <v>36</v>
      </c>
      <c r="B18" s="107">
        <v>144545</v>
      </c>
      <c r="C18" s="161">
        <v>7.833721013416693</v>
      </c>
      <c r="D18" s="161">
        <v>110.2</v>
      </c>
      <c r="E18" s="161">
        <v>2.6</v>
      </c>
      <c r="F18" s="177">
        <v>19340</v>
      </c>
      <c r="G18" s="109">
        <v>125205</v>
      </c>
      <c r="H18" s="111">
        <v>86.6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38" customFormat="1" ht="16.5" customHeight="1">
      <c r="A19" s="20" t="s">
        <v>37</v>
      </c>
      <c r="B19" s="107">
        <v>197629</v>
      </c>
      <c r="C19" s="161">
        <v>10.710646858490627</v>
      </c>
      <c r="D19" s="161">
        <v>108.8</v>
      </c>
      <c r="E19" s="161">
        <v>4.8</v>
      </c>
      <c r="F19" s="177">
        <v>139290</v>
      </c>
      <c r="G19" s="109">
        <v>58339</v>
      </c>
      <c r="H19" s="111">
        <v>29.5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8" s="38" customFormat="1" ht="16.5" customHeight="1">
      <c r="A20" s="20" t="s">
        <v>38</v>
      </c>
      <c r="B20" s="107">
        <v>130549</v>
      </c>
      <c r="C20" s="161">
        <v>7.075197651807644</v>
      </c>
      <c r="D20" s="161">
        <v>110.6</v>
      </c>
      <c r="E20" s="161">
        <v>1.3</v>
      </c>
      <c r="F20" s="177">
        <v>99413</v>
      </c>
      <c r="G20" s="109">
        <v>31136</v>
      </c>
      <c r="H20" s="111">
        <v>23.8</v>
      </c>
    </row>
    <row r="21" spans="1:8" s="38" customFormat="1" ht="16.5" customHeight="1">
      <c r="A21" s="20" t="s">
        <v>39</v>
      </c>
      <c r="B21" s="107">
        <v>12563</v>
      </c>
      <c r="C21" s="161">
        <v>0.680860888246248</v>
      </c>
      <c r="D21" s="161">
        <v>62.9</v>
      </c>
      <c r="E21" s="161">
        <v>-35.4</v>
      </c>
      <c r="F21" s="177">
        <v>10253</v>
      </c>
      <c r="G21" s="109">
        <v>2310</v>
      </c>
      <c r="H21" s="111">
        <v>18.4</v>
      </c>
    </row>
    <row r="22" spans="1:8" s="38" customFormat="1" ht="16.5" customHeight="1">
      <c r="A22" s="20" t="s">
        <v>21</v>
      </c>
      <c r="B22" s="112">
        <v>229587</v>
      </c>
      <c r="C22" s="162">
        <v>12.442633825502773</v>
      </c>
      <c r="D22" s="162">
        <v>112.8</v>
      </c>
      <c r="E22" s="162">
        <v>1.6</v>
      </c>
      <c r="F22" s="178">
        <v>150846</v>
      </c>
      <c r="G22" s="115">
        <v>78741</v>
      </c>
      <c r="H22" s="111">
        <v>34.3</v>
      </c>
    </row>
    <row r="23" spans="1:8" s="38" customFormat="1" ht="16.5" customHeight="1">
      <c r="A23" s="168" t="s">
        <v>26</v>
      </c>
      <c r="B23" s="43"/>
      <c r="C23" s="43"/>
      <c r="D23" s="43"/>
      <c r="E23" s="43"/>
      <c r="F23" s="43"/>
      <c r="G23" s="43"/>
      <c r="H23" s="43"/>
    </row>
    <row r="24" ht="25.5" customHeight="1"/>
  </sheetData>
  <sheetProtection/>
  <mergeCells count="11">
    <mergeCell ref="A1:H1"/>
    <mergeCell ref="A4:A7"/>
    <mergeCell ref="B6:B7"/>
    <mergeCell ref="C6:C7"/>
    <mergeCell ref="D6:D7"/>
    <mergeCell ref="E6:E7"/>
    <mergeCell ref="F6:F7"/>
    <mergeCell ref="G6:G7"/>
    <mergeCell ref="G5:H5"/>
    <mergeCell ref="B4:E4"/>
    <mergeCell ref="G4:H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10" width="9.75390625" style="2" customWidth="1"/>
    <col min="11" max="11" width="3.75390625" style="2" customWidth="1"/>
    <col min="12" max="16384" width="9.125" style="2" customWidth="1"/>
  </cols>
  <sheetData>
    <row r="1" spans="1:14" ht="17.25">
      <c r="A1" s="13"/>
      <c r="B1" s="213" t="s">
        <v>119</v>
      </c>
      <c r="C1" s="213"/>
      <c r="D1" s="213"/>
      <c r="E1" s="213"/>
      <c r="F1" s="213"/>
      <c r="G1" s="213"/>
      <c r="H1" s="213"/>
      <c r="I1" s="213"/>
      <c r="J1" s="213"/>
      <c r="K1" s="1"/>
      <c r="L1" s="1"/>
      <c r="M1" s="1"/>
      <c r="N1" s="1"/>
    </row>
    <row r="2" spans="1:14" ht="17.25">
      <c r="A2" s="13"/>
      <c r="B2" s="13"/>
      <c r="C2" s="101"/>
      <c r="D2" s="77"/>
      <c r="E2" s="82"/>
      <c r="F2" s="82"/>
      <c r="G2" s="102"/>
      <c r="H2" s="102"/>
      <c r="I2" s="102"/>
      <c r="J2" s="102"/>
      <c r="K2" s="1"/>
      <c r="L2" s="1"/>
      <c r="M2" s="1"/>
      <c r="N2" s="1"/>
    </row>
    <row r="3" spans="1:14" s="4" customFormat="1" ht="15.75" customHeight="1">
      <c r="A3" s="10"/>
      <c r="B3" s="78" t="s">
        <v>79</v>
      </c>
      <c r="C3" s="78"/>
      <c r="D3" s="79"/>
      <c r="E3" s="79"/>
      <c r="F3" s="79"/>
      <c r="G3" s="79"/>
      <c r="H3" s="79"/>
      <c r="I3" s="79"/>
      <c r="J3" s="165" t="s">
        <v>22</v>
      </c>
      <c r="K3" s="5"/>
      <c r="L3" s="5"/>
      <c r="M3" s="5"/>
      <c r="N3" s="5"/>
    </row>
    <row r="4" spans="2:11" s="10" customFormat="1" ht="19.5" customHeight="1">
      <c r="B4" s="136"/>
      <c r="C4" s="76"/>
      <c r="D4" s="214" t="s">
        <v>91</v>
      </c>
      <c r="E4" s="214"/>
      <c r="F4" s="163" t="s">
        <v>112</v>
      </c>
      <c r="G4" s="211" t="s">
        <v>109</v>
      </c>
      <c r="H4" s="166"/>
      <c r="I4" s="211" t="s">
        <v>110</v>
      </c>
      <c r="J4" s="167"/>
      <c r="K4" s="9"/>
    </row>
    <row r="5" spans="2:11" s="10" customFormat="1" ht="19.5" customHeight="1">
      <c r="B5" s="137"/>
      <c r="C5" s="75"/>
      <c r="D5" s="134" t="s">
        <v>23</v>
      </c>
      <c r="E5" s="134" t="s">
        <v>70</v>
      </c>
      <c r="F5" s="164" t="s">
        <v>104</v>
      </c>
      <c r="G5" s="212"/>
      <c r="H5" s="150" t="s">
        <v>111</v>
      </c>
      <c r="I5" s="212"/>
      <c r="J5" s="132" t="s">
        <v>111</v>
      </c>
      <c r="K5" s="9"/>
    </row>
    <row r="6" spans="2:11" s="10" customFormat="1" ht="19.5" customHeight="1">
      <c r="B6" s="215" t="s">
        <v>99</v>
      </c>
      <c r="C6" s="216"/>
      <c r="D6" s="133"/>
      <c r="E6" s="133"/>
      <c r="F6" s="163"/>
      <c r="G6" s="133"/>
      <c r="H6" s="133"/>
      <c r="I6" s="135"/>
      <c r="J6" s="133"/>
      <c r="K6" s="9"/>
    </row>
    <row r="7" spans="2:11" s="10" customFormat="1" ht="19.5" customHeight="1">
      <c r="B7" s="138"/>
      <c r="C7" s="139" t="s">
        <v>81</v>
      </c>
      <c r="D7" s="140">
        <v>100</v>
      </c>
      <c r="E7" s="141" t="s">
        <v>82</v>
      </c>
      <c r="F7" s="179">
        <v>34.3</v>
      </c>
      <c r="G7" s="141">
        <v>2.4</v>
      </c>
      <c r="H7" s="141">
        <v>29.28</v>
      </c>
      <c r="I7" s="182">
        <v>2.3</v>
      </c>
      <c r="J7" s="140">
        <v>27.64</v>
      </c>
      <c r="K7" s="9"/>
    </row>
    <row r="8" spans="2:11" s="10" customFormat="1" ht="19.5" customHeight="1">
      <c r="B8" s="138"/>
      <c r="C8" s="139">
        <v>18</v>
      </c>
      <c r="D8" s="140">
        <v>102.1</v>
      </c>
      <c r="E8" s="142">
        <v>2.1</v>
      </c>
      <c r="F8" s="179">
        <v>36.3</v>
      </c>
      <c r="G8" s="142">
        <v>2.3</v>
      </c>
      <c r="H8" s="142">
        <v>27.89</v>
      </c>
      <c r="I8" s="183">
        <v>2.3</v>
      </c>
      <c r="J8" s="140">
        <v>28.16</v>
      </c>
      <c r="K8" s="9"/>
    </row>
    <row r="9" spans="2:11" s="10" customFormat="1" ht="19.5" customHeight="1">
      <c r="B9" s="138"/>
      <c r="C9" s="139" t="s">
        <v>83</v>
      </c>
      <c r="D9" s="140">
        <v>102.2</v>
      </c>
      <c r="E9" s="142">
        <v>0.1</v>
      </c>
      <c r="F9" s="179">
        <v>36.5</v>
      </c>
      <c r="G9" s="142">
        <v>2.3</v>
      </c>
      <c r="H9" s="142">
        <v>27.28</v>
      </c>
      <c r="I9" s="183">
        <v>2.3</v>
      </c>
      <c r="J9" s="140">
        <v>27.27</v>
      </c>
      <c r="K9" s="9"/>
    </row>
    <row r="10" spans="2:11" s="10" customFormat="1" ht="19.5" customHeight="1">
      <c r="B10" s="138"/>
      <c r="C10" s="139" t="s">
        <v>84</v>
      </c>
      <c r="D10" s="140">
        <v>102.7</v>
      </c>
      <c r="E10" s="142">
        <v>0.5</v>
      </c>
      <c r="F10" s="179">
        <v>36.3</v>
      </c>
      <c r="G10" s="142">
        <v>2.4</v>
      </c>
      <c r="H10" s="142">
        <v>28.35</v>
      </c>
      <c r="I10" s="183">
        <v>2.4</v>
      </c>
      <c r="J10" s="140">
        <v>28.98</v>
      </c>
      <c r="K10" s="9"/>
    </row>
    <row r="11" spans="2:11" s="10" customFormat="1" ht="19.5" customHeight="1">
      <c r="B11" s="138"/>
      <c r="C11" s="139" t="s">
        <v>89</v>
      </c>
      <c r="D11" s="140">
        <v>101.8</v>
      </c>
      <c r="E11" s="142">
        <v>-0.9</v>
      </c>
      <c r="F11" s="179">
        <v>33.9</v>
      </c>
      <c r="G11" s="142">
        <v>2.1</v>
      </c>
      <c r="H11" s="142">
        <v>25.679999999999996</v>
      </c>
      <c r="I11" s="183">
        <v>2.2</v>
      </c>
      <c r="J11" s="140">
        <v>26.31</v>
      </c>
      <c r="K11" s="9"/>
    </row>
    <row r="12" spans="2:11" s="10" customFormat="1" ht="19.5" customHeight="1">
      <c r="B12" s="209" t="s">
        <v>92</v>
      </c>
      <c r="C12" s="210"/>
      <c r="D12" s="147"/>
      <c r="E12" s="147"/>
      <c r="F12" s="180"/>
      <c r="G12" s="147"/>
      <c r="H12" s="147"/>
      <c r="I12" s="170"/>
      <c r="J12" s="147"/>
      <c r="K12" s="9"/>
    </row>
    <row r="13" spans="2:11" s="10" customFormat="1" ht="19.5" customHeight="1">
      <c r="B13" s="138"/>
      <c r="C13" s="139" t="s">
        <v>81</v>
      </c>
      <c r="D13" s="140">
        <v>100</v>
      </c>
      <c r="E13" s="141" t="s">
        <v>100</v>
      </c>
      <c r="F13" s="179">
        <v>22</v>
      </c>
      <c r="G13" s="141">
        <v>1.9</v>
      </c>
      <c r="H13" s="141">
        <v>22.91</v>
      </c>
      <c r="I13" s="182">
        <v>1.4</v>
      </c>
      <c r="J13" s="140">
        <v>17</v>
      </c>
      <c r="K13" s="9"/>
    </row>
    <row r="14" spans="2:11" s="10" customFormat="1" ht="19.5" customHeight="1">
      <c r="B14" s="138"/>
      <c r="C14" s="139">
        <v>18</v>
      </c>
      <c r="D14" s="140">
        <v>104.1</v>
      </c>
      <c r="E14" s="142">
        <v>4.1</v>
      </c>
      <c r="F14" s="179">
        <v>22.3</v>
      </c>
      <c r="G14" s="142">
        <v>1.5</v>
      </c>
      <c r="H14" s="142">
        <v>18.38</v>
      </c>
      <c r="I14" s="183">
        <v>1.5</v>
      </c>
      <c r="J14" s="140">
        <v>17.96</v>
      </c>
      <c r="K14" s="9"/>
    </row>
    <row r="15" spans="2:11" s="10" customFormat="1" ht="19.5" customHeight="1">
      <c r="B15" s="138"/>
      <c r="C15" s="139" t="s">
        <v>83</v>
      </c>
      <c r="D15" s="140">
        <v>104.3</v>
      </c>
      <c r="E15" s="142">
        <v>0.2</v>
      </c>
      <c r="F15" s="179">
        <v>20.4</v>
      </c>
      <c r="G15" s="142">
        <v>1.4</v>
      </c>
      <c r="H15" s="142">
        <v>17.19</v>
      </c>
      <c r="I15" s="183">
        <v>1.4</v>
      </c>
      <c r="J15" s="140">
        <v>17.18</v>
      </c>
      <c r="K15" s="9"/>
    </row>
    <row r="16" spans="2:11" s="10" customFormat="1" ht="19.5" customHeight="1">
      <c r="B16" s="138"/>
      <c r="C16" s="139" t="s">
        <v>84</v>
      </c>
      <c r="D16" s="140">
        <v>103.3</v>
      </c>
      <c r="E16" s="142">
        <v>-1</v>
      </c>
      <c r="F16" s="179">
        <v>20.3</v>
      </c>
      <c r="G16" s="142">
        <v>1.3</v>
      </c>
      <c r="H16" s="142">
        <v>16.1</v>
      </c>
      <c r="I16" s="183">
        <v>1.5</v>
      </c>
      <c r="J16" s="140">
        <v>17.54</v>
      </c>
      <c r="K16" s="9"/>
    </row>
    <row r="17" spans="2:11" s="10" customFormat="1" ht="19.5" customHeight="1">
      <c r="B17" s="143"/>
      <c r="C17" s="144" t="s">
        <v>89</v>
      </c>
      <c r="D17" s="145">
        <v>98.6</v>
      </c>
      <c r="E17" s="146">
        <v>-4.5</v>
      </c>
      <c r="F17" s="181">
        <v>21.8</v>
      </c>
      <c r="G17" s="146">
        <v>1.3</v>
      </c>
      <c r="H17" s="146">
        <v>15.82</v>
      </c>
      <c r="I17" s="184">
        <v>1.4</v>
      </c>
      <c r="J17" s="145">
        <v>16.77</v>
      </c>
      <c r="K17" s="9"/>
    </row>
    <row r="18" spans="3:11" ht="12.75" customHeight="1">
      <c r="C18" s="3"/>
      <c r="D18" s="3"/>
      <c r="E18" s="3"/>
      <c r="F18" s="3"/>
      <c r="G18" s="3"/>
      <c r="H18" s="3"/>
      <c r="I18" s="3"/>
      <c r="J18" s="3"/>
      <c r="K18" s="1"/>
    </row>
    <row r="20" spans="4:9" ht="12">
      <c r="D20" s="140"/>
      <c r="E20" s="141"/>
      <c r="F20" s="140"/>
      <c r="G20" s="141"/>
      <c r="H20" s="141"/>
      <c r="I20" s="141"/>
    </row>
    <row r="21" spans="4:9" ht="12">
      <c r="D21" s="140"/>
      <c r="E21" s="142"/>
      <c r="F21" s="140"/>
      <c r="G21" s="142"/>
      <c r="H21" s="142"/>
      <c r="I21" s="142"/>
    </row>
    <row r="22" spans="4:9" ht="12">
      <c r="D22" s="140"/>
      <c r="E22" s="142"/>
      <c r="F22" s="140"/>
      <c r="G22" s="142"/>
      <c r="H22" s="142"/>
      <c r="I22" s="142"/>
    </row>
    <row r="23" spans="4:9" ht="12">
      <c r="D23" s="140"/>
      <c r="E23" s="142"/>
      <c r="F23" s="140"/>
      <c r="G23" s="142"/>
      <c r="H23" s="142"/>
      <c r="I23" s="142"/>
    </row>
    <row r="24" spans="4:9" ht="12">
      <c r="D24" s="140"/>
      <c r="E24" s="142"/>
      <c r="F24" s="140"/>
      <c r="G24" s="142"/>
      <c r="H24" s="142"/>
      <c r="I24" s="142"/>
    </row>
  </sheetData>
  <sheetProtection/>
  <mergeCells count="6">
    <mergeCell ref="B12:C12"/>
    <mergeCell ref="G4:G5"/>
    <mergeCell ref="I4:I5"/>
    <mergeCell ref="B1:J1"/>
    <mergeCell ref="D4:E4"/>
    <mergeCell ref="B6:C6"/>
  </mergeCells>
  <printOptions horizontalCentered="1"/>
  <pageMargins left="0.5905511811023623" right="0.5905511811023623" top="0.7874015748031497" bottom="0.5905511811023623" header="0" footer="0"/>
  <pageSetup horizontalDpi="400" verticalDpi="400" orientation="portrait" paperSize="9" r:id="rId1"/>
  <ignoredErrors>
    <ignoredError sqref="C9:C11 C15:C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4:T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3"/>
      <c r="D24" s="13"/>
      <c r="E24" s="13"/>
      <c r="F24" s="13"/>
      <c r="G24" s="83"/>
      <c r="J24" s="13"/>
      <c r="K24" s="13"/>
      <c r="L24" s="13"/>
      <c r="M24" s="13"/>
      <c r="N24" s="83"/>
    </row>
    <row r="25" spans="2:14" ht="12" customHeight="1">
      <c r="B25" s="126"/>
      <c r="C25" s="124" t="s">
        <v>98</v>
      </c>
      <c r="D25" s="124"/>
      <c r="E25" s="124"/>
      <c r="F25" s="124"/>
      <c r="G25" s="125"/>
      <c r="I25" s="126"/>
      <c r="J25" s="124" t="s">
        <v>98</v>
      </c>
      <c r="K25" s="124"/>
      <c r="L25" s="124"/>
      <c r="M25" s="124"/>
      <c r="N25" s="125"/>
    </row>
    <row r="26" spans="2:14" ht="12" customHeight="1">
      <c r="B26" s="122"/>
      <c r="C26" s="127" t="s">
        <v>93</v>
      </c>
      <c r="D26" s="127" t="s">
        <v>94</v>
      </c>
      <c r="E26" s="128" t="s">
        <v>95</v>
      </c>
      <c r="F26" s="128" t="s">
        <v>96</v>
      </c>
      <c r="G26" s="128" t="s">
        <v>97</v>
      </c>
      <c r="I26" s="122"/>
      <c r="J26" s="127" t="s">
        <v>93</v>
      </c>
      <c r="K26" s="127" t="s">
        <v>94</v>
      </c>
      <c r="L26" s="128" t="s">
        <v>95</v>
      </c>
      <c r="M26" s="128" t="s">
        <v>96</v>
      </c>
      <c r="N26" s="128" t="s">
        <v>97</v>
      </c>
    </row>
    <row r="27" spans="2:14" ht="30" customHeight="1">
      <c r="B27" s="129" t="s">
        <v>91</v>
      </c>
      <c r="C27" s="130">
        <v>100</v>
      </c>
      <c r="D27" s="130">
        <v>102.1</v>
      </c>
      <c r="E27" s="130">
        <v>102.2</v>
      </c>
      <c r="F27" s="130">
        <v>102.7</v>
      </c>
      <c r="G27" s="130">
        <v>101.8</v>
      </c>
      <c r="I27" s="129" t="s">
        <v>108</v>
      </c>
      <c r="J27" s="123"/>
      <c r="K27" s="131">
        <v>2.1</v>
      </c>
      <c r="L27" s="131">
        <v>0.1</v>
      </c>
      <c r="M27" s="131">
        <v>0.5</v>
      </c>
      <c r="N27" s="131">
        <v>-0.9</v>
      </c>
    </row>
    <row r="28" ht="4.5" customHeight="1"/>
    <row r="29" ht="15.75" customHeight="1"/>
    <row r="30" spans="8:20" ht="15.75" customHeight="1">
      <c r="H30" s="116"/>
      <c r="O30" s="116"/>
      <c r="P30" s="116"/>
      <c r="Q30" s="116"/>
      <c r="R30" s="116"/>
      <c r="S30" s="116"/>
      <c r="T30" s="116"/>
    </row>
    <row r="31" spans="8:20" ht="12">
      <c r="H31" s="116"/>
      <c r="O31" s="116"/>
      <c r="P31" s="116"/>
      <c r="Q31" s="116"/>
      <c r="R31" s="116"/>
      <c r="S31" s="117"/>
      <c r="T31" s="116"/>
    </row>
    <row r="32" spans="8:20" ht="12">
      <c r="H32" s="116"/>
      <c r="O32" s="116"/>
      <c r="P32" s="217"/>
      <c r="Q32" s="217"/>
      <c r="R32" s="118"/>
      <c r="S32" s="118"/>
      <c r="T32" s="116"/>
    </row>
    <row r="33" spans="8:20" ht="12">
      <c r="H33" s="116"/>
      <c r="O33" s="116"/>
      <c r="P33" s="117"/>
      <c r="Q33" s="116"/>
      <c r="R33" s="119"/>
      <c r="S33" s="119"/>
      <c r="T33" s="116"/>
    </row>
    <row r="34" spans="8:20" ht="12">
      <c r="H34" s="116"/>
      <c r="O34" s="116"/>
      <c r="P34" s="116"/>
      <c r="Q34" s="116"/>
      <c r="R34" s="119"/>
      <c r="S34" s="119"/>
      <c r="T34" s="116"/>
    </row>
    <row r="35" spans="8:20" ht="12">
      <c r="H35" s="116"/>
      <c r="O35" s="116"/>
      <c r="P35" s="116"/>
      <c r="Q35" s="116"/>
      <c r="R35" s="119"/>
      <c r="S35" s="119"/>
      <c r="T35" s="116"/>
    </row>
    <row r="36" spans="8:20" ht="12">
      <c r="H36" s="116"/>
      <c r="O36" s="116"/>
      <c r="P36" s="116"/>
      <c r="Q36" s="116"/>
      <c r="R36" s="119"/>
      <c r="S36" s="119"/>
      <c r="T36" s="116"/>
    </row>
    <row r="37" spans="8:20" ht="12">
      <c r="H37" s="116"/>
      <c r="O37" s="116"/>
      <c r="P37" s="116"/>
      <c r="Q37" s="116"/>
      <c r="R37" s="119"/>
      <c r="S37" s="119"/>
      <c r="T37" s="116"/>
    </row>
    <row r="38" spans="8:20" ht="12">
      <c r="H38" s="116"/>
      <c r="O38" s="116"/>
      <c r="P38" s="116"/>
      <c r="Q38" s="116"/>
      <c r="R38" s="116"/>
      <c r="S38" s="116"/>
      <c r="T38" s="116"/>
    </row>
  </sheetData>
  <sheetProtection/>
  <mergeCells count="1">
    <mergeCell ref="P32:Q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4:T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3"/>
      <c r="D24" s="13"/>
      <c r="E24" s="13"/>
      <c r="F24" s="13"/>
      <c r="G24" s="83"/>
      <c r="J24" s="13"/>
      <c r="K24" s="13"/>
      <c r="L24" s="13"/>
      <c r="M24" s="13"/>
      <c r="N24" s="83"/>
    </row>
    <row r="25" spans="2:14" ht="12" customHeight="1">
      <c r="B25" s="126"/>
      <c r="C25" s="124" t="s">
        <v>98</v>
      </c>
      <c r="D25" s="124"/>
      <c r="E25" s="124"/>
      <c r="F25" s="124"/>
      <c r="G25" s="125"/>
      <c r="I25" s="126"/>
      <c r="J25" s="124" t="s">
        <v>98</v>
      </c>
      <c r="K25" s="124"/>
      <c r="L25" s="124"/>
      <c r="M25" s="124"/>
      <c r="N25" s="125"/>
    </row>
    <row r="26" spans="2:14" ht="12" customHeight="1">
      <c r="B26" s="122"/>
      <c r="C26" s="127" t="s">
        <v>93</v>
      </c>
      <c r="D26" s="127" t="s">
        <v>94</v>
      </c>
      <c r="E26" s="128" t="s">
        <v>95</v>
      </c>
      <c r="F26" s="128" t="s">
        <v>96</v>
      </c>
      <c r="G26" s="128" t="s">
        <v>97</v>
      </c>
      <c r="I26" s="122"/>
      <c r="J26" s="127" t="s">
        <v>93</v>
      </c>
      <c r="K26" s="127" t="s">
        <v>94</v>
      </c>
      <c r="L26" s="128" t="s">
        <v>95</v>
      </c>
      <c r="M26" s="128" t="s">
        <v>96</v>
      </c>
      <c r="N26" s="128" t="s">
        <v>97</v>
      </c>
    </row>
    <row r="27" spans="2:14" ht="30" customHeight="1">
      <c r="B27" s="129" t="s">
        <v>99</v>
      </c>
      <c r="C27" s="130">
        <v>34.3</v>
      </c>
      <c r="D27" s="130">
        <v>36.3</v>
      </c>
      <c r="E27" s="130">
        <v>36.5</v>
      </c>
      <c r="F27" s="130">
        <v>36.3</v>
      </c>
      <c r="G27" s="130">
        <v>33.9</v>
      </c>
      <c r="I27" s="129" t="s">
        <v>109</v>
      </c>
      <c r="J27" s="131">
        <v>29.3</v>
      </c>
      <c r="K27" s="131">
        <v>27.9</v>
      </c>
      <c r="L27" s="131">
        <v>27.28</v>
      </c>
      <c r="M27" s="131">
        <v>28.35</v>
      </c>
      <c r="N27" s="131">
        <v>25.679999999999996</v>
      </c>
    </row>
    <row r="28" spans="2:14" ht="30" customHeight="1">
      <c r="B28" s="129" t="s">
        <v>92</v>
      </c>
      <c r="C28" s="130">
        <v>22</v>
      </c>
      <c r="D28" s="130">
        <v>22.3</v>
      </c>
      <c r="E28" s="130">
        <v>20.4</v>
      </c>
      <c r="F28" s="130">
        <v>20.3</v>
      </c>
      <c r="G28" s="130">
        <v>21.8</v>
      </c>
      <c r="I28" s="129" t="s">
        <v>110</v>
      </c>
      <c r="J28" s="131">
        <v>27.6</v>
      </c>
      <c r="K28" s="131">
        <v>28.2</v>
      </c>
      <c r="L28" s="131">
        <v>27.27</v>
      </c>
      <c r="M28" s="131">
        <v>28.98</v>
      </c>
      <c r="N28" s="131">
        <v>26.31</v>
      </c>
    </row>
    <row r="29" ht="4.5" customHeight="1"/>
    <row r="30" ht="15.75" customHeight="1"/>
    <row r="31" spans="8:20" ht="15.75" customHeight="1">
      <c r="H31" s="116"/>
      <c r="O31" s="116"/>
      <c r="P31" s="116"/>
      <c r="Q31" s="116"/>
      <c r="R31" s="116"/>
      <c r="S31" s="116"/>
      <c r="T31" s="116"/>
    </row>
    <row r="32" spans="8:20" ht="12">
      <c r="H32" s="116"/>
      <c r="O32" s="116"/>
      <c r="P32" s="116"/>
      <c r="Q32" s="116"/>
      <c r="R32" s="116"/>
      <c r="S32" s="117"/>
      <c r="T32" s="116"/>
    </row>
    <row r="33" spans="8:20" ht="12">
      <c r="H33" s="116"/>
      <c r="O33" s="116"/>
      <c r="P33" s="217"/>
      <c r="Q33" s="217"/>
      <c r="R33" s="118"/>
      <c r="S33" s="118"/>
      <c r="T33" s="116"/>
    </row>
    <row r="34" spans="8:20" ht="12">
      <c r="H34" s="116"/>
      <c r="O34" s="116"/>
      <c r="P34" s="117"/>
      <c r="Q34" s="116"/>
      <c r="R34" s="119"/>
      <c r="S34" s="119"/>
      <c r="T34" s="116"/>
    </row>
    <row r="35" spans="8:20" ht="12">
      <c r="H35" s="116"/>
      <c r="O35" s="116"/>
      <c r="P35" s="116"/>
      <c r="Q35" s="116"/>
      <c r="R35" s="119"/>
      <c r="S35" s="119"/>
      <c r="T35" s="116"/>
    </row>
    <row r="36" spans="8:20" ht="12">
      <c r="H36" s="116"/>
      <c r="O36" s="116"/>
      <c r="P36" s="116"/>
      <c r="Q36" s="116"/>
      <c r="R36" s="119"/>
      <c r="S36" s="119"/>
      <c r="T36" s="116"/>
    </row>
    <row r="37" spans="8:20" ht="12">
      <c r="H37" s="116"/>
      <c r="O37" s="116"/>
      <c r="P37" s="116"/>
      <c r="Q37" s="116"/>
      <c r="R37" s="119"/>
      <c r="S37" s="119"/>
      <c r="T37" s="116"/>
    </row>
    <row r="38" spans="8:20" ht="12">
      <c r="H38" s="116"/>
      <c r="O38" s="116"/>
      <c r="P38" s="116"/>
      <c r="Q38" s="116"/>
      <c r="R38" s="119"/>
      <c r="S38" s="119"/>
      <c r="T38" s="116"/>
    </row>
    <row r="39" spans="8:20" ht="12">
      <c r="H39" s="116"/>
      <c r="O39" s="116"/>
      <c r="P39" s="116"/>
      <c r="Q39" s="116"/>
      <c r="R39" s="116"/>
      <c r="S39" s="116"/>
      <c r="T39" s="116"/>
    </row>
  </sheetData>
  <sheetProtection/>
  <mergeCells count="1">
    <mergeCell ref="P33:Q3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9:B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22" width="9.125" style="37" customWidth="1"/>
    <col min="23" max="23" width="9.25390625" style="37" hidden="1" customWidth="1"/>
    <col min="24" max="16384" width="9.125" style="37" customWidth="1"/>
  </cols>
  <sheetData>
    <row r="29" ht="12">
      <c r="B29" s="4" t="s">
        <v>68</v>
      </c>
    </row>
    <row r="30" ht="12">
      <c r="B30" s="4" t="s">
        <v>66</v>
      </c>
    </row>
    <row r="31" ht="12">
      <c r="B31" s="4" t="s">
        <v>67</v>
      </c>
    </row>
    <row r="32" ht="12">
      <c r="B32" s="4"/>
    </row>
    <row r="33" ht="12">
      <c r="B33" s="4"/>
    </row>
  </sheetData>
  <sheetProtection/>
  <printOptions horizontalCentered="1"/>
  <pageMargins left="0.5905511811023623" right="0.5905511811023623" top="0.7874015748031497" bottom="0.3937007874015748" header="0.31496062992125984" footer="0.5118110236220472"/>
  <pageSetup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4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22.25390625" style="37" customWidth="1"/>
    <col min="2" max="2" width="10.75390625" style="37" customWidth="1"/>
    <col min="3" max="3" width="7.25390625" style="37" customWidth="1"/>
    <col min="4" max="5" width="9.25390625" style="37" customWidth="1"/>
    <col min="6" max="6" width="7.25390625" style="37" customWidth="1"/>
    <col min="7" max="7" width="9.25390625" style="37" customWidth="1"/>
    <col min="8" max="8" width="7.25390625" style="37" customWidth="1"/>
    <col min="9" max="10" width="9.25390625" style="37" customWidth="1"/>
    <col min="11" max="11" width="7.25390625" style="37" customWidth="1"/>
    <col min="12" max="23" width="9.125" style="37" customWidth="1"/>
    <col min="24" max="24" width="9.25390625" style="37" hidden="1" customWidth="1"/>
    <col min="25" max="16384" width="9.125" style="37" customWidth="1"/>
  </cols>
  <sheetData>
    <row r="1" spans="1:34" ht="22.5" customHeight="1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2:34" s="38" customFormat="1" ht="22.5" customHeight="1">
      <c r="B2" s="39"/>
      <c r="C2" s="39"/>
      <c r="D2" s="39"/>
      <c r="E2" s="39"/>
      <c r="F2" s="39"/>
      <c r="G2" s="39"/>
      <c r="H2" s="106"/>
      <c r="I2" s="39"/>
      <c r="J2" s="106"/>
      <c r="K2" s="113" t="s">
        <v>102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s="42" customFormat="1" ht="15" customHeight="1">
      <c r="A3" s="40"/>
      <c r="B3" s="220" t="s">
        <v>87</v>
      </c>
      <c r="C3" s="221"/>
      <c r="D3" s="221"/>
      <c r="E3" s="221"/>
      <c r="F3" s="222"/>
      <c r="G3" s="220" t="s">
        <v>88</v>
      </c>
      <c r="H3" s="221"/>
      <c r="I3" s="221"/>
      <c r="J3" s="221"/>
      <c r="K3" s="22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29" s="42" customFormat="1" ht="13.5" customHeight="1">
      <c r="A4" s="169"/>
      <c r="B4" s="155"/>
      <c r="C4" s="157"/>
      <c r="D4" s="153"/>
      <c r="E4" s="153"/>
      <c r="F4" s="154"/>
      <c r="G4" s="155"/>
      <c r="H4" s="157"/>
      <c r="I4" s="153"/>
      <c r="J4" s="153"/>
      <c r="K4" s="153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s="95" customFormat="1" ht="13.5" customHeight="1">
      <c r="A5" s="207" t="s">
        <v>85</v>
      </c>
      <c r="B5" s="201" t="s">
        <v>105</v>
      </c>
      <c r="C5" s="203"/>
      <c r="D5" s="105" t="s">
        <v>101</v>
      </c>
      <c r="E5" s="204" t="s">
        <v>106</v>
      </c>
      <c r="F5" s="218"/>
      <c r="G5" s="201" t="s">
        <v>105</v>
      </c>
      <c r="H5" s="203"/>
      <c r="I5" s="105" t="s">
        <v>101</v>
      </c>
      <c r="J5" s="204" t="s">
        <v>106</v>
      </c>
      <c r="K5" s="205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1:29" s="95" customFormat="1" ht="13.5" customHeight="1">
      <c r="A6" s="207"/>
      <c r="B6" s="156"/>
      <c r="C6" s="158"/>
      <c r="D6" s="148" t="s">
        <v>78</v>
      </c>
      <c r="E6" s="199" t="s">
        <v>78</v>
      </c>
      <c r="F6" s="219"/>
      <c r="G6" s="156"/>
      <c r="H6" s="158"/>
      <c r="I6" s="148" t="s">
        <v>78</v>
      </c>
      <c r="J6" s="199" t="s">
        <v>78</v>
      </c>
      <c r="K6" s="200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spans="1:29" s="95" customFormat="1" ht="12" customHeight="1">
      <c r="A7" s="207"/>
      <c r="B7" s="197" t="s">
        <v>107</v>
      </c>
      <c r="C7" s="195" t="s">
        <v>103</v>
      </c>
      <c r="D7" s="197" t="s">
        <v>107</v>
      </c>
      <c r="E7" s="197" t="s">
        <v>107</v>
      </c>
      <c r="F7" s="105" t="s">
        <v>86</v>
      </c>
      <c r="G7" s="197" t="s">
        <v>107</v>
      </c>
      <c r="H7" s="195" t="s">
        <v>103</v>
      </c>
      <c r="I7" s="197" t="s">
        <v>107</v>
      </c>
      <c r="J7" s="197" t="s">
        <v>107</v>
      </c>
      <c r="K7" s="151" t="s">
        <v>86</v>
      </c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</row>
    <row r="8" spans="1:29" s="95" customFormat="1" ht="12" customHeight="1">
      <c r="A8" s="208"/>
      <c r="B8" s="198"/>
      <c r="C8" s="196"/>
      <c r="D8" s="198"/>
      <c r="E8" s="198"/>
      <c r="F8" s="149" t="s">
        <v>104</v>
      </c>
      <c r="G8" s="198"/>
      <c r="H8" s="196"/>
      <c r="I8" s="198"/>
      <c r="J8" s="198"/>
      <c r="K8" s="152" t="s">
        <v>104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</row>
    <row r="9" spans="1:34" s="38" customFormat="1" ht="18.75" customHeight="1">
      <c r="A9" s="20" t="s">
        <v>0</v>
      </c>
      <c r="B9" s="109">
        <v>1006856</v>
      </c>
      <c r="C9" s="94">
        <v>100</v>
      </c>
      <c r="D9" s="114">
        <v>841395</v>
      </c>
      <c r="E9" s="109">
        <v>165461</v>
      </c>
      <c r="F9" s="108">
        <v>16.4</v>
      </c>
      <c r="G9" s="185">
        <v>838307</v>
      </c>
      <c r="H9" s="94">
        <v>100</v>
      </c>
      <c r="I9" s="114">
        <v>378318</v>
      </c>
      <c r="J9" s="109">
        <v>459989</v>
      </c>
      <c r="K9" s="108">
        <v>54.9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s="38" customFormat="1" ht="18.75" customHeight="1">
      <c r="A10" s="20" t="s">
        <v>18</v>
      </c>
      <c r="B10" s="109">
        <v>341</v>
      </c>
      <c r="C10" s="39">
        <v>0.033867802347108227</v>
      </c>
      <c r="D10" s="109">
        <v>333</v>
      </c>
      <c r="E10" s="109">
        <v>8</v>
      </c>
      <c r="F10" s="110">
        <v>2.2</v>
      </c>
      <c r="G10" s="107">
        <v>36</v>
      </c>
      <c r="H10" s="39">
        <v>0.004294369485164743</v>
      </c>
      <c r="I10" s="109">
        <v>33</v>
      </c>
      <c r="J10" s="109">
        <v>3</v>
      </c>
      <c r="K10" s="110">
        <v>8.3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s="38" customFormat="1" ht="18.75" customHeight="1">
      <c r="A11" s="20" t="s">
        <v>19</v>
      </c>
      <c r="B11" s="109">
        <v>73447</v>
      </c>
      <c r="C11" s="39">
        <v>7.294687621665859</v>
      </c>
      <c r="D11" s="109">
        <v>72026</v>
      </c>
      <c r="E11" s="109">
        <v>1421</v>
      </c>
      <c r="F11" s="110">
        <v>2</v>
      </c>
      <c r="G11" s="107">
        <v>15257</v>
      </c>
      <c r="H11" s="39">
        <v>1.8199776454210688</v>
      </c>
      <c r="I11" s="109">
        <v>13481</v>
      </c>
      <c r="J11" s="109">
        <v>1776</v>
      </c>
      <c r="K11" s="110">
        <v>11.6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s="38" customFormat="1" ht="18.75" customHeight="1">
      <c r="A12" s="20" t="s">
        <v>20</v>
      </c>
      <c r="B12" s="109">
        <v>286053</v>
      </c>
      <c r="C12" s="39">
        <v>28.410517492074337</v>
      </c>
      <c r="D12" s="109">
        <v>264190</v>
      </c>
      <c r="E12" s="109">
        <v>21863</v>
      </c>
      <c r="F12" s="110">
        <v>7.7</v>
      </c>
      <c r="G12" s="107">
        <v>127376</v>
      </c>
      <c r="H12" s="39">
        <v>15.194433542842898</v>
      </c>
      <c r="I12" s="109">
        <v>59167</v>
      </c>
      <c r="J12" s="109">
        <v>68209</v>
      </c>
      <c r="K12" s="110">
        <v>53.6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34" s="38" customFormat="1" ht="18.75" customHeight="1">
      <c r="A13" s="20" t="s">
        <v>65</v>
      </c>
      <c r="B13" s="109">
        <v>7703</v>
      </c>
      <c r="C13" s="39">
        <v>0.7650547843981662</v>
      </c>
      <c r="D13" s="109">
        <v>7501</v>
      </c>
      <c r="E13" s="109">
        <v>202</v>
      </c>
      <c r="F13" s="110">
        <v>2.6</v>
      </c>
      <c r="G13" s="107">
        <v>979</v>
      </c>
      <c r="H13" s="39">
        <v>0.11678299238823009</v>
      </c>
      <c r="I13" s="109">
        <v>883</v>
      </c>
      <c r="J13" s="109">
        <v>96</v>
      </c>
      <c r="K13" s="110">
        <v>9.8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s="38" customFormat="1" ht="18.75" customHeight="1">
      <c r="A14" s="20" t="s">
        <v>41</v>
      </c>
      <c r="B14" s="109">
        <v>21174</v>
      </c>
      <c r="C14" s="39">
        <v>2.102981955711641</v>
      </c>
      <c r="D14" s="109">
        <v>20500</v>
      </c>
      <c r="E14" s="109">
        <v>674</v>
      </c>
      <c r="F14" s="111">
        <v>3.3</v>
      </c>
      <c r="G14" s="107">
        <v>7814</v>
      </c>
      <c r="H14" s="39">
        <v>0.9321167543632584</v>
      </c>
      <c r="I14" s="109">
        <v>5759</v>
      </c>
      <c r="J14" s="109">
        <v>2055</v>
      </c>
      <c r="K14" s="111">
        <v>26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34" s="38" customFormat="1" ht="18.75" customHeight="1">
      <c r="A15" s="20" t="s">
        <v>32</v>
      </c>
      <c r="B15" s="109">
        <v>113989</v>
      </c>
      <c r="C15" s="39">
        <v>11.321281295438473</v>
      </c>
      <c r="D15" s="109">
        <v>104861</v>
      </c>
      <c r="E15" s="109">
        <v>9128</v>
      </c>
      <c r="F15" s="110">
        <v>8</v>
      </c>
      <c r="G15" s="107">
        <v>29520</v>
      </c>
      <c r="H15" s="39">
        <v>3.5213829778350894</v>
      </c>
      <c r="I15" s="109">
        <v>11556</v>
      </c>
      <c r="J15" s="109">
        <v>17964</v>
      </c>
      <c r="K15" s="110">
        <v>60.7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</row>
    <row r="16" spans="1:34" s="38" customFormat="1" ht="18.75" customHeight="1">
      <c r="A16" s="20" t="s">
        <v>42</v>
      </c>
      <c r="B16" s="109">
        <v>186956</v>
      </c>
      <c r="C16" s="39">
        <v>18.568295764240368</v>
      </c>
      <c r="D16" s="109">
        <v>142711</v>
      </c>
      <c r="E16" s="109">
        <v>44245</v>
      </c>
      <c r="F16" s="110">
        <v>23.7</v>
      </c>
      <c r="G16" s="107">
        <v>201320</v>
      </c>
      <c r="H16" s="39">
        <v>24.01506846537128</v>
      </c>
      <c r="I16" s="109">
        <v>53082</v>
      </c>
      <c r="J16" s="109">
        <v>148238</v>
      </c>
      <c r="K16" s="110">
        <v>73.6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</row>
    <row r="17" spans="1:34" s="38" customFormat="1" ht="18.75" customHeight="1">
      <c r="A17" s="20" t="s">
        <v>34</v>
      </c>
      <c r="B17" s="109">
        <v>19962</v>
      </c>
      <c r="C17" s="39">
        <v>1.9826072447301304</v>
      </c>
      <c r="D17" s="109">
        <v>19464</v>
      </c>
      <c r="E17" s="109">
        <v>498</v>
      </c>
      <c r="F17" s="110">
        <v>2.5</v>
      </c>
      <c r="G17" s="107">
        <v>22786</v>
      </c>
      <c r="H17" s="39">
        <v>2.718097308026773</v>
      </c>
      <c r="I17" s="109">
        <v>13486</v>
      </c>
      <c r="J17" s="109">
        <v>9300</v>
      </c>
      <c r="K17" s="110">
        <v>40.8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34" s="38" customFormat="1" ht="18.75" customHeight="1">
      <c r="A18" s="20" t="s">
        <v>35</v>
      </c>
      <c r="B18" s="109">
        <v>8878</v>
      </c>
      <c r="C18" s="39">
        <v>0.881754689846413</v>
      </c>
      <c r="D18" s="109">
        <v>8308</v>
      </c>
      <c r="E18" s="109">
        <v>570</v>
      </c>
      <c r="F18" s="110">
        <v>6.5</v>
      </c>
      <c r="G18" s="107">
        <v>6700</v>
      </c>
      <c r="H18" s="39">
        <v>0.7992298764056605</v>
      </c>
      <c r="I18" s="109">
        <v>3229</v>
      </c>
      <c r="J18" s="109">
        <v>3471</v>
      </c>
      <c r="K18" s="110">
        <v>51.9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s="38" customFormat="1" ht="18.75" customHeight="1">
      <c r="A19" s="20" t="s">
        <v>36</v>
      </c>
      <c r="B19" s="109">
        <v>53172</v>
      </c>
      <c r="C19" s="39">
        <v>5.280993508505685</v>
      </c>
      <c r="D19" s="109">
        <v>12510</v>
      </c>
      <c r="E19" s="109">
        <v>40662</v>
      </c>
      <c r="F19" s="110">
        <v>76.4</v>
      </c>
      <c r="G19" s="107">
        <v>91373</v>
      </c>
      <c r="H19" s="39">
        <v>10.89970619355439</v>
      </c>
      <c r="I19" s="109">
        <v>6830</v>
      </c>
      <c r="J19" s="109">
        <v>84543</v>
      </c>
      <c r="K19" s="110">
        <v>92.5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1:34" s="38" customFormat="1" ht="18.75" customHeight="1">
      <c r="A20" s="20" t="s">
        <v>37</v>
      </c>
      <c r="B20" s="109">
        <v>45073</v>
      </c>
      <c r="C20" s="39">
        <v>4.476608372994749</v>
      </c>
      <c r="D20" s="109">
        <v>35353</v>
      </c>
      <c r="E20" s="109">
        <v>9720</v>
      </c>
      <c r="F20" s="110">
        <v>21.6</v>
      </c>
      <c r="G20" s="107">
        <v>152555</v>
      </c>
      <c r="H20" s="39">
        <v>18.19798713359187</v>
      </c>
      <c r="I20" s="109">
        <v>103936</v>
      </c>
      <c r="J20" s="109">
        <v>48619</v>
      </c>
      <c r="K20" s="110">
        <v>31.9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11" s="38" customFormat="1" ht="18.75" customHeight="1">
      <c r="A21" s="20" t="s">
        <v>38</v>
      </c>
      <c r="B21" s="109">
        <v>54729</v>
      </c>
      <c r="C21" s="39">
        <v>5.43563329810817</v>
      </c>
      <c r="D21" s="109">
        <v>44568</v>
      </c>
      <c r="E21" s="109">
        <v>10161</v>
      </c>
      <c r="F21" s="110">
        <v>18.6</v>
      </c>
      <c r="G21" s="107">
        <v>75818</v>
      </c>
      <c r="H21" s="39">
        <v>9.044180711839457</v>
      </c>
      <c r="I21" s="109">
        <v>54843</v>
      </c>
      <c r="J21" s="109">
        <v>20975</v>
      </c>
      <c r="K21" s="110">
        <v>27.6</v>
      </c>
    </row>
    <row r="22" spans="1:11" s="38" customFormat="1" ht="18.75" customHeight="1">
      <c r="A22" s="20" t="s">
        <v>39</v>
      </c>
      <c r="B22" s="109">
        <v>6834</v>
      </c>
      <c r="C22" s="39">
        <v>0.6787465139006968</v>
      </c>
      <c r="D22" s="109">
        <v>6547</v>
      </c>
      <c r="E22" s="109">
        <v>287</v>
      </c>
      <c r="F22" s="110">
        <v>4.2</v>
      </c>
      <c r="G22" s="107">
        <v>5728</v>
      </c>
      <c r="H22" s="39">
        <v>0.6832819003062124</v>
      </c>
      <c r="I22" s="109">
        <v>3705</v>
      </c>
      <c r="J22" s="109">
        <v>2023</v>
      </c>
      <c r="K22" s="110">
        <v>35.4</v>
      </c>
    </row>
    <row r="23" spans="1:11" s="38" customFormat="1" ht="18.75" customHeight="1">
      <c r="A23" s="20" t="s">
        <v>21</v>
      </c>
      <c r="B23" s="109">
        <v>128541</v>
      </c>
      <c r="C23" s="39">
        <v>12.766572379764336</v>
      </c>
      <c r="D23" s="115">
        <v>102518</v>
      </c>
      <c r="E23" s="109">
        <v>26023</v>
      </c>
      <c r="F23" s="110">
        <v>20.2</v>
      </c>
      <c r="G23" s="112">
        <v>101046</v>
      </c>
      <c r="H23" s="39">
        <v>12.053579416609905</v>
      </c>
      <c r="I23" s="115">
        <v>48328</v>
      </c>
      <c r="J23" s="109">
        <v>52718</v>
      </c>
      <c r="K23" s="110">
        <v>52.1</v>
      </c>
    </row>
    <row r="24" spans="1:11" s="38" customFormat="1" ht="18.75" customHeight="1">
      <c r="A24" s="168" t="s">
        <v>26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ht="25.5" customHeight="1"/>
  </sheetData>
  <sheetProtection/>
  <mergeCells count="18">
    <mergeCell ref="I7:I8"/>
    <mergeCell ref="J7:J8"/>
    <mergeCell ref="A1:K1"/>
    <mergeCell ref="B3:F3"/>
    <mergeCell ref="G3:K3"/>
    <mergeCell ref="B5:C5"/>
    <mergeCell ref="G5:H5"/>
    <mergeCell ref="J5:K5"/>
    <mergeCell ref="J6:K6"/>
    <mergeCell ref="A5:A8"/>
    <mergeCell ref="G7:G8"/>
    <mergeCell ref="H7:H8"/>
    <mergeCell ref="E5:F5"/>
    <mergeCell ref="E6:F6"/>
    <mergeCell ref="B7:B8"/>
    <mergeCell ref="C7:C8"/>
    <mergeCell ref="D7:D8"/>
    <mergeCell ref="E7:E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1" sqref="M1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11" width="4.125" style="37" customWidth="1"/>
    <col min="12" max="22" width="9.125" style="37" customWidth="1"/>
    <col min="23" max="23" width="9.25390625" style="37" hidden="1" customWidth="1"/>
    <col min="24" max="16384" width="9.125" style="37" customWidth="1"/>
  </cols>
  <sheetData/>
  <sheetProtection/>
  <printOptions horizontalCentered="1"/>
  <pageMargins left="0.5905511811023623" right="0.5905511811023623" top="0.7874015748031497" bottom="0.3937007874015748" header="0.31496062992125984" footer="0.5118110236220472"/>
  <pageSetup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5" s="4" customFormat="1" ht="21" customHeight="1">
      <c r="A1" s="223" t="s">
        <v>121</v>
      </c>
      <c r="B1" s="223"/>
      <c r="C1" s="223"/>
      <c r="D1" s="223"/>
      <c r="E1" s="223"/>
      <c r="F1" s="223"/>
      <c r="G1" s="223"/>
      <c r="H1" s="223"/>
      <c r="I1" s="223"/>
      <c r="J1" s="223"/>
      <c r="K1" s="5"/>
      <c r="L1" s="5"/>
      <c r="M1" s="5"/>
      <c r="N1" s="5"/>
      <c r="O1" s="5"/>
    </row>
    <row r="2" spans="1:15" s="10" customFormat="1" ht="21" customHeight="1">
      <c r="A2" s="10" t="s">
        <v>24</v>
      </c>
      <c r="B2" s="9"/>
      <c r="C2" s="9"/>
      <c r="D2" s="9"/>
      <c r="E2" s="9"/>
      <c r="F2" s="9"/>
      <c r="G2" s="9"/>
      <c r="H2" s="9"/>
      <c r="I2" s="224" t="s">
        <v>114</v>
      </c>
      <c r="J2" s="224"/>
      <c r="K2" s="9"/>
      <c r="L2" s="9"/>
      <c r="M2" s="9"/>
      <c r="N2" s="9"/>
      <c r="O2" s="9"/>
    </row>
    <row r="3" spans="1:15" s="28" customFormat="1" ht="21" customHeight="1">
      <c r="A3" s="29"/>
      <c r="B3" s="30" t="s">
        <v>24</v>
      </c>
      <c r="C3" s="30" t="s">
        <v>5</v>
      </c>
      <c r="D3" s="31"/>
      <c r="E3" s="30"/>
      <c r="F3" s="30" t="s">
        <v>6</v>
      </c>
      <c r="G3" s="31"/>
      <c r="H3" s="225" t="s">
        <v>116</v>
      </c>
      <c r="I3" s="226"/>
      <c r="J3" s="226"/>
      <c r="K3" s="27"/>
      <c r="L3" s="27"/>
      <c r="M3" s="27"/>
      <c r="N3" s="27"/>
      <c r="O3" s="27"/>
    </row>
    <row r="4" spans="1:15" s="28" customFormat="1" ht="21" customHeight="1">
      <c r="A4" s="32" t="s">
        <v>25</v>
      </c>
      <c r="B4" s="30"/>
      <c r="C4" s="30" t="s">
        <v>113</v>
      </c>
      <c r="D4" s="31"/>
      <c r="E4" s="30"/>
      <c r="F4" s="30" t="s">
        <v>113</v>
      </c>
      <c r="G4" s="31"/>
      <c r="H4" s="33"/>
      <c r="I4" s="33"/>
      <c r="J4" s="33"/>
      <c r="K4" s="27"/>
      <c r="L4" s="27"/>
      <c r="M4" s="27"/>
      <c r="N4" s="27"/>
      <c r="O4" s="27"/>
    </row>
    <row r="5" spans="1:15" s="28" customFormat="1" ht="21" customHeight="1">
      <c r="A5" s="34"/>
      <c r="B5" s="14" t="s">
        <v>71</v>
      </c>
      <c r="C5" s="11" t="s">
        <v>77</v>
      </c>
      <c r="D5" s="11" t="s">
        <v>90</v>
      </c>
      <c r="E5" s="14" t="s">
        <v>71</v>
      </c>
      <c r="F5" s="11" t="s">
        <v>77</v>
      </c>
      <c r="G5" s="11" t="s">
        <v>90</v>
      </c>
      <c r="H5" s="14" t="s">
        <v>71</v>
      </c>
      <c r="I5" s="11" t="s">
        <v>77</v>
      </c>
      <c r="J5" s="93" t="s">
        <v>90</v>
      </c>
      <c r="K5" s="27"/>
      <c r="L5" s="27"/>
      <c r="M5" s="27"/>
      <c r="N5" s="27"/>
      <c r="O5" s="27"/>
    </row>
    <row r="6" spans="1:15" s="4" customFormat="1" ht="19.5" customHeight="1">
      <c r="A6" s="20" t="s">
        <v>0</v>
      </c>
      <c r="B6" s="6">
        <v>957817</v>
      </c>
      <c r="C6" s="6">
        <v>964922</v>
      </c>
      <c r="D6" s="6">
        <v>1006856</v>
      </c>
      <c r="E6" s="81">
        <v>846366</v>
      </c>
      <c r="F6" s="6">
        <v>833665</v>
      </c>
      <c r="G6" s="172">
        <v>838307</v>
      </c>
      <c r="H6" s="7">
        <v>46.9</v>
      </c>
      <c r="I6" s="7">
        <v>46.4</v>
      </c>
      <c r="J6" s="7">
        <v>45.4</v>
      </c>
      <c r="K6" s="5"/>
      <c r="L6" s="5"/>
      <c r="M6" s="5"/>
      <c r="N6" s="5"/>
      <c r="O6" s="5"/>
    </row>
    <row r="7" spans="1:15" s="4" customFormat="1" ht="19.5" customHeight="1">
      <c r="A7" s="20" t="s">
        <v>18</v>
      </c>
      <c r="B7" s="103" t="s">
        <v>31</v>
      </c>
      <c r="C7" s="103">
        <v>250</v>
      </c>
      <c r="D7" s="103">
        <v>341</v>
      </c>
      <c r="E7" s="171" t="s">
        <v>80</v>
      </c>
      <c r="F7" s="97">
        <v>18</v>
      </c>
      <c r="G7" s="173">
        <v>36</v>
      </c>
      <c r="H7" s="12" t="s">
        <v>80</v>
      </c>
      <c r="I7" s="44">
        <v>6.7</v>
      </c>
      <c r="J7" s="44">
        <v>9.5</v>
      </c>
      <c r="K7" s="5"/>
      <c r="L7" s="5"/>
      <c r="M7" s="5"/>
      <c r="N7" s="5"/>
      <c r="O7" s="5"/>
    </row>
    <row r="8" spans="1:15" s="4" customFormat="1" ht="19.5" customHeight="1">
      <c r="A8" s="20" t="s">
        <v>19</v>
      </c>
      <c r="B8" s="104">
        <v>81616</v>
      </c>
      <c r="C8" s="104">
        <v>78342</v>
      </c>
      <c r="D8" s="104">
        <v>73447</v>
      </c>
      <c r="E8" s="120">
        <v>16473</v>
      </c>
      <c r="F8" s="98">
        <v>17754</v>
      </c>
      <c r="G8" s="174">
        <v>15257</v>
      </c>
      <c r="H8" s="44">
        <v>16.8</v>
      </c>
      <c r="I8" s="44">
        <v>18.5</v>
      </c>
      <c r="J8" s="44">
        <v>17.2</v>
      </c>
      <c r="K8" s="5"/>
      <c r="L8" s="5"/>
      <c r="M8" s="5"/>
      <c r="N8" s="5"/>
      <c r="O8" s="5"/>
    </row>
    <row r="9" spans="1:15" s="4" customFormat="1" ht="19.5" customHeight="1">
      <c r="A9" s="20" t="s">
        <v>20</v>
      </c>
      <c r="B9" s="104">
        <v>308779</v>
      </c>
      <c r="C9" s="104">
        <v>305872</v>
      </c>
      <c r="D9" s="104">
        <v>286053</v>
      </c>
      <c r="E9" s="120">
        <v>144666</v>
      </c>
      <c r="F9" s="98">
        <v>148355</v>
      </c>
      <c r="G9" s="174">
        <v>127376</v>
      </c>
      <c r="H9" s="44">
        <v>31.9</v>
      </c>
      <c r="I9" s="44">
        <v>32.7</v>
      </c>
      <c r="J9" s="44">
        <v>30.8</v>
      </c>
      <c r="K9" s="5"/>
      <c r="L9" s="5"/>
      <c r="M9" s="5"/>
      <c r="N9" s="5"/>
      <c r="O9" s="5"/>
    </row>
    <row r="10" spans="1:15" s="4" customFormat="1" ht="19.5" customHeight="1">
      <c r="A10" s="20" t="s">
        <v>65</v>
      </c>
      <c r="B10" s="104">
        <v>9195</v>
      </c>
      <c r="C10" s="104">
        <v>7830</v>
      </c>
      <c r="D10" s="104">
        <v>7703</v>
      </c>
      <c r="E10" s="120">
        <v>494</v>
      </c>
      <c r="F10" s="98">
        <v>681</v>
      </c>
      <c r="G10" s="174">
        <v>979</v>
      </c>
      <c r="H10" s="44">
        <v>5.1</v>
      </c>
      <c r="I10" s="44">
        <v>8</v>
      </c>
      <c r="J10" s="44">
        <v>11.3</v>
      </c>
      <c r="K10" s="5"/>
      <c r="L10" s="5"/>
      <c r="M10" s="5"/>
      <c r="N10" s="5"/>
      <c r="O10" s="5"/>
    </row>
    <row r="11" spans="1:15" s="4" customFormat="1" ht="19.5" customHeight="1">
      <c r="A11" s="20" t="s">
        <v>41</v>
      </c>
      <c r="B11" s="104">
        <v>16434</v>
      </c>
      <c r="C11" s="104">
        <v>14388</v>
      </c>
      <c r="D11" s="104">
        <v>21174</v>
      </c>
      <c r="E11" s="120">
        <v>4471</v>
      </c>
      <c r="F11" s="98">
        <v>6164</v>
      </c>
      <c r="G11" s="174">
        <v>7814</v>
      </c>
      <c r="H11" s="44">
        <v>21.4</v>
      </c>
      <c r="I11" s="44">
        <v>30</v>
      </c>
      <c r="J11" s="44">
        <v>27</v>
      </c>
      <c r="K11" s="5"/>
      <c r="L11" s="5"/>
      <c r="M11" s="5"/>
      <c r="N11" s="5"/>
      <c r="O11" s="5"/>
    </row>
    <row r="12" spans="1:15" s="4" customFormat="1" ht="19.5" customHeight="1">
      <c r="A12" s="20" t="s">
        <v>32</v>
      </c>
      <c r="B12" s="104">
        <v>93949</v>
      </c>
      <c r="C12" s="104">
        <v>88282</v>
      </c>
      <c r="D12" s="104">
        <v>113989</v>
      </c>
      <c r="E12" s="120">
        <v>37584</v>
      </c>
      <c r="F12" s="98">
        <v>42888</v>
      </c>
      <c r="G12" s="174">
        <v>29520</v>
      </c>
      <c r="H12" s="44">
        <v>28.6</v>
      </c>
      <c r="I12" s="44">
        <v>32.7</v>
      </c>
      <c r="J12" s="44">
        <v>20.6</v>
      </c>
      <c r="K12" s="5"/>
      <c r="L12" s="5"/>
      <c r="M12" s="5"/>
      <c r="N12" s="5"/>
      <c r="O12" s="5"/>
    </row>
    <row r="13" spans="1:15" s="4" customFormat="1" ht="19.5" customHeight="1">
      <c r="A13" s="20" t="s">
        <v>42</v>
      </c>
      <c r="B13" s="104">
        <v>153962</v>
      </c>
      <c r="C13" s="104">
        <v>169005</v>
      </c>
      <c r="D13" s="104">
        <v>186956</v>
      </c>
      <c r="E13" s="120">
        <v>232672</v>
      </c>
      <c r="F13" s="98">
        <v>214463</v>
      </c>
      <c r="G13" s="174">
        <v>201320</v>
      </c>
      <c r="H13" s="44">
        <v>60.2</v>
      </c>
      <c r="I13" s="44">
        <v>55.9</v>
      </c>
      <c r="J13" s="44">
        <v>51.8</v>
      </c>
      <c r="K13" s="5"/>
      <c r="L13" s="5"/>
      <c r="M13" s="5"/>
      <c r="N13" s="5"/>
      <c r="O13" s="5"/>
    </row>
    <row r="14" spans="1:15" s="4" customFormat="1" ht="19.5" customHeight="1">
      <c r="A14" s="20" t="s">
        <v>34</v>
      </c>
      <c r="B14" s="104">
        <v>29489</v>
      </c>
      <c r="C14" s="104">
        <v>29656</v>
      </c>
      <c r="D14" s="104">
        <v>19962</v>
      </c>
      <c r="E14" s="120">
        <v>27039</v>
      </c>
      <c r="F14" s="98">
        <v>27885</v>
      </c>
      <c r="G14" s="174">
        <v>22786</v>
      </c>
      <c r="H14" s="44">
        <v>47.8</v>
      </c>
      <c r="I14" s="44">
        <v>48.5</v>
      </c>
      <c r="J14" s="44">
        <v>53.3</v>
      </c>
      <c r="K14" s="5"/>
      <c r="L14" s="5"/>
      <c r="M14" s="5"/>
      <c r="N14" s="5"/>
      <c r="O14" s="5"/>
    </row>
    <row r="15" spans="1:15" s="4" customFormat="1" ht="19.5" customHeight="1">
      <c r="A15" s="20" t="s">
        <v>35</v>
      </c>
      <c r="B15" s="104">
        <v>8013</v>
      </c>
      <c r="C15" s="104">
        <v>7737</v>
      </c>
      <c r="D15" s="104">
        <v>8878</v>
      </c>
      <c r="E15" s="120">
        <v>4518</v>
      </c>
      <c r="F15" s="98">
        <v>3746</v>
      </c>
      <c r="G15" s="174">
        <v>6700</v>
      </c>
      <c r="H15" s="44">
        <v>36.1</v>
      </c>
      <c r="I15" s="44">
        <v>32.6</v>
      </c>
      <c r="J15" s="44">
        <v>43</v>
      </c>
      <c r="K15" s="5"/>
      <c r="L15" s="5"/>
      <c r="M15" s="5"/>
      <c r="N15" s="5"/>
      <c r="O15" s="5"/>
    </row>
    <row r="16" spans="1:15" s="4" customFormat="1" ht="19.5" customHeight="1">
      <c r="A16" s="20" t="s">
        <v>36</v>
      </c>
      <c r="B16" s="104">
        <v>46318</v>
      </c>
      <c r="C16" s="104">
        <v>52583</v>
      </c>
      <c r="D16" s="104">
        <v>53172</v>
      </c>
      <c r="E16" s="120">
        <v>99470</v>
      </c>
      <c r="F16" s="98">
        <v>93366</v>
      </c>
      <c r="G16" s="174">
        <v>91373</v>
      </c>
      <c r="H16" s="44">
        <v>68.2</v>
      </c>
      <c r="I16" s="44">
        <v>64</v>
      </c>
      <c r="J16" s="44">
        <v>63.2</v>
      </c>
      <c r="K16" s="5"/>
      <c r="L16" s="5"/>
      <c r="M16" s="5"/>
      <c r="N16" s="5"/>
      <c r="O16" s="5"/>
    </row>
    <row r="17" spans="1:15" s="4" customFormat="1" ht="19.5" customHeight="1">
      <c r="A17" s="20" t="s">
        <v>37</v>
      </c>
      <c r="B17" s="104">
        <v>32475</v>
      </c>
      <c r="C17" s="104">
        <v>33715</v>
      </c>
      <c r="D17" s="104">
        <v>45073</v>
      </c>
      <c r="E17" s="120">
        <v>136709</v>
      </c>
      <c r="F17" s="98">
        <v>131803</v>
      </c>
      <c r="G17" s="174">
        <v>152555</v>
      </c>
      <c r="H17" s="44">
        <v>80.8</v>
      </c>
      <c r="I17" s="44">
        <v>79.6</v>
      </c>
      <c r="J17" s="44">
        <v>77.2</v>
      </c>
      <c r="K17" s="5"/>
      <c r="L17" s="5"/>
      <c r="M17" s="5"/>
      <c r="N17" s="5"/>
      <c r="O17" s="5"/>
    </row>
    <row r="18" spans="1:10" s="4" customFormat="1" ht="19.5" customHeight="1">
      <c r="A18" s="20" t="s">
        <v>38</v>
      </c>
      <c r="B18" s="104">
        <v>64270</v>
      </c>
      <c r="C18" s="104">
        <v>68452</v>
      </c>
      <c r="D18" s="104">
        <v>54729</v>
      </c>
      <c r="E18" s="120">
        <v>54188</v>
      </c>
      <c r="F18" s="98">
        <v>53040</v>
      </c>
      <c r="G18" s="174">
        <v>75818</v>
      </c>
      <c r="H18" s="44">
        <v>45.7</v>
      </c>
      <c r="I18" s="44">
        <v>43.7</v>
      </c>
      <c r="J18" s="44">
        <v>58.1</v>
      </c>
    </row>
    <row r="19" spans="1:10" s="4" customFormat="1" ht="19.5" customHeight="1">
      <c r="A19" s="20" t="s">
        <v>39</v>
      </c>
      <c r="B19" s="104">
        <v>9617</v>
      </c>
      <c r="C19" s="104">
        <v>11001</v>
      </c>
      <c r="D19" s="104">
        <v>6834</v>
      </c>
      <c r="E19" s="120">
        <v>7683</v>
      </c>
      <c r="F19" s="98">
        <v>8649</v>
      </c>
      <c r="G19" s="174">
        <v>5728</v>
      </c>
      <c r="H19" s="44">
        <v>44.4</v>
      </c>
      <c r="I19" s="44">
        <v>44</v>
      </c>
      <c r="J19" s="44">
        <v>45.6</v>
      </c>
    </row>
    <row r="20" spans="1:10" s="4" customFormat="1" ht="19.5" customHeight="1">
      <c r="A20" s="20" t="s">
        <v>40</v>
      </c>
      <c r="B20" s="104">
        <v>103463</v>
      </c>
      <c r="C20" s="104">
        <v>97809</v>
      </c>
      <c r="D20" s="104">
        <v>128541</v>
      </c>
      <c r="E20" s="121">
        <v>80382</v>
      </c>
      <c r="F20" s="99">
        <v>84855</v>
      </c>
      <c r="G20" s="175">
        <v>101046</v>
      </c>
      <c r="H20" s="100">
        <v>43.7</v>
      </c>
      <c r="I20" s="100">
        <v>46.5</v>
      </c>
      <c r="J20" s="100">
        <v>44</v>
      </c>
    </row>
    <row r="21" spans="1:10" s="4" customFormat="1" ht="3" customHeight="1">
      <c r="A21" s="80"/>
      <c r="B21" s="8"/>
      <c r="C21" s="8"/>
      <c r="D21" s="8"/>
      <c r="E21" s="8"/>
      <c r="F21" s="8"/>
      <c r="G21" s="8"/>
      <c r="H21" s="8"/>
      <c r="I21" s="8"/>
      <c r="J21" s="8"/>
    </row>
  </sheetData>
  <sheetProtection/>
  <mergeCells count="3">
    <mergeCell ref="A1:J1"/>
    <mergeCell ref="I2:J2"/>
    <mergeCell ref="H3:J3"/>
  </mergeCells>
  <printOptions horizontalCentered="1"/>
  <pageMargins left="0.5905511811023623" right="0.5905511811023623" top="0.7874015748031497" bottom="0.3937007874015748" header="0" footer="0"/>
  <pageSetup horizontalDpi="360" verticalDpi="36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2011-03-28T07:21:40Z</cp:lastPrinted>
  <dcterms:created xsi:type="dcterms:W3CDTF">2007-11-06T04:11:32Z</dcterms:created>
  <dcterms:modified xsi:type="dcterms:W3CDTF">2011-03-28T07:23:11Z</dcterms:modified>
  <cp:category/>
  <cp:version/>
  <cp:contentType/>
  <cp:contentStatus/>
</cp:coreProperties>
</file>