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40" windowWidth="20520" windowHeight="3855" tabRatio="854" activeTab="0"/>
  </bookViews>
  <sheets>
    <sheet name="12 決算（市）" sheetId="1" r:id="rId1"/>
    <sheet name="12 決算（千円）" sheetId="2" state="hidden" r:id="rId2"/>
    <sheet name="13 決算（町村）" sheetId="3" r:id="rId3"/>
    <sheet name="13 決算（千円）" sheetId="4" state="hidden" r:id="rId4"/>
    <sheet name="14 歳入 (2)" sheetId="5" state="hidden" r:id="rId5"/>
    <sheet name="14歳入" sheetId="6" r:id="rId6"/>
    <sheet name="15 税動向" sheetId="7" r:id="rId7"/>
    <sheet name="15 税動向 (2)" sheetId="8" state="hidden" r:id="rId8"/>
    <sheet name="16 性質別" sheetId="9" r:id="rId9"/>
    <sheet name="17 目的別" sheetId="10" r:id="rId10"/>
    <sheet name="18 健全化判断比率一覧" sheetId="11" r:id="rId11"/>
    <sheet name="19 税（合計）" sheetId="12" r:id="rId12"/>
    <sheet name="19 税（千円）" sheetId="13" state="hidden" r:id="rId13"/>
    <sheet name="20 税（個人）" sheetId="14" r:id="rId14"/>
    <sheet name="20 税（千円）" sheetId="15" state="hidden" r:id="rId15"/>
    <sheet name="21 税（固定)" sheetId="16" r:id="rId16"/>
    <sheet name="21 税（千円)" sheetId="17" state="hidden" r:id="rId17"/>
  </sheets>
  <definedNames>
    <definedName name="_xlfn.AGGREGATE" hidden="1">#NAME?</definedName>
    <definedName name="_xlnm.Print_Area" localSheetId="0">'12 決算（市）'!$A$1:$O$46</definedName>
    <definedName name="_xlnm.Print_Area" localSheetId="1">'12 決算（千円）'!$A$1:$O$46</definedName>
    <definedName name="_xlnm.Print_Area" localSheetId="3">'13 決算（千円）'!$A$1:$O$33</definedName>
    <definedName name="_xlnm.Print_Area" localSheetId="2">'13 決算（町村）'!$A$1:$O$32</definedName>
    <definedName name="_xlnm.Print_Area" localSheetId="4">'14 歳入 (2)'!$A$1:$I$34</definedName>
    <definedName name="_xlnm.Print_Area" localSheetId="5">'14歳入'!$A$1:$M$34</definedName>
    <definedName name="_xlnm.Print_Area" localSheetId="6">'15 税動向'!$A$1:$I$24</definedName>
    <definedName name="_xlnm.Print_Area" localSheetId="7">'15 税動向 (2)'!$A$1:$I$24</definedName>
    <definedName name="_xlnm.Print_Area" localSheetId="8">'16 性質別'!$A$1:$J$25</definedName>
    <definedName name="_xlnm.Print_Area" localSheetId="9">'17 目的別'!$A$1:$H$20</definedName>
    <definedName name="_xlnm.Print_Area" localSheetId="10">'18 健全化判断比率一覧'!$A$1:$Q$49</definedName>
    <definedName name="_xlnm.Print_Area" localSheetId="11">'19 税（合計）'!$A$1:$K$75</definedName>
    <definedName name="_xlnm.Print_Area" localSheetId="12">'19 税（千円）'!$A$1:$K$75</definedName>
    <definedName name="_xlnm.Print_Area" localSheetId="13">'20 税（個人）'!$A$1:$K$75</definedName>
    <definedName name="_xlnm.Print_Area" localSheetId="14">'20 税（千円）'!$A$1:$K$75</definedName>
    <definedName name="_xlnm.Print_Area" localSheetId="15">'21 税（固定)'!$A$1:$K$75</definedName>
    <definedName name="_xlnm.Print_Area" localSheetId="16">'21 税（千円)'!$A$1:$K$75</definedName>
    <definedName name="_xlnm.Print_Titles" localSheetId="0">'12 決算（市）'!$B:$C</definedName>
    <definedName name="_xlnm.Print_Titles" localSheetId="1">'12 決算（千円）'!$B:$C</definedName>
    <definedName name="_xlnm.Print_Titles" localSheetId="3">'13 決算（千円）'!$B:$C</definedName>
    <definedName name="_xlnm.Print_Titles" localSheetId="2">'13 決算（町村）'!$B:$C</definedName>
  </definedNames>
  <calcPr fullCalcOnLoad="1"/>
</workbook>
</file>

<file path=xl/sharedStrings.xml><?xml version="1.0" encoding="utf-8"?>
<sst xmlns="http://schemas.openxmlformats.org/spreadsheetml/2006/main" count="1118" uniqueCount="300">
  <si>
    <t>形式収支</t>
  </si>
  <si>
    <t>翌年度に繰り</t>
  </si>
  <si>
    <t>実質収支</t>
  </si>
  <si>
    <t>繰上</t>
  </si>
  <si>
    <t>積立金</t>
  </si>
  <si>
    <t>実質単年度収支</t>
  </si>
  <si>
    <t>実質収支比率</t>
  </si>
  <si>
    <t>経常収支比率</t>
  </si>
  <si>
    <t>市町村名</t>
  </si>
  <si>
    <t>歳入総額</t>
  </si>
  <si>
    <t>歳出総額</t>
  </si>
  <si>
    <t>（A-B）</t>
  </si>
  <si>
    <t>越すべき財源</t>
  </si>
  <si>
    <t>（C-D)</t>
  </si>
  <si>
    <t>単年度収支</t>
  </si>
  <si>
    <t>償還金</t>
  </si>
  <si>
    <t>取崩し額</t>
  </si>
  <si>
    <t>（F+G+H-I）</t>
  </si>
  <si>
    <t>A</t>
  </si>
  <si>
    <t>B</t>
  </si>
  <si>
    <t>C</t>
  </si>
  <si>
    <t>D</t>
  </si>
  <si>
    <t>E</t>
  </si>
  <si>
    <t>F</t>
  </si>
  <si>
    <t>G</t>
  </si>
  <si>
    <t>H</t>
  </si>
  <si>
    <t>I</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</si>
  <si>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</si>
  <si>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</si>
  <si>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</si>
  <si>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</si>
  <si>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</si>
  <si>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</si>
  <si>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</si>
  <si>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</si>
  <si>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</si>
  <si>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</si>
  <si>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</si>
  <si>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</si>
  <si>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</si>
  <si>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</si>
  <si>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</si>
  <si>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</si>
  <si>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</si>
  <si>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</si>
  <si>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</si>
  <si>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</si>
  <si>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</si>
  <si>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</si>
  <si>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</si>
  <si>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</si>
  <si>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</si>
  <si>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</si>
  <si>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</si>
  <si>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</si>
  <si>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</si>
  <si>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</si>
  <si>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</si>
  <si>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</si>
  <si>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</si>
  <si>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</si>
  <si>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</si>
  <si>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</si>
  <si>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</si>
  <si>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</si>
  <si>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</si>
  <si>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市計</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</si>
  <si>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</si>
  <si>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</si>
  <si>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</si>
  <si>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</si>
  <si>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</si>
  <si>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</si>
  <si>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</si>
  <si>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</si>
  <si>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</si>
  <si>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</si>
  <si>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</si>
  <si>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</si>
  <si>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</si>
  <si>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</si>
  <si>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</si>
  <si>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</si>
  <si>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</si>
  <si>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</si>
  <si>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</si>
  <si>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</si>
  <si>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</si>
  <si>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</si>
  <si>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</si>
  <si>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</si>
  <si>
    <t>市町村計</t>
  </si>
  <si>
    <t>※ 計数については、それぞれ表示単位未満を四捨五入しているため、合計と内訳が合わない場合がある。また、実際は計上額があるが、表示単位未満のため「0」となっている箇所がある。</t>
  </si>
  <si>
    <t>白岡市</t>
  </si>
  <si>
    <t>（A-B）</t>
  </si>
  <si>
    <t>（C-D)</t>
  </si>
  <si>
    <t>（F+G+H-I）</t>
  </si>
  <si>
    <t>A</t>
  </si>
  <si>
    <t>B</t>
  </si>
  <si>
    <t>C</t>
  </si>
  <si>
    <t>D</t>
  </si>
  <si>
    <t>E</t>
  </si>
  <si>
    <t>F</t>
  </si>
  <si>
    <t>G</t>
  </si>
  <si>
    <t>H</t>
  </si>
  <si>
    <t>I</t>
  </si>
  <si>
    <r>
      <rPr>
        <b/>
        <sz val="16"/>
        <color indexed="8"/>
        <rFont val="ＭＳ ゴシック"/>
        <family val="3"/>
      </rPr>
      <t>平成２６年度　市町村別普通会計決算の状況 （市）　</t>
    </r>
    <r>
      <rPr>
        <b/>
        <sz val="14"/>
        <color indexed="8"/>
        <rFont val="ＭＳ ゴシック"/>
        <family val="3"/>
      </rPr>
      <t>　　　　　　　　　　　　　　　　　　　　　　　　　　　　　　　</t>
    </r>
    <r>
      <rPr>
        <sz val="12"/>
        <color indexed="8"/>
        <rFont val="ＭＳ ゴシック"/>
        <family val="3"/>
      </rPr>
      <t>　（単位：千円、％）</t>
    </r>
  </si>
  <si>
    <r>
      <rPr>
        <b/>
        <sz val="16"/>
        <color indexed="8"/>
        <rFont val="ＭＳ ゴシック"/>
        <family val="3"/>
      </rPr>
      <t>平成２６年度　市町村別普通会計決算の状況 （町村、市町村計）　</t>
    </r>
    <r>
      <rPr>
        <b/>
        <sz val="14"/>
        <color indexed="8"/>
        <rFont val="ＭＳ ゴシック"/>
        <family val="3"/>
      </rPr>
      <t>　　　　　　　　　　　　　　　　　　　　　　　　　</t>
    </r>
    <r>
      <rPr>
        <sz val="12"/>
        <color indexed="8"/>
        <rFont val="ＭＳ ゴシック"/>
        <family val="3"/>
      </rPr>
      <t>　（単位：千円、％）</t>
    </r>
  </si>
  <si>
    <t>歳出合計</t>
  </si>
  <si>
    <t>諸支出金</t>
  </si>
  <si>
    <t>公債費</t>
  </si>
  <si>
    <t>災害復旧費</t>
  </si>
  <si>
    <t>教育費</t>
  </si>
  <si>
    <t>消防費</t>
  </si>
  <si>
    <t>土木費</t>
  </si>
  <si>
    <t>商工費</t>
  </si>
  <si>
    <t>農林水産業費</t>
  </si>
  <si>
    <t>労働費</t>
  </si>
  <si>
    <t>衛生費</t>
  </si>
  <si>
    <t>民生費</t>
  </si>
  <si>
    <t>総務費</t>
  </si>
  <si>
    <t>議会費</t>
  </si>
  <si>
    <t>構成比</t>
  </si>
  <si>
    <t>比較増減</t>
  </si>
  <si>
    <t>平成26年度</t>
  </si>
  <si>
    <t>目的別歳出決算額の状況</t>
  </si>
  <si>
    <t>性質別歳出決算額の状況</t>
  </si>
  <si>
    <t>※ 決算額や構成比については、それぞれ表示単位未満を四捨五入しているため、合計と内訳が合わない場合がある。</t>
  </si>
  <si>
    <t>繰出金</t>
  </si>
  <si>
    <t>貸付金</t>
  </si>
  <si>
    <t>投資及び出資金</t>
  </si>
  <si>
    <t>補助費等</t>
  </si>
  <si>
    <t>維持補修費</t>
  </si>
  <si>
    <t>物件費</t>
  </si>
  <si>
    <t>その他の経費</t>
  </si>
  <si>
    <t>災害復旧事業費</t>
  </si>
  <si>
    <t>うち単独事業費</t>
  </si>
  <si>
    <t>うち補助事業費</t>
  </si>
  <si>
    <t>普通建設事業費</t>
  </si>
  <si>
    <t>投資的経費</t>
  </si>
  <si>
    <t>扶助費</t>
  </si>
  <si>
    <t>人件費</t>
  </si>
  <si>
    <t>義務的経費</t>
  </si>
  <si>
    <t>増減率 (C)/(B)</t>
  </si>
  <si>
    <t>増減額 (C)=(A)-(B)</t>
  </si>
  <si>
    <t>決算額 (B)</t>
  </si>
  <si>
    <t>決算額 (A)</t>
  </si>
  <si>
    <t>　区　分</t>
  </si>
  <si>
    <t>（単位：百万円、％）</t>
  </si>
  <si>
    <t>※ 計数については、それぞれ表示単位未満を四捨五入しているため、合計と内訳が合わない場合がある。</t>
  </si>
  <si>
    <t>　市 町 村 計</t>
  </si>
  <si>
    <t>　町　村　計</t>
  </si>
  <si>
    <t>　市　計</t>
  </si>
  <si>
    <t>白岡市</t>
  </si>
  <si>
    <t>さいたま市</t>
  </si>
  <si>
    <t>(f/c)</t>
  </si>
  <si>
    <t>(e/b)</t>
  </si>
  <si>
    <t>(d/a)</t>
  </si>
  <si>
    <t>(f=d+e)</t>
  </si>
  <si>
    <t>(e)</t>
  </si>
  <si>
    <t>(d)</t>
  </si>
  <si>
    <t>(c=a+b)</t>
  </si>
  <si>
    <t>(b)</t>
  </si>
  <si>
    <t>(a)</t>
  </si>
  <si>
    <t>計</t>
  </si>
  <si>
    <t>滞納</t>
  </si>
  <si>
    <t>現年</t>
  </si>
  <si>
    <t>滞納繰越分</t>
  </si>
  <si>
    <t>現年課税分</t>
  </si>
  <si>
    <t>納税率</t>
  </si>
  <si>
    <t>収入額</t>
  </si>
  <si>
    <t>調定額</t>
  </si>
  <si>
    <t>※ 国民健康保険税を除く　　　　（単位：千円、％）</t>
  </si>
  <si>
    <t>平成２６年度　市町村税（合計）収入状況</t>
  </si>
  <si>
    <t>平成２６年度　市町村税（個人市町村民税）収入状況</t>
  </si>
  <si>
    <t>平成２６年度　市町村税（固定資産税）収入状況</t>
  </si>
  <si>
    <t>(f/c)</t>
  </si>
  <si>
    <t>(e/b)</t>
  </si>
  <si>
    <t>(d/a)</t>
  </si>
  <si>
    <t>(f=d+e)</t>
  </si>
  <si>
    <t>(e)</t>
  </si>
  <si>
    <t>(d)</t>
  </si>
  <si>
    <t>(c=a+b)</t>
  </si>
  <si>
    <t>(b)</t>
  </si>
  <si>
    <t>(a)</t>
  </si>
  <si>
    <t>※ 国民健康保険税を除く　　　　（単位：百万円、％）</t>
  </si>
  <si>
    <t>※　「その他税交付金等」は、利子割交付金、配当割交付金、株式等譲渡所得割交付金、ゴルフ場利用税交付金、特別地方消費税交付金、自動車取得税交付金、軽油引取税交付金、交通安全対策特別交付金及び国有提供施設等所在市町村助成交付金の合計額である。</t>
  </si>
  <si>
    <t>※ 決算額や構成比については、それぞれ表示単位未満を四捨五入しているため、合計と内訳が合わない場合がある。</t>
  </si>
  <si>
    <t>歳入合計　①＋②</t>
  </si>
  <si>
    <t>特定財源　②</t>
  </si>
  <si>
    <t>諸収入</t>
  </si>
  <si>
    <t>繰越金</t>
  </si>
  <si>
    <t>繰入金</t>
  </si>
  <si>
    <t>寄付金</t>
  </si>
  <si>
    <t>財産収入</t>
  </si>
  <si>
    <t>使用料・手数料</t>
  </si>
  <si>
    <t>分担金・負担金</t>
  </si>
  <si>
    <t>その他の地方債</t>
  </si>
  <si>
    <t>臨時財政対策債</t>
  </si>
  <si>
    <t>地方債</t>
  </si>
  <si>
    <t>県支出金</t>
  </si>
  <si>
    <t>国庫支出金</t>
  </si>
  <si>
    <t>一般財源　①</t>
  </si>
  <si>
    <t>震災復興特別交付税</t>
  </si>
  <si>
    <t>特別交付税</t>
  </si>
  <si>
    <t>普通交付税</t>
  </si>
  <si>
    <t>地方交付税</t>
  </si>
  <si>
    <t>地方特例交付金</t>
  </si>
  <si>
    <t>その他税交付金等　※</t>
  </si>
  <si>
    <t>地方消費税交付金</t>
  </si>
  <si>
    <t>地方譲与税</t>
  </si>
  <si>
    <t>うち固定資産税</t>
  </si>
  <si>
    <t>うち法人住民税</t>
  </si>
  <si>
    <t>うち個人住民税</t>
  </si>
  <si>
    <t>市町村税</t>
  </si>
  <si>
    <t>歳入決算額の状況</t>
  </si>
  <si>
    <t>市町村税の動向</t>
  </si>
  <si>
    <t>　税　目</t>
  </si>
  <si>
    <t>１　普通税</t>
  </si>
  <si>
    <t>（１）法定普通税</t>
  </si>
  <si>
    <t>ア　市町村民税</t>
  </si>
  <si>
    <t>（ア）個人住民税</t>
  </si>
  <si>
    <t>（イ）法人住民税</t>
  </si>
  <si>
    <t>イ　固定資産税</t>
  </si>
  <si>
    <t>ウ　軽自動車税</t>
  </si>
  <si>
    <t>エ　市町村たばこ税</t>
  </si>
  <si>
    <t>オ　その他</t>
  </si>
  <si>
    <t>（２）法定外普通税</t>
  </si>
  <si>
    <t>２　目的税</t>
  </si>
  <si>
    <t>（１）法定目的税</t>
  </si>
  <si>
    <t>ア　都市計画税</t>
  </si>
  <si>
    <t>イ　事業所税</t>
  </si>
  <si>
    <t>ウ　その他</t>
  </si>
  <si>
    <t>（２）法定外目的税</t>
  </si>
  <si>
    <t>市町村税合計</t>
  </si>
  <si>
    <t>市平均</t>
  </si>
  <si>
    <t>-</t>
  </si>
  <si>
    <t>鶴ヶ島市</t>
  </si>
  <si>
    <t>　　・「－」は、将来負担額がない場合（充当可能財源が将来負担額を超えている場合）。</t>
  </si>
  <si>
    <t>　　・平均値は、加重平均。</t>
  </si>
  <si>
    <t>基準なし</t>
  </si>
  <si>
    <t>財政再生基準</t>
  </si>
  <si>
    <t>早期健全化基準</t>
  </si>
  <si>
    <t>（参考）</t>
  </si>
  <si>
    <t>市町村平均</t>
  </si>
  <si>
    <t>町村平均</t>
  </si>
  <si>
    <t>さいたま市</t>
  </si>
  <si>
    <t>増減 A-B</t>
  </si>
  <si>
    <t>将来負担比率</t>
  </si>
  <si>
    <t>実質公債費比率</t>
  </si>
  <si>
    <t>団体名</t>
  </si>
  <si>
    <t>（単位：％）</t>
  </si>
  <si>
    <t>（単位：千円、％）</t>
  </si>
  <si>
    <r>
      <rPr>
        <b/>
        <sz val="16"/>
        <color indexed="8"/>
        <rFont val="ＭＳ ゴシック"/>
        <family val="3"/>
      </rPr>
      <t>平成２７年度　市町村別普通会計決算の状況 （市）　</t>
    </r>
    <r>
      <rPr>
        <b/>
        <sz val="14"/>
        <color indexed="8"/>
        <rFont val="ＭＳ ゴシック"/>
        <family val="3"/>
      </rPr>
      <t>　　　　　　　　　　　　　　　　　　　　　　　　　　　　　　　</t>
    </r>
    <r>
      <rPr>
        <sz val="12"/>
        <color indexed="8"/>
        <rFont val="ＭＳ ゴシック"/>
        <family val="3"/>
      </rPr>
      <t>　（単位：百万円、％）</t>
    </r>
  </si>
  <si>
    <r>
      <rPr>
        <b/>
        <sz val="16"/>
        <color indexed="8"/>
        <rFont val="ＭＳ ゴシック"/>
        <family val="3"/>
      </rPr>
      <t>平成２７年度　市町村別普通会計決算の状況 （町村、市町村計）　</t>
    </r>
    <r>
      <rPr>
        <b/>
        <sz val="14"/>
        <color indexed="8"/>
        <rFont val="ＭＳ ゴシック"/>
        <family val="3"/>
      </rPr>
      <t>　　　　　　　　　　　　　　　　　　　　　　　　　</t>
    </r>
    <r>
      <rPr>
        <sz val="12"/>
        <color indexed="8"/>
        <rFont val="ＭＳ ゴシック"/>
        <family val="3"/>
      </rPr>
      <t>　（単位：百万円、％）</t>
    </r>
  </si>
  <si>
    <t>平成27年度</t>
  </si>
  <si>
    <t>(a)</t>
  </si>
  <si>
    <t>(b)</t>
  </si>
  <si>
    <t>(c=a+b)</t>
  </si>
  <si>
    <t>(d)</t>
  </si>
  <si>
    <t>(e)</t>
  </si>
  <si>
    <t>(f=d+e)</t>
  </si>
  <si>
    <t>(d/a)</t>
  </si>
  <si>
    <t>(e/b)</t>
  </si>
  <si>
    <t>(f/c)</t>
  </si>
  <si>
    <t>(a)</t>
  </si>
  <si>
    <t>(b)</t>
  </si>
  <si>
    <t>(c=a+b)</t>
  </si>
  <si>
    <t>(d)</t>
  </si>
  <si>
    <t>(e)</t>
  </si>
  <si>
    <t>(f=d+e)</t>
  </si>
  <si>
    <t>(d/a)</t>
  </si>
  <si>
    <t>(e/b)</t>
  </si>
  <si>
    <t>(f/c)</t>
  </si>
  <si>
    <t>平成２７年度　市町村税（合計）収入状況</t>
  </si>
  <si>
    <t>平成２７年度　市町村税（固定資産税）収入状況</t>
  </si>
  <si>
    <t>平成２７年度　市町村税（個人市町村民税）収入状況</t>
  </si>
  <si>
    <t>平成26年度</t>
  </si>
  <si>
    <t>平成26年度</t>
  </si>
  <si>
    <t>(政令市は400.0）</t>
  </si>
  <si>
    <t>H26決算 B</t>
  </si>
  <si>
    <t>H27決算 A</t>
  </si>
  <si>
    <t>　●実質公債費比率、将来負担比率は以下のとおり</t>
  </si>
  <si>
    <t>　●実質赤字比率、連結実質赤字比率は該当団体なし</t>
  </si>
  <si>
    <t>平成２７年度決算に基づく健全化判断比率一覧</t>
  </si>
  <si>
    <t>　区分</t>
  </si>
  <si>
    <t>決算額</t>
  </si>
  <si>
    <t>増減額</t>
  </si>
  <si>
    <t>増減率</t>
  </si>
  <si>
    <t>自主財源</t>
  </si>
  <si>
    <t>うち固定資産税</t>
  </si>
  <si>
    <t>依存財源</t>
  </si>
  <si>
    <t>その他税交付金等 ※</t>
  </si>
  <si>
    <t>地方特例交付金等</t>
  </si>
  <si>
    <t>歳入合計</t>
  </si>
  <si>
    <t>※本表中の数値については表示単位未満四捨五入の関係で、積上合計が一致しない箇所があります。</t>
  </si>
  <si>
    <t>※「その他交付金等」は、利子割交付金、配当割交付金、株式等譲渡所得割交付金、ゴルフ場利用税交付金、特別地方消費税交付金、自動車取得税交付金、</t>
  </si>
  <si>
    <t>　軽油取引税交付金、交通安全対策特別交付金及び国有提供施設等所在市町村助成交付金の合計額である。</t>
  </si>
  <si>
    <t>-</t>
  </si>
  <si>
    <t>　　・実質公債費比率は、当該年度を含む前３か年平均の値。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</si>
</sst>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 ;[Red]\-#,##0\ "/>
    <numFmt numFmtId="180" formatCode="#,##0;\-#,##0;&quot;-&quot;"/>
    <numFmt numFmtId="181" formatCode="0.0;&quot;▲ &quot;0.0"/>
    <numFmt numFmtId="182" formatCode="0.000;&quot;▲ &quot;0.000"/>
    <numFmt numFmtId="183" formatCode="#,##0.0_ ;[Red]\-#,##0.0\ "/>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_ "/>
  </numFmts>
  <fonts count="68">
    <font>
      <sz val="11"/>
      <name val="ＭＳ Ｐゴシック"/>
      <family val="3"/>
    </font>
    <font>
      <sz val="11"/>
      <color indexed="8"/>
      <name val="ＭＳ Ｐゴシック"/>
      <family val="3"/>
    </font>
    <font>
      <sz val="16"/>
      <name val="ＭＳ ゴシック"/>
      <family val="3"/>
    </font>
    <font>
      <sz val="6"/>
      <name val="ＭＳ Ｐゴシック"/>
      <family val="3"/>
    </font>
    <font>
      <sz val="10"/>
      <color indexed="8"/>
      <name val="Arial"/>
      <family val="2"/>
    </font>
    <font>
      <b/>
      <sz val="12"/>
      <name val="Arial"/>
      <family val="2"/>
    </font>
    <font>
      <sz val="10"/>
      <name val="Arial"/>
      <family val="2"/>
    </font>
    <font>
      <sz val="14"/>
      <name val="ＭＳ 明朝"/>
      <family val="1"/>
    </font>
    <font>
      <sz val="12"/>
      <color indexed="8"/>
      <name val="ＭＳ ゴシック"/>
      <family val="3"/>
    </font>
    <font>
      <sz val="11"/>
      <name val="ＭＳ ゴシック"/>
      <family val="3"/>
    </font>
    <font>
      <sz val="12"/>
      <name val="ＭＳ ゴシック"/>
      <family val="3"/>
    </font>
    <font>
      <b/>
      <sz val="12"/>
      <name val="ＭＳ ゴシック"/>
      <family val="3"/>
    </font>
    <font>
      <b/>
      <sz val="14"/>
      <color indexed="8"/>
      <name val="ＭＳ ゴシック"/>
      <family val="3"/>
    </font>
    <font>
      <b/>
      <sz val="16"/>
      <color indexed="8"/>
      <name val="ＭＳ ゴシック"/>
      <family val="3"/>
    </font>
    <font>
      <b/>
      <sz val="12"/>
      <color indexed="8"/>
      <name val="ＭＳ ゴシック"/>
      <family val="3"/>
    </font>
    <font>
      <sz val="20"/>
      <color indexed="8"/>
      <name val="ＭＳ ゴシック"/>
      <family val="3"/>
    </font>
    <font>
      <sz val="14"/>
      <color indexed="8"/>
      <name val="ＭＳ ゴシック"/>
      <family val="3"/>
    </font>
    <font>
      <sz val="14"/>
      <name val="ＭＳ ゴシック"/>
      <family val="3"/>
    </font>
    <font>
      <sz val="12"/>
      <name val="ＭＳ Ｐゴシック"/>
      <family val="3"/>
    </font>
    <font>
      <sz val="12"/>
      <color indexed="8"/>
      <name val="ＭＳ Ｐゴシック"/>
      <family val="3"/>
    </font>
    <font>
      <sz val="11"/>
      <color indexed="8"/>
      <name val="ＭＳ ゴシック"/>
      <family val="3"/>
    </font>
    <font>
      <sz val="13"/>
      <color indexed="8"/>
      <name val="ＭＳ ゴシック"/>
      <family val="3"/>
    </font>
    <font>
      <sz val="10"/>
      <color indexed="8"/>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5"/>
      <color indexed="8"/>
      <name val="ＭＳ Ｐゴシック"/>
      <family val="3"/>
    </font>
    <font>
      <sz val="20"/>
      <color indexed="8"/>
      <name val="ＭＳ Ｐゴシック"/>
      <family val="3"/>
    </font>
    <font>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b/>
      <sz val="12"/>
      <color theme="1"/>
      <name val="ＭＳ Ｐゴシック"/>
      <family val="3"/>
    </font>
    <font>
      <sz val="12"/>
      <color theme="1"/>
      <name val="ＭＳ Ｐゴシック"/>
      <family val="3"/>
    </font>
    <font>
      <sz val="15"/>
      <color theme="1"/>
      <name val="ＭＳ Ｐゴシック"/>
      <family val="3"/>
    </font>
    <font>
      <sz val="20"/>
      <color theme="1"/>
      <name val="ＭＳ Ｐゴシック"/>
      <family val="3"/>
    </font>
    <font>
      <sz val="14"/>
      <color theme="1"/>
      <name val="ＭＳ ゴシック"/>
      <family val="3"/>
    </font>
    <font>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0" tint="-0.1499900072813034"/>
        <bgColor indexed="64"/>
      </patternFill>
    </fill>
  </fills>
  <borders count="14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style="medium"/>
      <right style="thin"/>
      <top style="double"/>
      <bottom style="double"/>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medium"/>
      <right style="thin"/>
      <top>
        <color indexed="63"/>
      </top>
      <bottom>
        <color indexed="63"/>
      </bottom>
    </border>
    <border>
      <left style="thin"/>
      <right style="thin"/>
      <top style="thin"/>
      <bottom style="double"/>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style="double"/>
      <bottom/>
    </border>
    <border>
      <left style="thin"/>
      <right style="thin"/>
      <top style="double"/>
      <bottom/>
    </border>
    <border>
      <left>
        <color indexed="63"/>
      </left>
      <right style="thin"/>
      <top style="thin"/>
      <bottom style="double"/>
    </border>
    <border>
      <left style="medium"/>
      <right>
        <color indexed="63"/>
      </right>
      <top style="thin"/>
      <bottom style="double"/>
    </border>
    <border>
      <left style="dashed"/>
      <right style="thin"/>
      <top style="double"/>
      <bottom style="medium"/>
    </border>
    <border>
      <left>
        <color indexed="63"/>
      </left>
      <right>
        <color indexed="63"/>
      </right>
      <top style="double"/>
      <bottom style="medium"/>
    </border>
    <border>
      <left>
        <color indexed="63"/>
      </left>
      <right style="medium"/>
      <top style="double"/>
      <bottom style="medium"/>
    </border>
    <border>
      <left style="medium"/>
      <right/>
      <top style="double"/>
      <bottom style="medium"/>
    </border>
    <border>
      <left style="dashed"/>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top style="thin"/>
      <bottom/>
    </border>
    <border>
      <left style="dashed"/>
      <right style="thin"/>
      <top style="thin"/>
      <bottom style="thin"/>
    </border>
    <border>
      <left>
        <color indexed="63"/>
      </left>
      <right style="medium"/>
      <top style="thin"/>
      <bottom style="thin"/>
    </border>
    <border>
      <left style="medium"/>
      <right/>
      <top style="thin"/>
      <bottom style="thin"/>
    </border>
    <border>
      <left style="dashed"/>
      <right style="thin"/>
      <top style="dashed"/>
      <bottom style="thin"/>
    </border>
    <border>
      <left>
        <color indexed="63"/>
      </left>
      <right>
        <color indexed="63"/>
      </right>
      <top style="dashed"/>
      <bottom style="thin"/>
    </border>
    <border>
      <left style="thin"/>
      <right style="medium"/>
      <top style="dashed"/>
      <bottom style="thin"/>
    </border>
    <border>
      <left style="dashed"/>
      <right style="thin"/>
      <top style="thin"/>
      <bottom style="dashed"/>
    </border>
    <border>
      <left>
        <color indexed="63"/>
      </left>
      <right>
        <color indexed="63"/>
      </right>
      <top style="thin"/>
      <bottom style="dashed"/>
    </border>
    <border>
      <left style="thin"/>
      <right style="medium"/>
      <top style="thin"/>
      <bottom style="dashed"/>
    </border>
    <border>
      <left style="dashed"/>
      <right style="thin"/>
      <top style="dashed"/>
      <bottom style="double"/>
    </border>
    <border>
      <left/>
      <right/>
      <top style="dashed"/>
      <bottom style="double"/>
    </border>
    <border>
      <left style="thin"/>
      <right style="medium"/>
      <top style="dashed"/>
      <bottom style="double"/>
    </border>
    <border>
      <left style="medium"/>
      <right style="thin"/>
      <top/>
      <bottom style="double"/>
    </border>
    <border>
      <left style="dashed"/>
      <right style="thin"/>
      <top style="dashed"/>
      <bottom/>
    </border>
    <border>
      <left/>
      <right/>
      <top style="dashed"/>
      <bottom/>
    </border>
    <border>
      <left style="thin"/>
      <right style="medium"/>
      <top style="dashed"/>
      <bottom style="dashed"/>
    </border>
    <border>
      <left style="dashed"/>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right style="medium"/>
      <top style="dashed"/>
      <bottom style="thin"/>
    </border>
    <border>
      <left style="dashed"/>
      <right style="thin"/>
      <top style="dashed"/>
      <bottom style="dashed"/>
    </border>
    <border>
      <left/>
      <right/>
      <top style="dashed"/>
      <bottom style="dashed"/>
    </border>
    <border>
      <left/>
      <right style="medium"/>
      <top style="dashed"/>
      <bottom style="dashed"/>
    </border>
    <border>
      <left style="dashed"/>
      <right style="thin"/>
      <top/>
      <bottom/>
    </border>
    <border>
      <left style="thin"/>
      <right style="medium"/>
      <top style="thin"/>
      <bottom style="medium"/>
    </border>
    <border>
      <left style="thin"/>
      <right style="thin"/>
      <top style="thin"/>
      <bottom style="medium"/>
    </border>
    <border>
      <left style="dashed"/>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medium"/>
    </border>
    <border>
      <left style="thin"/>
      <right>
        <color indexed="63"/>
      </right>
      <top style="thin"/>
      <bottom>
        <color indexed="63"/>
      </bottom>
    </border>
    <border>
      <left style="thin"/>
      <right/>
      <top/>
      <bottom/>
    </border>
    <border>
      <left style="thin"/>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style="dashed"/>
      <bottom/>
    </border>
    <border>
      <left style="thin"/>
      <right style="medium"/>
      <top style="dashed"/>
      <bottom/>
    </border>
    <border>
      <left style="medium"/>
      <right/>
      <top style="dashed"/>
      <bottom style="double"/>
    </border>
    <border>
      <left style="thin"/>
      <right style="thin"/>
      <top style="dashed"/>
      <bottom style="double"/>
    </border>
    <border>
      <left>
        <color indexed="63"/>
      </left>
      <right>
        <color indexed="63"/>
      </right>
      <top style="medium"/>
      <bottom>
        <color indexed="63"/>
      </bottom>
    </border>
    <border>
      <left style="thin"/>
      <right>
        <color indexed="63"/>
      </right>
      <top style="thin"/>
      <bottom style="medium"/>
    </border>
    <border>
      <left style="thin"/>
      <right>
        <color indexed="63"/>
      </right>
      <top style="thin"/>
      <bottom style="thin"/>
    </border>
    <border>
      <left style="thin"/>
      <right>
        <color indexed="63"/>
      </right>
      <top style="thin"/>
      <bottom style="dashed"/>
    </border>
    <border>
      <left style="thin"/>
      <right>
        <color indexed="63"/>
      </right>
      <top style="dashed"/>
      <bottom style="thin"/>
    </border>
    <border>
      <left style="thin"/>
      <right>
        <color indexed="63"/>
      </right>
      <top style="double"/>
      <bottom style="medium"/>
    </border>
    <border>
      <left style="medium"/>
      <right style="dashed"/>
      <top style="thin"/>
      <bottom style="medium"/>
    </border>
    <border>
      <left style="thin"/>
      <right style="dashed"/>
      <top style="thin"/>
      <bottom style="medium"/>
    </border>
    <border>
      <left style="medium"/>
      <right style="medium"/>
      <top>
        <color indexed="63"/>
      </top>
      <bottom>
        <color indexed="63"/>
      </bottom>
    </border>
    <border>
      <left style="medium"/>
      <right style="dashed"/>
      <top>
        <color indexed="63"/>
      </top>
      <bottom style="thin"/>
    </border>
    <border>
      <left style="thin"/>
      <right style="dashed"/>
      <top>
        <color indexed="63"/>
      </top>
      <bottom style="thin"/>
    </border>
    <border>
      <left style="medium"/>
      <right style="medium"/>
      <top style="thin"/>
      <bottom style="thin"/>
    </border>
    <border>
      <left style="medium"/>
      <right style="dashed"/>
      <top style="thin"/>
      <bottom style="thin"/>
    </border>
    <border>
      <left style="thin"/>
      <right style="dashed"/>
      <top style="thin"/>
      <bottom style="thin"/>
    </border>
    <border>
      <left style="medium"/>
      <right style="medium"/>
      <top style="double"/>
      <bottom style="medium"/>
    </border>
    <border>
      <left style="medium"/>
      <right style="dashed"/>
      <top style="double"/>
      <bottom style="medium"/>
    </border>
    <border>
      <left style="thin"/>
      <right style="dashed"/>
      <top style="double"/>
      <bottom style="medium"/>
    </border>
    <border>
      <left style="medium"/>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medium"/>
      <top>
        <color indexed="63"/>
      </top>
      <bottom style="thin"/>
    </border>
    <border>
      <left style="thin"/>
      <right>
        <color indexed="63"/>
      </right>
      <top style="medium"/>
      <bottom>
        <color indexed="63"/>
      </bottom>
    </border>
    <border>
      <left style="medium"/>
      <right style="thin"/>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color indexed="63"/>
      </top>
      <bottom style="medium"/>
    </border>
    <border>
      <left style="medium"/>
      <right/>
      <top style="double"/>
      <bottom style="double"/>
    </border>
    <border>
      <left/>
      <right style="medium"/>
      <top style="double"/>
      <bottom style="double"/>
    </border>
  </borders>
  <cellStyleXfs count="11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3" applyNumberFormat="0" applyAlignment="0" applyProtection="0"/>
    <xf numFmtId="0" fontId="47" fillId="26" borderId="3" applyNumberFormat="0" applyAlignment="0" applyProtection="0"/>
    <xf numFmtId="0" fontId="48" fillId="27" borderId="0" applyNumberFormat="0" applyBorder="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4" applyNumberFormat="0" applyFont="0" applyAlignment="0" applyProtection="0"/>
    <xf numFmtId="0" fontId="1" fillId="28" borderId="4" applyNumberFormat="0" applyFont="0" applyAlignment="0" applyProtection="0"/>
    <xf numFmtId="0" fontId="49" fillId="0" borderId="5" applyNumberFormat="0" applyFill="0" applyAlignment="0" applyProtection="0"/>
    <xf numFmtId="0" fontId="49" fillId="0" borderId="5"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6" applyNumberFormat="0" applyAlignment="0" applyProtection="0"/>
    <xf numFmtId="0" fontId="51" fillId="30" borderId="6"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53" fillId="0" borderId="7"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6" fillId="0" borderId="10" applyNumberFormat="0" applyFill="0" applyAlignment="0" applyProtection="0"/>
    <xf numFmtId="0" fontId="57" fillId="30" borderId="11" applyNumberFormat="0" applyAlignment="0" applyProtection="0"/>
    <xf numFmtId="0" fontId="57" fillId="30" borderId="11"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6" applyNumberFormat="0" applyAlignment="0" applyProtection="0"/>
    <xf numFmtId="0" fontId="59" fillId="31" borderId="6" applyNumberFormat="0" applyAlignment="0" applyProtection="0"/>
    <xf numFmtId="0" fontId="0" fillId="0" borderId="0">
      <alignment vertical="center"/>
      <protection/>
    </xf>
    <xf numFmtId="0" fontId="44" fillId="0" borderId="0">
      <alignment vertical="center"/>
      <protection/>
    </xf>
    <xf numFmtId="0" fontId="1"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7" fillId="0" borderId="0">
      <alignment/>
      <protection/>
    </xf>
    <xf numFmtId="0" fontId="60" fillId="32" borderId="0" applyNumberFormat="0" applyBorder="0" applyAlignment="0" applyProtection="0"/>
    <xf numFmtId="0" fontId="60" fillId="32" borderId="0" applyNumberFormat="0" applyBorder="0" applyAlignment="0" applyProtection="0"/>
  </cellStyleXfs>
  <cellXfs count="681">
    <xf numFmtId="0" fontId="0" fillId="0" borderId="0" xfId="0" applyAlignment="1">
      <alignment/>
    </xf>
    <xf numFmtId="176" fontId="9" fillId="0" borderId="0" xfId="0" applyNumberFormat="1" applyFont="1" applyFill="1" applyAlignment="1">
      <alignment vertical="center"/>
    </xf>
    <xf numFmtId="176" fontId="9" fillId="0" borderId="0" xfId="0" applyNumberFormat="1" applyFont="1" applyFill="1" applyAlignment="1">
      <alignment vertical="center" shrinkToFit="1"/>
    </xf>
    <xf numFmtId="176" fontId="10" fillId="0" borderId="12" xfId="0" applyNumberFormat="1" applyFont="1" applyFill="1" applyBorder="1" applyAlignment="1">
      <alignment vertical="center"/>
    </xf>
    <xf numFmtId="176" fontId="10" fillId="0" borderId="13" xfId="0" applyNumberFormat="1" applyFont="1" applyFill="1" applyBorder="1" applyAlignment="1">
      <alignment vertical="center" shrinkToFit="1"/>
    </xf>
    <xf numFmtId="176" fontId="10" fillId="0" borderId="14" xfId="0" applyNumberFormat="1" applyFont="1" applyFill="1" applyBorder="1" applyAlignment="1">
      <alignment vertical="center"/>
    </xf>
    <xf numFmtId="176" fontId="10" fillId="0" borderId="15" xfId="0" applyNumberFormat="1" applyFont="1" applyFill="1" applyBorder="1" applyAlignment="1">
      <alignment vertical="center"/>
    </xf>
    <xf numFmtId="176" fontId="10" fillId="0" borderId="15"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shrinkToFit="1"/>
    </xf>
    <xf numFmtId="176" fontId="10" fillId="0" borderId="0" xfId="0" applyNumberFormat="1" applyFont="1" applyFill="1" applyAlignment="1">
      <alignment vertical="center"/>
    </xf>
    <xf numFmtId="176" fontId="10" fillId="0" borderId="17" xfId="0" applyNumberFormat="1" applyFont="1" applyFill="1" applyBorder="1" applyAlignment="1">
      <alignment vertical="center"/>
    </xf>
    <xf numFmtId="176" fontId="10" fillId="0" borderId="18" xfId="0" applyNumberFormat="1" applyFont="1" applyFill="1" applyBorder="1" applyAlignment="1">
      <alignment vertical="center"/>
    </xf>
    <xf numFmtId="176" fontId="10" fillId="0" borderId="19" xfId="0" applyNumberFormat="1" applyFont="1" applyFill="1" applyBorder="1" applyAlignment="1">
      <alignment horizontal="center" vertical="center"/>
    </xf>
    <xf numFmtId="176" fontId="10" fillId="0" borderId="20" xfId="0" applyNumberFormat="1" applyFont="1" applyFill="1" applyBorder="1" applyAlignment="1">
      <alignment horizontal="center" vertical="center"/>
    </xf>
    <xf numFmtId="176" fontId="10" fillId="0" borderId="21" xfId="0" applyNumberFormat="1" applyFont="1" applyFill="1" applyBorder="1" applyAlignment="1">
      <alignment horizontal="center" vertical="center"/>
    </xf>
    <xf numFmtId="176" fontId="10" fillId="0" borderId="22" xfId="0" applyNumberFormat="1" applyFont="1" applyFill="1" applyBorder="1" applyAlignment="1">
      <alignment vertical="center"/>
    </xf>
    <xf numFmtId="176" fontId="10" fillId="0" borderId="23" xfId="0" applyNumberFormat="1" applyFont="1" applyFill="1" applyBorder="1" applyAlignment="1">
      <alignment vertical="center" shrinkToFit="1"/>
    </xf>
    <xf numFmtId="176" fontId="10" fillId="0" borderId="24" xfId="0" applyNumberFormat="1" applyFont="1" applyFill="1" applyBorder="1" applyAlignment="1">
      <alignment horizontal="right" vertical="center"/>
    </xf>
    <xf numFmtId="176" fontId="10" fillId="0" borderId="25" xfId="0" applyNumberFormat="1" applyFont="1" applyFill="1" applyBorder="1" applyAlignment="1">
      <alignment horizontal="right" vertical="center"/>
    </xf>
    <xf numFmtId="176" fontId="10" fillId="0" borderId="26" xfId="0" applyNumberFormat="1" applyFont="1" applyFill="1" applyBorder="1" applyAlignment="1">
      <alignment vertical="center"/>
    </xf>
    <xf numFmtId="179" fontId="10" fillId="0" borderId="27" xfId="0" applyNumberFormat="1" applyFont="1" applyFill="1" applyBorder="1" applyAlignment="1">
      <alignment vertical="center"/>
    </xf>
    <xf numFmtId="179" fontId="10" fillId="0" borderId="28" xfId="0" applyNumberFormat="1" applyFont="1" applyFill="1" applyBorder="1" applyAlignment="1">
      <alignment vertical="center" shrinkToFit="1"/>
    </xf>
    <xf numFmtId="177" fontId="10" fillId="0" borderId="29" xfId="0" applyNumberFormat="1" applyFont="1" applyFill="1" applyBorder="1" applyAlignment="1">
      <alignment vertical="center"/>
    </xf>
    <xf numFmtId="177" fontId="10" fillId="0" borderId="30" xfId="0" applyNumberFormat="1" applyFont="1" applyFill="1" applyBorder="1" applyAlignment="1">
      <alignment vertical="center"/>
    </xf>
    <xf numFmtId="177" fontId="10" fillId="0" borderId="28" xfId="0" applyNumberFormat="1" applyFont="1" applyFill="1" applyBorder="1" applyAlignment="1">
      <alignment vertical="center"/>
    </xf>
    <xf numFmtId="178" fontId="10" fillId="0" borderId="27" xfId="0" applyNumberFormat="1" applyFont="1" applyFill="1" applyBorder="1" applyAlignment="1">
      <alignment vertical="center"/>
    </xf>
    <xf numFmtId="178" fontId="10" fillId="0" borderId="28" xfId="0" applyNumberFormat="1" applyFont="1" applyFill="1" applyBorder="1" applyAlignment="1">
      <alignment vertical="center"/>
    </xf>
    <xf numFmtId="179" fontId="10" fillId="0" borderId="0" xfId="0" applyNumberFormat="1" applyFont="1" applyFill="1" applyAlignment="1">
      <alignment vertical="center"/>
    </xf>
    <xf numFmtId="179" fontId="10" fillId="0" borderId="31" xfId="0" applyNumberFormat="1" applyFont="1" applyFill="1" applyBorder="1" applyAlignment="1">
      <alignment vertical="center"/>
    </xf>
    <xf numFmtId="179" fontId="61" fillId="0" borderId="32" xfId="106" applyNumberFormat="1" applyFont="1" applyFill="1" applyBorder="1" applyAlignment="1">
      <alignment vertical="center" shrinkToFit="1"/>
      <protection/>
    </xf>
    <xf numFmtId="177" fontId="10" fillId="0" borderId="33" xfId="0" applyNumberFormat="1" applyFont="1" applyFill="1" applyBorder="1" applyAlignment="1">
      <alignment vertical="center"/>
    </xf>
    <xf numFmtId="177" fontId="10" fillId="0" borderId="34" xfId="0" applyNumberFormat="1" applyFont="1" applyFill="1" applyBorder="1" applyAlignment="1">
      <alignment vertical="center"/>
    </xf>
    <xf numFmtId="177" fontId="10" fillId="0" borderId="32" xfId="0" applyNumberFormat="1" applyFont="1" applyFill="1" applyBorder="1" applyAlignment="1">
      <alignment vertical="center"/>
    </xf>
    <xf numFmtId="178" fontId="10" fillId="0" borderId="31" xfId="0" applyNumberFormat="1" applyFont="1" applyFill="1" applyBorder="1" applyAlignment="1">
      <alignment vertical="center"/>
    </xf>
    <xf numFmtId="178" fontId="10" fillId="0" borderId="32" xfId="0" applyNumberFormat="1" applyFont="1" applyFill="1" applyBorder="1" applyAlignment="1">
      <alignment vertical="center"/>
    </xf>
    <xf numFmtId="179" fontId="10" fillId="0" borderId="35" xfId="0" applyNumberFormat="1" applyFont="1" applyFill="1" applyBorder="1" applyAlignment="1">
      <alignment vertical="center"/>
    </xf>
    <xf numFmtId="179" fontId="61" fillId="0" borderId="36" xfId="106" applyNumberFormat="1" applyFont="1" applyFill="1" applyBorder="1" applyAlignment="1">
      <alignment vertical="center" shrinkToFit="1"/>
      <protection/>
    </xf>
    <xf numFmtId="177" fontId="10" fillId="0" borderId="37" xfId="0" applyNumberFormat="1" applyFont="1" applyFill="1" applyBorder="1" applyAlignment="1">
      <alignment vertical="center"/>
    </xf>
    <xf numFmtId="177" fontId="10" fillId="0" borderId="38" xfId="0" applyNumberFormat="1" applyFont="1" applyFill="1" applyBorder="1" applyAlignment="1">
      <alignment vertical="center"/>
    </xf>
    <xf numFmtId="177" fontId="10" fillId="0" borderId="36" xfId="0" applyNumberFormat="1" applyFont="1" applyFill="1" applyBorder="1" applyAlignment="1">
      <alignment vertical="center"/>
    </xf>
    <xf numFmtId="178" fontId="10" fillId="0" borderId="35" xfId="0" applyNumberFormat="1" applyFont="1" applyFill="1" applyBorder="1" applyAlignment="1">
      <alignment vertical="center"/>
    </xf>
    <xf numFmtId="178" fontId="10" fillId="0" borderId="39" xfId="0" applyNumberFormat="1" applyFont="1" applyFill="1" applyBorder="1" applyAlignment="1">
      <alignment vertical="center"/>
    </xf>
    <xf numFmtId="177" fontId="11" fillId="0" borderId="40" xfId="0" applyNumberFormat="1" applyFont="1" applyFill="1" applyBorder="1" applyAlignment="1">
      <alignment vertical="center"/>
    </xf>
    <xf numFmtId="177" fontId="11" fillId="0" borderId="41" xfId="0" applyNumberFormat="1" applyFont="1" applyFill="1" applyBorder="1" applyAlignment="1">
      <alignment vertical="center"/>
    </xf>
    <xf numFmtId="177" fontId="11" fillId="0" borderId="42" xfId="0" applyNumberFormat="1" applyFont="1" applyFill="1" applyBorder="1" applyAlignment="1">
      <alignment vertical="center"/>
    </xf>
    <xf numFmtId="178" fontId="11" fillId="0" borderId="43" xfId="0" applyNumberFormat="1" applyFont="1" applyFill="1" applyBorder="1" applyAlignment="1">
      <alignment vertical="center"/>
    </xf>
    <xf numFmtId="178" fontId="11" fillId="0" borderId="42" xfId="0" applyNumberFormat="1" applyFont="1" applyFill="1" applyBorder="1" applyAlignment="1">
      <alignment vertical="center"/>
    </xf>
    <xf numFmtId="176" fontId="11" fillId="0" borderId="0" xfId="0" applyNumberFormat="1" applyFont="1" applyFill="1" applyAlignment="1">
      <alignment vertical="center"/>
    </xf>
    <xf numFmtId="177" fontId="11" fillId="0" borderId="44" xfId="0" applyNumberFormat="1" applyFont="1" applyFill="1" applyBorder="1" applyAlignment="1">
      <alignment vertical="center"/>
    </xf>
    <xf numFmtId="177" fontId="11" fillId="0" borderId="45" xfId="0" applyNumberFormat="1" applyFont="1" applyFill="1" applyBorder="1" applyAlignment="1">
      <alignment vertical="center"/>
    </xf>
    <xf numFmtId="177" fontId="11" fillId="0" borderId="46" xfId="0" applyNumberFormat="1" applyFont="1" applyFill="1" applyBorder="1" applyAlignment="1">
      <alignment vertical="center"/>
    </xf>
    <xf numFmtId="178" fontId="11" fillId="0" borderId="47" xfId="0" applyNumberFormat="1" applyFont="1" applyFill="1" applyBorder="1" applyAlignment="1">
      <alignment vertical="center"/>
    </xf>
    <xf numFmtId="178" fontId="11" fillId="0" borderId="46"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7"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176" fontId="10" fillId="0" borderId="0" xfId="0" applyNumberFormat="1" applyFont="1" applyFill="1" applyBorder="1" applyAlignment="1">
      <alignment horizontal="left" vertical="center"/>
    </xf>
    <xf numFmtId="177" fontId="10" fillId="0" borderId="0" xfId="0" applyNumberFormat="1" applyFont="1" applyFill="1" applyAlignment="1">
      <alignment vertical="center" shrinkToFit="1"/>
    </xf>
    <xf numFmtId="177" fontId="10" fillId="0" borderId="0" xfId="0" applyNumberFormat="1" applyFont="1" applyFill="1" applyAlignment="1">
      <alignment vertical="center"/>
    </xf>
    <xf numFmtId="176" fontId="10" fillId="0" borderId="0" xfId="0" applyNumberFormat="1" applyFont="1" applyFill="1" applyAlignment="1">
      <alignment vertical="center" shrinkToFit="1"/>
    </xf>
    <xf numFmtId="177" fontId="10" fillId="0" borderId="27" xfId="0" applyNumberFormat="1" applyFont="1" applyFill="1" applyBorder="1" applyAlignment="1">
      <alignment vertical="center"/>
    </xf>
    <xf numFmtId="177" fontId="10" fillId="0" borderId="28" xfId="0" applyNumberFormat="1" applyFont="1" applyFill="1" applyBorder="1" applyAlignment="1">
      <alignment vertical="center" shrinkToFit="1"/>
    </xf>
    <xf numFmtId="177" fontId="10" fillId="0" borderId="31" xfId="0" applyNumberFormat="1" applyFont="1" applyFill="1" applyBorder="1" applyAlignment="1">
      <alignment vertical="center"/>
    </xf>
    <xf numFmtId="177" fontId="61" fillId="0" borderId="32" xfId="106" applyNumberFormat="1" applyFont="1" applyFill="1" applyBorder="1" applyAlignment="1">
      <alignment vertical="center"/>
      <protection/>
    </xf>
    <xf numFmtId="177" fontId="10" fillId="0" borderId="48" xfId="0" applyNumberFormat="1" applyFont="1" applyFill="1" applyBorder="1" applyAlignment="1">
      <alignment vertical="center"/>
    </xf>
    <xf numFmtId="177" fontId="61" fillId="0" borderId="21" xfId="106" applyNumberFormat="1" applyFont="1" applyFill="1" applyBorder="1" applyAlignment="1">
      <alignment vertical="center"/>
      <protection/>
    </xf>
    <xf numFmtId="177" fontId="10" fillId="0" borderId="19" xfId="0" applyNumberFormat="1" applyFont="1" applyFill="1" applyBorder="1" applyAlignment="1">
      <alignment vertical="center"/>
    </xf>
    <xf numFmtId="177" fontId="10" fillId="0" borderId="20" xfId="0" applyNumberFormat="1" applyFont="1" applyFill="1" applyBorder="1" applyAlignment="1">
      <alignment vertical="center"/>
    </xf>
    <xf numFmtId="177" fontId="10" fillId="0" borderId="21" xfId="0" applyNumberFormat="1" applyFont="1" applyFill="1" applyBorder="1" applyAlignment="1">
      <alignment vertical="center"/>
    </xf>
    <xf numFmtId="178" fontId="10" fillId="0" borderId="48" xfId="0" applyNumberFormat="1" applyFont="1" applyFill="1" applyBorder="1" applyAlignment="1">
      <alignment vertical="center"/>
    </xf>
    <xf numFmtId="178" fontId="10" fillId="0" borderId="21" xfId="0" applyNumberFormat="1" applyFont="1" applyFill="1" applyBorder="1" applyAlignment="1">
      <alignment vertical="center"/>
    </xf>
    <xf numFmtId="177" fontId="9" fillId="0" borderId="0" xfId="0" applyNumberFormat="1" applyFont="1" applyFill="1" applyAlignment="1">
      <alignment vertical="center"/>
    </xf>
    <xf numFmtId="0" fontId="44" fillId="0" borderId="0" xfId="109" applyAlignment="1">
      <alignment vertical="center"/>
      <protection/>
    </xf>
    <xf numFmtId="0" fontId="44" fillId="0" borderId="0" xfId="110" applyFont="1" applyFill="1" applyBorder="1" applyAlignment="1">
      <alignment vertical="center"/>
      <protection/>
    </xf>
    <xf numFmtId="0" fontId="62" fillId="0" borderId="0" xfId="109" applyFont="1" applyAlignment="1">
      <alignment vertical="center"/>
      <protection/>
    </xf>
    <xf numFmtId="178" fontId="62" fillId="0" borderId="46" xfId="109" applyNumberFormat="1" applyFont="1" applyBorder="1" applyAlignment="1">
      <alignment vertical="center"/>
      <protection/>
    </xf>
    <xf numFmtId="178" fontId="62" fillId="0" borderId="45" xfId="109" applyNumberFormat="1" applyFont="1" applyBorder="1" applyAlignment="1">
      <alignment vertical="center"/>
      <protection/>
    </xf>
    <xf numFmtId="177" fontId="62" fillId="0" borderId="44" xfId="107" applyNumberFormat="1" applyFont="1" applyBorder="1" applyAlignment="1">
      <alignment vertical="center"/>
      <protection/>
    </xf>
    <xf numFmtId="178" fontId="62" fillId="0" borderId="42" xfId="109" applyNumberFormat="1" applyFont="1" applyBorder="1" applyAlignment="1">
      <alignment vertical="center"/>
      <protection/>
    </xf>
    <xf numFmtId="178" fontId="62" fillId="0" borderId="41" xfId="109" applyNumberFormat="1" applyFont="1" applyBorder="1" applyAlignment="1">
      <alignment vertical="center"/>
      <protection/>
    </xf>
    <xf numFmtId="177" fontId="62" fillId="0" borderId="40" xfId="107" applyNumberFormat="1" applyFont="1" applyBorder="1" applyAlignment="1">
      <alignment vertical="center"/>
      <protection/>
    </xf>
    <xf numFmtId="0" fontId="63" fillId="0" borderId="0" xfId="109" applyFont="1" applyAlignment="1">
      <alignment vertical="center"/>
      <protection/>
    </xf>
    <xf numFmtId="178" fontId="63" fillId="0" borderId="36" xfId="109" applyNumberFormat="1" applyFont="1" applyBorder="1" applyAlignment="1">
      <alignment vertical="center"/>
      <protection/>
    </xf>
    <xf numFmtId="178" fontId="63" fillId="0" borderId="38" xfId="109" applyNumberFormat="1" applyFont="1" applyBorder="1" applyAlignment="1">
      <alignment vertical="center"/>
      <protection/>
    </xf>
    <xf numFmtId="177" fontId="63" fillId="0" borderId="49" xfId="109" applyNumberFormat="1" applyFont="1" applyBorder="1" applyAlignment="1">
      <alignment vertical="center"/>
      <protection/>
    </xf>
    <xf numFmtId="179" fontId="63" fillId="0" borderId="36" xfId="107" applyNumberFormat="1" applyFont="1" applyBorder="1" applyAlignment="1">
      <alignment vertical="center" shrinkToFit="1"/>
      <protection/>
    </xf>
    <xf numFmtId="177" fontId="63" fillId="0" borderId="31" xfId="109" applyNumberFormat="1" applyFont="1" applyBorder="1" applyAlignment="1">
      <alignment vertical="center"/>
      <protection/>
    </xf>
    <xf numFmtId="178" fontId="63" fillId="0" borderId="32" xfId="109" applyNumberFormat="1" applyFont="1" applyBorder="1" applyAlignment="1">
      <alignment vertical="center"/>
      <protection/>
    </xf>
    <xf numFmtId="178" fontId="63" fillId="0" borderId="34" xfId="109" applyNumberFormat="1" applyFont="1" applyBorder="1" applyAlignment="1">
      <alignment vertical="center"/>
      <protection/>
    </xf>
    <xf numFmtId="177" fontId="63" fillId="0" borderId="34" xfId="109" applyNumberFormat="1" applyFont="1" applyBorder="1" applyAlignment="1">
      <alignment vertical="center"/>
      <protection/>
    </xf>
    <xf numFmtId="179" fontId="63" fillId="0" borderId="32" xfId="107" applyNumberFormat="1" applyFont="1" applyBorder="1" applyAlignment="1">
      <alignment vertical="center" shrinkToFit="1"/>
      <protection/>
    </xf>
    <xf numFmtId="178" fontId="63" fillId="0" borderId="50" xfId="109" applyNumberFormat="1" applyFont="1" applyBorder="1" applyAlignment="1">
      <alignment vertical="center"/>
      <protection/>
    </xf>
    <xf numFmtId="178" fontId="63" fillId="0" borderId="51" xfId="109" applyNumberFormat="1" applyFont="1" applyBorder="1" applyAlignment="1">
      <alignment vertical="center"/>
      <protection/>
    </xf>
    <xf numFmtId="177" fontId="63" fillId="0" borderId="51" xfId="109" applyNumberFormat="1" applyFont="1" applyBorder="1" applyAlignment="1">
      <alignment vertical="center"/>
      <protection/>
    </xf>
    <xf numFmtId="179" fontId="63" fillId="0" borderId="50" xfId="109" applyNumberFormat="1" applyFont="1" applyBorder="1" applyAlignment="1">
      <alignment vertical="center" shrinkToFit="1"/>
      <protection/>
    </xf>
    <xf numFmtId="177" fontId="63" fillId="0" borderId="52" xfId="109" applyNumberFormat="1" applyFont="1" applyBorder="1" applyAlignment="1">
      <alignment vertical="center"/>
      <protection/>
    </xf>
    <xf numFmtId="178" fontId="62" fillId="0" borderId="53" xfId="109" applyNumberFormat="1" applyFont="1" applyBorder="1" applyAlignment="1">
      <alignment vertical="center"/>
      <protection/>
    </xf>
    <xf numFmtId="178" fontId="62" fillId="0" borderId="54" xfId="109" applyNumberFormat="1" applyFont="1" applyBorder="1" applyAlignment="1">
      <alignment vertical="center"/>
      <protection/>
    </xf>
    <xf numFmtId="178" fontId="63" fillId="0" borderId="39" xfId="109" applyNumberFormat="1" applyFont="1" applyBorder="1" applyAlignment="1">
      <alignment vertical="center"/>
      <protection/>
    </xf>
    <xf numFmtId="178" fontId="63" fillId="0" borderId="49" xfId="109" applyNumberFormat="1" applyFont="1" applyBorder="1" applyAlignment="1">
      <alignment vertical="center"/>
      <protection/>
    </xf>
    <xf numFmtId="177" fontId="63" fillId="0" borderId="55" xfId="109" applyNumberFormat="1" applyFont="1" applyBorder="1" applyAlignment="1">
      <alignment vertical="center"/>
      <protection/>
    </xf>
    <xf numFmtId="177" fontId="63" fillId="0" borderId="56" xfId="109" applyNumberFormat="1" applyFont="1" applyBorder="1" applyAlignment="1">
      <alignment horizontal="right" vertical="center"/>
      <protection/>
    </xf>
    <xf numFmtId="177" fontId="63" fillId="0" borderId="20" xfId="109" applyNumberFormat="1" applyFont="1" applyBorder="1" applyAlignment="1">
      <alignment vertical="center"/>
      <protection/>
    </xf>
    <xf numFmtId="179" fontId="63" fillId="0" borderId="36" xfId="107" applyNumberFormat="1" applyFont="1" applyBorder="1" applyAlignment="1">
      <alignment vertical="center"/>
      <protection/>
    </xf>
    <xf numFmtId="177" fontId="63" fillId="0" borderId="35" xfId="109" applyNumberFormat="1" applyFont="1" applyBorder="1" applyAlignment="1">
      <alignment horizontal="right" vertical="center"/>
      <protection/>
    </xf>
    <xf numFmtId="177" fontId="63" fillId="0" borderId="30" xfId="109" applyNumberFormat="1" applyFont="1" applyBorder="1" applyAlignment="1">
      <alignment vertical="center"/>
      <protection/>
    </xf>
    <xf numFmtId="179" fontId="63" fillId="0" borderId="32" xfId="107" applyNumberFormat="1" applyFont="1" applyBorder="1" applyAlignment="1">
      <alignment vertical="center"/>
      <protection/>
    </xf>
    <xf numFmtId="177" fontId="63" fillId="0" borderId="31" xfId="109" applyNumberFormat="1" applyFont="1" applyBorder="1" applyAlignment="1">
      <alignment horizontal="right" vertical="center"/>
      <protection/>
    </xf>
    <xf numFmtId="177" fontId="63" fillId="0" borderId="27" xfId="109" applyNumberFormat="1" applyFont="1" applyBorder="1" applyAlignment="1">
      <alignment horizontal="right" vertical="center"/>
      <protection/>
    </xf>
    <xf numFmtId="178" fontId="63" fillId="0" borderId="28" xfId="109" applyNumberFormat="1" applyFont="1" applyBorder="1" applyAlignment="1">
      <alignment vertical="center"/>
      <protection/>
    </xf>
    <xf numFmtId="178" fontId="63" fillId="0" borderId="30" xfId="109" applyNumberFormat="1" applyFont="1" applyBorder="1" applyAlignment="1">
      <alignment vertical="center"/>
      <protection/>
    </xf>
    <xf numFmtId="179" fontId="63" fillId="0" borderId="28" xfId="109" applyNumberFormat="1" applyFont="1" applyBorder="1" applyAlignment="1">
      <alignment vertical="center" shrinkToFit="1"/>
      <protection/>
    </xf>
    <xf numFmtId="0" fontId="63" fillId="0" borderId="26" xfId="109" applyFont="1" applyBorder="1" applyAlignment="1">
      <alignment horizontal="center" vertical="center"/>
      <protection/>
    </xf>
    <xf numFmtId="0" fontId="63" fillId="0" borderId="25" xfId="109" applyFont="1" applyBorder="1" applyAlignment="1">
      <alignment horizontal="center" vertical="center"/>
      <protection/>
    </xf>
    <xf numFmtId="0" fontId="63" fillId="0" borderId="24" xfId="109" applyFont="1" applyBorder="1" applyAlignment="1">
      <alignment horizontal="center" vertical="center"/>
      <protection/>
    </xf>
    <xf numFmtId="0" fontId="63" fillId="0" borderId="21" xfId="109" applyFont="1" applyBorder="1" applyAlignment="1">
      <alignment horizontal="center" vertical="center"/>
      <protection/>
    </xf>
    <xf numFmtId="0" fontId="63" fillId="0" borderId="20" xfId="109" applyFont="1" applyBorder="1" applyAlignment="1">
      <alignment horizontal="center" vertical="center"/>
      <protection/>
    </xf>
    <xf numFmtId="0" fontId="63" fillId="0" borderId="19" xfId="109" applyFont="1" applyBorder="1" applyAlignment="1">
      <alignment horizontal="center" vertical="center"/>
      <protection/>
    </xf>
    <xf numFmtId="0" fontId="63" fillId="0" borderId="36" xfId="109" applyFont="1" applyBorder="1" applyAlignment="1">
      <alignment horizontal="center" vertical="center"/>
      <protection/>
    </xf>
    <xf numFmtId="0" fontId="63" fillId="0" borderId="38" xfId="109" applyFont="1" applyBorder="1" applyAlignment="1">
      <alignment horizontal="center" vertical="center"/>
      <protection/>
    </xf>
    <xf numFmtId="0" fontId="63" fillId="0" borderId="37" xfId="109" applyFont="1" applyBorder="1" applyAlignment="1">
      <alignment horizontal="center" vertical="center"/>
      <protection/>
    </xf>
    <xf numFmtId="0" fontId="18" fillId="0" borderId="0" xfId="110" applyFont="1" applyBorder="1" applyAlignment="1">
      <alignment horizontal="right" vertical="center"/>
      <protection/>
    </xf>
    <xf numFmtId="0" fontId="0" fillId="0" borderId="0" xfId="110" applyBorder="1" applyAlignment="1">
      <alignment horizontal="right" vertical="center"/>
      <protection/>
    </xf>
    <xf numFmtId="0" fontId="0" fillId="0" borderId="0" xfId="110" applyAlignment="1">
      <alignment vertical="center"/>
      <protection/>
    </xf>
    <xf numFmtId="0" fontId="0" fillId="0" borderId="0" xfId="110" applyAlignment="1">
      <alignment horizontal="right" vertical="center"/>
      <protection/>
    </xf>
    <xf numFmtId="0" fontId="18" fillId="0" borderId="0" xfId="0" applyFont="1" applyAlignment="1">
      <alignment vertical="center"/>
    </xf>
    <xf numFmtId="181" fontId="18" fillId="0" borderId="0" xfId="0" applyNumberFormat="1" applyFont="1" applyAlignment="1">
      <alignment vertical="center"/>
    </xf>
    <xf numFmtId="0" fontId="10" fillId="0" borderId="0" xfId="106" applyFont="1" applyAlignment="1">
      <alignment vertical="center"/>
      <protection/>
    </xf>
    <xf numFmtId="181" fontId="11" fillId="0" borderId="57" xfId="106" applyNumberFormat="1" applyFont="1" applyBorder="1" applyAlignment="1">
      <alignment vertical="center"/>
      <protection/>
    </xf>
    <xf numFmtId="177" fontId="11" fillId="0" borderId="58" xfId="106" applyNumberFormat="1" applyFont="1" applyBorder="1" applyAlignment="1">
      <alignment vertical="center"/>
      <protection/>
    </xf>
    <xf numFmtId="0" fontId="11" fillId="0" borderId="59" xfId="106" applyFont="1" applyBorder="1" applyAlignment="1">
      <alignment vertical="center"/>
      <protection/>
    </xf>
    <xf numFmtId="0" fontId="11" fillId="0" borderId="60" xfId="106" applyFont="1" applyBorder="1" applyAlignment="1">
      <alignment vertical="center"/>
      <protection/>
    </xf>
    <xf numFmtId="181" fontId="10" fillId="0" borderId="61" xfId="106" applyNumberFormat="1" applyFont="1" applyBorder="1" applyAlignment="1">
      <alignment vertical="center"/>
      <protection/>
    </xf>
    <xf numFmtId="177" fontId="10" fillId="0" borderId="62" xfId="106" applyNumberFormat="1" applyFont="1" applyBorder="1" applyAlignment="1">
      <alignment vertical="center"/>
      <protection/>
    </xf>
    <xf numFmtId="0" fontId="10" fillId="0" borderId="63" xfId="106" applyFont="1" applyFill="1" applyBorder="1" applyAlignment="1">
      <alignment vertical="center"/>
      <protection/>
    </xf>
    <xf numFmtId="0" fontId="10" fillId="0" borderId="64" xfId="106" applyFont="1" applyBorder="1" applyAlignment="1">
      <alignment vertical="center"/>
      <protection/>
    </xf>
    <xf numFmtId="181" fontId="10" fillId="0" borderId="65" xfId="106" applyNumberFormat="1" applyFont="1" applyBorder="1" applyAlignment="1">
      <alignment vertical="center"/>
      <protection/>
    </xf>
    <xf numFmtId="177" fontId="10" fillId="0" borderId="2" xfId="106" applyNumberFormat="1" applyFont="1" applyBorder="1" applyAlignment="1">
      <alignment vertical="center"/>
      <protection/>
    </xf>
    <xf numFmtId="0" fontId="10" fillId="0" borderId="66" xfId="106" applyFont="1" applyFill="1" applyBorder="1" applyAlignment="1">
      <alignment vertical="center"/>
      <protection/>
    </xf>
    <xf numFmtId="0" fontId="10" fillId="0" borderId="67" xfId="106" applyFont="1" applyBorder="1" applyAlignment="1">
      <alignment vertical="center"/>
      <protection/>
    </xf>
    <xf numFmtId="181" fontId="10" fillId="0" borderId="68" xfId="106" applyNumberFormat="1" applyFont="1" applyBorder="1" applyAlignment="1">
      <alignment vertical="center"/>
      <protection/>
    </xf>
    <xf numFmtId="177" fontId="10" fillId="0" borderId="69" xfId="106" applyNumberFormat="1" applyFont="1" applyBorder="1" applyAlignment="1">
      <alignment vertical="center"/>
      <protection/>
    </xf>
    <xf numFmtId="0" fontId="10" fillId="0" borderId="70" xfId="106" applyFont="1" applyBorder="1" applyAlignment="1">
      <alignment vertical="center"/>
      <protection/>
    </xf>
    <xf numFmtId="0" fontId="10" fillId="0" borderId="27" xfId="106" applyFont="1" applyBorder="1" applyAlignment="1">
      <alignment vertical="center"/>
      <protection/>
    </xf>
    <xf numFmtId="181" fontId="10" fillId="0" borderId="71" xfId="106" applyNumberFormat="1" applyFont="1" applyBorder="1" applyAlignment="1">
      <alignment vertical="center"/>
      <protection/>
    </xf>
    <xf numFmtId="177" fontId="10" fillId="0" borderId="72" xfId="106" applyNumberFormat="1" applyFont="1" applyBorder="1" applyAlignment="1">
      <alignment vertical="center"/>
      <protection/>
    </xf>
    <xf numFmtId="0" fontId="10" fillId="0" borderId="73" xfId="106" applyFont="1" applyBorder="1" applyAlignment="1">
      <alignment vertical="center"/>
      <protection/>
    </xf>
    <xf numFmtId="0" fontId="10" fillId="0" borderId="48" xfId="106" applyFont="1" applyBorder="1" applyAlignment="1">
      <alignment vertical="center"/>
      <protection/>
    </xf>
    <xf numFmtId="0" fontId="10" fillId="0" borderId="63" xfId="106" applyFont="1" applyBorder="1" applyAlignment="1">
      <alignment vertical="center"/>
      <protection/>
    </xf>
    <xf numFmtId="0" fontId="10" fillId="0" borderId="66" xfId="106" applyFont="1" applyBorder="1" applyAlignment="1">
      <alignment vertical="center"/>
      <protection/>
    </xf>
    <xf numFmtId="181" fontId="10" fillId="0" borderId="74" xfId="106" applyNumberFormat="1" applyFont="1" applyBorder="1" applyAlignment="1">
      <alignment vertical="center"/>
      <protection/>
    </xf>
    <xf numFmtId="177" fontId="10" fillId="0" borderId="75" xfId="106" applyNumberFormat="1" applyFont="1" applyBorder="1" applyAlignment="1">
      <alignment vertical="center"/>
      <protection/>
    </xf>
    <xf numFmtId="0" fontId="10" fillId="0" borderId="76" xfId="106" applyFont="1" applyBorder="1" applyAlignment="1">
      <alignment vertical="center"/>
      <protection/>
    </xf>
    <xf numFmtId="0" fontId="10" fillId="0" borderId="77" xfId="106" applyFont="1" applyBorder="1" applyAlignment="1">
      <alignment vertical="center"/>
      <protection/>
    </xf>
    <xf numFmtId="181" fontId="10" fillId="0" borderId="78" xfId="106" applyNumberFormat="1" applyFont="1" applyBorder="1" applyAlignment="1">
      <alignment vertical="center"/>
      <protection/>
    </xf>
    <xf numFmtId="177" fontId="10" fillId="0" borderId="79" xfId="106" applyNumberFormat="1" applyFont="1" applyBorder="1" applyAlignment="1">
      <alignment vertical="center"/>
      <protection/>
    </xf>
    <xf numFmtId="0" fontId="10" fillId="0" borderId="80" xfId="106" applyFont="1" applyBorder="1" applyAlignment="1">
      <alignment vertical="center"/>
      <protection/>
    </xf>
    <xf numFmtId="0" fontId="10" fillId="0" borderId="17" xfId="106" applyFont="1" applyBorder="1" applyAlignment="1">
      <alignment vertical="center"/>
      <protection/>
    </xf>
    <xf numFmtId="181" fontId="10" fillId="0" borderId="81" xfId="106" applyNumberFormat="1" applyFont="1" applyBorder="1" applyAlignment="1">
      <alignment vertical="center"/>
      <protection/>
    </xf>
    <xf numFmtId="177" fontId="10" fillId="0" borderId="82" xfId="106" applyNumberFormat="1" applyFont="1" applyBorder="1" applyAlignment="1">
      <alignment vertical="center"/>
      <protection/>
    </xf>
    <xf numFmtId="0" fontId="10" fillId="0" borderId="83" xfId="106" applyFont="1" applyBorder="1" applyAlignment="1">
      <alignment vertical="center"/>
      <protection/>
    </xf>
    <xf numFmtId="0" fontId="10" fillId="0" borderId="84" xfId="106" applyFont="1" applyBorder="1" applyAlignment="1">
      <alignment vertical="center"/>
      <protection/>
    </xf>
    <xf numFmtId="0" fontId="10" fillId="0" borderId="85" xfId="106" applyFont="1" applyFill="1" applyBorder="1" applyAlignment="1">
      <alignment vertical="center"/>
      <protection/>
    </xf>
    <xf numFmtId="181" fontId="10" fillId="0" borderId="86" xfId="106" applyNumberFormat="1" applyFont="1" applyBorder="1" applyAlignment="1">
      <alignment vertical="center"/>
      <protection/>
    </xf>
    <xf numFmtId="177" fontId="10" fillId="0" borderId="87" xfId="106" applyNumberFormat="1" applyFont="1" applyBorder="1" applyAlignment="1">
      <alignment vertical="center"/>
      <protection/>
    </xf>
    <xf numFmtId="0" fontId="10" fillId="0" borderId="88" xfId="106" applyFont="1" applyFill="1" applyBorder="1" applyAlignment="1">
      <alignment vertical="center"/>
      <protection/>
    </xf>
    <xf numFmtId="0" fontId="10" fillId="0" borderId="73" xfId="106" applyFont="1" applyFill="1" applyBorder="1" applyAlignment="1">
      <alignment vertical="center"/>
      <protection/>
    </xf>
    <xf numFmtId="181" fontId="10" fillId="0" borderId="89" xfId="106" applyNumberFormat="1" applyFont="1" applyBorder="1" applyAlignment="1">
      <alignment vertical="center"/>
      <protection/>
    </xf>
    <xf numFmtId="177" fontId="10" fillId="0" borderId="0" xfId="106" applyNumberFormat="1" applyFont="1" applyBorder="1" applyAlignment="1">
      <alignment vertical="center"/>
      <protection/>
    </xf>
    <xf numFmtId="0" fontId="10" fillId="0" borderId="18" xfId="106" applyFont="1" applyFill="1" applyBorder="1" applyAlignment="1">
      <alignment vertical="center"/>
      <protection/>
    </xf>
    <xf numFmtId="0" fontId="10" fillId="0" borderId="90" xfId="106" applyFont="1" applyBorder="1" applyAlignment="1">
      <alignment horizontal="center" vertical="center"/>
      <protection/>
    </xf>
    <xf numFmtId="0" fontId="10" fillId="0" borderId="91" xfId="106" applyFont="1" applyBorder="1" applyAlignment="1">
      <alignment horizontal="center" vertical="center"/>
      <protection/>
    </xf>
    <xf numFmtId="0" fontId="10" fillId="0" borderId="92" xfId="106" applyFont="1" applyBorder="1" applyAlignment="1">
      <alignment horizontal="center" vertical="center"/>
      <protection/>
    </xf>
    <xf numFmtId="0" fontId="10" fillId="0" borderId="93" xfId="106" applyFont="1" applyBorder="1" applyAlignment="1">
      <alignment horizontal="center" vertical="center"/>
      <protection/>
    </xf>
    <xf numFmtId="0" fontId="10" fillId="0" borderId="94" xfId="106" applyFont="1" applyBorder="1" applyAlignment="1">
      <alignment horizontal="right" vertical="center"/>
      <protection/>
    </xf>
    <xf numFmtId="0" fontId="17" fillId="0" borderId="0" xfId="106" applyFont="1" applyAlignment="1">
      <alignment vertical="center"/>
      <protection/>
    </xf>
    <xf numFmtId="0" fontId="64" fillId="0" borderId="0" xfId="106" applyFont="1" applyFill="1" applyBorder="1" applyAlignment="1">
      <alignment vertical="center"/>
      <protection/>
    </xf>
    <xf numFmtId="0" fontId="65" fillId="0" borderId="0" xfId="106" applyFont="1" applyFill="1" applyBorder="1" applyAlignment="1">
      <alignment vertical="center"/>
      <protection/>
    </xf>
    <xf numFmtId="0" fontId="63" fillId="0" borderId="0" xfId="106" applyFont="1" applyFill="1" applyAlignment="1">
      <alignment vertical="center"/>
      <protection/>
    </xf>
    <xf numFmtId="0" fontId="63" fillId="0" borderId="0" xfId="0" applyFont="1" applyFill="1" applyAlignment="1">
      <alignment vertical="center"/>
    </xf>
    <xf numFmtId="0" fontId="63" fillId="0" borderId="0" xfId="106" applyFont="1" applyFill="1" applyBorder="1" applyAlignment="1">
      <alignment vertical="center"/>
      <protection/>
    </xf>
    <xf numFmtId="0" fontId="63" fillId="0" borderId="95" xfId="106" applyFont="1" applyFill="1" applyBorder="1" applyAlignment="1">
      <alignment horizontal="center" vertical="center"/>
      <protection/>
    </xf>
    <xf numFmtId="0" fontId="63" fillId="0" borderId="51" xfId="106" applyFont="1" applyFill="1" applyBorder="1" applyAlignment="1">
      <alignment horizontal="center" vertical="center"/>
      <protection/>
    </xf>
    <xf numFmtId="0" fontId="63" fillId="0" borderId="96" xfId="106" applyFont="1" applyFill="1" applyBorder="1" applyAlignment="1">
      <alignment horizontal="center" vertical="center"/>
      <protection/>
    </xf>
    <xf numFmtId="0" fontId="63" fillId="0" borderId="91" xfId="106" applyFont="1" applyFill="1" applyBorder="1" applyAlignment="1">
      <alignment horizontal="center" vertical="center"/>
      <protection/>
    </xf>
    <xf numFmtId="0" fontId="63" fillId="0" borderId="90" xfId="106" applyFont="1" applyFill="1" applyBorder="1" applyAlignment="1">
      <alignment horizontal="center" vertical="center"/>
      <protection/>
    </xf>
    <xf numFmtId="0" fontId="63" fillId="0" borderId="17" xfId="106" applyFont="1" applyFill="1" applyBorder="1" applyAlignment="1">
      <alignment vertical="center"/>
      <protection/>
    </xf>
    <xf numFmtId="0" fontId="63" fillId="0" borderId="18" xfId="106" applyFont="1" applyFill="1" applyBorder="1" applyAlignment="1">
      <alignment vertical="center"/>
      <protection/>
    </xf>
    <xf numFmtId="177" fontId="63" fillId="0" borderId="29" xfId="106" applyNumberFormat="1" applyFont="1" applyFill="1" applyBorder="1" applyAlignment="1">
      <alignment vertical="center"/>
      <protection/>
    </xf>
    <xf numFmtId="177" fontId="63" fillId="0" borderId="30" xfId="106" applyNumberFormat="1" applyFont="1" applyFill="1" applyBorder="1" applyAlignment="1">
      <alignment vertical="center"/>
      <protection/>
    </xf>
    <xf numFmtId="181" fontId="63" fillId="0" borderId="28" xfId="106" applyNumberFormat="1" applyFont="1" applyFill="1" applyBorder="1" applyAlignment="1">
      <alignment vertical="center"/>
      <protection/>
    </xf>
    <xf numFmtId="0" fontId="63" fillId="0" borderId="97" xfId="106" applyFont="1" applyFill="1" applyBorder="1" applyAlignment="1">
      <alignment vertical="center"/>
      <protection/>
    </xf>
    <xf numFmtId="0" fontId="63" fillId="0" borderId="62" xfId="106" applyFont="1" applyFill="1" applyBorder="1" applyAlignment="1">
      <alignment vertical="center"/>
      <protection/>
    </xf>
    <xf numFmtId="0" fontId="63" fillId="0" borderId="63" xfId="106" applyFont="1" applyFill="1" applyBorder="1" applyAlignment="1">
      <alignment vertical="center"/>
      <protection/>
    </xf>
    <xf numFmtId="177" fontId="63" fillId="0" borderId="33" xfId="106" applyNumberFormat="1" applyFont="1" applyFill="1" applyBorder="1" applyAlignment="1">
      <alignment vertical="center"/>
      <protection/>
    </xf>
    <xf numFmtId="177" fontId="63" fillId="0" borderId="34" xfId="106" applyNumberFormat="1" applyFont="1" applyFill="1" applyBorder="1" applyAlignment="1">
      <alignment vertical="center"/>
      <protection/>
    </xf>
    <xf numFmtId="0" fontId="63" fillId="0" borderId="98" xfId="106" applyFont="1" applyFill="1" applyBorder="1" applyAlignment="1">
      <alignment vertical="center"/>
      <protection/>
    </xf>
    <xf numFmtId="0" fontId="63" fillId="0" borderId="98" xfId="106" applyFont="1" applyFill="1" applyBorder="1" applyAlignment="1">
      <alignment horizontal="left" vertical="center" shrinkToFit="1"/>
      <protection/>
    </xf>
    <xf numFmtId="0" fontId="63" fillId="0" borderId="32" xfId="106" applyFont="1" applyFill="1" applyBorder="1" applyAlignment="1">
      <alignment horizontal="left" vertical="center" shrinkToFit="1"/>
      <protection/>
    </xf>
    <xf numFmtId="0" fontId="63" fillId="0" borderId="99" xfId="106" applyFont="1" applyFill="1" applyBorder="1" applyAlignment="1">
      <alignment horizontal="left" vertical="center" shrinkToFit="1"/>
      <protection/>
    </xf>
    <xf numFmtId="0" fontId="63" fillId="0" borderId="84" xfId="106" applyFont="1" applyFill="1" applyBorder="1" applyAlignment="1">
      <alignment vertical="center"/>
      <protection/>
    </xf>
    <xf numFmtId="0" fontId="63" fillId="0" borderId="64" xfId="106" applyFont="1" applyFill="1" applyBorder="1" applyAlignment="1">
      <alignment vertical="center"/>
      <protection/>
    </xf>
    <xf numFmtId="0" fontId="63" fillId="0" borderId="98" xfId="106" applyFont="1" applyFill="1" applyBorder="1" applyAlignment="1">
      <alignment horizontal="left" vertical="center"/>
      <protection/>
    </xf>
    <xf numFmtId="0" fontId="63" fillId="0" borderId="99" xfId="106" applyFont="1" applyFill="1" applyBorder="1" applyAlignment="1">
      <alignment horizontal="left" vertical="center"/>
      <protection/>
    </xf>
    <xf numFmtId="0" fontId="62" fillId="0" borderId="60" xfId="106" applyFont="1" applyFill="1" applyBorder="1" applyAlignment="1">
      <alignment vertical="center"/>
      <protection/>
    </xf>
    <xf numFmtId="0" fontId="62" fillId="0" borderId="58" xfId="106" applyFont="1" applyFill="1" applyBorder="1" applyAlignment="1">
      <alignment vertical="center"/>
      <protection/>
    </xf>
    <xf numFmtId="0" fontId="62" fillId="0" borderId="59" xfId="106" applyFont="1" applyFill="1" applyBorder="1" applyAlignment="1">
      <alignment vertical="center"/>
      <protection/>
    </xf>
    <xf numFmtId="177" fontId="62" fillId="0" borderId="44" xfId="106" applyNumberFormat="1" applyFont="1" applyFill="1" applyBorder="1" applyAlignment="1">
      <alignment vertical="center"/>
      <protection/>
    </xf>
    <xf numFmtId="0" fontId="62" fillId="0" borderId="0" xfId="0" applyFont="1" applyFill="1" applyAlignment="1">
      <alignment vertical="center"/>
    </xf>
    <xf numFmtId="0" fontId="62" fillId="0" borderId="0" xfId="106" applyFont="1" applyFill="1" applyBorder="1" applyAlignment="1">
      <alignment vertical="center"/>
      <protection/>
    </xf>
    <xf numFmtId="177" fontId="62" fillId="0" borderId="0" xfId="106" applyNumberFormat="1" applyFont="1" applyFill="1" applyBorder="1" applyAlignment="1">
      <alignment vertical="center"/>
      <protection/>
    </xf>
    <xf numFmtId="0" fontId="19" fillId="0" borderId="0" xfId="0" applyFont="1" applyFill="1" applyAlignment="1">
      <alignment vertical="center" textRotation="180"/>
    </xf>
    <xf numFmtId="0" fontId="63" fillId="0" borderId="0" xfId="0" applyFont="1" applyFill="1" applyBorder="1" applyAlignment="1">
      <alignment vertical="center"/>
    </xf>
    <xf numFmtId="0" fontId="19" fillId="0" borderId="0" xfId="0" applyFont="1" applyFill="1" applyAlignment="1">
      <alignment vertical="center"/>
    </xf>
    <xf numFmtId="177" fontId="10" fillId="0" borderId="20" xfId="106" applyNumberFormat="1" applyFont="1" applyBorder="1" applyAlignment="1">
      <alignment vertical="center"/>
      <protection/>
    </xf>
    <xf numFmtId="181" fontId="10" fillId="0" borderId="21" xfId="106" applyNumberFormat="1" applyFont="1" applyBorder="1" applyAlignment="1">
      <alignment vertical="center"/>
      <protection/>
    </xf>
    <xf numFmtId="177" fontId="10" fillId="0" borderId="100" xfId="106" applyNumberFormat="1" applyFont="1" applyBorder="1" applyAlignment="1">
      <alignment vertical="center"/>
      <protection/>
    </xf>
    <xf numFmtId="181" fontId="10" fillId="0" borderId="73" xfId="106" applyNumberFormat="1" applyFont="1" applyBorder="1" applyAlignment="1">
      <alignment vertical="center"/>
      <protection/>
    </xf>
    <xf numFmtId="177" fontId="10" fillId="0" borderId="101" xfId="106" applyNumberFormat="1" applyFont="1" applyBorder="1" applyAlignment="1">
      <alignment vertical="center"/>
      <protection/>
    </xf>
    <xf numFmtId="181" fontId="10" fillId="0" borderId="80" xfId="106" applyNumberFormat="1" applyFont="1" applyBorder="1" applyAlignment="1">
      <alignment vertical="center"/>
      <protection/>
    </xf>
    <xf numFmtId="177" fontId="10" fillId="0" borderId="102" xfId="106" applyNumberFormat="1" applyFont="1" applyBorder="1" applyAlignment="1">
      <alignment vertical="center"/>
      <protection/>
    </xf>
    <xf numFmtId="181" fontId="10" fillId="0" borderId="70" xfId="106" applyNumberFormat="1" applyFont="1" applyBorder="1" applyAlignment="1">
      <alignment vertical="center"/>
      <protection/>
    </xf>
    <xf numFmtId="177" fontId="10" fillId="0" borderId="30" xfId="106" applyNumberFormat="1" applyFont="1" applyBorder="1" applyAlignment="1">
      <alignment vertical="center"/>
      <protection/>
    </xf>
    <xf numFmtId="181" fontId="10" fillId="0" borderId="28" xfId="106" applyNumberFormat="1" applyFont="1" applyBorder="1" applyAlignment="1">
      <alignment vertical="center"/>
      <protection/>
    </xf>
    <xf numFmtId="177" fontId="10" fillId="0" borderId="34" xfId="106" applyNumberFormat="1" applyFont="1" applyBorder="1" applyAlignment="1">
      <alignment vertical="center"/>
      <protection/>
    </xf>
    <xf numFmtId="181" fontId="10" fillId="0" borderId="32" xfId="106" applyNumberFormat="1" applyFont="1" applyBorder="1" applyAlignment="1">
      <alignment vertical="center"/>
      <protection/>
    </xf>
    <xf numFmtId="177" fontId="10" fillId="0" borderId="38" xfId="106" applyNumberFormat="1" applyFont="1" applyBorder="1" applyAlignment="1">
      <alignment vertical="center"/>
      <protection/>
    </xf>
    <xf numFmtId="181" fontId="10" fillId="0" borderId="36" xfId="106" applyNumberFormat="1" applyFont="1" applyBorder="1" applyAlignment="1">
      <alignment vertical="center"/>
      <protection/>
    </xf>
    <xf numFmtId="177" fontId="10" fillId="0" borderId="103" xfId="106" applyNumberFormat="1" applyFont="1" applyBorder="1" applyAlignment="1">
      <alignment vertical="center"/>
      <protection/>
    </xf>
    <xf numFmtId="181" fontId="10" fillId="0" borderId="104" xfId="106" applyNumberFormat="1" applyFont="1" applyBorder="1" applyAlignment="1">
      <alignment vertical="center"/>
      <protection/>
    </xf>
    <xf numFmtId="177" fontId="10" fillId="0" borderId="105" xfId="106" applyNumberFormat="1" applyFont="1" applyBorder="1" applyAlignment="1">
      <alignment vertical="center"/>
      <protection/>
    </xf>
    <xf numFmtId="177" fontId="10" fillId="0" borderId="106" xfId="106" applyNumberFormat="1" applyFont="1" applyBorder="1" applyAlignment="1">
      <alignment vertical="center"/>
      <protection/>
    </xf>
    <xf numFmtId="181" fontId="10" fillId="0" borderId="76" xfId="106" applyNumberFormat="1" applyFont="1" applyBorder="1" applyAlignment="1">
      <alignment horizontal="right" vertical="center"/>
      <protection/>
    </xf>
    <xf numFmtId="177" fontId="11" fillId="0" borderId="45" xfId="106" applyNumberFormat="1" applyFont="1" applyBorder="1" applyAlignment="1">
      <alignment vertical="center"/>
      <protection/>
    </xf>
    <xf numFmtId="181" fontId="11" fillId="0" borderId="46" xfId="106" applyNumberFormat="1" applyFont="1" applyBorder="1" applyAlignment="1">
      <alignment vertical="center"/>
      <protection/>
    </xf>
    <xf numFmtId="181" fontId="63" fillId="0" borderId="32" xfId="106" applyNumberFormat="1" applyFont="1" applyFill="1" applyBorder="1" applyAlignment="1">
      <alignment vertical="center"/>
      <protection/>
    </xf>
    <xf numFmtId="181" fontId="63" fillId="0" borderId="32" xfId="106" applyNumberFormat="1" applyFont="1" applyFill="1" applyBorder="1" applyAlignment="1">
      <alignment horizontal="right" vertical="center"/>
      <protection/>
    </xf>
    <xf numFmtId="177" fontId="62" fillId="0" borderId="45" xfId="106" applyNumberFormat="1" applyFont="1" applyFill="1" applyBorder="1" applyAlignment="1">
      <alignment vertical="center"/>
      <protection/>
    </xf>
    <xf numFmtId="182" fontId="62" fillId="0" borderId="46" xfId="106" applyNumberFormat="1" applyFont="1" applyFill="1" applyBorder="1" applyAlignment="1">
      <alignment vertical="center"/>
      <protection/>
    </xf>
    <xf numFmtId="181" fontId="62" fillId="0" borderId="0" xfId="106" applyNumberFormat="1" applyFont="1" applyFill="1" applyBorder="1" applyAlignment="1">
      <alignment vertical="center"/>
      <protection/>
    </xf>
    <xf numFmtId="0" fontId="8" fillId="33" borderId="0" xfId="0" applyFont="1" applyFill="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10" fillId="33" borderId="0" xfId="0" applyFont="1" applyFill="1" applyAlignment="1">
      <alignment vertical="center" textRotation="180"/>
    </xf>
    <xf numFmtId="181" fontId="10" fillId="33" borderId="0" xfId="0" applyNumberFormat="1" applyFont="1" applyFill="1" applyAlignment="1">
      <alignment vertical="center"/>
    </xf>
    <xf numFmtId="0" fontId="14" fillId="33" borderId="0" xfId="0" applyFont="1" applyFill="1" applyAlignment="1">
      <alignment vertical="center"/>
    </xf>
    <xf numFmtId="0" fontId="8" fillId="33" borderId="0" xfId="0" applyFont="1" applyFill="1" applyAlignment="1">
      <alignment vertical="center" textRotation="180"/>
    </xf>
    <xf numFmtId="181" fontId="8" fillId="33" borderId="0" xfId="0" applyNumberFormat="1" applyFont="1" applyFill="1" applyAlignment="1">
      <alignment vertical="center"/>
    </xf>
    <xf numFmtId="177" fontId="63" fillId="3" borderId="29" xfId="109" applyNumberFormat="1" applyFont="1" applyFill="1" applyBorder="1" applyAlignment="1">
      <alignment vertical="center"/>
      <protection/>
    </xf>
    <xf numFmtId="177" fontId="63" fillId="3" borderId="30" xfId="109" applyNumberFormat="1" applyFont="1" applyFill="1" applyBorder="1" applyAlignment="1">
      <alignment vertical="center"/>
      <protection/>
    </xf>
    <xf numFmtId="177" fontId="63" fillId="3" borderId="33" xfId="109" applyNumberFormat="1" applyFont="1" applyFill="1" applyBorder="1" applyAlignment="1">
      <alignment vertical="center"/>
      <protection/>
    </xf>
    <xf numFmtId="177" fontId="63" fillId="3" borderId="34" xfId="109" applyNumberFormat="1" applyFont="1" applyFill="1" applyBorder="1" applyAlignment="1">
      <alignment vertical="center"/>
      <protection/>
    </xf>
    <xf numFmtId="177" fontId="63" fillId="3" borderId="37" xfId="109" applyNumberFormat="1" applyFont="1" applyFill="1" applyBorder="1" applyAlignment="1">
      <alignment vertical="center"/>
      <protection/>
    </xf>
    <xf numFmtId="177" fontId="63" fillId="3" borderId="38" xfId="109" applyNumberFormat="1" applyFont="1" applyFill="1" applyBorder="1" applyAlignment="1">
      <alignment vertical="center"/>
      <protection/>
    </xf>
    <xf numFmtId="177" fontId="63" fillId="3" borderId="55" xfId="109" applyNumberFormat="1" applyFont="1" applyFill="1" applyBorder="1" applyAlignment="1">
      <alignment vertical="center"/>
      <protection/>
    </xf>
    <xf numFmtId="177" fontId="63" fillId="3" borderId="95" xfId="109" applyNumberFormat="1" applyFont="1" applyFill="1" applyBorder="1" applyAlignment="1">
      <alignment vertical="center"/>
      <protection/>
    </xf>
    <xf numFmtId="177" fontId="63" fillId="3" borderId="51" xfId="109" applyNumberFormat="1" applyFont="1" applyFill="1" applyBorder="1" applyAlignment="1">
      <alignment vertical="center"/>
      <protection/>
    </xf>
    <xf numFmtId="177" fontId="63" fillId="0" borderId="49" xfId="106" applyNumberFormat="1" applyFont="1" applyFill="1" applyBorder="1" applyAlignment="1">
      <alignment vertical="center"/>
      <protection/>
    </xf>
    <xf numFmtId="181" fontId="63" fillId="0" borderId="39" xfId="106" applyNumberFormat="1" applyFont="1" applyFill="1" applyBorder="1" applyAlignment="1">
      <alignment vertical="center"/>
      <protection/>
    </xf>
    <xf numFmtId="177" fontId="63" fillId="0" borderId="20" xfId="106" applyNumberFormat="1" applyFont="1" applyFill="1" applyBorder="1" applyAlignment="1">
      <alignment vertical="center"/>
      <protection/>
    </xf>
    <xf numFmtId="181" fontId="63" fillId="0" borderId="21" xfId="106" applyNumberFormat="1" applyFont="1" applyFill="1" applyBorder="1" applyAlignment="1">
      <alignment vertical="center"/>
      <protection/>
    </xf>
    <xf numFmtId="177" fontId="62" fillId="0" borderId="107" xfId="106" applyNumberFormat="1" applyFont="1" applyFill="1" applyBorder="1" applyAlignment="1">
      <alignment vertical="center"/>
      <protection/>
    </xf>
    <xf numFmtId="181" fontId="62" fillId="0" borderId="107" xfId="106" applyNumberFormat="1" applyFont="1" applyFill="1" applyBorder="1" applyAlignment="1">
      <alignment vertical="center"/>
      <protection/>
    </xf>
    <xf numFmtId="0" fontId="44" fillId="0" borderId="0" xfId="109" applyFill="1" applyAlignment="1">
      <alignment vertical="center"/>
      <protection/>
    </xf>
    <xf numFmtId="0" fontId="0" fillId="0" borderId="0" xfId="110" applyFill="1" applyAlignment="1">
      <alignment vertical="center"/>
      <protection/>
    </xf>
    <xf numFmtId="0" fontId="0" fillId="0" borderId="0" xfId="110" applyFill="1" applyAlignment="1">
      <alignment horizontal="right" vertical="center"/>
      <protection/>
    </xf>
    <xf numFmtId="0" fontId="0" fillId="0" borderId="0" xfId="110" applyFill="1" applyBorder="1" applyAlignment="1">
      <alignment horizontal="right" vertical="center"/>
      <protection/>
    </xf>
    <xf numFmtId="0" fontId="18" fillId="0" borderId="0" xfId="110" applyFont="1" applyFill="1" applyBorder="1" applyAlignment="1">
      <alignment horizontal="right" vertical="center"/>
      <protection/>
    </xf>
    <xf numFmtId="0" fontId="63" fillId="0" borderId="0" xfId="109" applyFont="1" applyFill="1" applyAlignment="1">
      <alignment vertical="center"/>
      <protection/>
    </xf>
    <xf numFmtId="0" fontId="63" fillId="0" borderId="37" xfId="109" applyFont="1" applyFill="1" applyBorder="1" applyAlignment="1">
      <alignment horizontal="center" vertical="center"/>
      <protection/>
    </xf>
    <xf numFmtId="0" fontId="63" fillId="0" borderId="38" xfId="109" applyFont="1" applyFill="1" applyBorder="1" applyAlignment="1">
      <alignment horizontal="center" vertical="center"/>
      <protection/>
    </xf>
    <xf numFmtId="0" fontId="63" fillId="0" borderId="36" xfId="109" applyFont="1" applyFill="1" applyBorder="1" applyAlignment="1">
      <alignment horizontal="center" vertical="center"/>
      <protection/>
    </xf>
    <xf numFmtId="0" fontId="63" fillId="0" borderId="19" xfId="109" applyFont="1" applyFill="1" applyBorder="1" applyAlignment="1">
      <alignment horizontal="center" vertical="center"/>
      <protection/>
    </xf>
    <xf numFmtId="0" fontId="63" fillId="0" borderId="20" xfId="109" applyFont="1" applyFill="1" applyBorder="1" applyAlignment="1">
      <alignment horizontal="center" vertical="center"/>
      <protection/>
    </xf>
    <xf numFmtId="0" fontId="63" fillId="0" borderId="21" xfId="109" applyFont="1" applyFill="1" applyBorder="1" applyAlignment="1">
      <alignment horizontal="center" vertical="center"/>
      <protection/>
    </xf>
    <xf numFmtId="0" fontId="63" fillId="0" borderId="24" xfId="109" applyFont="1" applyFill="1" applyBorder="1" applyAlignment="1">
      <alignment horizontal="center" vertical="center"/>
      <protection/>
    </xf>
    <xf numFmtId="0" fontId="63" fillId="0" borderId="25" xfId="109" applyFont="1" applyFill="1" applyBorder="1" applyAlignment="1">
      <alignment horizontal="center" vertical="center"/>
      <protection/>
    </xf>
    <xf numFmtId="0" fontId="63" fillId="0" borderId="26" xfId="109" applyFont="1" applyFill="1" applyBorder="1" applyAlignment="1">
      <alignment horizontal="center" vertical="center"/>
      <protection/>
    </xf>
    <xf numFmtId="177" fontId="63" fillId="0" borderId="27" xfId="109" applyNumberFormat="1" applyFont="1" applyFill="1" applyBorder="1" applyAlignment="1">
      <alignment horizontal="right" vertical="center"/>
      <protection/>
    </xf>
    <xf numFmtId="179" fontId="63" fillId="0" borderId="28" xfId="109" applyNumberFormat="1" applyFont="1" applyFill="1" applyBorder="1" applyAlignment="1">
      <alignment vertical="center" shrinkToFit="1"/>
      <protection/>
    </xf>
    <xf numFmtId="177" fontId="63" fillId="0" borderId="29" xfId="109" applyNumberFormat="1" applyFont="1" applyFill="1" applyBorder="1" applyAlignment="1">
      <alignment vertical="center"/>
      <protection/>
    </xf>
    <xf numFmtId="177" fontId="63" fillId="0" borderId="30" xfId="109" applyNumberFormat="1" applyFont="1" applyFill="1" applyBorder="1" applyAlignment="1">
      <alignment vertical="center"/>
      <protection/>
    </xf>
    <xf numFmtId="178" fontId="63" fillId="0" borderId="30" xfId="109" applyNumberFormat="1" applyFont="1" applyFill="1" applyBorder="1" applyAlignment="1">
      <alignment vertical="center"/>
      <protection/>
    </xf>
    <xf numFmtId="178" fontId="63" fillId="0" borderId="28" xfId="109" applyNumberFormat="1" applyFont="1" applyFill="1" applyBorder="1" applyAlignment="1">
      <alignment vertical="center"/>
      <protection/>
    </xf>
    <xf numFmtId="177" fontId="63" fillId="0" borderId="31" xfId="109" applyNumberFormat="1" applyFont="1" applyFill="1" applyBorder="1" applyAlignment="1">
      <alignment horizontal="right" vertical="center"/>
      <protection/>
    </xf>
    <xf numFmtId="179" fontId="63" fillId="0" borderId="32" xfId="107" applyNumberFormat="1" applyFont="1" applyFill="1" applyBorder="1" applyAlignment="1">
      <alignment vertical="center"/>
      <protection/>
    </xf>
    <xf numFmtId="177" fontId="63" fillId="0" borderId="33" xfId="109" applyNumberFormat="1" applyFont="1" applyFill="1" applyBorder="1" applyAlignment="1">
      <alignment vertical="center"/>
      <protection/>
    </xf>
    <xf numFmtId="177" fontId="63" fillId="0" borderId="34" xfId="109" applyNumberFormat="1" applyFont="1" applyFill="1" applyBorder="1" applyAlignment="1">
      <alignment vertical="center"/>
      <protection/>
    </xf>
    <xf numFmtId="178" fontId="63" fillId="0" borderId="34" xfId="109" applyNumberFormat="1" applyFont="1" applyFill="1" applyBorder="1" applyAlignment="1">
      <alignment vertical="center"/>
      <protection/>
    </xf>
    <xf numFmtId="178" fontId="63" fillId="0" borderId="32" xfId="109" applyNumberFormat="1" applyFont="1" applyFill="1" applyBorder="1" applyAlignment="1">
      <alignment vertical="center"/>
      <protection/>
    </xf>
    <xf numFmtId="177" fontId="63" fillId="0" borderId="35" xfId="109" applyNumberFormat="1" applyFont="1" applyFill="1" applyBorder="1" applyAlignment="1">
      <alignment horizontal="right" vertical="center"/>
      <protection/>
    </xf>
    <xf numFmtId="179" fontId="63" fillId="0" borderId="36" xfId="107" applyNumberFormat="1" applyFont="1" applyFill="1" applyBorder="1" applyAlignment="1">
      <alignment vertical="center"/>
      <protection/>
    </xf>
    <xf numFmtId="177" fontId="63" fillId="0" borderId="37" xfId="109" applyNumberFormat="1" applyFont="1" applyFill="1" applyBorder="1" applyAlignment="1">
      <alignment vertical="center"/>
      <protection/>
    </xf>
    <xf numFmtId="177" fontId="63" fillId="0" borderId="38" xfId="109" applyNumberFormat="1" applyFont="1" applyFill="1" applyBorder="1" applyAlignment="1">
      <alignment vertical="center"/>
      <protection/>
    </xf>
    <xf numFmtId="177" fontId="63" fillId="0" borderId="20" xfId="109" applyNumberFormat="1" applyFont="1" applyFill="1" applyBorder="1" applyAlignment="1">
      <alignment vertical="center"/>
      <protection/>
    </xf>
    <xf numFmtId="178" fontId="63" fillId="0" borderId="38" xfId="109" applyNumberFormat="1" applyFont="1" applyFill="1" applyBorder="1" applyAlignment="1">
      <alignment vertical="center"/>
      <protection/>
    </xf>
    <xf numFmtId="178" fontId="63" fillId="0" borderId="36" xfId="109" applyNumberFormat="1" applyFont="1" applyFill="1" applyBorder="1" applyAlignment="1">
      <alignment vertical="center"/>
      <protection/>
    </xf>
    <xf numFmtId="177" fontId="63" fillId="0" borderId="56" xfId="109" applyNumberFormat="1" applyFont="1" applyFill="1" applyBorder="1" applyAlignment="1">
      <alignment horizontal="right" vertical="center"/>
      <protection/>
    </xf>
    <xf numFmtId="179" fontId="63" fillId="0" borderId="32" xfId="107" applyNumberFormat="1" applyFont="1" applyFill="1" applyBorder="1" applyAlignment="1">
      <alignment vertical="center" shrinkToFit="1"/>
      <protection/>
    </xf>
    <xf numFmtId="177" fontId="63" fillId="0" borderId="55" xfId="109" applyNumberFormat="1" applyFont="1" applyFill="1" applyBorder="1" applyAlignment="1">
      <alignment vertical="center"/>
      <protection/>
    </xf>
    <xf numFmtId="178" fontId="63" fillId="0" borderId="49" xfId="109" applyNumberFormat="1" applyFont="1" applyFill="1" applyBorder="1" applyAlignment="1">
      <alignment vertical="center"/>
      <protection/>
    </xf>
    <xf numFmtId="178" fontId="63" fillId="0" borderId="39" xfId="109" applyNumberFormat="1" applyFont="1" applyFill="1" applyBorder="1" applyAlignment="1">
      <alignment vertical="center"/>
      <protection/>
    </xf>
    <xf numFmtId="177" fontId="62" fillId="0" borderId="44" xfId="107" applyNumberFormat="1" applyFont="1" applyFill="1" applyBorder="1" applyAlignment="1">
      <alignment vertical="center"/>
      <protection/>
    </xf>
    <xf numFmtId="178" fontId="62" fillId="0" borderId="54" xfId="109" applyNumberFormat="1" applyFont="1" applyFill="1" applyBorder="1" applyAlignment="1">
      <alignment vertical="center"/>
      <protection/>
    </xf>
    <xf numFmtId="178" fontId="62" fillId="0" borderId="53" xfId="109" applyNumberFormat="1" applyFont="1" applyFill="1" applyBorder="1" applyAlignment="1">
      <alignment vertical="center"/>
      <protection/>
    </xf>
    <xf numFmtId="0" fontId="62" fillId="0" borderId="0" xfId="109" applyFont="1" applyFill="1" applyAlignment="1">
      <alignment vertical="center"/>
      <protection/>
    </xf>
    <xf numFmtId="177" fontId="63" fillId="0" borderId="52" xfId="109" applyNumberFormat="1" applyFont="1" applyFill="1" applyBorder="1" applyAlignment="1">
      <alignment vertical="center"/>
      <protection/>
    </xf>
    <xf numFmtId="179" fontId="63" fillId="0" borderId="50" xfId="109" applyNumberFormat="1" applyFont="1" applyFill="1" applyBorder="1" applyAlignment="1">
      <alignment vertical="center" shrinkToFit="1"/>
      <protection/>
    </xf>
    <xf numFmtId="177" fontId="63" fillId="0" borderId="95" xfId="109" applyNumberFormat="1" applyFont="1" applyFill="1" applyBorder="1" applyAlignment="1">
      <alignment vertical="center"/>
      <protection/>
    </xf>
    <xf numFmtId="177" fontId="63" fillId="0" borderId="51" xfId="109" applyNumberFormat="1" applyFont="1" applyFill="1" applyBorder="1" applyAlignment="1">
      <alignment vertical="center"/>
      <protection/>
    </xf>
    <xf numFmtId="178" fontId="63" fillId="0" borderId="51" xfId="109" applyNumberFormat="1" applyFont="1" applyFill="1" applyBorder="1" applyAlignment="1">
      <alignment vertical="center"/>
      <protection/>
    </xf>
    <xf numFmtId="178" fontId="63" fillId="0" borderId="50" xfId="109" applyNumberFormat="1" applyFont="1" applyFill="1" applyBorder="1" applyAlignment="1">
      <alignment vertical="center"/>
      <protection/>
    </xf>
    <xf numFmtId="177" fontId="63" fillId="0" borderId="31" xfId="109" applyNumberFormat="1" applyFont="1" applyFill="1" applyBorder="1" applyAlignment="1">
      <alignment vertical="center"/>
      <protection/>
    </xf>
    <xf numFmtId="179" fontId="63" fillId="0" borderId="36" xfId="107" applyNumberFormat="1" applyFont="1" applyFill="1" applyBorder="1" applyAlignment="1">
      <alignment vertical="center" shrinkToFit="1"/>
      <protection/>
    </xf>
    <xf numFmtId="177" fontId="63" fillId="0" borderId="49" xfId="109" applyNumberFormat="1" applyFont="1" applyFill="1" applyBorder="1" applyAlignment="1">
      <alignment vertical="center"/>
      <protection/>
    </xf>
    <xf numFmtId="177" fontId="62" fillId="0" borderId="40" xfId="107" applyNumberFormat="1" applyFont="1" applyFill="1" applyBorder="1" applyAlignment="1">
      <alignment vertical="center"/>
      <protection/>
    </xf>
    <xf numFmtId="178" fontId="62" fillId="0" borderId="41" xfId="109" applyNumberFormat="1" applyFont="1" applyFill="1" applyBorder="1" applyAlignment="1">
      <alignment vertical="center"/>
      <protection/>
    </xf>
    <xf numFmtId="178" fontId="62" fillId="0" borderId="42" xfId="109" applyNumberFormat="1" applyFont="1" applyFill="1" applyBorder="1" applyAlignment="1">
      <alignment vertical="center"/>
      <protection/>
    </xf>
    <xf numFmtId="178" fontId="62" fillId="0" borderId="45" xfId="109" applyNumberFormat="1" applyFont="1" applyFill="1" applyBorder="1" applyAlignment="1">
      <alignment vertical="center"/>
      <protection/>
    </xf>
    <xf numFmtId="178" fontId="62" fillId="0" borderId="46" xfId="109" applyNumberFormat="1" applyFont="1" applyFill="1" applyBorder="1" applyAlignment="1">
      <alignment vertical="center"/>
      <protection/>
    </xf>
    <xf numFmtId="178" fontId="63" fillId="0" borderId="34" xfId="109" applyNumberFormat="1" applyFont="1" applyFill="1" applyBorder="1" applyAlignment="1">
      <alignment horizontal="right" vertical="center"/>
      <protection/>
    </xf>
    <xf numFmtId="0" fontId="16" fillId="0" borderId="0" xfId="0" applyFont="1" applyFill="1" applyAlignment="1">
      <alignment vertical="center"/>
    </xf>
    <xf numFmtId="0" fontId="15"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0" fontId="8" fillId="0" borderId="93"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108" xfId="0" applyFont="1" applyFill="1" applyBorder="1" applyAlignment="1">
      <alignment horizontal="center" vertical="center"/>
    </xf>
    <xf numFmtId="0" fontId="10" fillId="0" borderId="91" xfId="0" applyFont="1" applyFill="1" applyBorder="1" applyAlignment="1">
      <alignment horizontal="center" vertical="center"/>
    </xf>
    <xf numFmtId="0" fontId="10" fillId="0" borderId="90" xfId="0" applyFont="1" applyFill="1" applyBorder="1" applyAlignment="1">
      <alignment horizontal="center" vertical="center"/>
    </xf>
    <xf numFmtId="0" fontId="8" fillId="0" borderId="48" xfId="0" applyFont="1" applyFill="1" applyBorder="1" applyAlignment="1">
      <alignment vertical="center"/>
    </xf>
    <xf numFmtId="0" fontId="8" fillId="0" borderId="99" xfId="0" applyFont="1" applyFill="1" applyBorder="1" applyAlignment="1">
      <alignment vertical="center"/>
    </xf>
    <xf numFmtId="0" fontId="8" fillId="0" borderId="83" xfId="0" applyFont="1" applyFill="1" applyBorder="1" applyAlignment="1">
      <alignment vertical="center"/>
    </xf>
    <xf numFmtId="177" fontId="8" fillId="0" borderId="82" xfId="0" applyNumberFormat="1" applyFont="1" applyFill="1" applyBorder="1" applyAlignment="1">
      <alignment vertical="center"/>
    </xf>
    <xf numFmtId="181" fontId="8" fillId="0" borderId="81" xfId="0" applyNumberFormat="1" applyFont="1" applyFill="1" applyBorder="1" applyAlignment="1">
      <alignment vertical="center"/>
    </xf>
    <xf numFmtId="177" fontId="8" fillId="0" borderId="99" xfId="0" applyNumberFormat="1" applyFont="1" applyFill="1" applyBorder="1" applyAlignment="1">
      <alignment vertical="center"/>
    </xf>
    <xf numFmtId="177" fontId="8" fillId="0" borderId="30" xfId="0" applyNumberFormat="1" applyFont="1" applyFill="1" applyBorder="1" applyAlignment="1">
      <alignment vertical="center"/>
    </xf>
    <xf numFmtId="181" fontId="8" fillId="0" borderId="28" xfId="0" applyNumberFormat="1" applyFont="1" applyFill="1" applyBorder="1" applyAlignment="1">
      <alignment vertical="center"/>
    </xf>
    <xf numFmtId="0" fontId="8" fillId="0" borderId="109" xfId="0" applyFont="1" applyFill="1" applyBorder="1" applyAlignment="1">
      <alignment vertical="center"/>
    </xf>
    <xf numFmtId="0" fontId="8" fillId="0" borderId="66" xfId="0" applyFont="1" applyFill="1" applyBorder="1" applyAlignment="1">
      <alignment vertical="center"/>
    </xf>
    <xf numFmtId="177" fontId="8" fillId="0" borderId="2" xfId="0" applyNumberFormat="1" applyFont="1" applyFill="1" applyBorder="1" applyAlignment="1">
      <alignment vertical="center"/>
    </xf>
    <xf numFmtId="181" fontId="8" fillId="0" borderId="65" xfId="0" applyNumberFormat="1" applyFont="1" applyFill="1" applyBorder="1" applyAlignment="1">
      <alignment vertical="center"/>
    </xf>
    <xf numFmtId="177" fontId="8" fillId="0" borderId="109" xfId="0" applyNumberFormat="1" applyFont="1" applyFill="1" applyBorder="1" applyAlignment="1">
      <alignment vertical="center"/>
    </xf>
    <xf numFmtId="177" fontId="8" fillId="0" borderId="34" xfId="0" applyNumberFormat="1" applyFont="1" applyFill="1" applyBorder="1" applyAlignment="1">
      <alignment vertical="center"/>
    </xf>
    <xf numFmtId="181" fontId="8" fillId="0" borderId="32" xfId="0" applyNumberFormat="1" applyFont="1" applyFill="1" applyBorder="1" applyAlignment="1">
      <alignment vertical="center"/>
    </xf>
    <xf numFmtId="0" fontId="8" fillId="0" borderId="27" xfId="0" applyFont="1" applyFill="1" applyBorder="1" applyAlignment="1">
      <alignment vertical="center"/>
    </xf>
    <xf numFmtId="0" fontId="8" fillId="0" borderId="35" xfId="0" applyFont="1" applyFill="1" applyBorder="1" applyAlignment="1">
      <alignment vertical="center"/>
    </xf>
    <xf numFmtId="0" fontId="8" fillId="0" borderId="62" xfId="0" applyFont="1" applyFill="1" applyBorder="1" applyAlignment="1">
      <alignment vertical="center"/>
    </xf>
    <xf numFmtId="0" fontId="8" fillId="0" borderId="20" xfId="0" applyFont="1" applyFill="1" applyBorder="1" applyAlignment="1">
      <alignment vertical="center"/>
    </xf>
    <xf numFmtId="0" fontId="8" fillId="0" borderId="73" xfId="0" applyFont="1" applyFill="1" applyBorder="1" applyAlignment="1">
      <alignment vertical="center"/>
    </xf>
    <xf numFmtId="177" fontId="8" fillId="0" borderId="72" xfId="0" applyNumberFormat="1" applyFont="1" applyFill="1" applyBorder="1" applyAlignment="1">
      <alignment vertical="center"/>
    </xf>
    <xf numFmtId="181" fontId="8" fillId="0" borderId="71" xfId="0" applyNumberFormat="1" applyFont="1" applyFill="1" applyBorder="1" applyAlignment="1">
      <alignment vertical="center"/>
    </xf>
    <xf numFmtId="177" fontId="8" fillId="0" borderId="110" xfId="0" applyNumberFormat="1" applyFont="1" applyFill="1" applyBorder="1" applyAlignment="1">
      <alignment vertical="center"/>
    </xf>
    <xf numFmtId="177" fontId="8" fillId="0" borderId="100" xfId="0" applyNumberFormat="1" applyFont="1" applyFill="1" applyBorder="1" applyAlignment="1">
      <alignment vertical="center"/>
    </xf>
    <xf numFmtId="181" fontId="8" fillId="0" borderId="73" xfId="0" applyNumberFormat="1" applyFont="1" applyFill="1" applyBorder="1" applyAlignment="1">
      <alignment vertical="center"/>
    </xf>
    <xf numFmtId="0" fontId="8" fillId="0" borderId="29" xfId="0" applyFont="1" applyFill="1" applyBorder="1" applyAlignment="1">
      <alignment vertical="center"/>
    </xf>
    <xf numFmtId="0" fontId="8" fillId="0" borderId="70" xfId="0" applyFont="1" applyFill="1" applyBorder="1" applyAlignment="1">
      <alignment vertical="center"/>
    </xf>
    <xf numFmtId="177" fontId="8" fillId="0" borderId="69" xfId="0" applyNumberFormat="1" applyFont="1" applyFill="1" applyBorder="1" applyAlignment="1">
      <alignment vertical="center"/>
    </xf>
    <xf numFmtId="181" fontId="8" fillId="0" borderId="68" xfId="0" applyNumberFormat="1" applyFont="1" applyFill="1" applyBorder="1" applyAlignment="1">
      <alignment vertical="center"/>
    </xf>
    <xf numFmtId="177" fontId="8" fillId="0" borderId="111" xfId="0" applyNumberFormat="1" applyFont="1" applyFill="1" applyBorder="1" applyAlignment="1">
      <alignment vertical="center"/>
    </xf>
    <xf numFmtId="177" fontId="8" fillId="0" borderId="102" xfId="0" applyNumberFormat="1" applyFont="1" applyFill="1" applyBorder="1" applyAlignment="1">
      <alignment vertical="center"/>
    </xf>
    <xf numFmtId="181" fontId="8" fillId="0" borderId="70" xfId="0" applyNumberFormat="1" applyFont="1" applyFill="1" applyBorder="1" applyAlignment="1">
      <alignment vertical="center"/>
    </xf>
    <xf numFmtId="0" fontId="8" fillId="0" borderId="33" xfId="0" applyFont="1" applyFill="1" applyBorder="1" applyAlignment="1">
      <alignment vertical="center"/>
    </xf>
    <xf numFmtId="0" fontId="8" fillId="0" borderId="97" xfId="0" applyFont="1" applyFill="1" applyBorder="1" applyAlignment="1">
      <alignment vertical="center"/>
    </xf>
    <xf numFmtId="0" fontId="8" fillId="0" borderId="63" xfId="0" applyFont="1" applyFill="1" applyBorder="1" applyAlignment="1">
      <alignment vertical="center"/>
    </xf>
    <xf numFmtId="177" fontId="8" fillId="0" borderId="62" xfId="0" applyNumberFormat="1" applyFont="1" applyFill="1" applyBorder="1" applyAlignment="1">
      <alignment vertical="center"/>
    </xf>
    <xf numFmtId="181" fontId="8" fillId="0" borderId="61" xfId="0" applyNumberFormat="1" applyFont="1" applyFill="1" applyBorder="1" applyAlignment="1">
      <alignment vertical="center"/>
    </xf>
    <xf numFmtId="177" fontId="8" fillId="0" borderId="97" xfId="0" applyNumberFormat="1" applyFont="1" applyFill="1" applyBorder="1" applyAlignment="1">
      <alignment vertical="center"/>
    </xf>
    <xf numFmtId="177" fontId="8" fillId="0" borderId="38" xfId="0" applyNumberFormat="1" applyFont="1" applyFill="1" applyBorder="1" applyAlignment="1">
      <alignment vertical="center"/>
    </xf>
    <xf numFmtId="181" fontId="8" fillId="0" borderId="36" xfId="0" applyNumberFormat="1" applyFont="1" applyFill="1" applyBorder="1" applyAlignment="1">
      <alignment vertical="center"/>
    </xf>
    <xf numFmtId="0" fontId="14" fillId="0" borderId="47" xfId="0" applyFont="1" applyFill="1" applyBorder="1" applyAlignment="1">
      <alignment vertical="center"/>
    </xf>
    <xf numFmtId="0" fontId="14" fillId="0" borderId="112" xfId="0" applyFont="1" applyFill="1" applyBorder="1" applyAlignment="1">
      <alignment vertical="center"/>
    </xf>
    <xf numFmtId="0" fontId="14" fillId="0" borderId="59" xfId="0" applyFont="1" applyFill="1" applyBorder="1" applyAlignment="1">
      <alignment vertical="center"/>
    </xf>
    <xf numFmtId="177" fontId="14" fillId="0" borderId="58" xfId="0" applyNumberFormat="1" applyFont="1" applyFill="1" applyBorder="1" applyAlignment="1">
      <alignment vertical="center"/>
    </xf>
    <xf numFmtId="181" fontId="14" fillId="0" borderId="57" xfId="0" applyNumberFormat="1" applyFont="1" applyFill="1" applyBorder="1" applyAlignment="1">
      <alignment vertical="center"/>
    </xf>
    <xf numFmtId="177" fontId="14" fillId="0" borderId="112" xfId="0" applyNumberFormat="1" applyFont="1" applyFill="1" applyBorder="1" applyAlignment="1">
      <alignment vertical="center"/>
    </xf>
    <xf numFmtId="177" fontId="14" fillId="0" borderId="45" xfId="0" applyNumberFormat="1" applyFont="1" applyFill="1" applyBorder="1" applyAlignment="1">
      <alignment vertical="center"/>
    </xf>
    <xf numFmtId="181" fontId="14" fillId="0" borderId="46" xfId="0" applyNumberFormat="1" applyFont="1" applyFill="1" applyBorder="1" applyAlignment="1">
      <alignment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0" fontId="61" fillId="0" borderId="0" xfId="0" applyFont="1" applyFill="1" applyBorder="1" applyAlignment="1">
      <alignment vertical="center"/>
    </xf>
    <xf numFmtId="0" fontId="17" fillId="0" borderId="0" xfId="0" applyFont="1" applyFill="1" applyAlignment="1">
      <alignment vertical="center"/>
    </xf>
    <xf numFmtId="0" fontId="10" fillId="0" borderId="0" xfId="0" applyFont="1" applyFill="1" applyAlignment="1">
      <alignment vertical="center"/>
    </xf>
    <xf numFmtId="0" fontId="10" fillId="0" borderId="113" xfId="0" applyFont="1" applyFill="1" applyBorder="1" applyAlignment="1">
      <alignment horizontal="center" vertical="center"/>
    </xf>
    <xf numFmtId="0" fontId="10" fillId="0" borderId="92" xfId="0" applyFont="1" applyFill="1" applyBorder="1" applyAlignment="1">
      <alignment horizontal="center" vertical="center"/>
    </xf>
    <xf numFmtId="0" fontId="10" fillId="0" borderId="114" xfId="0" applyFont="1" applyFill="1" applyBorder="1" applyAlignment="1">
      <alignment horizontal="center" vertical="center"/>
    </xf>
    <xf numFmtId="0" fontId="10" fillId="0" borderId="115" xfId="0" applyFont="1" applyFill="1" applyBorder="1" applyAlignment="1">
      <alignment vertical="center"/>
    </xf>
    <xf numFmtId="177" fontId="10" fillId="0" borderId="116" xfId="0" applyNumberFormat="1" applyFont="1" applyFill="1" applyBorder="1" applyAlignment="1">
      <alignment vertical="center"/>
    </xf>
    <xf numFmtId="181" fontId="10" fillId="0" borderId="81" xfId="0" applyNumberFormat="1" applyFont="1" applyFill="1" applyBorder="1" applyAlignment="1">
      <alignment vertical="center"/>
    </xf>
    <xf numFmtId="177" fontId="10" fillId="0" borderId="117" xfId="0" applyNumberFormat="1" applyFont="1" applyFill="1" applyBorder="1" applyAlignment="1">
      <alignment vertical="center"/>
    </xf>
    <xf numFmtId="181" fontId="10" fillId="0" borderId="28" xfId="0" applyNumberFormat="1" applyFont="1" applyFill="1" applyBorder="1" applyAlignment="1">
      <alignment vertical="center"/>
    </xf>
    <xf numFmtId="0" fontId="10" fillId="0" borderId="118" xfId="0" applyFont="1" applyFill="1" applyBorder="1" applyAlignment="1">
      <alignment vertical="center"/>
    </xf>
    <xf numFmtId="177" fontId="10" fillId="0" borderId="119" xfId="0" applyNumberFormat="1" applyFont="1" applyFill="1" applyBorder="1" applyAlignment="1">
      <alignment vertical="center"/>
    </xf>
    <xf numFmtId="181" fontId="10" fillId="0" borderId="65" xfId="0" applyNumberFormat="1" applyFont="1" applyFill="1" applyBorder="1" applyAlignment="1">
      <alignment vertical="center"/>
    </xf>
    <xf numFmtId="177" fontId="10" fillId="0" borderId="120" xfId="0" applyNumberFormat="1" applyFont="1" applyFill="1" applyBorder="1" applyAlignment="1">
      <alignment vertical="center"/>
    </xf>
    <xf numFmtId="181" fontId="10" fillId="0" borderId="32" xfId="0" applyNumberFormat="1" applyFont="1" applyFill="1" applyBorder="1" applyAlignment="1">
      <alignment vertical="center"/>
    </xf>
    <xf numFmtId="0" fontId="11" fillId="0" borderId="121" xfId="0" applyFont="1" applyFill="1" applyBorder="1" applyAlignment="1">
      <alignment vertical="center"/>
    </xf>
    <xf numFmtId="177" fontId="11" fillId="0" borderId="122" xfId="0" applyNumberFormat="1" applyFont="1" applyFill="1" applyBorder="1" applyAlignment="1">
      <alignment vertical="center"/>
    </xf>
    <xf numFmtId="181" fontId="11" fillId="0" borderId="57" xfId="0" applyNumberFormat="1" applyFont="1" applyFill="1" applyBorder="1" applyAlignment="1">
      <alignment vertical="center"/>
    </xf>
    <xf numFmtId="177" fontId="11" fillId="0" borderId="123" xfId="0" applyNumberFormat="1" applyFont="1" applyFill="1" applyBorder="1" applyAlignment="1">
      <alignment vertical="center"/>
    </xf>
    <xf numFmtId="181" fontId="11" fillId="0" borderId="46" xfId="0" applyNumberFormat="1" applyFont="1" applyFill="1" applyBorder="1" applyAlignment="1">
      <alignment vertical="center"/>
    </xf>
    <xf numFmtId="0" fontId="11" fillId="0" borderId="0" xfId="0" applyFont="1" applyFill="1" applyBorder="1" applyAlignment="1">
      <alignment vertical="center"/>
    </xf>
    <xf numFmtId="181" fontId="11" fillId="0" borderId="0" xfId="0" applyNumberFormat="1"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vertical="center" wrapText="1"/>
    </xf>
    <xf numFmtId="181" fontId="20" fillId="0" borderId="46" xfId="0" applyNumberFormat="1" applyFont="1" applyFill="1" applyBorder="1" applyAlignment="1">
      <alignment horizontal="right" vertical="center"/>
    </xf>
    <xf numFmtId="181" fontId="20" fillId="0" borderId="112" xfId="0" applyNumberFormat="1" applyFont="1" applyFill="1" applyBorder="1" applyAlignment="1">
      <alignment vertical="center"/>
    </xf>
    <xf numFmtId="181" fontId="20" fillId="0" borderId="45" xfId="0" applyNumberFormat="1" applyFont="1" applyFill="1" applyBorder="1" applyAlignment="1">
      <alignment horizontal="right" vertical="center"/>
    </xf>
    <xf numFmtId="181" fontId="20" fillId="0" borderId="58" xfId="0" applyNumberFormat="1" applyFont="1" applyFill="1" applyBorder="1" applyAlignment="1">
      <alignment vertical="center"/>
    </xf>
    <xf numFmtId="181" fontId="20" fillId="0" borderId="47" xfId="0" applyNumberFormat="1" applyFont="1" applyFill="1" applyBorder="1" applyAlignment="1">
      <alignment vertical="center"/>
    </xf>
    <xf numFmtId="0" fontId="20" fillId="0" borderId="121" xfId="0" applyFont="1" applyFill="1" applyBorder="1" applyAlignment="1">
      <alignment horizontal="left" vertical="center"/>
    </xf>
    <xf numFmtId="181" fontId="20" fillId="0" borderId="36" xfId="0" applyNumberFormat="1" applyFont="1" applyFill="1" applyBorder="1" applyAlignment="1">
      <alignment horizontal="right" vertical="center"/>
    </xf>
    <xf numFmtId="181" fontId="20" fillId="0" borderId="38" xfId="0" applyNumberFormat="1" applyFont="1" applyFill="1" applyBorder="1" applyAlignment="1">
      <alignment horizontal="right" vertical="center"/>
    </xf>
    <xf numFmtId="181" fontId="20" fillId="0" borderId="37" xfId="0" applyNumberFormat="1" applyFont="1" applyFill="1" applyBorder="1" applyAlignment="1">
      <alignment horizontal="right" vertical="center"/>
    </xf>
    <xf numFmtId="0" fontId="20" fillId="0" borderId="124" xfId="0" applyFont="1" applyFill="1" applyBorder="1" applyAlignment="1">
      <alignment horizontal="left" vertical="center"/>
    </xf>
    <xf numFmtId="181" fontId="20" fillId="0" borderId="32" xfId="0" applyNumberFormat="1" applyFont="1" applyFill="1" applyBorder="1" applyAlignment="1">
      <alignment horizontal="right" vertical="center"/>
    </xf>
    <xf numFmtId="181" fontId="20" fillId="0" borderId="34" xfId="0" applyNumberFormat="1" applyFont="1" applyFill="1" applyBorder="1" applyAlignment="1">
      <alignment horizontal="right" vertical="center"/>
    </xf>
    <xf numFmtId="181" fontId="20" fillId="0" borderId="33" xfId="0" applyNumberFormat="1" applyFont="1" applyFill="1" applyBorder="1" applyAlignment="1">
      <alignment horizontal="right" vertical="center"/>
    </xf>
    <xf numFmtId="0" fontId="20" fillId="0" borderId="118" xfId="0" applyFont="1" applyFill="1" applyBorder="1" applyAlignment="1">
      <alignment horizontal="left" vertical="center"/>
    </xf>
    <xf numFmtId="0" fontId="20" fillId="0" borderId="0" xfId="0" applyFont="1" applyFill="1" applyBorder="1" applyAlignment="1">
      <alignment vertical="center"/>
    </xf>
    <xf numFmtId="181" fontId="20" fillId="0" borderId="125" xfId="0" applyNumberFormat="1" applyFont="1" applyFill="1" applyBorder="1" applyAlignment="1">
      <alignment horizontal="center" vertical="center"/>
    </xf>
    <xf numFmtId="181" fontId="20" fillId="0" borderId="93" xfId="0" applyNumberFormat="1" applyFont="1" applyFill="1" applyBorder="1" applyAlignment="1">
      <alignment horizontal="center" vertical="center"/>
    </xf>
    <xf numFmtId="181" fontId="20" fillId="0" borderId="108" xfId="0" applyNumberFormat="1" applyFont="1" applyFill="1" applyBorder="1" applyAlignment="1">
      <alignment horizontal="right" vertical="center"/>
    </xf>
    <xf numFmtId="181" fontId="20" fillId="0" borderId="96" xfId="0" applyNumberFormat="1" applyFont="1" applyFill="1" applyBorder="1" applyAlignment="1">
      <alignment horizontal="center" vertical="center"/>
    </xf>
    <xf numFmtId="181" fontId="20" fillId="0" borderId="126" xfId="0" applyNumberFormat="1" applyFont="1" applyFill="1" applyBorder="1" applyAlignment="1">
      <alignment vertical="center"/>
    </xf>
    <xf numFmtId="0" fontId="20" fillId="0" borderId="127" xfId="0" applyFont="1" applyFill="1" applyBorder="1" applyAlignment="1">
      <alignment horizontal="left" vertical="center" shrinkToFit="1"/>
    </xf>
    <xf numFmtId="181" fontId="20" fillId="0" borderId="83" xfId="0" applyNumberFormat="1" applyFont="1" applyFill="1" applyBorder="1" applyAlignment="1">
      <alignment horizontal="center" vertical="center"/>
    </xf>
    <xf numFmtId="181" fontId="20" fillId="0" borderId="82" xfId="0" applyNumberFormat="1" applyFont="1" applyFill="1" applyBorder="1" applyAlignment="1">
      <alignment horizontal="left" vertical="center"/>
    </xf>
    <xf numFmtId="181" fontId="20" fillId="0" borderId="99" xfId="0" applyNumberFormat="1" applyFont="1" applyFill="1" applyBorder="1" applyAlignment="1">
      <alignment vertical="center"/>
    </xf>
    <xf numFmtId="181" fontId="20" fillId="0" borderId="29" xfId="0" applyNumberFormat="1" applyFont="1" applyFill="1" applyBorder="1" applyAlignment="1">
      <alignment horizontal="center" vertical="center"/>
    </xf>
    <xf numFmtId="181" fontId="20" fillId="0" borderId="82" xfId="0" applyNumberFormat="1" applyFont="1" applyFill="1" applyBorder="1" applyAlignment="1">
      <alignment horizontal="center" vertical="center"/>
    </xf>
    <xf numFmtId="181" fontId="20" fillId="0" borderId="84" xfId="0" applyNumberFormat="1" applyFont="1" applyFill="1" applyBorder="1" applyAlignment="1">
      <alignment vertical="center"/>
    </xf>
    <xf numFmtId="0" fontId="20" fillId="0" borderId="128" xfId="0" applyFont="1" applyFill="1" applyBorder="1" applyAlignment="1">
      <alignment horizontal="left" vertical="center" shrinkToFit="1"/>
    </xf>
    <xf numFmtId="181" fontId="20" fillId="0" borderId="1" xfId="0" applyNumberFormat="1" applyFont="1" applyFill="1" applyBorder="1" applyAlignment="1">
      <alignment vertical="center"/>
    </xf>
    <xf numFmtId="0" fontId="22" fillId="0" borderId="1" xfId="0" applyFont="1" applyFill="1" applyBorder="1" applyAlignment="1">
      <alignment horizontal="left" vertical="center"/>
    </xf>
    <xf numFmtId="181" fontId="20" fillId="0" borderId="16" xfId="0" applyNumberFormat="1" applyFont="1" applyFill="1" applyBorder="1" applyAlignment="1">
      <alignment vertical="center"/>
    </xf>
    <xf numFmtId="181" fontId="20" fillId="0" borderId="129" xfId="0" applyNumberFormat="1" applyFont="1" applyFill="1" applyBorder="1" applyAlignment="1">
      <alignment vertical="center"/>
    </xf>
    <xf numFmtId="181" fontId="20" fillId="0" borderId="15" xfId="0" applyNumberFormat="1" applyFont="1" applyFill="1" applyBorder="1" applyAlignment="1">
      <alignment vertical="center"/>
    </xf>
    <xf numFmtId="181" fontId="20" fillId="0" borderId="107" xfId="0" applyNumberFormat="1" applyFont="1" applyFill="1" applyBorder="1" applyAlignment="1">
      <alignment vertical="center"/>
    </xf>
    <xf numFmtId="181" fontId="20" fillId="0" borderId="130" xfId="0" applyNumberFormat="1" applyFont="1" applyFill="1" applyBorder="1" applyAlignment="1">
      <alignment vertical="center"/>
    </xf>
    <xf numFmtId="0" fontId="20" fillId="0" borderId="131" xfId="0" applyFont="1" applyFill="1" applyBorder="1" applyAlignment="1">
      <alignment horizontal="left" vertical="center"/>
    </xf>
    <xf numFmtId="181" fontId="20" fillId="0" borderId="46" xfId="0" applyNumberFormat="1" applyFont="1" applyFill="1" applyBorder="1" applyAlignment="1">
      <alignment horizontal="right" vertical="center" wrapText="1"/>
    </xf>
    <xf numFmtId="181" fontId="20" fillId="0" borderId="45" xfId="0" applyNumberFormat="1" applyFont="1" applyFill="1" applyBorder="1" applyAlignment="1">
      <alignment horizontal="right" vertical="center" wrapText="1"/>
    </xf>
    <xf numFmtId="181" fontId="20" fillId="0" borderId="36" xfId="0" applyNumberFormat="1" applyFont="1" applyFill="1" applyBorder="1" applyAlignment="1">
      <alignment horizontal="right" vertical="center" wrapText="1"/>
    </xf>
    <xf numFmtId="181" fontId="20" fillId="0" borderId="38" xfId="0" applyNumberFormat="1" applyFont="1" applyFill="1" applyBorder="1" applyAlignment="1">
      <alignment horizontal="right" vertical="center" wrapText="1"/>
    </xf>
    <xf numFmtId="181" fontId="20" fillId="0" borderId="37" xfId="0" applyNumberFormat="1" applyFont="1" applyFill="1" applyBorder="1" applyAlignment="1">
      <alignment horizontal="right" vertical="center" wrapText="1"/>
    </xf>
    <xf numFmtId="0" fontId="20" fillId="0" borderId="124" xfId="0" applyFont="1" applyFill="1" applyBorder="1" applyAlignment="1">
      <alignment horizontal="left" vertical="center" wrapText="1"/>
    </xf>
    <xf numFmtId="181" fontId="20" fillId="0" borderId="32" xfId="0" applyNumberFormat="1" applyFont="1" applyFill="1" applyBorder="1" applyAlignment="1">
      <alignment horizontal="right" vertical="center" wrapText="1"/>
    </xf>
    <xf numFmtId="181" fontId="20" fillId="0" borderId="34" xfId="0" applyNumberFormat="1" applyFont="1" applyFill="1" applyBorder="1" applyAlignment="1">
      <alignment horizontal="right" vertical="center" wrapText="1"/>
    </xf>
    <xf numFmtId="181" fontId="20" fillId="0" borderId="33" xfId="0" applyNumberFormat="1" applyFont="1" applyFill="1" applyBorder="1" applyAlignment="1">
      <alignment horizontal="right" vertical="center" wrapText="1"/>
    </xf>
    <xf numFmtId="0" fontId="20" fillId="0" borderId="118" xfId="0" applyFont="1" applyFill="1" applyBorder="1" applyAlignment="1">
      <alignment horizontal="left" vertical="center" wrapText="1"/>
    </xf>
    <xf numFmtId="181" fontId="20" fillId="0" borderId="28" xfId="0" applyNumberFormat="1" applyFont="1" applyFill="1" applyBorder="1" applyAlignment="1">
      <alignment horizontal="right" vertical="center" wrapText="1"/>
    </xf>
    <xf numFmtId="181" fontId="20" fillId="0" borderId="30" xfId="0" applyNumberFormat="1" applyFont="1" applyFill="1" applyBorder="1" applyAlignment="1">
      <alignment horizontal="right" vertical="center" wrapText="1"/>
    </xf>
    <xf numFmtId="181" fontId="20" fillId="0" borderId="29" xfId="0" applyNumberFormat="1" applyFont="1" applyFill="1" applyBorder="1" applyAlignment="1">
      <alignment horizontal="right" vertical="center" wrapText="1"/>
    </xf>
    <xf numFmtId="0" fontId="20" fillId="0" borderId="128" xfId="0" applyFont="1" applyFill="1" applyBorder="1" applyAlignment="1">
      <alignment horizontal="left" vertical="center" wrapText="1"/>
    </xf>
    <xf numFmtId="181" fontId="20" fillId="0" borderId="28" xfId="0" applyNumberFormat="1" applyFont="1" applyFill="1" applyBorder="1" applyAlignment="1">
      <alignment horizontal="right" vertical="center"/>
    </xf>
    <xf numFmtId="181" fontId="20" fillId="0" borderId="30" xfId="0" applyNumberFormat="1" applyFont="1" applyFill="1" applyBorder="1" applyAlignment="1">
      <alignment horizontal="right" vertical="center"/>
    </xf>
    <xf numFmtId="181" fontId="20" fillId="0" borderId="29" xfId="0" applyNumberFormat="1" applyFont="1" applyFill="1" applyBorder="1" applyAlignment="1">
      <alignment horizontal="right" vertical="center"/>
    </xf>
    <xf numFmtId="0" fontId="20" fillId="0" borderId="128" xfId="0" applyFont="1" applyFill="1" applyBorder="1" applyAlignment="1">
      <alignment horizontal="left" vertical="center"/>
    </xf>
    <xf numFmtId="0" fontId="9" fillId="0" borderId="0" xfId="0" applyFont="1" applyFill="1" applyBorder="1" applyAlignment="1">
      <alignment horizontal="center" vertical="center"/>
    </xf>
    <xf numFmtId="0" fontId="9" fillId="0" borderId="90" xfId="0" applyFont="1" applyFill="1" applyBorder="1" applyAlignment="1">
      <alignment horizontal="center" vertical="center" wrapText="1"/>
    </xf>
    <xf numFmtId="0" fontId="9" fillId="0" borderId="91"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3" fillId="0" borderId="0" xfId="0" applyFont="1" applyFill="1" applyAlignment="1">
      <alignment vertical="center"/>
    </xf>
    <xf numFmtId="0" fontId="2" fillId="0"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shrinkToFit="1"/>
    </xf>
    <xf numFmtId="177" fontId="8" fillId="0" borderId="0" xfId="0" applyNumberFormat="1" applyFont="1" applyAlignment="1">
      <alignment vertical="center"/>
    </xf>
    <xf numFmtId="177" fontId="8" fillId="34" borderId="38" xfId="0" applyNumberFormat="1" applyFont="1" applyFill="1" applyBorder="1" applyAlignment="1">
      <alignment horizontal="center" vertical="center"/>
    </xf>
    <xf numFmtId="0" fontId="8" fillId="34" borderId="38" xfId="0" applyFont="1" applyFill="1" applyBorder="1" applyAlignment="1">
      <alignment horizontal="center" vertical="center"/>
    </xf>
    <xf numFmtId="177" fontId="14" fillId="0" borderId="51" xfId="0" applyNumberFormat="1" applyFont="1" applyBorder="1" applyAlignment="1">
      <alignment vertical="center"/>
    </xf>
    <xf numFmtId="189" fontId="14" fillId="0" borderId="51" xfId="0" applyNumberFormat="1" applyFont="1" applyBorder="1" applyAlignment="1">
      <alignment vertical="center"/>
    </xf>
    <xf numFmtId="181" fontId="14" fillId="0" borderId="51" xfId="0" applyNumberFormat="1" applyFont="1" applyBorder="1" applyAlignment="1">
      <alignment vertical="center"/>
    </xf>
    <xf numFmtId="181" fontId="14" fillId="0" borderId="50" xfId="0" applyNumberFormat="1" applyFont="1" applyBorder="1" applyAlignment="1">
      <alignment vertical="center"/>
    </xf>
    <xf numFmtId="189" fontId="8" fillId="0" borderId="34" xfId="0" applyNumberFormat="1" applyFont="1" applyBorder="1" applyAlignment="1">
      <alignment vertical="center"/>
    </xf>
    <xf numFmtId="177" fontId="8" fillId="0" borderId="34" xfId="0" applyNumberFormat="1" applyFont="1" applyBorder="1" applyAlignment="1">
      <alignment vertical="center"/>
    </xf>
    <xf numFmtId="181" fontId="8" fillId="0" borderId="34" xfId="0" applyNumberFormat="1" applyFont="1" applyBorder="1" applyAlignment="1">
      <alignment vertical="center"/>
    </xf>
    <xf numFmtId="179" fontId="61" fillId="0" borderId="34" xfId="0" applyNumberFormat="1" applyFont="1" applyBorder="1" applyAlignment="1">
      <alignment vertical="center"/>
    </xf>
    <xf numFmtId="181" fontId="8" fillId="0" borderId="32" xfId="0" applyNumberFormat="1" applyFont="1" applyBorder="1" applyAlignment="1">
      <alignment vertical="center"/>
    </xf>
    <xf numFmtId="177" fontId="14" fillId="0" borderId="34" xfId="0" applyNumberFormat="1" applyFont="1" applyBorder="1" applyAlignment="1">
      <alignment vertical="center"/>
    </xf>
    <xf numFmtId="189" fontId="14" fillId="0" borderId="34" xfId="0" applyNumberFormat="1" applyFont="1" applyBorder="1" applyAlignment="1">
      <alignment vertical="center"/>
    </xf>
    <xf numFmtId="181" fontId="14" fillId="0" borderId="34" xfId="0" applyNumberFormat="1" applyFont="1" applyBorder="1" applyAlignment="1">
      <alignment vertical="center"/>
    </xf>
    <xf numFmtId="181" fontId="14" fillId="0" borderId="32" xfId="0" applyNumberFormat="1" applyFont="1" applyBorder="1" applyAlignment="1">
      <alignment vertical="center"/>
    </xf>
    <xf numFmtId="177" fontId="14" fillId="0" borderId="38" xfId="0" applyNumberFormat="1" applyFont="1" applyBorder="1" applyAlignment="1">
      <alignment vertical="center"/>
    </xf>
    <xf numFmtId="189" fontId="14" fillId="0" borderId="38" xfId="0" applyNumberFormat="1" applyFont="1" applyBorder="1" applyAlignment="1">
      <alignment vertical="center"/>
    </xf>
    <xf numFmtId="181" fontId="14" fillId="0" borderId="38" xfId="0" applyNumberFormat="1" applyFont="1" applyBorder="1" applyAlignment="1">
      <alignment vertical="center"/>
    </xf>
    <xf numFmtId="181" fontId="14" fillId="0" borderId="36" xfId="0" applyNumberFormat="1" applyFont="1" applyBorder="1" applyAlignment="1">
      <alignment vertical="center"/>
    </xf>
    <xf numFmtId="177" fontId="8" fillId="0" borderId="45" xfId="0" applyNumberFormat="1" applyFont="1" applyBorder="1" applyAlignment="1">
      <alignment vertical="center"/>
    </xf>
    <xf numFmtId="189" fontId="8" fillId="0" borderId="45" xfId="0" applyNumberFormat="1" applyFont="1" applyBorder="1" applyAlignment="1">
      <alignment vertical="center"/>
    </xf>
    <xf numFmtId="181" fontId="8" fillId="0" borderId="45" xfId="0" applyNumberFormat="1" applyFont="1" applyBorder="1" applyAlignment="1">
      <alignment vertical="center"/>
    </xf>
    <xf numFmtId="181" fontId="8" fillId="0" borderId="46" xfId="0" applyNumberFormat="1" applyFont="1" applyBorder="1" applyAlignment="1">
      <alignment vertical="center"/>
    </xf>
    <xf numFmtId="189" fontId="14" fillId="0" borderId="51" xfId="0" applyNumberFormat="1" applyFont="1" applyFill="1" applyBorder="1" applyAlignment="1">
      <alignment vertical="center"/>
    </xf>
    <xf numFmtId="189" fontId="14" fillId="0" borderId="34" xfId="0" applyNumberFormat="1" applyFont="1" applyFill="1" applyBorder="1" applyAlignment="1">
      <alignment vertical="center"/>
    </xf>
    <xf numFmtId="0" fontId="8" fillId="0" borderId="98" xfId="0" applyFont="1" applyBorder="1" applyAlignment="1">
      <alignment vertical="center"/>
    </xf>
    <xf numFmtId="0" fontId="8" fillId="0" borderId="99" xfId="0" applyFont="1" applyBorder="1" applyAlignment="1">
      <alignment vertical="center"/>
    </xf>
    <xf numFmtId="177" fontId="8" fillId="0" borderId="25" xfId="0" applyNumberFormat="1" applyFont="1" applyBorder="1" applyAlignment="1">
      <alignment vertical="center"/>
    </xf>
    <xf numFmtId="189" fontId="8" fillId="0" borderId="25" xfId="0" applyNumberFormat="1" applyFont="1" applyBorder="1" applyAlignment="1">
      <alignment vertical="center"/>
    </xf>
    <xf numFmtId="181" fontId="8" fillId="0" borderId="25" xfId="0" applyNumberFormat="1" applyFont="1" applyBorder="1" applyAlignment="1">
      <alignment vertical="center"/>
    </xf>
    <xf numFmtId="181" fontId="8" fillId="0" borderId="26" xfId="0" applyNumberFormat="1" applyFont="1" applyBorder="1" applyAlignment="1">
      <alignment vertical="center"/>
    </xf>
    <xf numFmtId="177" fontId="8" fillId="0" borderId="30" xfId="0" applyNumberFormat="1" applyFont="1" applyBorder="1" applyAlignment="1">
      <alignment vertical="center"/>
    </xf>
    <xf numFmtId="189" fontId="8" fillId="0" borderId="30" xfId="0" applyNumberFormat="1" applyFont="1" applyBorder="1" applyAlignment="1">
      <alignment vertical="center"/>
    </xf>
    <xf numFmtId="181" fontId="8" fillId="0" borderId="30" xfId="0" applyNumberFormat="1" applyFont="1" applyBorder="1" applyAlignment="1">
      <alignment vertical="center"/>
    </xf>
    <xf numFmtId="0" fontId="22" fillId="0" borderId="0" xfId="0" applyFont="1" applyAlignment="1">
      <alignment vertical="center"/>
    </xf>
    <xf numFmtId="0" fontId="22" fillId="0" borderId="0" xfId="0" applyFont="1" applyAlignment="1">
      <alignment vertical="center" shrinkToFit="1"/>
    </xf>
    <xf numFmtId="177" fontId="22" fillId="0" borderId="0" xfId="0" applyNumberFormat="1" applyFont="1" applyAlignment="1">
      <alignment vertical="center"/>
    </xf>
    <xf numFmtId="177" fontId="8" fillId="0" borderId="49" xfId="0" applyNumberFormat="1" applyFont="1" applyBorder="1" applyAlignment="1">
      <alignment vertical="center"/>
    </xf>
    <xf numFmtId="189" fontId="8" fillId="0" borderId="49" xfId="0" applyNumberFormat="1" applyFont="1" applyBorder="1" applyAlignment="1">
      <alignment vertical="center"/>
    </xf>
    <xf numFmtId="181" fontId="8" fillId="0" borderId="49" xfId="0" applyNumberFormat="1" applyFont="1" applyBorder="1" applyAlignment="1">
      <alignment vertical="center"/>
    </xf>
    <xf numFmtId="181" fontId="8" fillId="0" borderId="39" xfId="0" applyNumberFormat="1" applyFont="1" applyBorder="1" applyAlignment="1">
      <alignment vertical="center"/>
    </xf>
    <xf numFmtId="0" fontId="9" fillId="0" borderId="0" xfId="0" applyFont="1" applyFill="1" applyAlignment="1">
      <alignment vertical="center"/>
    </xf>
    <xf numFmtId="0" fontId="66" fillId="0" borderId="0" xfId="106" applyFont="1" applyFill="1" applyBorder="1" applyAlignment="1">
      <alignment vertical="center"/>
      <protection/>
    </xf>
    <xf numFmtId="176" fontId="2" fillId="0" borderId="0" xfId="0" applyNumberFormat="1" applyFont="1" applyFill="1" applyAlignment="1">
      <alignment vertical="center" textRotation="180"/>
    </xf>
    <xf numFmtId="0" fontId="2" fillId="0" borderId="0" xfId="0" applyFont="1" applyAlignment="1">
      <alignment vertical="center" textRotation="180"/>
    </xf>
    <xf numFmtId="176" fontId="12" fillId="0" borderId="0" xfId="0" applyNumberFormat="1" applyFont="1" applyFill="1" applyAlignment="1">
      <alignment horizontal="right" vertical="center"/>
    </xf>
    <xf numFmtId="0" fontId="9" fillId="0" borderId="0" xfId="0" applyFont="1" applyAlignment="1">
      <alignment vertical="center"/>
    </xf>
    <xf numFmtId="176" fontId="10" fillId="0" borderId="132" xfId="0" applyNumberFormat="1" applyFont="1" applyFill="1" applyBorder="1" applyAlignment="1">
      <alignment horizontal="center" vertical="center" wrapText="1"/>
    </xf>
    <xf numFmtId="176" fontId="10" fillId="0" borderId="48" xfId="0" applyNumberFormat="1" applyFont="1" applyFill="1" applyBorder="1" applyAlignment="1">
      <alignment horizontal="center" vertical="center" wrapText="1"/>
    </xf>
    <xf numFmtId="176" fontId="10" fillId="0" borderId="133"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176" fontId="10" fillId="0" borderId="21" xfId="0" applyNumberFormat="1" applyFont="1" applyFill="1" applyBorder="1" applyAlignment="1">
      <alignment horizontal="center" vertical="center" wrapText="1"/>
    </xf>
    <xf numFmtId="176" fontId="10" fillId="0" borderId="26" xfId="0" applyNumberFormat="1" applyFont="1" applyFill="1" applyBorder="1" applyAlignment="1">
      <alignment horizontal="center" vertical="center" wrapText="1"/>
    </xf>
    <xf numFmtId="176" fontId="11" fillId="0" borderId="47" xfId="0" applyNumberFormat="1" applyFont="1" applyFill="1" applyBorder="1" applyAlignment="1">
      <alignment horizontal="center" vertical="center"/>
    </xf>
    <xf numFmtId="176" fontId="11" fillId="0" borderId="46" xfId="0" applyNumberFormat="1" applyFont="1" applyFill="1" applyBorder="1" applyAlignment="1">
      <alignment horizontal="center" vertical="center"/>
    </xf>
    <xf numFmtId="0" fontId="2" fillId="0" borderId="0" xfId="0" applyFont="1" applyAlignment="1">
      <alignment vertical="center"/>
    </xf>
    <xf numFmtId="176" fontId="11" fillId="0" borderId="43" xfId="0" applyNumberFormat="1" applyFont="1" applyFill="1" applyBorder="1" applyAlignment="1">
      <alignment horizontal="center" vertical="center"/>
    </xf>
    <xf numFmtId="176" fontId="11" fillId="0" borderId="42" xfId="0" applyNumberFormat="1" applyFont="1" applyFill="1" applyBorder="1" applyAlignment="1">
      <alignment horizontal="center" vertical="center"/>
    </xf>
    <xf numFmtId="0" fontId="10" fillId="0" borderId="0" xfId="106" applyFont="1" applyAlignment="1">
      <alignment horizontal="left" vertical="center" textRotation="180"/>
      <protection/>
    </xf>
    <xf numFmtId="0" fontId="10" fillId="0" borderId="12" xfId="106" applyFont="1" applyBorder="1" applyAlignment="1">
      <alignment horizontal="left" vertical="center" wrapText="1"/>
      <protection/>
    </xf>
    <xf numFmtId="0" fontId="10" fillId="0" borderId="13" xfId="106" applyFont="1" applyBorder="1" applyAlignment="1">
      <alignment horizontal="left" vertical="center" wrapText="1"/>
      <protection/>
    </xf>
    <xf numFmtId="0" fontId="10" fillId="0" borderId="22" xfId="106" applyFont="1" applyBorder="1" applyAlignment="1">
      <alignment horizontal="left" vertical="center" wrapText="1"/>
      <protection/>
    </xf>
    <xf numFmtId="0" fontId="10" fillId="0" borderId="23" xfId="106" applyFont="1" applyBorder="1" applyAlignment="1">
      <alignment horizontal="left" vertical="center" wrapText="1"/>
      <protection/>
    </xf>
    <xf numFmtId="0" fontId="10" fillId="0" borderId="52" xfId="106" applyFont="1" applyBorder="1" applyAlignment="1">
      <alignment horizontal="center" vertical="center"/>
      <protection/>
    </xf>
    <xf numFmtId="0" fontId="10" fillId="0" borderId="51" xfId="106" applyFont="1" applyBorder="1" applyAlignment="1">
      <alignment horizontal="center" vertical="center"/>
      <protection/>
    </xf>
    <xf numFmtId="0" fontId="10" fillId="0" borderId="134" xfId="106" applyFont="1" applyBorder="1" applyAlignment="1">
      <alignment horizontal="center" vertical="center"/>
      <protection/>
    </xf>
    <xf numFmtId="0" fontId="10" fillId="0" borderId="135" xfId="106" applyFont="1" applyBorder="1" applyAlignment="1">
      <alignment horizontal="center" vertical="center"/>
      <protection/>
    </xf>
    <xf numFmtId="0" fontId="10" fillId="0" borderId="0" xfId="106" applyFont="1" applyAlignment="1">
      <alignment vertical="center"/>
      <protection/>
    </xf>
    <xf numFmtId="0" fontId="10" fillId="0" borderId="0" xfId="106" applyFont="1" applyAlignment="1">
      <alignment vertical="center" wrapText="1"/>
      <protection/>
    </xf>
    <xf numFmtId="0" fontId="12" fillId="0" borderId="0" xfId="0" applyFont="1" applyAlignment="1">
      <alignment vertical="center"/>
    </xf>
    <xf numFmtId="0" fontId="20" fillId="0" borderId="0" xfId="0" applyFont="1" applyFill="1" applyAlignment="1">
      <alignment horizontal="left" vertical="center" textRotation="180"/>
    </xf>
    <xf numFmtId="0" fontId="8" fillId="0" borderId="82" xfId="0" applyFont="1" applyBorder="1" applyAlignment="1">
      <alignment horizontal="right" vertical="center"/>
    </xf>
    <xf numFmtId="0" fontId="8" fillId="34" borderId="97" xfId="0" applyFont="1" applyFill="1" applyBorder="1" applyAlignment="1">
      <alignment horizontal="center" vertical="center"/>
    </xf>
    <xf numFmtId="0" fontId="8" fillId="34" borderId="62" xfId="0" applyFont="1" applyFill="1" applyBorder="1" applyAlignment="1">
      <alignment horizontal="center" vertical="center"/>
    </xf>
    <xf numFmtId="0" fontId="8" fillId="34" borderId="37" xfId="0" applyFont="1" applyFill="1" applyBorder="1" applyAlignment="1">
      <alignment horizontal="center" vertical="center"/>
    </xf>
    <xf numFmtId="0" fontId="8" fillId="34" borderId="98"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34" xfId="0" applyFont="1" applyFill="1" applyBorder="1" applyAlignment="1">
      <alignment horizontal="center" vertical="center"/>
    </xf>
    <xf numFmtId="0" fontId="8" fillId="0" borderId="132"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133" xfId="0" applyFont="1" applyBorder="1" applyAlignment="1">
      <alignment horizontal="center" vertical="center" textRotation="255"/>
    </xf>
    <xf numFmtId="0" fontId="8" fillId="0" borderId="129" xfId="0" applyFont="1" applyBorder="1" applyAlignment="1">
      <alignment vertical="center"/>
    </xf>
    <xf numFmtId="0" fontId="8" fillId="0" borderId="107" xfId="0" applyFont="1" applyBorder="1" applyAlignment="1">
      <alignment vertical="center"/>
    </xf>
    <xf numFmtId="0" fontId="8" fillId="0" borderId="14" xfId="0" applyFont="1" applyBorder="1" applyAlignment="1">
      <alignment vertical="center"/>
    </xf>
    <xf numFmtId="0" fontId="8" fillId="0" borderId="20" xfId="0" applyFont="1" applyBorder="1" applyAlignment="1">
      <alignment horizontal="center" vertical="center"/>
    </xf>
    <xf numFmtId="0" fontId="8" fillId="0" borderId="34" xfId="0" applyFont="1" applyBorder="1" applyAlignment="1">
      <alignment horizontal="left" vertical="center" shrinkToFit="1"/>
    </xf>
    <xf numFmtId="0" fontId="9" fillId="0" borderId="34" xfId="0" applyFont="1" applyBorder="1" applyAlignment="1">
      <alignment horizontal="left" vertical="center" shrinkToFit="1"/>
    </xf>
    <xf numFmtId="0" fontId="8" fillId="0" borderId="109" xfId="0" applyFont="1" applyBorder="1" applyAlignment="1">
      <alignment vertical="center"/>
    </xf>
    <xf numFmtId="0" fontId="8" fillId="0" borderId="2" xfId="0" applyFont="1" applyBorder="1" applyAlignment="1">
      <alignment vertical="center"/>
    </xf>
    <xf numFmtId="0" fontId="8" fillId="0" borderId="33" xfId="0" applyFont="1" applyBorder="1" applyAlignment="1">
      <alignment vertical="center"/>
    </xf>
    <xf numFmtId="0" fontId="8" fillId="0" borderId="97" xfId="0" applyFont="1" applyBorder="1" applyAlignment="1">
      <alignment vertical="center"/>
    </xf>
    <xf numFmtId="0" fontId="8" fillId="0" borderId="62" xfId="0" applyFont="1" applyBorder="1" applyAlignment="1">
      <alignment vertical="center"/>
    </xf>
    <xf numFmtId="0" fontId="8" fillId="0" borderId="37" xfId="0" applyFont="1" applyBorder="1" applyAlignment="1">
      <alignment vertical="center"/>
    </xf>
    <xf numFmtId="0" fontId="8" fillId="0" borderId="112" xfId="0" applyFont="1" applyBorder="1" applyAlignment="1">
      <alignment vertical="center"/>
    </xf>
    <xf numFmtId="0" fontId="8" fillId="0" borderId="58" xfId="0" applyFont="1" applyBorder="1" applyAlignment="1">
      <alignment vertical="center"/>
    </xf>
    <xf numFmtId="0" fontId="8" fillId="0" borderId="44" xfId="0" applyFont="1" applyBorder="1" applyAlignment="1">
      <alignment vertical="center"/>
    </xf>
    <xf numFmtId="0" fontId="8" fillId="0" borderId="134" xfId="0" applyFont="1" applyBorder="1" applyAlignment="1">
      <alignment vertical="center"/>
    </xf>
    <xf numFmtId="0" fontId="8" fillId="0" borderId="136" xfId="0" applyFont="1" applyBorder="1" applyAlignment="1">
      <alignment vertical="center"/>
    </xf>
    <xf numFmtId="0" fontId="8" fillId="0" borderId="95" xfId="0" applyFont="1" applyBorder="1" applyAlignment="1">
      <alignment vertical="center"/>
    </xf>
    <xf numFmtId="0" fontId="8" fillId="0" borderId="49" xfId="0" applyFont="1" applyBorder="1" applyAlignment="1">
      <alignment horizontal="left" vertical="center" shrinkToFit="1"/>
    </xf>
    <xf numFmtId="0" fontId="9" fillId="0" borderId="49" xfId="0" applyFont="1" applyBorder="1" applyAlignment="1">
      <alignment horizontal="left" vertical="center" shrinkToFit="1"/>
    </xf>
    <xf numFmtId="0" fontId="8" fillId="0" borderId="94" xfId="0" applyFont="1" applyBorder="1" applyAlignment="1">
      <alignment vertical="center"/>
    </xf>
    <xf numFmtId="0" fontId="8" fillId="0" borderId="24" xfId="0" applyFont="1" applyBorder="1" applyAlignment="1">
      <alignment vertical="center"/>
    </xf>
    <xf numFmtId="0" fontId="8" fillId="0" borderId="99" xfId="0" applyFont="1" applyBorder="1" applyAlignment="1">
      <alignment vertical="center"/>
    </xf>
    <xf numFmtId="0" fontId="8" fillId="0" borderId="82" xfId="0" applyFont="1" applyBorder="1" applyAlignment="1">
      <alignment vertical="center"/>
    </xf>
    <xf numFmtId="0" fontId="8" fillId="0" borderId="29" xfId="0" applyFont="1" applyBorder="1" applyAlignment="1">
      <alignment vertical="center"/>
    </xf>
    <xf numFmtId="0" fontId="22" fillId="0" borderId="62" xfId="0" applyFont="1" applyBorder="1" applyAlignment="1">
      <alignment vertical="center"/>
    </xf>
    <xf numFmtId="0" fontId="63" fillId="0" borderId="94" xfId="106" applyFont="1" applyFill="1" applyBorder="1" applyAlignment="1">
      <alignment horizontal="right" vertical="center"/>
      <protection/>
    </xf>
    <xf numFmtId="0" fontId="63" fillId="0" borderId="12" xfId="106" applyFont="1" applyFill="1" applyBorder="1" applyAlignment="1">
      <alignment vertical="center"/>
      <protection/>
    </xf>
    <xf numFmtId="0" fontId="0" fillId="0" borderId="107" xfId="106" applyFill="1" applyBorder="1" applyAlignment="1">
      <alignment vertical="center"/>
      <protection/>
    </xf>
    <xf numFmtId="0" fontId="0" fillId="0" borderId="13" xfId="106" applyFill="1" applyBorder="1" applyAlignment="1">
      <alignment vertical="center"/>
      <protection/>
    </xf>
    <xf numFmtId="0" fontId="0" fillId="0" borderId="22" xfId="106" applyFill="1" applyBorder="1" applyAlignment="1">
      <alignment vertical="center"/>
      <protection/>
    </xf>
    <xf numFmtId="0" fontId="0" fillId="0" borderId="94" xfId="106" applyFill="1" applyBorder="1" applyAlignment="1">
      <alignment vertical="center"/>
      <protection/>
    </xf>
    <xf numFmtId="0" fontId="0" fillId="0" borderId="23" xfId="106" applyFill="1" applyBorder="1" applyAlignment="1">
      <alignment vertical="center"/>
      <protection/>
    </xf>
    <xf numFmtId="0" fontId="63" fillId="0" borderId="136" xfId="106" applyFont="1" applyFill="1" applyBorder="1" applyAlignment="1">
      <alignment horizontal="center" vertical="center"/>
      <protection/>
    </xf>
    <xf numFmtId="0" fontId="63" fillId="0" borderId="135" xfId="106" applyFont="1" applyFill="1" applyBorder="1" applyAlignment="1">
      <alignment horizontal="center" vertical="center"/>
      <protection/>
    </xf>
    <xf numFmtId="0" fontId="63" fillId="0" borderId="97" xfId="106" applyFont="1" applyFill="1" applyBorder="1" applyAlignment="1">
      <alignment horizontal="left" vertical="center" shrinkToFit="1"/>
      <protection/>
    </xf>
    <xf numFmtId="0" fontId="63" fillId="0" borderId="63" xfId="106" applyFont="1" applyFill="1" applyBorder="1" applyAlignment="1">
      <alignment horizontal="left" vertical="center" shrinkToFit="1"/>
      <protection/>
    </xf>
    <xf numFmtId="0" fontId="63" fillId="0" borderId="109" xfId="106" applyFont="1" applyFill="1" applyBorder="1" applyAlignment="1">
      <alignment horizontal="left" vertical="center" shrinkToFit="1"/>
      <protection/>
    </xf>
    <xf numFmtId="0" fontId="63" fillId="0" borderId="66" xfId="106" applyFont="1" applyFill="1" applyBorder="1" applyAlignment="1">
      <alignment horizontal="left" vertical="center" shrinkToFit="1"/>
      <protection/>
    </xf>
    <xf numFmtId="0" fontId="63" fillId="0" borderId="97" xfId="106" applyFont="1" applyFill="1" applyBorder="1" applyAlignment="1">
      <alignment horizontal="left" vertical="center"/>
      <protection/>
    </xf>
    <xf numFmtId="0" fontId="63" fillId="0" borderId="62" xfId="106" applyFont="1" applyFill="1" applyBorder="1" applyAlignment="1">
      <alignment horizontal="left" vertical="center"/>
      <protection/>
    </xf>
    <xf numFmtId="0" fontId="63" fillId="0" borderId="63" xfId="106" applyFont="1" applyFill="1" applyBorder="1" applyAlignment="1">
      <alignment horizontal="left" vertical="center"/>
      <protection/>
    </xf>
    <xf numFmtId="0" fontId="63" fillId="0" borderId="109" xfId="106" applyFont="1" applyFill="1" applyBorder="1" applyAlignment="1">
      <alignment horizontal="left" vertical="center"/>
      <protection/>
    </xf>
    <xf numFmtId="0" fontId="63" fillId="0" borderId="66" xfId="106" applyFont="1" applyFill="1" applyBorder="1" applyAlignment="1">
      <alignment horizontal="left" vertical="center"/>
      <protection/>
    </xf>
    <xf numFmtId="0" fontId="63" fillId="0" borderId="2" xfId="106" applyFont="1" applyFill="1" applyBorder="1" applyAlignment="1">
      <alignment horizontal="left" vertical="center"/>
      <protection/>
    </xf>
    <xf numFmtId="0" fontId="8" fillId="0" borderId="0" xfId="106" applyFont="1" applyFill="1" applyAlignment="1">
      <alignment horizontal="left" vertical="center" textRotation="180"/>
      <protection/>
    </xf>
    <xf numFmtId="0" fontId="0" fillId="0" borderId="0" xfId="106" applyFill="1" applyAlignment="1">
      <alignment vertical="center" textRotation="180"/>
      <protection/>
    </xf>
    <xf numFmtId="0" fontId="63" fillId="0" borderId="109" xfId="106" applyFont="1" applyFill="1" applyBorder="1" applyAlignment="1">
      <alignment vertical="center"/>
      <protection/>
    </xf>
    <xf numFmtId="0" fontId="63" fillId="0" borderId="2" xfId="106" applyFont="1" applyFill="1" applyBorder="1" applyAlignment="1">
      <alignment vertical="center"/>
      <protection/>
    </xf>
    <xf numFmtId="0" fontId="63" fillId="0" borderId="66" xfId="106" applyFont="1" applyFill="1" applyBorder="1" applyAlignment="1">
      <alignment vertical="center"/>
      <protection/>
    </xf>
    <xf numFmtId="0" fontId="0" fillId="0" borderId="107" xfId="106" applyBorder="1" applyAlignment="1">
      <alignment vertical="center"/>
      <protection/>
    </xf>
    <xf numFmtId="0" fontId="0" fillId="0" borderId="13" xfId="106" applyBorder="1" applyAlignment="1">
      <alignment vertical="center"/>
      <protection/>
    </xf>
    <xf numFmtId="0" fontId="0" fillId="0" borderId="22" xfId="106" applyBorder="1" applyAlignment="1">
      <alignment vertical="center"/>
      <protection/>
    </xf>
    <xf numFmtId="0" fontId="0" fillId="0" borderId="94" xfId="106" applyBorder="1" applyAlignment="1">
      <alignment vertical="center"/>
      <protection/>
    </xf>
    <xf numFmtId="0" fontId="0" fillId="0" borderId="23" xfId="106" applyBorder="1" applyAlignment="1">
      <alignment vertical="center"/>
      <protection/>
    </xf>
    <xf numFmtId="0" fontId="0" fillId="0" borderId="0" xfId="106" applyAlignment="1">
      <alignment vertical="center" textRotation="180"/>
      <protection/>
    </xf>
    <xf numFmtId="0" fontId="8" fillId="0" borderId="0" xfId="0" applyFont="1" applyFill="1" applyAlignment="1">
      <alignment horizontal="left" vertical="center" textRotation="180"/>
    </xf>
    <xf numFmtId="0" fontId="9" fillId="0" borderId="0" xfId="0" applyFont="1" applyFill="1" applyAlignment="1">
      <alignment vertical="center" textRotation="180"/>
    </xf>
    <xf numFmtId="0" fontId="8" fillId="0" borderId="12" xfId="0" applyFont="1" applyFill="1" applyBorder="1" applyAlignment="1">
      <alignment vertical="center"/>
    </xf>
    <xf numFmtId="0" fontId="9" fillId="0" borderId="107" xfId="0" applyFont="1" applyFill="1" applyBorder="1" applyAlignment="1">
      <alignment vertical="center"/>
    </xf>
    <xf numFmtId="0" fontId="9" fillId="0" borderId="13" xfId="0" applyFont="1" applyFill="1" applyBorder="1" applyAlignment="1">
      <alignment vertical="center"/>
    </xf>
    <xf numFmtId="0" fontId="9" fillId="0" borderId="22" xfId="0" applyFont="1" applyFill="1" applyBorder="1" applyAlignment="1">
      <alignment vertical="center"/>
    </xf>
    <xf numFmtId="0" fontId="9" fillId="0" borderId="94" xfId="0" applyFont="1" applyFill="1" applyBorder="1" applyAlignment="1">
      <alignment vertical="center"/>
    </xf>
    <xf numFmtId="0" fontId="9" fillId="0" borderId="23" xfId="0" applyFont="1" applyFill="1" applyBorder="1" applyAlignment="1">
      <alignment vertical="center"/>
    </xf>
    <xf numFmtId="0" fontId="8" fillId="0" borderId="136"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134" xfId="0" applyFont="1" applyFill="1" applyBorder="1" applyAlignment="1">
      <alignment horizontal="center" vertical="center"/>
    </xf>
    <xf numFmtId="0" fontId="10" fillId="0" borderId="134" xfId="0" applyFont="1" applyFill="1" applyBorder="1" applyAlignment="1">
      <alignment horizontal="center" vertical="center"/>
    </xf>
    <xf numFmtId="0" fontId="9" fillId="0" borderId="135" xfId="0" applyFont="1" applyFill="1" applyBorder="1" applyAlignment="1">
      <alignment horizontal="center" vertical="center"/>
    </xf>
    <xf numFmtId="0" fontId="9" fillId="0" borderId="0" xfId="0" applyFont="1" applyFill="1" applyAlignment="1">
      <alignment horizontal="left" vertical="center" textRotation="180"/>
    </xf>
    <xf numFmtId="0" fontId="10" fillId="0" borderId="82" xfId="0" applyFont="1" applyFill="1" applyBorder="1" applyAlignment="1">
      <alignment horizontal="right" vertical="center"/>
    </xf>
    <xf numFmtId="0" fontId="10" fillId="0" borderId="131" xfId="0" applyFont="1" applyFill="1" applyBorder="1" applyAlignment="1">
      <alignment vertical="center"/>
    </xf>
    <xf numFmtId="0" fontId="9" fillId="0" borderId="137" xfId="0" applyFont="1" applyFill="1" applyBorder="1" applyAlignment="1">
      <alignment vertical="center"/>
    </xf>
    <xf numFmtId="0" fontId="10" fillId="0" borderId="136" xfId="0" applyFont="1" applyFill="1" applyBorder="1" applyAlignment="1">
      <alignment horizontal="center" vertical="center"/>
    </xf>
    <xf numFmtId="0" fontId="10" fillId="0" borderId="95" xfId="0" applyFont="1" applyFill="1" applyBorder="1" applyAlignment="1">
      <alignment horizontal="center" vertical="center"/>
    </xf>
    <xf numFmtId="0" fontId="21" fillId="0" borderId="0" xfId="0" applyFont="1" applyFill="1" applyAlignment="1">
      <alignment horizontal="left" vertical="center" textRotation="180"/>
    </xf>
    <xf numFmtId="0" fontId="2"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right" vertical="center"/>
    </xf>
    <xf numFmtId="0" fontId="9" fillId="0" borderId="131" xfId="0" applyFont="1" applyFill="1" applyBorder="1" applyAlignment="1">
      <alignment horizontal="center" vertical="center" wrapText="1"/>
    </xf>
    <xf numFmtId="0" fontId="9" fillId="0" borderId="137" xfId="0" applyFont="1" applyFill="1" applyBorder="1" applyAlignment="1">
      <alignment horizontal="center" vertical="center" wrapText="1"/>
    </xf>
    <xf numFmtId="0" fontId="9" fillId="0" borderId="107"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129" xfId="0" applyFont="1" applyFill="1" applyBorder="1" applyAlignment="1">
      <alignment horizontal="center" vertical="center" wrapText="1"/>
    </xf>
    <xf numFmtId="0" fontId="9" fillId="0" borderId="135" xfId="0" applyFont="1" applyFill="1" applyBorder="1" applyAlignment="1">
      <alignment horizontal="center" vertical="center" wrapText="1"/>
    </xf>
    <xf numFmtId="0" fontId="20" fillId="0" borderId="131" xfId="0" applyFont="1" applyFill="1" applyBorder="1" applyAlignment="1">
      <alignment horizontal="center" vertical="center" wrapText="1"/>
    </xf>
    <xf numFmtId="0" fontId="20" fillId="0" borderId="137" xfId="0" applyFont="1" applyFill="1" applyBorder="1" applyAlignment="1">
      <alignment horizontal="center" vertical="center" wrapText="1"/>
    </xf>
    <xf numFmtId="181" fontId="9" fillId="0" borderId="107" xfId="0" applyNumberFormat="1" applyFont="1" applyFill="1" applyBorder="1" applyAlignment="1">
      <alignment horizontal="center" vertical="center" wrapText="1"/>
    </xf>
    <xf numFmtId="181" fontId="9" fillId="0" borderId="95" xfId="0" applyNumberFormat="1" applyFont="1" applyFill="1" applyBorder="1" applyAlignment="1">
      <alignment horizontal="center" vertical="center" wrapText="1"/>
    </xf>
    <xf numFmtId="181" fontId="9" fillId="0" borderId="129" xfId="0" applyNumberFormat="1" applyFont="1" applyFill="1" applyBorder="1" applyAlignment="1">
      <alignment horizontal="center" vertical="center" wrapText="1"/>
    </xf>
    <xf numFmtId="181" fontId="9" fillId="0" borderId="135" xfId="0" applyNumberFormat="1" applyFont="1" applyFill="1" applyBorder="1" applyAlignment="1">
      <alignment horizontal="center" vertical="center" wrapText="1"/>
    </xf>
    <xf numFmtId="176" fontId="62" fillId="0" borderId="138" xfId="107" applyNumberFormat="1" applyFont="1" applyFill="1" applyBorder="1" applyAlignment="1">
      <alignment horizontal="left" vertical="center"/>
      <protection/>
    </xf>
    <xf numFmtId="0" fontId="0" fillId="0" borderId="139" xfId="110" applyFill="1" applyBorder="1" applyAlignment="1">
      <alignment horizontal="left" vertical="center"/>
      <protection/>
    </xf>
    <xf numFmtId="179" fontId="62" fillId="0" borderId="60" xfId="107" applyNumberFormat="1" applyFont="1" applyFill="1" applyBorder="1" applyAlignment="1">
      <alignment horizontal="left" vertical="center" shrinkToFit="1"/>
      <protection/>
    </xf>
    <xf numFmtId="0" fontId="0" fillId="0" borderId="59" xfId="110" applyFill="1" applyBorder="1" applyAlignment="1">
      <alignment vertical="center" shrinkToFit="1"/>
      <protection/>
    </xf>
    <xf numFmtId="0" fontId="67" fillId="0" borderId="0" xfId="109" applyFont="1" applyFill="1" applyAlignment="1">
      <alignment horizontal="center" vertical="center"/>
      <protection/>
    </xf>
    <xf numFmtId="176" fontId="63" fillId="0" borderId="12" xfId="109" applyNumberFormat="1" applyFont="1" applyFill="1" applyBorder="1" applyAlignment="1">
      <alignment horizontal="center" vertical="center"/>
      <protection/>
    </xf>
    <xf numFmtId="0" fontId="0" fillId="0" borderId="13" xfId="110" applyFill="1" applyBorder="1" applyAlignment="1">
      <alignment horizontal="center" vertical="center"/>
      <protection/>
    </xf>
    <xf numFmtId="0" fontId="0" fillId="0" borderId="17" xfId="110" applyFill="1" applyBorder="1" applyAlignment="1">
      <alignment horizontal="center" vertical="center"/>
      <protection/>
    </xf>
    <xf numFmtId="0" fontId="0" fillId="0" borderId="18" xfId="110" applyFill="1" applyBorder="1" applyAlignment="1">
      <alignment horizontal="center" vertical="center"/>
      <protection/>
    </xf>
    <xf numFmtId="0" fontId="0" fillId="0" borderId="22" xfId="110" applyFill="1" applyBorder="1" applyAlignment="1">
      <alignment horizontal="center" vertical="center"/>
      <protection/>
    </xf>
    <xf numFmtId="0" fontId="0" fillId="0" borderId="23" xfId="110" applyFill="1" applyBorder="1" applyAlignment="1">
      <alignment horizontal="center" vertical="center"/>
      <protection/>
    </xf>
    <xf numFmtId="0" fontId="63" fillId="0" borderId="95" xfId="109" applyFont="1" applyFill="1" applyBorder="1" applyAlignment="1">
      <alignment horizontal="center" vertical="center"/>
      <protection/>
    </xf>
    <xf numFmtId="0" fontId="63" fillId="0" borderId="51" xfId="109" applyFont="1" applyFill="1" applyBorder="1" applyAlignment="1">
      <alignment horizontal="center" vertical="center"/>
      <protection/>
    </xf>
    <xf numFmtId="0" fontId="63" fillId="0" borderId="50" xfId="109" applyFont="1" applyFill="1" applyBorder="1" applyAlignment="1">
      <alignment horizontal="center" vertical="center"/>
      <protection/>
    </xf>
    <xf numFmtId="176" fontId="62" fillId="0" borderId="60" xfId="107" applyNumberFormat="1" applyFont="1" applyFill="1" applyBorder="1" applyAlignment="1">
      <alignment horizontal="left" vertical="center"/>
      <protection/>
    </xf>
    <xf numFmtId="0" fontId="0" fillId="0" borderId="59" xfId="110" applyFill="1" applyBorder="1" applyAlignment="1">
      <alignment horizontal="left" vertical="center"/>
      <protection/>
    </xf>
    <xf numFmtId="176" fontId="62" fillId="0" borderId="138" xfId="107" applyNumberFormat="1" applyFont="1" applyBorder="1" applyAlignment="1">
      <alignment horizontal="left" vertical="center"/>
      <protection/>
    </xf>
    <xf numFmtId="0" fontId="0" fillId="0" borderId="139" xfId="110" applyBorder="1" applyAlignment="1">
      <alignment horizontal="left" vertical="center"/>
      <protection/>
    </xf>
    <xf numFmtId="179" fontId="62" fillId="0" borderId="60" xfId="107" applyNumberFormat="1" applyFont="1" applyBorder="1" applyAlignment="1">
      <alignment horizontal="left" vertical="center" shrinkToFit="1"/>
      <protection/>
    </xf>
    <xf numFmtId="0" fontId="0" fillId="0" borderId="59" xfId="110" applyBorder="1" applyAlignment="1">
      <alignment vertical="center" shrinkToFit="1"/>
      <protection/>
    </xf>
    <xf numFmtId="0" fontId="67" fillId="0" borderId="0" xfId="109" applyFont="1" applyAlignment="1">
      <alignment horizontal="center" vertical="center"/>
      <protection/>
    </xf>
    <xf numFmtId="176" fontId="63" fillId="0" borderId="12" xfId="109" applyNumberFormat="1" applyFont="1" applyBorder="1" applyAlignment="1">
      <alignment horizontal="center" vertical="center"/>
      <protection/>
    </xf>
    <xf numFmtId="0" fontId="0" fillId="0" borderId="13" xfId="110" applyBorder="1" applyAlignment="1">
      <alignment horizontal="center" vertical="center"/>
      <protection/>
    </xf>
    <xf numFmtId="0" fontId="0" fillId="0" borderId="17" xfId="110" applyBorder="1" applyAlignment="1">
      <alignment horizontal="center" vertical="center"/>
      <protection/>
    </xf>
    <xf numFmtId="0" fontId="0" fillId="0" borderId="18" xfId="110" applyBorder="1" applyAlignment="1">
      <alignment horizontal="center" vertical="center"/>
      <protection/>
    </xf>
    <xf numFmtId="0" fontId="0" fillId="0" borderId="22" xfId="110" applyBorder="1" applyAlignment="1">
      <alignment horizontal="center" vertical="center"/>
      <protection/>
    </xf>
    <xf numFmtId="0" fontId="0" fillId="0" borderId="23" xfId="110" applyBorder="1" applyAlignment="1">
      <alignment horizontal="center" vertical="center"/>
      <protection/>
    </xf>
    <xf numFmtId="0" fontId="63" fillId="0" borderId="95" xfId="109" applyFont="1" applyBorder="1" applyAlignment="1">
      <alignment horizontal="center" vertical="center"/>
      <protection/>
    </xf>
    <xf numFmtId="0" fontId="63" fillId="0" borderId="51" xfId="109" applyFont="1" applyBorder="1" applyAlignment="1">
      <alignment horizontal="center" vertical="center"/>
      <protection/>
    </xf>
    <xf numFmtId="0" fontId="63" fillId="0" borderId="50" xfId="109" applyFont="1" applyBorder="1" applyAlignment="1">
      <alignment horizontal="center" vertical="center"/>
      <protection/>
    </xf>
    <xf numFmtId="176" fontId="62" fillId="0" borderId="60" xfId="107" applyNumberFormat="1" applyFont="1" applyBorder="1" applyAlignment="1">
      <alignment horizontal="left" vertical="center"/>
      <protection/>
    </xf>
    <xf numFmtId="0" fontId="0" fillId="0" borderId="59" xfId="110" applyBorder="1" applyAlignment="1">
      <alignment horizontal="left"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Header1" xfId="52"/>
    <cellStyle name="Header2" xfId="53"/>
    <cellStyle name="Normal_#18-Internet" xfId="54"/>
    <cellStyle name="アクセント 1" xfId="55"/>
    <cellStyle name="アクセント 1 2" xfId="56"/>
    <cellStyle name="アクセント 2" xfId="57"/>
    <cellStyle name="アクセント 2 2" xfId="58"/>
    <cellStyle name="アクセント 3" xfId="59"/>
    <cellStyle name="アクセント 3 2" xfId="60"/>
    <cellStyle name="アクセント 4" xfId="61"/>
    <cellStyle name="アクセント 4 2" xfId="62"/>
    <cellStyle name="アクセント 5" xfId="63"/>
    <cellStyle name="アクセント 5 2" xfId="64"/>
    <cellStyle name="アクセント 6" xfId="65"/>
    <cellStyle name="アクセント 6 2" xfId="66"/>
    <cellStyle name="タイトル" xfId="67"/>
    <cellStyle name="タイトル 2" xfId="68"/>
    <cellStyle name="チェック セル" xfId="69"/>
    <cellStyle name="チェック セル 2" xfId="70"/>
    <cellStyle name="どちらでもない" xfId="71"/>
    <cellStyle name="どちらでもない 2" xfId="72"/>
    <cellStyle name="Percent"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桁区切り 3"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入力" xfId="104"/>
    <cellStyle name="入力 2" xfId="105"/>
    <cellStyle name="標準 2" xfId="106"/>
    <cellStyle name="標準 2 2" xfId="107"/>
    <cellStyle name="標準 2_各種財政指標" xfId="108"/>
    <cellStyle name="標準 3" xfId="109"/>
    <cellStyle name="標準 4" xfId="110"/>
    <cellStyle name="標準 5" xfId="111"/>
    <cellStyle name="未定義" xfId="112"/>
    <cellStyle name="良い" xfId="113"/>
    <cellStyle name="良い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70" zoomScaleSheetLayoutView="70" workbookViewId="0" topLeftCell="A1">
      <selection activeCell="B1" sqref="B1:O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519">
        <v>12</v>
      </c>
      <c r="B1" s="521" t="s">
        <v>253</v>
      </c>
      <c r="C1" s="522"/>
      <c r="D1" s="522"/>
      <c r="E1" s="522"/>
      <c r="F1" s="522"/>
      <c r="G1" s="522"/>
      <c r="H1" s="522"/>
      <c r="I1" s="522"/>
      <c r="J1" s="522"/>
      <c r="K1" s="522"/>
      <c r="L1" s="522"/>
      <c r="M1" s="522"/>
      <c r="N1" s="522"/>
      <c r="O1" s="522"/>
    </row>
    <row r="2" ht="7.5" customHeight="1" thickBot="1">
      <c r="A2" s="520"/>
    </row>
    <row r="3" spans="1:15" s="9" customFormat="1" ht="18.75" customHeight="1">
      <c r="A3" s="520"/>
      <c r="B3" s="3"/>
      <c r="C3" s="4"/>
      <c r="D3" s="5"/>
      <c r="E3" s="6"/>
      <c r="F3" s="7" t="s">
        <v>0</v>
      </c>
      <c r="G3" s="7" t="s">
        <v>1</v>
      </c>
      <c r="H3" s="7" t="s">
        <v>2</v>
      </c>
      <c r="I3" s="7"/>
      <c r="J3" s="7"/>
      <c r="K3" s="7" t="s">
        <v>3</v>
      </c>
      <c r="L3" s="7" t="s">
        <v>4</v>
      </c>
      <c r="M3" s="8" t="s">
        <v>5</v>
      </c>
      <c r="N3" s="523" t="s">
        <v>6</v>
      </c>
      <c r="O3" s="526" t="s">
        <v>7</v>
      </c>
    </row>
    <row r="4" spans="1:15" s="9" customFormat="1" ht="18.75" customHeight="1">
      <c r="A4" s="520"/>
      <c r="B4" s="10"/>
      <c r="C4" s="11" t="s">
        <v>8</v>
      </c>
      <c r="D4" s="12" t="s">
        <v>9</v>
      </c>
      <c r="E4" s="13" t="s">
        <v>10</v>
      </c>
      <c r="F4" s="13" t="s">
        <v>11</v>
      </c>
      <c r="G4" s="13" t="s">
        <v>12</v>
      </c>
      <c r="H4" s="13" t="s">
        <v>13</v>
      </c>
      <c r="I4" s="13" t="s">
        <v>14</v>
      </c>
      <c r="J4" s="13" t="s">
        <v>4</v>
      </c>
      <c r="K4" s="13" t="s">
        <v>15</v>
      </c>
      <c r="L4" s="13" t="s">
        <v>16</v>
      </c>
      <c r="M4" s="14" t="s">
        <v>17</v>
      </c>
      <c r="N4" s="524"/>
      <c r="O4" s="527"/>
    </row>
    <row r="5" spans="1:15" s="9" customFormat="1" ht="18.75" customHeight="1" thickBot="1">
      <c r="A5" s="520"/>
      <c r="B5" s="15"/>
      <c r="C5" s="16"/>
      <c r="D5" s="17" t="s">
        <v>18</v>
      </c>
      <c r="E5" s="18" t="s">
        <v>19</v>
      </c>
      <c r="F5" s="18" t="s">
        <v>20</v>
      </c>
      <c r="G5" s="18" t="s">
        <v>21</v>
      </c>
      <c r="H5" s="18" t="s">
        <v>22</v>
      </c>
      <c r="I5" s="18" t="s">
        <v>23</v>
      </c>
      <c r="J5" s="18" t="s">
        <v>24</v>
      </c>
      <c r="K5" s="18" t="s">
        <v>25</v>
      </c>
      <c r="L5" s="18" t="s">
        <v>26</v>
      </c>
      <c r="M5" s="19"/>
      <c r="N5" s="525"/>
      <c r="O5" s="528"/>
    </row>
    <row r="6" spans="1:15" s="27" customFormat="1" ht="18.75" customHeight="1">
      <c r="A6" s="520"/>
      <c r="B6" s="60">
        <v>1</v>
      </c>
      <c r="C6" s="61" t="s">
        <v>27</v>
      </c>
      <c r="D6" s="22">
        <f>ROUND('12 決算（千円）'!D6/1000,0)</f>
        <v>460291</v>
      </c>
      <c r="E6" s="23">
        <f>ROUND('12 決算（千円）'!E6/1000,0)</f>
        <v>449432</v>
      </c>
      <c r="F6" s="23">
        <f>ROUND('12 決算（千円）'!F6/1000,0)</f>
        <v>10859</v>
      </c>
      <c r="G6" s="23">
        <f>ROUND('12 決算（千円）'!G6/1000,0)</f>
        <v>5900</v>
      </c>
      <c r="H6" s="23">
        <f>ROUND('12 決算（千円）'!H6/1000,0)</f>
        <v>4960</v>
      </c>
      <c r="I6" s="23">
        <f>ROUND('12 決算（千円）'!I6/1000,0)</f>
        <v>-879</v>
      </c>
      <c r="J6" s="23">
        <f>ROUND('12 決算（千円）'!J6/1000,0)</f>
        <v>21</v>
      </c>
      <c r="K6" s="23">
        <f>ROUND('12 決算（千円）'!K6/1000,0)</f>
        <v>0</v>
      </c>
      <c r="L6" s="23">
        <f>ROUND('12 決算（千円）'!L6/1000,0)</f>
        <v>0</v>
      </c>
      <c r="M6" s="24">
        <f>ROUND('12 決算（千円）'!M6/1000,0)</f>
        <v>-858</v>
      </c>
      <c r="N6" s="25">
        <v>2</v>
      </c>
      <c r="O6" s="26">
        <v>95.6</v>
      </c>
    </row>
    <row r="7" spans="1:15" s="27" customFormat="1" ht="18.75" customHeight="1">
      <c r="A7" s="520"/>
      <c r="B7" s="62">
        <v>2</v>
      </c>
      <c r="C7" s="63" t="s">
        <v>28</v>
      </c>
      <c r="D7" s="30">
        <f>ROUND('12 決算（千円）'!D7/1000,0)</f>
        <v>109716</v>
      </c>
      <c r="E7" s="31">
        <f>ROUND('12 決算（千円）'!E7/1000,0)</f>
        <v>104051</v>
      </c>
      <c r="F7" s="31">
        <f>ROUND('12 決算（千円）'!F7/1000,0)</f>
        <v>5666</v>
      </c>
      <c r="G7" s="31">
        <f>ROUND('12 決算（千円）'!G7/1000,0)</f>
        <v>758</v>
      </c>
      <c r="H7" s="31">
        <f>ROUND('12 決算（千円）'!H7/1000,0)</f>
        <v>4908</v>
      </c>
      <c r="I7" s="31">
        <f>ROUND('12 決算（千円）'!I7/1000,0)</f>
        <v>-208</v>
      </c>
      <c r="J7" s="31">
        <f>ROUND('12 決算（千円）'!J7/1000,0)</f>
        <v>6</v>
      </c>
      <c r="K7" s="31">
        <f>ROUND('12 決算（千円）'!K7/1000,0)</f>
        <v>0</v>
      </c>
      <c r="L7" s="31">
        <f>ROUND('12 決算（千円）'!L7/1000,0)</f>
        <v>308</v>
      </c>
      <c r="M7" s="32">
        <f>ROUND('12 決算（千円）'!M7/1000,0)</f>
        <v>-510</v>
      </c>
      <c r="N7" s="33">
        <v>8</v>
      </c>
      <c r="O7" s="34">
        <v>93.1</v>
      </c>
    </row>
    <row r="8" spans="1:15" s="27" customFormat="1" ht="18.75" customHeight="1">
      <c r="A8" s="520"/>
      <c r="B8" s="62">
        <v>3</v>
      </c>
      <c r="C8" s="63" t="s">
        <v>29</v>
      </c>
      <c r="D8" s="30">
        <f>ROUND('12 決算（千円）'!D8/1000,0)</f>
        <v>68620</v>
      </c>
      <c r="E8" s="31">
        <f>ROUND('12 決算（千円）'!E8/1000,0)</f>
        <v>64428</v>
      </c>
      <c r="F8" s="31">
        <f>ROUND('12 決算（千円）'!F8/1000,0)</f>
        <v>4192</v>
      </c>
      <c r="G8" s="31">
        <f>ROUND('12 決算（千円）'!G8/1000,0)</f>
        <v>225</v>
      </c>
      <c r="H8" s="31">
        <f>ROUND('12 決算（千円）'!H8/1000,0)</f>
        <v>3967</v>
      </c>
      <c r="I8" s="31">
        <f>ROUND('12 決算（千円）'!I8/1000,0)</f>
        <v>971</v>
      </c>
      <c r="J8" s="31">
        <f>ROUND('12 決算（千円）'!J8/1000,0)</f>
        <v>9</v>
      </c>
      <c r="K8" s="31">
        <f>ROUND('12 決算（千円）'!K8/1000,0)</f>
        <v>968</v>
      </c>
      <c r="L8" s="31">
        <f>ROUND('12 決算（千円）'!L8/1000,0)</f>
        <v>0</v>
      </c>
      <c r="M8" s="32">
        <f>ROUND('12 決算（千円）'!M8/1000,0)</f>
        <v>1948</v>
      </c>
      <c r="N8" s="33">
        <v>9.9</v>
      </c>
      <c r="O8" s="34">
        <v>87.6</v>
      </c>
    </row>
    <row r="9" spans="1:15" s="27" customFormat="1" ht="18.75" customHeight="1">
      <c r="A9" s="520"/>
      <c r="B9" s="62">
        <v>4</v>
      </c>
      <c r="C9" s="63" t="s">
        <v>30</v>
      </c>
      <c r="D9" s="30">
        <f>ROUND('12 決算（千円）'!D9/1000,0)</f>
        <v>193193</v>
      </c>
      <c r="E9" s="31">
        <f>ROUND('12 決算（千円）'!E9/1000,0)</f>
        <v>183935</v>
      </c>
      <c r="F9" s="31">
        <f>ROUND('12 決算（千円）'!F9/1000,0)</f>
        <v>9258</v>
      </c>
      <c r="G9" s="31">
        <f>ROUND('12 決算（千円）'!G9/1000,0)</f>
        <v>1187</v>
      </c>
      <c r="H9" s="31">
        <f>ROUND('12 決算（千円）'!H9/1000,0)</f>
        <v>8071</v>
      </c>
      <c r="I9" s="31">
        <f>ROUND('12 決算（千円）'!I9/1000,0)</f>
        <v>-4946</v>
      </c>
      <c r="J9" s="31">
        <f>ROUND('12 決算（千円）'!J9/1000,0)</f>
        <v>6056</v>
      </c>
      <c r="K9" s="31">
        <f>ROUND('12 決算（千円）'!K9/1000,0)</f>
        <v>0</v>
      </c>
      <c r="L9" s="31">
        <f>ROUND('12 決算（千円）'!L9/1000,0)</f>
        <v>102</v>
      </c>
      <c r="M9" s="32">
        <f>ROUND('12 決算（千円）'!M9/1000,0)</f>
        <v>1008</v>
      </c>
      <c r="N9" s="33">
        <v>8</v>
      </c>
      <c r="O9" s="34">
        <v>94</v>
      </c>
    </row>
    <row r="10" spans="1:15" s="27" customFormat="1" ht="18.75" customHeight="1">
      <c r="A10" s="520"/>
      <c r="B10" s="62">
        <v>5</v>
      </c>
      <c r="C10" s="63" t="s">
        <v>31</v>
      </c>
      <c r="D10" s="30">
        <f>ROUND('12 決算（千円）'!D10/1000,0)</f>
        <v>27859</v>
      </c>
      <c r="E10" s="31">
        <f>ROUND('12 決算（千円）'!E10/1000,0)</f>
        <v>26275</v>
      </c>
      <c r="F10" s="31">
        <f>ROUND('12 決算（千円）'!F10/1000,0)</f>
        <v>1584</v>
      </c>
      <c r="G10" s="31">
        <f>ROUND('12 決算（千円）'!G10/1000,0)</f>
        <v>113</v>
      </c>
      <c r="H10" s="31">
        <f>ROUND('12 決算（千円）'!H10/1000,0)</f>
        <v>1471</v>
      </c>
      <c r="I10" s="31">
        <f>ROUND('12 決算（千円）'!I10/1000,0)</f>
        <v>445</v>
      </c>
      <c r="J10" s="31">
        <f>ROUND('12 決算（千円）'!J10/1000,0)</f>
        <v>103</v>
      </c>
      <c r="K10" s="31">
        <f>ROUND('12 決算（千円）'!K10/1000,0)</f>
        <v>0</v>
      </c>
      <c r="L10" s="31">
        <f>ROUND('12 決算（千円）'!L10/1000,0)</f>
        <v>0</v>
      </c>
      <c r="M10" s="32">
        <f>ROUND('12 決算（千円）'!M10/1000,0)</f>
        <v>548</v>
      </c>
      <c r="N10" s="33">
        <v>8.6</v>
      </c>
      <c r="O10" s="34">
        <v>92.3</v>
      </c>
    </row>
    <row r="11" spans="1:15" s="27" customFormat="1" ht="18.75" customHeight="1">
      <c r="A11" s="520"/>
      <c r="B11" s="62">
        <v>6</v>
      </c>
      <c r="C11" s="63" t="s">
        <v>32</v>
      </c>
      <c r="D11" s="30">
        <f>ROUND('12 決算（千円）'!D11/1000,0)</f>
        <v>30804</v>
      </c>
      <c r="E11" s="31">
        <f>ROUND('12 決算（千円）'!E11/1000,0)</f>
        <v>28468</v>
      </c>
      <c r="F11" s="31">
        <f>ROUND('12 決算（千円）'!F11/1000,0)</f>
        <v>2336</v>
      </c>
      <c r="G11" s="31">
        <f>ROUND('12 決算（千円）'!G11/1000,0)</f>
        <v>529</v>
      </c>
      <c r="H11" s="31">
        <f>ROUND('12 決算（千円）'!H11/1000,0)</f>
        <v>1807</v>
      </c>
      <c r="I11" s="31">
        <f>ROUND('12 決算（千円）'!I11/1000,0)</f>
        <v>-220</v>
      </c>
      <c r="J11" s="31">
        <f>ROUND('12 決算（千円）'!J11/1000,0)</f>
        <v>805</v>
      </c>
      <c r="K11" s="31">
        <f>ROUND('12 決算（千円）'!K11/1000,0)</f>
        <v>0</v>
      </c>
      <c r="L11" s="31">
        <f>ROUND('12 決算（千円）'!L11/1000,0)</f>
        <v>700</v>
      </c>
      <c r="M11" s="32">
        <f>ROUND('12 決算（千円）'!M11/1000,0)</f>
        <v>-115</v>
      </c>
      <c r="N11" s="33">
        <v>10.4</v>
      </c>
      <c r="O11" s="34">
        <v>84.1</v>
      </c>
    </row>
    <row r="12" spans="1:15" s="27" customFormat="1" ht="18.75" customHeight="1">
      <c r="A12" s="520"/>
      <c r="B12" s="62">
        <v>7</v>
      </c>
      <c r="C12" s="63" t="s">
        <v>33</v>
      </c>
      <c r="D12" s="30">
        <f>ROUND('12 決算（千円）'!D12/1000,0)</f>
        <v>102566</v>
      </c>
      <c r="E12" s="31">
        <f>ROUND('12 決算（千円）'!E12/1000,0)</f>
        <v>96656</v>
      </c>
      <c r="F12" s="31">
        <f>ROUND('12 決算（千円）'!F12/1000,0)</f>
        <v>5910</v>
      </c>
      <c r="G12" s="31">
        <f>ROUND('12 決算（千円）'!G12/1000,0)</f>
        <v>1578</v>
      </c>
      <c r="H12" s="31">
        <f>ROUND('12 決算（千円）'!H12/1000,0)</f>
        <v>4332</v>
      </c>
      <c r="I12" s="31">
        <f>ROUND('12 決算（千円）'!I12/1000,0)</f>
        <v>773</v>
      </c>
      <c r="J12" s="31">
        <f>ROUND('12 決算（千円）'!J12/1000,0)</f>
        <v>1785</v>
      </c>
      <c r="K12" s="31">
        <f>ROUND('12 決算（千円）'!K12/1000,0)</f>
        <v>0</v>
      </c>
      <c r="L12" s="31">
        <f>ROUND('12 決算（千円）'!L12/1000,0)</f>
        <v>1713</v>
      </c>
      <c r="M12" s="32">
        <f>ROUND('12 決算（千円）'!M12/1000,0)</f>
        <v>845</v>
      </c>
      <c r="N12" s="33">
        <v>7.4</v>
      </c>
      <c r="O12" s="34">
        <v>92.2</v>
      </c>
    </row>
    <row r="13" spans="1:15" s="27" customFormat="1" ht="18.75" customHeight="1">
      <c r="A13" s="520"/>
      <c r="B13" s="62">
        <v>8</v>
      </c>
      <c r="C13" s="63" t="s">
        <v>34</v>
      </c>
      <c r="D13" s="30">
        <f>ROUND('12 決算（千円）'!D13/1000,0)</f>
        <v>29361</v>
      </c>
      <c r="E13" s="31">
        <f>ROUND('12 決算（千円）'!E13/1000,0)</f>
        <v>27605</v>
      </c>
      <c r="F13" s="31">
        <f>ROUND('12 決算（千円）'!F13/1000,0)</f>
        <v>1756</v>
      </c>
      <c r="G13" s="31">
        <f>ROUND('12 決算（千円）'!G13/1000,0)</f>
        <v>962</v>
      </c>
      <c r="H13" s="31">
        <f>ROUND('12 決算（千円）'!H13/1000,0)</f>
        <v>793</v>
      </c>
      <c r="I13" s="31">
        <f>ROUND('12 決算（千円）'!I13/1000,0)</f>
        <v>-595</v>
      </c>
      <c r="J13" s="31">
        <f>ROUND('12 決算（千円）'!J13/1000,0)</f>
        <v>7</v>
      </c>
      <c r="K13" s="31">
        <f>ROUND('12 決算（千円）'!K13/1000,0)</f>
        <v>1</v>
      </c>
      <c r="L13" s="31">
        <f>ROUND('12 決算（千円）'!L13/1000,0)</f>
        <v>3</v>
      </c>
      <c r="M13" s="32">
        <f>ROUND('12 決算（千円）'!M13/1000,0)</f>
        <v>-590</v>
      </c>
      <c r="N13" s="33">
        <v>4.6</v>
      </c>
      <c r="O13" s="34">
        <v>91.8</v>
      </c>
    </row>
    <row r="14" spans="1:15" s="27" customFormat="1" ht="18.75" customHeight="1">
      <c r="A14" s="520"/>
      <c r="B14" s="62">
        <v>9</v>
      </c>
      <c r="C14" s="63" t="s">
        <v>35</v>
      </c>
      <c r="D14" s="30">
        <f>ROUND('12 決算（千円）'!D14/1000,0)</f>
        <v>41823</v>
      </c>
      <c r="E14" s="31">
        <f>ROUND('12 決算（千円）'!E14/1000,0)</f>
        <v>37875</v>
      </c>
      <c r="F14" s="31">
        <f>ROUND('12 決算（千円）'!F14/1000,0)</f>
        <v>3948</v>
      </c>
      <c r="G14" s="31">
        <f>ROUND('12 決算（千円）'!G14/1000,0)</f>
        <v>678</v>
      </c>
      <c r="H14" s="31">
        <f>ROUND('12 決算（千円）'!H14/1000,0)</f>
        <v>3269</v>
      </c>
      <c r="I14" s="31">
        <f>ROUND('12 決算（千円）'!I14/1000,0)</f>
        <v>634</v>
      </c>
      <c r="J14" s="31">
        <f>ROUND('12 決算（千円）'!J14/1000,0)</f>
        <v>29</v>
      </c>
      <c r="K14" s="31">
        <f>ROUND('12 決算（千円）'!K14/1000,0)</f>
        <v>34</v>
      </c>
      <c r="L14" s="31">
        <f>ROUND('12 決算（千円）'!L14/1000,0)</f>
        <v>0</v>
      </c>
      <c r="M14" s="32">
        <f>ROUND('12 決算（千円）'!M14/1000,0)</f>
        <v>696</v>
      </c>
      <c r="N14" s="33">
        <v>13.2</v>
      </c>
      <c r="O14" s="34">
        <v>88.5</v>
      </c>
    </row>
    <row r="15" spans="1:15" s="27" customFormat="1" ht="18.75" customHeight="1">
      <c r="A15" s="520"/>
      <c r="B15" s="62">
        <v>10</v>
      </c>
      <c r="C15" s="63" t="s">
        <v>36</v>
      </c>
      <c r="D15" s="30">
        <f>ROUND('12 決算（千円）'!D15/1000,0)</f>
        <v>35364</v>
      </c>
      <c r="E15" s="31">
        <f>ROUND('12 決算（千円）'!E15/1000,0)</f>
        <v>32747</v>
      </c>
      <c r="F15" s="31">
        <f>ROUND('12 決算（千円）'!F15/1000,0)</f>
        <v>2617</v>
      </c>
      <c r="G15" s="31">
        <f>ROUND('12 決算（千円）'!G15/1000,0)</f>
        <v>260</v>
      </c>
      <c r="H15" s="31">
        <f>ROUND('12 決算（千円）'!H15/1000,0)</f>
        <v>2357</v>
      </c>
      <c r="I15" s="31">
        <f>ROUND('12 決算（千円）'!I15/1000,0)</f>
        <v>149</v>
      </c>
      <c r="J15" s="31">
        <f>ROUND('12 決算（千円）'!J15/1000,0)</f>
        <v>624</v>
      </c>
      <c r="K15" s="31">
        <f>ROUND('12 決算（千円）'!K15/1000,0)</f>
        <v>0</v>
      </c>
      <c r="L15" s="31">
        <f>ROUND('12 決算（千円）'!L15/1000,0)</f>
        <v>0</v>
      </c>
      <c r="M15" s="32">
        <f>ROUND('12 決算（千円）'!M15/1000,0)</f>
        <v>773</v>
      </c>
      <c r="N15" s="33">
        <v>14</v>
      </c>
      <c r="O15" s="34">
        <v>84.8</v>
      </c>
    </row>
    <row r="16" spans="1:15" s="27" customFormat="1" ht="18.75" customHeight="1">
      <c r="A16" s="520"/>
      <c r="B16" s="62">
        <v>11</v>
      </c>
      <c r="C16" s="63" t="s">
        <v>37</v>
      </c>
      <c r="D16" s="30">
        <f>ROUND('12 決算（千円）'!D16/1000,0)</f>
        <v>31869</v>
      </c>
      <c r="E16" s="31">
        <f>ROUND('12 決算（千円）'!E16/1000,0)</f>
        <v>30341</v>
      </c>
      <c r="F16" s="31">
        <f>ROUND('12 決算（千円）'!F16/1000,0)</f>
        <v>1527</v>
      </c>
      <c r="G16" s="31">
        <f>ROUND('12 決算（千円）'!G16/1000,0)</f>
        <v>337</v>
      </c>
      <c r="H16" s="31">
        <f>ROUND('12 決算（千円）'!H16/1000,0)</f>
        <v>1191</v>
      </c>
      <c r="I16" s="31">
        <f>ROUND('12 決算（千円）'!I16/1000,0)</f>
        <v>-15</v>
      </c>
      <c r="J16" s="31">
        <f>ROUND('12 決算（千円）'!J16/1000,0)</f>
        <v>1457</v>
      </c>
      <c r="K16" s="31">
        <f>ROUND('12 決算（千円）'!K16/1000,0)</f>
        <v>0</v>
      </c>
      <c r="L16" s="31">
        <f>ROUND('12 決算（千円）'!L16/1000,0)</f>
        <v>1429</v>
      </c>
      <c r="M16" s="32">
        <f>ROUND('12 決算（千円）'!M16/1000,0)</f>
        <v>13</v>
      </c>
      <c r="N16" s="33">
        <v>7.1</v>
      </c>
      <c r="O16" s="34">
        <v>90.6</v>
      </c>
    </row>
    <row r="17" spans="1:15" s="27" customFormat="1" ht="18.75" customHeight="1">
      <c r="A17" s="520"/>
      <c r="B17" s="62">
        <v>12</v>
      </c>
      <c r="C17" s="63" t="s">
        <v>38</v>
      </c>
      <c r="D17" s="30">
        <f>ROUND('12 決算（千円）'!D17/1000,0)</f>
        <v>74085</v>
      </c>
      <c r="E17" s="31">
        <f>ROUND('12 決算（千円）'!E17/1000,0)</f>
        <v>71018</v>
      </c>
      <c r="F17" s="31">
        <f>ROUND('12 決算（千円）'!F17/1000,0)</f>
        <v>3067</v>
      </c>
      <c r="G17" s="31">
        <f>ROUND('12 決算（千円）'!G17/1000,0)</f>
        <v>344</v>
      </c>
      <c r="H17" s="31">
        <f>ROUND('12 決算（千円）'!H17/1000,0)</f>
        <v>2722</v>
      </c>
      <c r="I17" s="31">
        <f>ROUND('12 決算（千円）'!I17/1000,0)</f>
        <v>505</v>
      </c>
      <c r="J17" s="31">
        <f>ROUND('12 決算（千円）'!J17/1000,0)</f>
        <v>6</v>
      </c>
      <c r="K17" s="31">
        <f>ROUND('12 決算（千円）'!K17/1000,0)</f>
        <v>0</v>
      </c>
      <c r="L17" s="31">
        <f>ROUND('12 決算（千円）'!L17/1000,0)</f>
        <v>934</v>
      </c>
      <c r="M17" s="32">
        <f>ROUND('12 決算（千円）'!M17/1000,0)</f>
        <v>-423</v>
      </c>
      <c r="N17" s="33">
        <v>6.4</v>
      </c>
      <c r="O17" s="34">
        <v>90.9</v>
      </c>
    </row>
    <row r="18" spans="1:15" s="27" customFormat="1" ht="18.75" customHeight="1">
      <c r="A18" s="520"/>
      <c r="B18" s="62">
        <v>13</v>
      </c>
      <c r="C18" s="63" t="s">
        <v>39</v>
      </c>
      <c r="D18" s="30">
        <f>ROUND('12 決算（千円）'!D18/1000,0)</f>
        <v>46690</v>
      </c>
      <c r="E18" s="31">
        <f>ROUND('12 決算（千円）'!E18/1000,0)</f>
        <v>45325</v>
      </c>
      <c r="F18" s="31">
        <f>ROUND('12 決算（千円）'!F18/1000,0)</f>
        <v>1365</v>
      </c>
      <c r="G18" s="31">
        <f>ROUND('12 決算（千円）'!G18/1000,0)</f>
        <v>255</v>
      </c>
      <c r="H18" s="31">
        <f>ROUND('12 決算（千円）'!H18/1000,0)</f>
        <v>1109</v>
      </c>
      <c r="I18" s="31">
        <f>ROUND('12 決算（千円）'!I18/1000,0)</f>
        <v>-812</v>
      </c>
      <c r="J18" s="31">
        <f>ROUND('12 決算（千円）'!J18/1000,0)</f>
        <v>370</v>
      </c>
      <c r="K18" s="31">
        <f>ROUND('12 決算（千円）'!K18/1000,0)</f>
        <v>0</v>
      </c>
      <c r="L18" s="31">
        <f>ROUND('12 決算（千円）'!L18/1000,0)</f>
        <v>1000</v>
      </c>
      <c r="M18" s="32">
        <f>ROUND('12 決算（千円）'!M18/1000,0)</f>
        <v>-1441</v>
      </c>
      <c r="N18" s="33">
        <v>4.1</v>
      </c>
      <c r="O18" s="34">
        <v>91.1</v>
      </c>
    </row>
    <row r="19" spans="1:15" s="27" customFormat="1" ht="18.75" customHeight="1">
      <c r="A19" s="520"/>
      <c r="B19" s="62">
        <v>14</v>
      </c>
      <c r="C19" s="63" t="s">
        <v>40</v>
      </c>
      <c r="D19" s="30">
        <f>ROUND('12 決算（千円）'!D19/1000,0)</f>
        <v>19140</v>
      </c>
      <c r="E19" s="31">
        <f>ROUND('12 決算（千円）'!E19/1000,0)</f>
        <v>18110</v>
      </c>
      <c r="F19" s="31">
        <f>ROUND('12 決算（千円）'!F19/1000,0)</f>
        <v>1030</v>
      </c>
      <c r="G19" s="31">
        <f>ROUND('12 決算（千円）'!G19/1000,0)</f>
        <v>123</v>
      </c>
      <c r="H19" s="31">
        <f>ROUND('12 決算（千円）'!H19/1000,0)</f>
        <v>907</v>
      </c>
      <c r="I19" s="31">
        <f>ROUND('12 決算（千円）'!I19/1000,0)</f>
        <v>-169</v>
      </c>
      <c r="J19" s="31">
        <f>ROUND('12 決算（千円）'!J19/1000,0)</f>
        <v>621</v>
      </c>
      <c r="K19" s="31">
        <f>ROUND('12 決算（千円）'!K19/1000,0)</f>
        <v>1</v>
      </c>
      <c r="L19" s="31">
        <f>ROUND('12 決算（千円）'!L19/1000,0)</f>
        <v>600</v>
      </c>
      <c r="M19" s="32">
        <f>ROUND('12 決算（千円）'!M19/1000,0)</f>
        <v>-147</v>
      </c>
      <c r="N19" s="33">
        <v>8.2</v>
      </c>
      <c r="O19" s="34">
        <v>90.4</v>
      </c>
    </row>
    <row r="20" spans="1:15" s="27" customFormat="1" ht="18.75" customHeight="1">
      <c r="A20" s="520"/>
      <c r="B20" s="62">
        <v>15</v>
      </c>
      <c r="C20" s="63" t="s">
        <v>41</v>
      </c>
      <c r="D20" s="30">
        <f>ROUND('12 決算（千円）'!D20/1000,0)</f>
        <v>38111</v>
      </c>
      <c r="E20" s="31">
        <f>ROUND('12 決算（千円）'!E20/1000,0)</f>
        <v>36023</v>
      </c>
      <c r="F20" s="31">
        <f>ROUND('12 決算（千円）'!F20/1000,0)</f>
        <v>2088</v>
      </c>
      <c r="G20" s="31">
        <f>ROUND('12 決算（千円）'!G20/1000,0)</f>
        <v>159</v>
      </c>
      <c r="H20" s="31">
        <f>ROUND('12 決算（千円）'!H20/1000,0)</f>
        <v>1929</v>
      </c>
      <c r="I20" s="31">
        <f>ROUND('12 決算（千円）'!I20/1000,0)</f>
        <v>230</v>
      </c>
      <c r="J20" s="31">
        <f>ROUND('12 決算（千円）'!J20/1000,0)</f>
        <v>12</v>
      </c>
      <c r="K20" s="31">
        <f>ROUND('12 決算（千円）'!K20/1000,0)</f>
        <v>0</v>
      </c>
      <c r="L20" s="31">
        <f>ROUND('12 決算（千円）'!L20/1000,0)</f>
        <v>430</v>
      </c>
      <c r="M20" s="32">
        <f>ROUND('12 決算（千円）'!M20/1000,0)</f>
        <v>-188</v>
      </c>
      <c r="N20" s="33">
        <v>8.1</v>
      </c>
      <c r="O20" s="34">
        <v>89.5</v>
      </c>
    </row>
    <row r="21" spans="1:15" s="27" customFormat="1" ht="18.75" customHeight="1">
      <c r="A21" s="520"/>
      <c r="B21" s="62">
        <v>16</v>
      </c>
      <c r="C21" s="63" t="s">
        <v>42</v>
      </c>
      <c r="D21" s="30">
        <f>ROUND('12 決算（千円）'!D21/1000,0)</f>
        <v>56484</v>
      </c>
      <c r="E21" s="31">
        <f>ROUND('12 決算（千円）'!E21/1000,0)</f>
        <v>51751</v>
      </c>
      <c r="F21" s="31">
        <f>ROUND('12 決算（千円）'!F21/1000,0)</f>
        <v>4733</v>
      </c>
      <c r="G21" s="31">
        <f>ROUND('12 決算（千円）'!G21/1000,0)</f>
        <v>846</v>
      </c>
      <c r="H21" s="31">
        <f>ROUND('12 決算（千円）'!H21/1000,0)</f>
        <v>3887</v>
      </c>
      <c r="I21" s="31">
        <f>ROUND('12 決算（千円）'!I21/1000,0)</f>
        <v>827</v>
      </c>
      <c r="J21" s="31">
        <f>ROUND('12 決算（千円）'!J21/1000,0)</f>
        <v>1640</v>
      </c>
      <c r="K21" s="31">
        <f>ROUND('12 決算（千円）'!K21/1000,0)</f>
        <v>0</v>
      </c>
      <c r="L21" s="31">
        <f>ROUND('12 決算（千円）'!L21/1000,0)</f>
        <v>131</v>
      </c>
      <c r="M21" s="32">
        <f>ROUND('12 決算（千円）'!M21/1000,0)</f>
        <v>2336</v>
      </c>
      <c r="N21" s="33">
        <v>12.8</v>
      </c>
      <c r="O21" s="34">
        <v>83.9</v>
      </c>
    </row>
    <row r="22" spans="1:15" s="27" customFormat="1" ht="18.75" customHeight="1">
      <c r="A22" s="520"/>
      <c r="B22" s="62">
        <v>17</v>
      </c>
      <c r="C22" s="63" t="s">
        <v>43</v>
      </c>
      <c r="D22" s="30">
        <f>ROUND('12 決算（千円）'!D22/1000,0)</f>
        <v>62965</v>
      </c>
      <c r="E22" s="31">
        <f>ROUND('12 決算（千円）'!E22/1000,0)</f>
        <v>59774</v>
      </c>
      <c r="F22" s="31">
        <f>ROUND('12 決算（千円）'!F22/1000,0)</f>
        <v>3191</v>
      </c>
      <c r="G22" s="31">
        <f>ROUND('12 決算（千円）'!G22/1000,0)</f>
        <v>670</v>
      </c>
      <c r="H22" s="31">
        <f>ROUND('12 決算（千円）'!H22/1000,0)</f>
        <v>2522</v>
      </c>
      <c r="I22" s="31">
        <f>ROUND('12 決算（千円）'!I22/1000,0)</f>
        <v>431</v>
      </c>
      <c r="J22" s="31">
        <f>ROUND('12 決算（千円）'!J22/1000,0)</f>
        <v>6</v>
      </c>
      <c r="K22" s="31">
        <f>ROUND('12 決算（千円）'!K22/1000,0)</f>
        <v>0</v>
      </c>
      <c r="L22" s="31">
        <f>ROUND('12 決算（千円）'!L22/1000,0)</f>
        <v>213</v>
      </c>
      <c r="M22" s="32">
        <f>ROUND('12 決算（千円）'!M22/1000,0)</f>
        <v>224</v>
      </c>
      <c r="N22" s="33">
        <v>6.8</v>
      </c>
      <c r="O22" s="34">
        <v>94.6</v>
      </c>
    </row>
    <row r="23" spans="1:15" s="27" customFormat="1" ht="18.75" customHeight="1">
      <c r="A23" s="520"/>
      <c r="B23" s="62">
        <v>18</v>
      </c>
      <c r="C23" s="63" t="s">
        <v>44</v>
      </c>
      <c r="D23" s="30">
        <f>ROUND('12 決算（千円）'!D23/1000,0)</f>
        <v>73841</v>
      </c>
      <c r="E23" s="31">
        <f>ROUND('12 決算（千円）'!E23/1000,0)</f>
        <v>68417</v>
      </c>
      <c r="F23" s="31">
        <f>ROUND('12 決算（千円）'!F23/1000,0)</f>
        <v>5424</v>
      </c>
      <c r="G23" s="31">
        <f>ROUND('12 決算（千円）'!G23/1000,0)</f>
        <v>610</v>
      </c>
      <c r="H23" s="31">
        <f>ROUND('12 決算（千円）'!H23/1000,0)</f>
        <v>4814</v>
      </c>
      <c r="I23" s="31">
        <f>ROUND('12 決算（千円）'!I23/1000,0)</f>
        <v>379</v>
      </c>
      <c r="J23" s="31">
        <f>ROUND('12 決算（千円）'!J23/1000,0)</f>
        <v>0</v>
      </c>
      <c r="K23" s="31">
        <f>ROUND('12 決算（千円）'!K23/1000,0)</f>
        <v>0</v>
      </c>
      <c r="L23" s="31">
        <f>ROUND('12 決算（千円）'!L23/1000,0)</f>
        <v>438</v>
      </c>
      <c r="M23" s="32">
        <f>ROUND('12 決算（千円）'!M23/1000,0)</f>
        <v>-59</v>
      </c>
      <c r="N23" s="33">
        <v>11.4</v>
      </c>
      <c r="O23" s="34">
        <v>88.3</v>
      </c>
    </row>
    <row r="24" spans="1:15" s="27" customFormat="1" ht="18.75" customHeight="1">
      <c r="A24" s="520"/>
      <c r="B24" s="62">
        <v>19</v>
      </c>
      <c r="C24" s="63" t="s">
        <v>45</v>
      </c>
      <c r="D24" s="30">
        <f>ROUND('12 決算（千円）'!D24/1000,0)</f>
        <v>100482</v>
      </c>
      <c r="E24" s="31">
        <f>ROUND('12 決算（千円）'!E24/1000,0)</f>
        <v>95251</v>
      </c>
      <c r="F24" s="31">
        <f>ROUND('12 決算（千円）'!F24/1000,0)</f>
        <v>5230</v>
      </c>
      <c r="G24" s="31">
        <f>ROUND('12 決算（千円）'!G24/1000,0)</f>
        <v>76</v>
      </c>
      <c r="H24" s="31">
        <f>ROUND('12 決算（千円）'!H24/1000,0)</f>
        <v>5154</v>
      </c>
      <c r="I24" s="31">
        <f>ROUND('12 決算（千円）'!I24/1000,0)</f>
        <v>1714</v>
      </c>
      <c r="J24" s="31">
        <f>ROUND('12 決算（千円）'!J24/1000,0)</f>
        <v>1373</v>
      </c>
      <c r="K24" s="31">
        <f>ROUND('12 決算（千円）'!K24/1000,0)</f>
        <v>0</v>
      </c>
      <c r="L24" s="31">
        <f>ROUND('12 決算（千円）'!L24/1000,0)</f>
        <v>1600</v>
      </c>
      <c r="M24" s="32">
        <f>ROUND('12 決算（千円）'!M24/1000,0)</f>
        <v>1487</v>
      </c>
      <c r="N24" s="33">
        <v>9</v>
      </c>
      <c r="O24" s="34">
        <v>87.9</v>
      </c>
    </row>
    <row r="25" spans="1:15" s="27" customFormat="1" ht="18.75" customHeight="1">
      <c r="A25" s="520"/>
      <c r="B25" s="62">
        <v>20</v>
      </c>
      <c r="C25" s="63" t="s">
        <v>46</v>
      </c>
      <c r="D25" s="30">
        <f>ROUND('12 決算（千円）'!D25/1000,0)</f>
        <v>24588</v>
      </c>
      <c r="E25" s="31">
        <f>ROUND('12 決算（千円）'!E25/1000,0)</f>
        <v>23503</v>
      </c>
      <c r="F25" s="31">
        <f>ROUND('12 決算（千円）'!F25/1000,0)</f>
        <v>1085</v>
      </c>
      <c r="G25" s="31">
        <f>ROUND('12 決算（千円）'!G25/1000,0)</f>
        <v>41</v>
      </c>
      <c r="H25" s="31">
        <f>ROUND('12 決算（千円）'!H25/1000,0)</f>
        <v>1044</v>
      </c>
      <c r="I25" s="31">
        <f>ROUND('12 決算（千円）'!I25/1000,0)</f>
        <v>-45</v>
      </c>
      <c r="J25" s="31">
        <f>ROUND('12 決算（千円）'!J25/1000,0)</f>
        <v>5</v>
      </c>
      <c r="K25" s="31">
        <f>ROUND('12 決算（千円）'!K25/1000,0)</f>
        <v>0</v>
      </c>
      <c r="L25" s="31">
        <f>ROUND('12 決算（千円）'!L25/1000,0)</f>
        <v>0</v>
      </c>
      <c r="M25" s="32">
        <f>ROUND('12 決算（千円）'!M25/1000,0)</f>
        <v>-40</v>
      </c>
      <c r="N25" s="33">
        <v>7.6</v>
      </c>
      <c r="O25" s="34">
        <v>86.4</v>
      </c>
    </row>
    <row r="26" spans="1:15" s="27" customFormat="1" ht="18.75" customHeight="1">
      <c r="A26" s="520"/>
      <c r="B26" s="62">
        <v>21</v>
      </c>
      <c r="C26" s="63" t="s">
        <v>47</v>
      </c>
      <c r="D26" s="30">
        <f>ROUND('12 決算（千円）'!D26/1000,0)</f>
        <v>52859</v>
      </c>
      <c r="E26" s="31">
        <f>ROUND('12 決算（千円）'!E26/1000,0)</f>
        <v>50246</v>
      </c>
      <c r="F26" s="31">
        <f>ROUND('12 決算（千円）'!F26/1000,0)</f>
        <v>2612</v>
      </c>
      <c r="G26" s="31">
        <f>ROUND('12 決算（千円）'!G26/1000,0)</f>
        <v>203</v>
      </c>
      <c r="H26" s="31">
        <f>ROUND('12 決算（千円）'!H26/1000,0)</f>
        <v>2409</v>
      </c>
      <c r="I26" s="31">
        <f>ROUND('12 決算（千円）'!I26/1000,0)</f>
        <v>633</v>
      </c>
      <c r="J26" s="31">
        <f>ROUND('12 決算（千円）'!J26/1000,0)</f>
        <v>1195</v>
      </c>
      <c r="K26" s="31">
        <f>ROUND('12 決算（千円）'!K26/1000,0)</f>
        <v>0</v>
      </c>
      <c r="L26" s="31">
        <f>ROUND('12 決算（千円）'!L26/1000,0)</f>
        <v>892</v>
      </c>
      <c r="M26" s="32">
        <f>ROUND('12 決算（千円）'!M26/1000,0)</f>
        <v>936</v>
      </c>
      <c r="N26" s="33">
        <v>8.7</v>
      </c>
      <c r="O26" s="34">
        <v>87.8</v>
      </c>
    </row>
    <row r="27" spans="1:15" s="27" customFormat="1" ht="18.75" customHeight="1">
      <c r="A27" s="520"/>
      <c r="B27" s="62">
        <v>22</v>
      </c>
      <c r="C27" s="63" t="s">
        <v>48</v>
      </c>
      <c r="D27" s="30">
        <f>ROUND('12 決算（千円）'!D27/1000,0)</f>
        <v>40657</v>
      </c>
      <c r="E27" s="31">
        <f>ROUND('12 決算（千円）'!E27/1000,0)</f>
        <v>39300</v>
      </c>
      <c r="F27" s="31">
        <f>ROUND('12 決算（千円）'!F27/1000,0)</f>
        <v>1357</v>
      </c>
      <c r="G27" s="31">
        <f>ROUND('12 決算（千円）'!G27/1000,0)</f>
        <v>70</v>
      </c>
      <c r="H27" s="31">
        <f>ROUND('12 決算（千円）'!H27/1000,0)</f>
        <v>1287</v>
      </c>
      <c r="I27" s="31">
        <f>ROUND('12 決算（千円）'!I27/1000,0)</f>
        <v>184</v>
      </c>
      <c r="J27" s="31">
        <f>ROUND('12 決算（千円）'!J27/1000,0)</f>
        <v>1156</v>
      </c>
      <c r="K27" s="31">
        <f>ROUND('12 決算（千円）'!K27/1000,0)</f>
        <v>0</v>
      </c>
      <c r="L27" s="31">
        <f>ROUND('12 決算（千円）'!L27/1000,0)</f>
        <v>0</v>
      </c>
      <c r="M27" s="32">
        <f>ROUND('12 決算（千円）'!M27/1000,0)</f>
        <v>1340</v>
      </c>
      <c r="N27" s="33">
        <v>5.1</v>
      </c>
      <c r="O27" s="34">
        <v>92.1</v>
      </c>
    </row>
    <row r="28" spans="1:15" s="27" customFormat="1" ht="18.75" customHeight="1">
      <c r="A28" s="520"/>
      <c r="B28" s="62">
        <v>23</v>
      </c>
      <c r="C28" s="63" t="s">
        <v>49</v>
      </c>
      <c r="D28" s="30">
        <f>ROUND('12 決算（千円）'!D28/1000,0)</f>
        <v>38998</v>
      </c>
      <c r="E28" s="31">
        <f>ROUND('12 決算（千円）'!E28/1000,0)</f>
        <v>37924</v>
      </c>
      <c r="F28" s="31">
        <f>ROUND('12 決算（千円）'!F28/1000,0)</f>
        <v>1074</v>
      </c>
      <c r="G28" s="31">
        <f>ROUND('12 決算（千円）'!G28/1000,0)</f>
        <v>65</v>
      </c>
      <c r="H28" s="31">
        <f>ROUND('12 決算（千円）'!H28/1000,0)</f>
        <v>1009</v>
      </c>
      <c r="I28" s="31">
        <f>ROUND('12 決算（千円）'!I28/1000,0)</f>
        <v>106</v>
      </c>
      <c r="J28" s="31">
        <f>ROUND('12 決算（千円）'!J28/1000,0)</f>
        <v>854</v>
      </c>
      <c r="K28" s="31">
        <f>ROUND('12 決算（千円）'!K28/1000,0)</f>
        <v>0</v>
      </c>
      <c r="L28" s="31">
        <f>ROUND('12 決算（千円）'!L28/1000,0)</f>
        <v>142</v>
      </c>
      <c r="M28" s="32">
        <f>ROUND('12 決算（千円）'!M28/1000,0)</f>
        <v>818</v>
      </c>
      <c r="N28" s="33">
        <v>4.4</v>
      </c>
      <c r="O28" s="34">
        <v>90.7</v>
      </c>
    </row>
    <row r="29" spans="1:15" s="27" customFormat="1" ht="18.75" customHeight="1">
      <c r="A29" s="520"/>
      <c r="B29" s="62">
        <v>24</v>
      </c>
      <c r="C29" s="63" t="s">
        <v>50</v>
      </c>
      <c r="D29" s="30">
        <f>ROUND('12 決算（千円）'!D29/1000,0)</f>
        <v>22746</v>
      </c>
      <c r="E29" s="31">
        <f>ROUND('12 決算（千円）'!E29/1000,0)</f>
        <v>21097</v>
      </c>
      <c r="F29" s="31">
        <f>ROUND('12 決算（千円）'!F29/1000,0)</f>
        <v>1649</v>
      </c>
      <c r="G29" s="31">
        <f>ROUND('12 決算（千円）'!G29/1000,0)</f>
        <v>57</v>
      </c>
      <c r="H29" s="31">
        <f>ROUND('12 決算（千円）'!H29/1000,0)</f>
        <v>1592</v>
      </c>
      <c r="I29" s="31">
        <f>ROUND('12 決算（千円）'!I29/1000,0)</f>
        <v>136</v>
      </c>
      <c r="J29" s="31">
        <f>ROUND('12 決算（千円）'!J29/1000,0)</f>
        <v>3</v>
      </c>
      <c r="K29" s="31">
        <f>ROUND('12 決算（千円）'!K29/1000,0)</f>
        <v>0</v>
      </c>
      <c r="L29" s="31">
        <f>ROUND('12 決算（千円）'!L29/1000,0)</f>
        <v>57</v>
      </c>
      <c r="M29" s="32">
        <f>ROUND('12 決算（千円）'!M29/1000,0)</f>
        <v>82</v>
      </c>
      <c r="N29" s="33">
        <v>11.5</v>
      </c>
      <c r="O29" s="34">
        <v>89.7</v>
      </c>
    </row>
    <row r="30" spans="1:15" s="27" customFormat="1" ht="18.75" customHeight="1">
      <c r="A30" s="520"/>
      <c r="B30" s="62">
        <v>25</v>
      </c>
      <c r="C30" s="63" t="s">
        <v>51</v>
      </c>
      <c r="D30" s="30">
        <f>ROUND('12 決算（千円）'!D30/1000,0)</f>
        <v>30196</v>
      </c>
      <c r="E30" s="31">
        <f>ROUND('12 決算（千円）'!E30/1000,0)</f>
        <v>28708</v>
      </c>
      <c r="F30" s="31">
        <f>ROUND('12 決算（千円）'!F30/1000,0)</f>
        <v>1488</v>
      </c>
      <c r="G30" s="31">
        <f>ROUND('12 決算（千円）'!G30/1000,0)</f>
        <v>153</v>
      </c>
      <c r="H30" s="31">
        <f>ROUND('12 決算（千円）'!H30/1000,0)</f>
        <v>1336</v>
      </c>
      <c r="I30" s="31">
        <f>ROUND('12 決算（千円）'!I30/1000,0)</f>
        <v>70</v>
      </c>
      <c r="J30" s="31">
        <f>ROUND('12 決算（千円）'!J30/1000,0)</f>
        <v>558</v>
      </c>
      <c r="K30" s="31">
        <f>ROUND('12 決算（千円）'!K30/1000,0)</f>
        <v>0</v>
      </c>
      <c r="L30" s="31">
        <f>ROUND('12 決算（千円）'!L30/1000,0)</f>
        <v>1100</v>
      </c>
      <c r="M30" s="32">
        <f>ROUND('12 決算（千円）'!M30/1000,0)</f>
        <v>-471</v>
      </c>
      <c r="N30" s="33">
        <v>9.1</v>
      </c>
      <c r="O30" s="34">
        <v>85.1</v>
      </c>
    </row>
    <row r="31" spans="1:15" s="27" customFormat="1" ht="18.75" customHeight="1">
      <c r="A31" s="520"/>
      <c r="B31" s="62">
        <v>26</v>
      </c>
      <c r="C31" s="63" t="s">
        <v>52</v>
      </c>
      <c r="D31" s="30">
        <f>ROUND('12 決算（千円）'!D31/1000,0)</f>
        <v>49687</v>
      </c>
      <c r="E31" s="31">
        <f>ROUND('12 決算（千円）'!E31/1000,0)</f>
        <v>48383</v>
      </c>
      <c r="F31" s="31">
        <f>ROUND('12 決算（千円）'!F31/1000,0)</f>
        <v>1304</v>
      </c>
      <c r="G31" s="31">
        <f>ROUND('12 決算（千円）'!G31/1000,0)</f>
        <v>166</v>
      </c>
      <c r="H31" s="31">
        <f>ROUND('12 決算（千円）'!H31/1000,0)</f>
        <v>1138</v>
      </c>
      <c r="I31" s="31">
        <f>ROUND('12 決算（千円）'!I31/1000,0)</f>
        <v>-139</v>
      </c>
      <c r="J31" s="31">
        <f>ROUND('12 決算（千円）'!J31/1000,0)</f>
        <v>1559</v>
      </c>
      <c r="K31" s="31">
        <f>ROUND('12 決算（千円）'!K31/1000,0)</f>
        <v>0</v>
      </c>
      <c r="L31" s="31">
        <f>ROUND('12 決算（千円）'!L31/1000,0)</f>
        <v>1808</v>
      </c>
      <c r="M31" s="32">
        <f>ROUND('12 決算（千円）'!M31/1000,0)</f>
        <v>-388</v>
      </c>
      <c r="N31" s="33">
        <v>4</v>
      </c>
      <c r="O31" s="34">
        <v>95.1</v>
      </c>
    </row>
    <row r="32" spans="1:15" s="27" customFormat="1" ht="18.75" customHeight="1">
      <c r="A32" s="520"/>
      <c r="B32" s="62">
        <v>27</v>
      </c>
      <c r="C32" s="63" t="s">
        <v>53</v>
      </c>
      <c r="D32" s="30">
        <f>ROUND('12 決算（千円）'!D32/1000,0)</f>
        <v>22924</v>
      </c>
      <c r="E32" s="31">
        <f>ROUND('12 決算（千円）'!E32/1000,0)</f>
        <v>22408</v>
      </c>
      <c r="F32" s="31">
        <f>ROUND('12 決算（千円）'!F32/1000,0)</f>
        <v>516</v>
      </c>
      <c r="G32" s="31">
        <f>ROUND('12 決算（千円）'!G32/1000,0)</f>
        <v>134</v>
      </c>
      <c r="H32" s="31">
        <f>ROUND('12 決算（千円）'!H32/1000,0)</f>
        <v>381</v>
      </c>
      <c r="I32" s="31">
        <f>ROUND('12 決算（千円）'!I32/1000,0)</f>
        <v>-253</v>
      </c>
      <c r="J32" s="31">
        <f>ROUND('12 決算（千円）'!J32/1000,0)</f>
        <v>1</v>
      </c>
      <c r="K32" s="31">
        <f>ROUND('12 決算（千円）'!K32/1000,0)</f>
        <v>0</v>
      </c>
      <c r="L32" s="31">
        <f>ROUND('12 決算（千円）'!L32/1000,0)</f>
        <v>253</v>
      </c>
      <c r="M32" s="32">
        <f>ROUND('12 決算（千円）'!M32/1000,0)</f>
        <v>-506</v>
      </c>
      <c r="N32" s="33">
        <v>2.8</v>
      </c>
      <c r="O32" s="34">
        <v>93.5</v>
      </c>
    </row>
    <row r="33" spans="1:15" s="27" customFormat="1" ht="18.75" customHeight="1">
      <c r="A33" s="520"/>
      <c r="B33" s="62">
        <v>28</v>
      </c>
      <c r="C33" s="63" t="s">
        <v>54</v>
      </c>
      <c r="D33" s="30">
        <f>ROUND('12 決算（千円）'!D33/1000,0)</f>
        <v>58521</v>
      </c>
      <c r="E33" s="31">
        <f>ROUND('12 決算（千円）'!E33/1000,0)</f>
        <v>52157</v>
      </c>
      <c r="F33" s="31">
        <f>ROUND('12 決算（千円）'!F33/1000,0)</f>
        <v>6365</v>
      </c>
      <c r="G33" s="31">
        <f>ROUND('12 決算（千円）'!G33/1000,0)</f>
        <v>3802</v>
      </c>
      <c r="H33" s="31">
        <f>ROUND('12 決算（千円）'!H33/1000,0)</f>
        <v>2562</v>
      </c>
      <c r="I33" s="31">
        <f>ROUND('12 決算（千円）'!I33/1000,0)</f>
        <v>1004</v>
      </c>
      <c r="J33" s="31">
        <f>ROUND('12 決算（千円）'!J33/1000,0)</f>
        <v>2</v>
      </c>
      <c r="K33" s="31">
        <f>ROUND('12 決算（千円）'!K33/1000,0)</f>
        <v>165</v>
      </c>
      <c r="L33" s="31">
        <f>ROUND('12 決算（千円）'!L33/1000,0)</f>
        <v>735</v>
      </c>
      <c r="M33" s="32">
        <f>ROUND('12 決算（千円）'!M33/1000,0)</f>
        <v>437</v>
      </c>
      <c r="N33" s="33">
        <v>8.4</v>
      </c>
      <c r="O33" s="34">
        <v>90.2</v>
      </c>
    </row>
    <row r="34" spans="1:15" s="27" customFormat="1" ht="18.75" customHeight="1">
      <c r="A34" s="520"/>
      <c r="B34" s="62">
        <v>29</v>
      </c>
      <c r="C34" s="63" t="s">
        <v>55</v>
      </c>
      <c r="D34" s="30">
        <f>ROUND('12 決算（千円）'!D34/1000,0)</f>
        <v>20055</v>
      </c>
      <c r="E34" s="31">
        <f>ROUND('12 決算（千円）'!E34/1000,0)</f>
        <v>19136</v>
      </c>
      <c r="F34" s="31">
        <f>ROUND('12 決算（千円）'!F34/1000,0)</f>
        <v>919</v>
      </c>
      <c r="G34" s="31">
        <f>ROUND('12 決算（千円）'!G34/1000,0)</f>
        <v>28</v>
      </c>
      <c r="H34" s="31">
        <f>ROUND('12 決算（千円）'!H34/1000,0)</f>
        <v>891</v>
      </c>
      <c r="I34" s="31">
        <f>ROUND('12 決算（千円）'!I34/1000,0)</f>
        <v>-7</v>
      </c>
      <c r="J34" s="31">
        <f>ROUND('12 決算（千円）'!J34/1000,0)</f>
        <v>459</v>
      </c>
      <c r="K34" s="31">
        <f>ROUND('12 決算（千円）'!K34/1000,0)</f>
        <v>0</v>
      </c>
      <c r="L34" s="31">
        <f>ROUND('12 決算（千円）'!L34/1000,0)</f>
        <v>360</v>
      </c>
      <c r="M34" s="32">
        <f>ROUND('12 決算（千円）'!M34/1000,0)</f>
        <v>91</v>
      </c>
      <c r="N34" s="33">
        <v>7</v>
      </c>
      <c r="O34" s="34">
        <v>89.6</v>
      </c>
    </row>
    <row r="35" spans="1:15" s="27" customFormat="1" ht="18.75" customHeight="1">
      <c r="A35" s="520"/>
      <c r="B35" s="62">
        <v>30</v>
      </c>
      <c r="C35" s="63" t="s">
        <v>56</v>
      </c>
      <c r="D35" s="30">
        <f>ROUND('12 決算（千円）'!D35/1000,0)</f>
        <v>31763</v>
      </c>
      <c r="E35" s="31">
        <f>ROUND('12 決算（千円）'!E35/1000,0)</f>
        <v>30064</v>
      </c>
      <c r="F35" s="31">
        <f>ROUND('12 決算（千円）'!F35/1000,0)</f>
        <v>1700</v>
      </c>
      <c r="G35" s="31">
        <f>ROUND('12 決算（千円）'!G35/1000,0)</f>
        <v>102</v>
      </c>
      <c r="H35" s="31">
        <f>ROUND('12 決算（千円）'!H35/1000,0)</f>
        <v>1597</v>
      </c>
      <c r="I35" s="31">
        <f>ROUND('12 決算（千円）'!I35/1000,0)</f>
        <v>86</v>
      </c>
      <c r="J35" s="31">
        <f>ROUND('12 決算（千円）'!J35/1000,0)</f>
        <v>565</v>
      </c>
      <c r="K35" s="31">
        <f>ROUND('12 決算（千円）'!K35/1000,0)</f>
        <v>112</v>
      </c>
      <c r="L35" s="31">
        <f>ROUND('12 決算（千円）'!L35/1000,0)</f>
        <v>555</v>
      </c>
      <c r="M35" s="32">
        <f>ROUND('12 決算（千円）'!M35/1000,0)</f>
        <v>208</v>
      </c>
      <c r="N35" s="33">
        <v>9.8</v>
      </c>
      <c r="O35" s="34">
        <v>87.1</v>
      </c>
    </row>
    <row r="36" spans="1:15" s="27" customFormat="1" ht="18.75" customHeight="1">
      <c r="A36" s="520"/>
      <c r="B36" s="62">
        <v>31</v>
      </c>
      <c r="C36" s="63" t="s">
        <v>57</v>
      </c>
      <c r="D36" s="30">
        <f>ROUND('12 決算（千円）'!D36/1000,0)</f>
        <v>33971</v>
      </c>
      <c r="E36" s="31">
        <f>ROUND('12 決算（千円）'!E36/1000,0)</f>
        <v>32392</v>
      </c>
      <c r="F36" s="31">
        <f>ROUND('12 決算（千円）'!F36/1000,0)</f>
        <v>1579</v>
      </c>
      <c r="G36" s="31">
        <f>ROUND('12 決算（千円）'!G36/1000,0)</f>
        <v>430</v>
      </c>
      <c r="H36" s="31">
        <f>ROUND('12 決算（千円）'!H36/1000,0)</f>
        <v>1149</v>
      </c>
      <c r="I36" s="31">
        <f>ROUND('12 決算（千円）'!I36/1000,0)</f>
        <v>340</v>
      </c>
      <c r="J36" s="31">
        <f>ROUND('12 決算（千円）'!J36/1000,0)</f>
        <v>2</v>
      </c>
      <c r="K36" s="31">
        <f>ROUND('12 決算（千円）'!K36/1000,0)</f>
        <v>0</v>
      </c>
      <c r="L36" s="31">
        <f>ROUND('12 決算（千円）'!L36/1000,0)</f>
        <v>500</v>
      </c>
      <c r="M36" s="32">
        <f>ROUND('12 決算（千円）'!M36/1000,0)</f>
        <v>-158</v>
      </c>
      <c r="N36" s="33">
        <v>5.8</v>
      </c>
      <c r="O36" s="34">
        <v>87.3</v>
      </c>
    </row>
    <row r="37" spans="1:15" s="27" customFormat="1" ht="18.75" customHeight="1">
      <c r="A37" s="520"/>
      <c r="B37" s="62">
        <v>32</v>
      </c>
      <c r="C37" s="63" t="s">
        <v>58</v>
      </c>
      <c r="D37" s="30">
        <f>ROUND('12 決算（千円）'!D37/1000,0)</f>
        <v>49023</v>
      </c>
      <c r="E37" s="31">
        <f>ROUND('12 決算（千円）'!E37/1000,0)</f>
        <v>45942</v>
      </c>
      <c r="F37" s="31">
        <f>ROUND('12 決算（千円）'!F37/1000,0)</f>
        <v>3081</v>
      </c>
      <c r="G37" s="31">
        <f>ROUND('12 決算（千円）'!G37/1000,0)</f>
        <v>240</v>
      </c>
      <c r="H37" s="31">
        <f>ROUND('12 決算（千円）'!H37/1000,0)</f>
        <v>2841</v>
      </c>
      <c r="I37" s="31">
        <f>ROUND('12 決算（千円）'!I37/1000,0)</f>
        <v>-373</v>
      </c>
      <c r="J37" s="31">
        <f>ROUND('12 決算（千円）'!J37/1000,0)</f>
        <v>1447</v>
      </c>
      <c r="K37" s="31">
        <f>ROUND('12 決算（千円）'!K37/1000,0)</f>
        <v>0</v>
      </c>
      <c r="L37" s="31">
        <f>ROUND('12 決算（千円）'!L37/1000,0)</f>
        <v>1757</v>
      </c>
      <c r="M37" s="32">
        <f>ROUND('12 決算（千円）'!M37/1000,0)</f>
        <v>-682</v>
      </c>
      <c r="N37" s="33">
        <v>11.6</v>
      </c>
      <c r="O37" s="34">
        <v>93.8</v>
      </c>
    </row>
    <row r="38" spans="1:15" s="27" customFormat="1" ht="18.75" customHeight="1">
      <c r="A38" s="520"/>
      <c r="B38" s="62">
        <v>33</v>
      </c>
      <c r="C38" s="63" t="s">
        <v>59</v>
      </c>
      <c r="D38" s="30">
        <f>ROUND('12 決算（千円）'!D38/1000,0)</f>
        <v>20892</v>
      </c>
      <c r="E38" s="31">
        <f>ROUND('12 決算（千円）'!E38/1000,0)</f>
        <v>19844</v>
      </c>
      <c r="F38" s="31">
        <f>ROUND('12 決算（千円）'!F38/1000,0)</f>
        <v>1048</v>
      </c>
      <c r="G38" s="31">
        <f>ROUND('12 決算（千円）'!G38/1000,0)</f>
        <v>351</v>
      </c>
      <c r="H38" s="31">
        <f>ROUND('12 決算（千円）'!H38/1000,0)</f>
        <v>697</v>
      </c>
      <c r="I38" s="31">
        <f>ROUND('12 決算（千円）'!I38/1000,0)</f>
        <v>26</v>
      </c>
      <c r="J38" s="31">
        <f>ROUND('12 決算（千円）'!J38/1000,0)</f>
        <v>590</v>
      </c>
      <c r="K38" s="31">
        <f>ROUND('12 決算（千円）'!K38/1000,0)</f>
        <v>0</v>
      </c>
      <c r="L38" s="31">
        <f>ROUND('12 決算（千円）'!L38/1000,0)</f>
        <v>704</v>
      </c>
      <c r="M38" s="32">
        <f>ROUND('12 決算（千円）'!M38/1000,0)</f>
        <v>-88</v>
      </c>
      <c r="N38" s="33">
        <v>5.9</v>
      </c>
      <c r="O38" s="34">
        <v>84.6</v>
      </c>
    </row>
    <row r="39" spans="1:15" s="27" customFormat="1" ht="18.75" customHeight="1">
      <c r="A39" s="520"/>
      <c r="B39" s="62">
        <v>34</v>
      </c>
      <c r="C39" s="63" t="s">
        <v>60</v>
      </c>
      <c r="D39" s="30">
        <f>ROUND('12 決算（千円）'!D39/1000,0)</f>
        <v>31736</v>
      </c>
      <c r="E39" s="31">
        <f>ROUND('12 決算（千円）'!E39/1000,0)</f>
        <v>30217</v>
      </c>
      <c r="F39" s="31">
        <f>ROUND('12 決算（千円）'!F39/1000,0)</f>
        <v>1520</v>
      </c>
      <c r="G39" s="31">
        <f>ROUND('12 決算（千円）'!G39/1000,0)</f>
        <v>110</v>
      </c>
      <c r="H39" s="31">
        <f>ROUND('12 決算（千円）'!H39/1000,0)</f>
        <v>1410</v>
      </c>
      <c r="I39" s="31">
        <f>ROUND('12 決算（千円）'!I39/1000,0)</f>
        <v>124</v>
      </c>
      <c r="J39" s="31">
        <f>ROUND('12 決算（千円）'!J39/1000,0)</f>
        <v>716</v>
      </c>
      <c r="K39" s="31">
        <f>ROUND('12 決算（千円）'!K39/1000,0)</f>
        <v>0</v>
      </c>
      <c r="L39" s="31">
        <f>ROUND('12 決算（千円）'!L39/1000,0)</f>
        <v>797</v>
      </c>
      <c r="M39" s="32">
        <f>ROUND('12 決算（千円）'!M39/1000,0)</f>
        <v>44</v>
      </c>
      <c r="N39" s="33">
        <v>7.9</v>
      </c>
      <c r="O39" s="34">
        <v>88.8</v>
      </c>
    </row>
    <row r="40" spans="1:15" s="27" customFormat="1" ht="18.75" customHeight="1">
      <c r="A40" s="520"/>
      <c r="B40" s="62">
        <v>35</v>
      </c>
      <c r="C40" s="63" t="s">
        <v>61</v>
      </c>
      <c r="D40" s="30">
        <f>ROUND('12 決算（千円）'!D40/1000,0)</f>
        <v>17780</v>
      </c>
      <c r="E40" s="31">
        <f>ROUND('12 決算（千円）'!E40/1000,0)</f>
        <v>16403</v>
      </c>
      <c r="F40" s="31">
        <f>ROUND('12 決算（千円）'!F40/1000,0)</f>
        <v>1377</v>
      </c>
      <c r="G40" s="31">
        <f>ROUND('12 決算（千円）'!G40/1000,0)</f>
        <v>162</v>
      </c>
      <c r="H40" s="31">
        <f>ROUND('12 決算（千円）'!H40/1000,0)</f>
        <v>1215</v>
      </c>
      <c r="I40" s="31">
        <f>ROUND('12 決算（千円）'!I40/1000,0)</f>
        <v>468</v>
      </c>
      <c r="J40" s="31">
        <f>ROUND('12 決算（千円）'!J40/1000,0)</f>
        <v>550</v>
      </c>
      <c r="K40" s="31">
        <f>ROUND('12 決算（千円）'!K40/1000,0)</f>
        <v>0</v>
      </c>
      <c r="L40" s="31">
        <f>ROUND('12 決算（千円）'!L40/1000,0)</f>
        <v>435</v>
      </c>
      <c r="M40" s="32">
        <f>ROUND('12 決算（千円）'!M40/1000,0)</f>
        <v>582</v>
      </c>
      <c r="N40" s="33">
        <v>12</v>
      </c>
      <c r="O40" s="34">
        <v>87.8</v>
      </c>
    </row>
    <row r="41" spans="1:15" s="27" customFormat="1" ht="18.75" customHeight="1">
      <c r="A41" s="520"/>
      <c r="B41" s="62">
        <v>36</v>
      </c>
      <c r="C41" s="63" t="s">
        <v>62</v>
      </c>
      <c r="D41" s="30">
        <f>ROUND('12 決算（千円）'!D41/1000,0)</f>
        <v>21963</v>
      </c>
      <c r="E41" s="31">
        <f>ROUND('12 決算（千円）'!E41/1000,0)</f>
        <v>21053</v>
      </c>
      <c r="F41" s="31">
        <f>ROUND('12 決算（千円）'!F41/1000,0)</f>
        <v>910</v>
      </c>
      <c r="G41" s="31">
        <f>ROUND('12 決算（千円）'!G41/1000,0)</f>
        <v>106</v>
      </c>
      <c r="H41" s="31">
        <f>ROUND('12 決算（千円）'!H41/1000,0)</f>
        <v>804</v>
      </c>
      <c r="I41" s="31">
        <f>ROUND('12 決算（千円）'!I41/1000,0)</f>
        <v>-5</v>
      </c>
      <c r="J41" s="31">
        <f>ROUND('12 決算（千円）'!J41/1000,0)</f>
        <v>760</v>
      </c>
      <c r="K41" s="31">
        <f>ROUND('12 決算（千円）'!K41/1000,0)</f>
        <v>0</v>
      </c>
      <c r="L41" s="31">
        <f>ROUND('12 決算（千円）'!L41/1000,0)</f>
        <v>813</v>
      </c>
      <c r="M41" s="32">
        <f>ROUND('12 決算（千円）'!M41/1000,0)</f>
        <v>-58</v>
      </c>
      <c r="N41" s="33">
        <v>6.4</v>
      </c>
      <c r="O41" s="34">
        <v>91.7</v>
      </c>
    </row>
    <row r="42" spans="1:15" s="27" customFormat="1" ht="18.75" customHeight="1">
      <c r="A42" s="520"/>
      <c r="B42" s="62">
        <v>37</v>
      </c>
      <c r="C42" s="63" t="s">
        <v>63</v>
      </c>
      <c r="D42" s="30">
        <f>ROUND('12 決算（千円）'!D42/1000,0)</f>
        <v>19859</v>
      </c>
      <c r="E42" s="31">
        <f>ROUND('12 決算（千円）'!E42/1000,0)</f>
        <v>18744</v>
      </c>
      <c r="F42" s="31">
        <f>ROUND('12 決算（千円）'!F42/1000,0)</f>
        <v>1115</v>
      </c>
      <c r="G42" s="31">
        <f>ROUND('12 決算（千円）'!G42/1000,0)</f>
        <v>300</v>
      </c>
      <c r="H42" s="31">
        <f>ROUND('12 決算（千円）'!H42/1000,0)</f>
        <v>815</v>
      </c>
      <c r="I42" s="31">
        <f>ROUND('12 決算（千円）'!I42/1000,0)</f>
        <v>-29</v>
      </c>
      <c r="J42" s="31">
        <f>ROUND('12 決算（千円）'!J42/1000,0)</f>
        <v>423</v>
      </c>
      <c r="K42" s="31">
        <f>ROUND('12 決算（千円）'!K42/1000,0)</f>
        <v>0</v>
      </c>
      <c r="L42" s="31">
        <f>ROUND('12 決算（千円）'!L42/1000,0)</f>
        <v>250</v>
      </c>
      <c r="M42" s="32">
        <f>ROUND('12 決算（千円）'!M42/1000,0)</f>
        <v>144</v>
      </c>
      <c r="N42" s="33">
        <v>7.4</v>
      </c>
      <c r="O42" s="34">
        <v>91</v>
      </c>
    </row>
    <row r="43" spans="1:15" s="27" customFormat="1" ht="18.75" customHeight="1">
      <c r="A43" s="520"/>
      <c r="B43" s="62">
        <v>38</v>
      </c>
      <c r="C43" s="63" t="s">
        <v>64</v>
      </c>
      <c r="D43" s="30">
        <f>ROUND('12 決算（千円）'!D43/1000,0)</f>
        <v>22915</v>
      </c>
      <c r="E43" s="31">
        <f>ROUND('12 決算（千円）'!E43/1000,0)</f>
        <v>22292</v>
      </c>
      <c r="F43" s="31">
        <f>ROUND('12 決算（千円）'!F43/1000,0)</f>
        <v>622</v>
      </c>
      <c r="G43" s="31">
        <f>ROUND('12 決算（千円）'!G43/1000,0)</f>
        <v>26</v>
      </c>
      <c r="H43" s="31">
        <f>ROUND('12 決算（千円）'!H43/1000,0)</f>
        <v>596</v>
      </c>
      <c r="I43" s="31">
        <f>ROUND('12 決算（千円）'!I43/1000,0)</f>
        <v>-31</v>
      </c>
      <c r="J43" s="31">
        <f>ROUND('12 決算（千円）'!J43/1000,0)</f>
        <v>974</v>
      </c>
      <c r="K43" s="31">
        <f>ROUND('12 決算（千円）'!K43/1000,0)</f>
        <v>50</v>
      </c>
      <c r="L43" s="31">
        <f>ROUND('12 決算（千円）'!L43/1000,0)</f>
        <v>869</v>
      </c>
      <c r="M43" s="32">
        <f>ROUND('12 決算（千円）'!M43/1000,0)</f>
        <v>124</v>
      </c>
      <c r="N43" s="33">
        <v>4.9</v>
      </c>
      <c r="O43" s="34">
        <v>90.8</v>
      </c>
    </row>
    <row r="44" spans="1:15" s="27" customFormat="1" ht="18.75" customHeight="1">
      <c r="A44" s="520"/>
      <c r="B44" s="62">
        <v>39</v>
      </c>
      <c r="C44" s="63" t="s">
        <v>65</v>
      </c>
      <c r="D44" s="30">
        <f>ROUND('12 決算（千円）'!D44/1000,0)</f>
        <v>49385</v>
      </c>
      <c r="E44" s="31">
        <f>ROUND('12 決算（千円）'!E44/1000,0)</f>
        <v>47109</v>
      </c>
      <c r="F44" s="31">
        <f>ROUND('12 決算（千円）'!F44/1000,0)</f>
        <v>2276</v>
      </c>
      <c r="G44" s="31">
        <f>ROUND('12 決算（千円）'!G44/1000,0)</f>
        <v>748</v>
      </c>
      <c r="H44" s="31">
        <f>ROUND('12 決算（千円）'!H44/1000,0)</f>
        <v>1528</v>
      </c>
      <c r="I44" s="31">
        <f>ROUND('12 決算（千円）'!I44/1000,0)</f>
        <v>301</v>
      </c>
      <c r="J44" s="31">
        <f>ROUND('12 決算（千円）'!J44/1000,0)</f>
        <v>2</v>
      </c>
      <c r="K44" s="31">
        <f>ROUND('12 決算（千円）'!K44/1000,0)</f>
        <v>421</v>
      </c>
      <c r="L44" s="31">
        <f>ROUND('12 決算（千円）'!L44/1000,0)</f>
        <v>0</v>
      </c>
      <c r="M44" s="32">
        <f>ROUND('12 決算（千円）'!M44/1000,0)</f>
        <v>723</v>
      </c>
      <c r="N44" s="33">
        <v>7.2</v>
      </c>
      <c r="O44" s="34">
        <v>90</v>
      </c>
    </row>
    <row r="45" spans="1:15" s="27" customFormat="1" ht="18.75" customHeight="1" thickBot="1">
      <c r="A45" s="520"/>
      <c r="B45" s="64">
        <v>40</v>
      </c>
      <c r="C45" s="65" t="s">
        <v>93</v>
      </c>
      <c r="D45" s="66">
        <f>ROUND('12 決算（千円）'!D45/1000,0)</f>
        <v>14104</v>
      </c>
      <c r="E45" s="67">
        <f>ROUND('12 決算（千円）'!E45/1000,0)</f>
        <v>13299</v>
      </c>
      <c r="F45" s="67">
        <f>ROUND('12 決算（千円）'!F45/1000,0)</f>
        <v>806</v>
      </c>
      <c r="G45" s="67">
        <f>ROUND('12 決算（千円）'!G45/1000,0)</f>
        <v>244</v>
      </c>
      <c r="H45" s="67">
        <f>ROUND('12 決算（千円）'!H45/1000,0)</f>
        <v>561</v>
      </c>
      <c r="I45" s="67">
        <f>ROUND('12 決算（千円）'!I45/1000,0)</f>
        <v>137</v>
      </c>
      <c r="J45" s="67">
        <f>ROUND('12 決算（千円）'!J45/1000,0)</f>
        <v>1</v>
      </c>
      <c r="K45" s="67">
        <f>ROUND('12 決算（千円）'!K45/1000,0)</f>
        <v>0</v>
      </c>
      <c r="L45" s="67">
        <f>ROUND('12 決算（千円）'!L45/1000,0)</f>
        <v>24</v>
      </c>
      <c r="M45" s="68">
        <f>ROUND('12 決算（千円）'!M45/1000,0)</f>
        <v>114</v>
      </c>
      <c r="N45" s="69">
        <v>5.9</v>
      </c>
      <c r="O45" s="70">
        <v>84.7</v>
      </c>
    </row>
    <row r="46" spans="1:15" s="47" customFormat="1" ht="21" customHeight="1" thickBot="1" thickTop="1">
      <c r="A46" s="520"/>
      <c r="B46" s="529" t="s">
        <v>66</v>
      </c>
      <c r="C46" s="530"/>
      <c r="D46" s="48">
        <f>ROUND('12 決算（千円）'!D46/1000,0)</f>
        <v>2277886</v>
      </c>
      <c r="E46" s="49">
        <f>ROUND('12 決算（千円）'!E46/1000,0)</f>
        <v>2167704</v>
      </c>
      <c r="F46" s="49">
        <f>ROUND('12 決算（千円）'!F46/1000,0)</f>
        <v>110182</v>
      </c>
      <c r="G46" s="49">
        <f>ROUND('12 決算（千円）'!G46/1000,0)</f>
        <v>23146</v>
      </c>
      <c r="H46" s="49">
        <f>ROUND('12 決算（千円）'!H46/1000,0)</f>
        <v>87036</v>
      </c>
      <c r="I46" s="49">
        <f>ROUND('12 決算（千円）'!I46/1000,0)</f>
        <v>1945</v>
      </c>
      <c r="J46" s="49">
        <f>ROUND('12 決算（千円）'!J46/1000,0)</f>
        <v>26751</v>
      </c>
      <c r="K46" s="49">
        <f>ROUND('12 決算（千円）'!K46/1000,0)</f>
        <v>1753</v>
      </c>
      <c r="L46" s="49">
        <f>ROUND('12 決算（千円）'!L46/1000,0)</f>
        <v>21653</v>
      </c>
      <c r="M46" s="50">
        <f>ROUND('12 決算（千円）'!M46/1000,0)</f>
        <v>8796</v>
      </c>
      <c r="N46" s="51">
        <v>6.9</v>
      </c>
      <c r="O46" s="52">
        <v>91.4</v>
      </c>
    </row>
    <row r="47" spans="4:14" ht="13.5">
      <c r="D47" s="71"/>
      <c r="E47" s="71"/>
      <c r="F47" s="71"/>
      <c r="G47" s="71"/>
      <c r="H47" s="71"/>
      <c r="I47" s="71"/>
      <c r="J47" s="71"/>
      <c r="K47" s="71"/>
      <c r="L47" s="71"/>
      <c r="M47" s="71"/>
      <c r="N47" s="71"/>
    </row>
    <row r="48" spans="4:14" ht="13.5">
      <c r="D48" s="71"/>
      <c r="E48" s="71"/>
      <c r="F48" s="71"/>
      <c r="G48" s="71"/>
      <c r="H48" s="71"/>
      <c r="I48" s="71"/>
      <c r="J48" s="71"/>
      <c r="K48" s="71"/>
      <c r="L48" s="71"/>
      <c r="M48" s="71"/>
      <c r="N48" s="71"/>
    </row>
    <row r="49" spans="4:14" ht="13.5">
      <c r="D49" s="71"/>
      <c r="E49" s="71"/>
      <c r="F49" s="71"/>
      <c r="G49" s="71"/>
      <c r="H49" s="71"/>
      <c r="I49" s="71"/>
      <c r="J49" s="71"/>
      <c r="K49" s="71"/>
      <c r="L49" s="71"/>
      <c r="M49" s="71"/>
      <c r="N49" s="71"/>
    </row>
    <row r="50" spans="4:14" ht="13.5">
      <c r="D50" s="71"/>
      <c r="E50" s="71"/>
      <c r="F50" s="71"/>
      <c r="G50" s="71"/>
      <c r="H50" s="71"/>
      <c r="I50" s="71"/>
      <c r="J50" s="71"/>
      <c r="K50" s="71"/>
      <c r="L50" s="71"/>
      <c r="M50" s="71"/>
      <c r="N50" s="71"/>
    </row>
    <row r="51" spans="4:14" ht="13.5">
      <c r="D51" s="71"/>
      <c r="E51" s="71"/>
      <c r="F51" s="71"/>
      <c r="G51" s="71"/>
      <c r="H51" s="71"/>
      <c r="I51" s="71"/>
      <c r="J51" s="71"/>
      <c r="K51" s="71"/>
      <c r="L51" s="71"/>
      <c r="M51" s="71"/>
      <c r="N51" s="71"/>
    </row>
    <row r="52" spans="4:14" ht="13.5">
      <c r="D52" s="71"/>
      <c r="E52" s="71"/>
      <c r="F52" s="71"/>
      <c r="G52" s="71"/>
      <c r="H52" s="71"/>
      <c r="I52" s="71"/>
      <c r="J52" s="71"/>
      <c r="K52" s="71"/>
      <c r="L52" s="71"/>
      <c r="M52" s="71"/>
      <c r="N52" s="71"/>
    </row>
    <row r="53" spans="4:14" ht="13.5">
      <c r="D53" s="71"/>
      <c r="E53" s="71"/>
      <c r="F53" s="71"/>
      <c r="G53" s="71"/>
      <c r="H53" s="71"/>
      <c r="I53" s="71"/>
      <c r="J53" s="71"/>
      <c r="K53" s="71"/>
      <c r="L53" s="71"/>
      <c r="M53" s="71"/>
      <c r="N53" s="71"/>
    </row>
    <row r="54" spans="4:14" ht="13.5">
      <c r="D54" s="71"/>
      <c r="E54" s="71"/>
      <c r="F54" s="71"/>
      <c r="G54" s="71"/>
      <c r="H54" s="71"/>
      <c r="I54" s="71"/>
      <c r="J54" s="71"/>
      <c r="K54" s="71"/>
      <c r="L54" s="71"/>
      <c r="M54" s="71"/>
      <c r="N54" s="71"/>
    </row>
    <row r="55" spans="4:14" ht="13.5">
      <c r="D55" s="71"/>
      <c r="E55" s="71"/>
      <c r="F55" s="71"/>
      <c r="G55" s="71"/>
      <c r="H55" s="71"/>
      <c r="I55" s="71"/>
      <c r="J55" s="71"/>
      <c r="K55" s="71"/>
      <c r="L55" s="71"/>
      <c r="M55" s="71"/>
      <c r="N55" s="71"/>
    </row>
    <row r="56" spans="4:14" ht="13.5">
      <c r="D56" s="71"/>
      <c r="E56" s="71"/>
      <c r="F56" s="71"/>
      <c r="G56" s="71"/>
      <c r="H56" s="71"/>
      <c r="I56" s="71"/>
      <c r="J56" s="71"/>
      <c r="K56" s="71"/>
      <c r="L56" s="71"/>
      <c r="M56" s="71"/>
      <c r="N56" s="71"/>
    </row>
    <row r="57" spans="4:14" ht="13.5">
      <c r="D57" s="71"/>
      <c r="E57" s="71"/>
      <c r="F57" s="71"/>
      <c r="G57" s="71"/>
      <c r="H57" s="71"/>
      <c r="I57" s="71"/>
      <c r="J57" s="71"/>
      <c r="K57" s="71"/>
      <c r="L57" s="71"/>
      <c r="M57" s="71"/>
      <c r="N57" s="71"/>
    </row>
    <row r="58" spans="4:14" ht="13.5">
      <c r="D58" s="71"/>
      <c r="E58" s="71"/>
      <c r="F58" s="71"/>
      <c r="G58" s="71"/>
      <c r="H58" s="71"/>
      <c r="I58" s="71"/>
      <c r="J58" s="71"/>
      <c r="K58" s="71"/>
      <c r="L58" s="71"/>
      <c r="M58" s="71"/>
      <c r="N58" s="71"/>
    </row>
    <row r="59" spans="4:14" ht="13.5">
      <c r="D59" s="71"/>
      <c r="E59" s="71"/>
      <c r="F59" s="71"/>
      <c r="G59" s="71"/>
      <c r="H59" s="71"/>
      <c r="I59" s="71"/>
      <c r="J59" s="71"/>
      <c r="K59" s="71"/>
      <c r="L59" s="71"/>
      <c r="M59" s="71"/>
      <c r="N59" s="71"/>
    </row>
    <row r="60" spans="4:14" ht="13.5">
      <c r="D60" s="71"/>
      <c r="E60" s="71"/>
      <c r="F60" s="71"/>
      <c r="G60" s="71"/>
      <c r="H60" s="71"/>
      <c r="I60" s="71"/>
      <c r="J60" s="71"/>
      <c r="K60" s="71"/>
      <c r="L60" s="71"/>
      <c r="M60" s="71"/>
      <c r="N60" s="71"/>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dimension ref="A1:H31"/>
  <sheetViews>
    <sheetView view="pageBreakPreview" zoomScale="70" zoomScaleSheetLayoutView="70" zoomScalePageLayoutView="0" workbookViewId="0" topLeftCell="A1">
      <selection activeCell="B1" sqref="B1"/>
    </sheetView>
  </sheetViews>
  <sheetFormatPr defaultColWidth="9.00390625" defaultRowHeight="19.5" customHeight="1"/>
  <cols>
    <col min="1" max="1" width="6.125" style="241" customWidth="1"/>
    <col min="2" max="2" width="20.375" style="241" customWidth="1"/>
    <col min="3" max="3" width="24.125" style="241" customWidth="1"/>
    <col min="4" max="4" width="14.625" style="241" customWidth="1"/>
    <col min="5" max="5" width="24.125" style="241" customWidth="1"/>
    <col min="6" max="6" width="14.625" style="241" customWidth="1"/>
    <col min="7" max="7" width="23.125" style="241" customWidth="1"/>
    <col min="8" max="8" width="17.00390625" style="241" customWidth="1"/>
    <col min="9" max="9" width="9.00390625" style="241" customWidth="1"/>
    <col min="10" max="16384" width="9.00390625" style="241" customWidth="1"/>
  </cols>
  <sheetData>
    <row r="1" spans="1:8" ht="26.25" customHeight="1">
      <c r="A1" s="627">
        <v>17</v>
      </c>
      <c r="B1" s="382" t="s">
        <v>125</v>
      </c>
      <c r="C1" s="383"/>
      <c r="D1" s="383"/>
      <c r="E1" s="383"/>
      <c r="F1" s="383"/>
      <c r="G1" s="383"/>
      <c r="H1" s="383"/>
    </row>
    <row r="2" spans="1:8" ht="19.5" customHeight="1" thickBot="1">
      <c r="A2" s="627"/>
      <c r="B2" s="383"/>
      <c r="C2" s="383"/>
      <c r="D2" s="383"/>
      <c r="E2" s="383"/>
      <c r="F2" s="383"/>
      <c r="G2" s="628" t="s">
        <v>148</v>
      </c>
      <c r="H2" s="628"/>
    </row>
    <row r="3" spans="1:8" ht="27.75" customHeight="1">
      <c r="A3" s="627"/>
      <c r="B3" s="629" t="s">
        <v>147</v>
      </c>
      <c r="C3" s="631" t="s">
        <v>255</v>
      </c>
      <c r="D3" s="632"/>
      <c r="E3" s="625" t="s">
        <v>278</v>
      </c>
      <c r="F3" s="632"/>
      <c r="G3" s="625" t="s">
        <v>123</v>
      </c>
      <c r="H3" s="626"/>
    </row>
    <row r="4" spans="1:8" ht="27.75" customHeight="1" thickBot="1">
      <c r="A4" s="627"/>
      <c r="B4" s="630"/>
      <c r="C4" s="384" t="s">
        <v>146</v>
      </c>
      <c r="D4" s="385" t="s">
        <v>122</v>
      </c>
      <c r="E4" s="386" t="s">
        <v>145</v>
      </c>
      <c r="F4" s="385" t="s">
        <v>122</v>
      </c>
      <c r="G4" s="328" t="s">
        <v>144</v>
      </c>
      <c r="H4" s="329" t="s">
        <v>143</v>
      </c>
    </row>
    <row r="5" spans="1:8" ht="27.75" customHeight="1">
      <c r="A5" s="627"/>
      <c r="B5" s="387" t="s">
        <v>121</v>
      </c>
      <c r="C5" s="388">
        <v>16813</v>
      </c>
      <c r="D5" s="389">
        <v>0.7195165163982834</v>
      </c>
      <c r="E5" s="390">
        <v>16481</v>
      </c>
      <c r="F5" s="389">
        <v>0.7</v>
      </c>
      <c r="G5" s="23">
        <v>332</v>
      </c>
      <c r="H5" s="391">
        <v>2.0151054789595757</v>
      </c>
    </row>
    <row r="6" spans="1:8" ht="27.75" customHeight="1">
      <c r="A6" s="627"/>
      <c r="B6" s="392" t="s">
        <v>120</v>
      </c>
      <c r="C6" s="393">
        <v>289899</v>
      </c>
      <c r="D6" s="394">
        <v>12.406299802970675</v>
      </c>
      <c r="E6" s="395">
        <v>284372</v>
      </c>
      <c r="F6" s="394">
        <v>12.3</v>
      </c>
      <c r="G6" s="31">
        <v>5527</v>
      </c>
      <c r="H6" s="396">
        <v>1.9434879927851194</v>
      </c>
    </row>
    <row r="7" spans="1:8" ht="27.75" customHeight="1">
      <c r="A7" s="627"/>
      <c r="B7" s="392" t="s">
        <v>119</v>
      </c>
      <c r="C7" s="393">
        <v>933343</v>
      </c>
      <c r="D7" s="394">
        <v>39.94264580769185</v>
      </c>
      <c r="E7" s="395">
        <v>898200</v>
      </c>
      <c r="F7" s="394">
        <v>39</v>
      </c>
      <c r="G7" s="31">
        <v>35144</v>
      </c>
      <c r="H7" s="396">
        <v>3.9127033113072605</v>
      </c>
    </row>
    <row r="8" spans="1:8" ht="27.75" customHeight="1">
      <c r="A8" s="627"/>
      <c r="B8" s="392" t="s">
        <v>118</v>
      </c>
      <c r="C8" s="393">
        <v>202598</v>
      </c>
      <c r="D8" s="394">
        <v>8.67023179618506</v>
      </c>
      <c r="E8" s="395">
        <v>205612</v>
      </c>
      <c r="F8" s="394">
        <v>8.9</v>
      </c>
      <c r="G8" s="31">
        <v>-3014</v>
      </c>
      <c r="H8" s="396">
        <v>-1.465672598948696</v>
      </c>
    </row>
    <row r="9" spans="1:8" ht="27.75" customHeight="1">
      <c r="A9" s="627"/>
      <c r="B9" s="392" t="s">
        <v>117</v>
      </c>
      <c r="C9" s="393">
        <v>4576</v>
      </c>
      <c r="D9" s="394">
        <v>0.19583105805261078</v>
      </c>
      <c r="E9" s="395">
        <v>5549</v>
      </c>
      <c r="F9" s="394">
        <v>0.2</v>
      </c>
      <c r="G9" s="31">
        <v>-973</v>
      </c>
      <c r="H9" s="396">
        <v>-17.538299072460532</v>
      </c>
    </row>
    <row r="10" spans="1:8" ht="27.75" customHeight="1">
      <c r="A10" s="627"/>
      <c r="B10" s="392" t="s">
        <v>116</v>
      </c>
      <c r="C10" s="393">
        <v>26712</v>
      </c>
      <c r="D10" s="394">
        <v>1.1431466832826351</v>
      </c>
      <c r="E10" s="395">
        <v>28591</v>
      </c>
      <c r="F10" s="394">
        <v>1.2</v>
      </c>
      <c r="G10" s="31">
        <v>-1878</v>
      </c>
      <c r="H10" s="396">
        <v>-6.5698907904917725</v>
      </c>
    </row>
    <row r="11" spans="1:8" ht="27.75" customHeight="1">
      <c r="A11" s="627"/>
      <c r="B11" s="392" t="s">
        <v>115</v>
      </c>
      <c r="C11" s="393">
        <v>42208</v>
      </c>
      <c r="D11" s="394">
        <v>1.8063018571426126</v>
      </c>
      <c r="E11" s="395">
        <v>34031</v>
      </c>
      <c r="F11" s="394">
        <v>1.5</v>
      </c>
      <c r="G11" s="31">
        <v>8177</v>
      </c>
      <c r="H11" s="396">
        <v>24.029839628087498</v>
      </c>
    </row>
    <row r="12" spans="1:8" ht="27.75" customHeight="1">
      <c r="A12" s="627"/>
      <c r="B12" s="392" t="s">
        <v>114</v>
      </c>
      <c r="C12" s="393">
        <v>268038</v>
      </c>
      <c r="D12" s="394">
        <v>11.470752871133236</v>
      </c>
      <c r="E12" s="395">
        <v>275564</v>
      </c>
      <c r="F12" s="394">
        <v>12</v>
      </c>
      <c r="G12" s="31">
        <v>-7526</v>
      </c>
      <c r="H12" s="396">
        <v>-2.7309747905661834</v>
      </c>
    </row>
    <row r="13" spans="1:8" ht="27.75" customHeight="1">
      <c r="A13" s="627"/>
      <c r="B13" s="392" t="s">
        <v>113</v>
      </c>
      <c r="C13" s="393">
        <v>96011</v>
      </c>
      <c r="D13" s="394">
        <v>4.1088146229652995</v>
      </c>
      <c r="E13" s="395">
        <v>94559</v>
      </c>
      <c r="F13" s="394">
        <v>4.1</v>
      </c>
      <c r="G13" s="31">
        <v>1452</v>
      </c>
      <c r="H13" s="396">
        <v>1.5351807270707567</v>
      </c>
    </row>
    <row r="14" spans="1:8" ht="27.75" customHeight="1">
      <c r="A14" s="627"/>
      <c r="B14" s="392" t="s">
        <v>112</v>
      </c>
      <c r="C14" s="393">
        <v>254402</v>
      </c>
      <c r="D14" s="394">
        <v>10.887196859855832</v>
      </c>
      <c r="E14" s="395">
        <v>254417</v>
      </c>
      <c r="F14" s="394">
        <v>11</v>
      </c>
      <c r="G14" s="31">
        <v>-15</v>
      </c>
      <c r="H14" s="396">
        <v>-0.00595281768793638</v>
      </c>
    </row>
    <row r="15" spans="1:8" ht="27.75" customHeight="1">
      <c r="A15" s="627"/>
      <c r="B15" s="392" t="s">
        <v>111</v>
      </c>
      <c r="C15" s="393">
        <v>274</v>
      </c>
      <c r="D15" s="394">
        <v>0.011725898143884474</v>
      </c>
      <c r="E15" s="395">
        <v>321</v>
      </c>
      <c r="F15" s="394">
        <v>0</v>
      </c>
      <c r="G15" s="31">
        <v>-47</v>
      </c>
      <c r="H15" s="396">
        <v>-14.544571320028524</v>
      </c>
    </row>
    <row r="16" spans="1:8" ht="27.75" customHeight="1">
      <c r="A16" s="627"/>
      <c r="B16" s="392" t="s">
        <v>110</v>
      </c>
      <c r="C16" s="393">
        <v>201631</v>
      </c>
      <c r="D16" s="394">
        <v>8.628848790691862</v>
      </c>
      <c r="E16" s="395">
        <v>207542</v>
      </c>
      <c r="F16" s="394">
        <v>9</v>
      </c>
      <c r="G16" s="31">
        <v>-5910</v>
      </c>
      <c r="H16" s="396">
        <v>-2.8478460873549167</v>
      </c>
    </row>
    <row r="17" spans="1:8" ht="27.75" customHeight="1" thickBot="1">
      <c r="A17" s="627"/>
      <c r="B17" s="392" t="s">
        <v>109</v>
      </c>
      <c r="C17" s="393">
        <v>201</v>
      </c>
      <c r="D17" s="394">
        <v>0.008601844988761967</v>
      </c>
      <c r="E17" s="395">
        <v>491</v>
      </c>
      <c r="F17" s="394">
        <v>0</v>
      </c>
      <c r="G17" s="31">
        <v>-289</v>
      </c>
      <c r="H17" s="396">
        <v>-58.96288024973357</v>
      </c>
    </row>
    <row r="18" spans="1:8" s="242" customFormat="1" ht="29.25" customHeight="1" thickBot="1" thickTop="1">
      <c r="A18" s="627"/>
      <c r="B18" s="397" t="s">
        <v>108</v>
      </c>
      <c r="C18" s="398">
        <v>2336708</v>
      </c>
      <c r="D18" s="399">
        <v>100</v>
      </c>
      <c r="E18" s="400">
        <v>2305729</v>
      </c>
      <c r="F18" s="399">
        <v>100</v>
      </c>
      <c r="G18" s="49">
        <v>30979</v>
      </c>
      <c r="H18" s="401">
        <v>1.3435846767632507</v>
      </c>
    </row>
    <row r="19" spans="1:8" s="242" customFormat="1" ht="9.75" customHeight="1">
      <c r="A19" s="627"/>
      <c r="B19" s="402"/>
      <c r="C19" s="54"/>
      <c r="D19" s="403"/>
      <c r="E19" s="54"/>
      <c r="F19" s="403"/>
      <c r="G19" s="54"/>
      <c r="H19" s="403"/>
    </row>
    <row r="20" spans="1:8" ht="25.5" customHeight="1">
      <c r="A20" s="627"/>
      <c r="B20" s="404" t="s">
        <v>127</v>
      </c>
      <c r="C20" s="383"/>
      <c r="D20" s="383"/>
      <c r="E20" s="383"/>
      <c r="F20" s="383"/>
      <c r="G20" s="383"/>
      <c r="H20" s="383"/>
    </row>
    <row r="21" spans="1:6" ht="19.5" customHeight="1">
      <c r="A21" s="243"/>
      <c r="D21" s="244"/>
      <c r="F21" s="244"/>
    </row>
    <row r="22" ht="19.5" customHeight="1">
      <c r="A22" s="243"/>
    </row>
    <row r="23" ht="19.5" customHeight="1">
      <c r="A23" s="243"/>
    </row>
    <row r="24" ht="19.5" customHeight="1">
      <c r="A24" s="243"/>
    </row>
    <row r="25" ht="19.5" customHeight="1">
      <c r="A25" s="243"/>
    </row>
    <row r="26" ht="19.5" customHeight="1">
      <c r="A26" s="243"/>
    </row>
    <row r="27" ht="19.5" customHeight="1">
      <c r="A27" s="243"/>
    </row>
    <row r="28" ht="19.5" customHeight="1">
      <c r="A28" s="243"/>
    </row>
    <row r="29" ht="19.5" customHeight="1">
      <c r="A29" s="243"/>
    </row>
    <row r="30" ht="19.5" customHeight="1">
      <c r="A30" s="243"/>
    </row>
    <row r="31" ht="19.5" customHeight="1">
      <c r="A31" s="243"/>
    </row>
  </sheetData>
  <sheetProtection/>
  <mergeCells count="6">
    <mergeCell ref="A1:A20"/>
    <mergeCell ref="G2:H2"/>
    <mergeCell ref="B3:B4"/>
    <mergeCell ref="C3:D3"/>
    <mergeCell ref="E3:F3"/>
    <mergeCell ref="G3:H3"/>
  </mergeCells>
  <printOptions/>
  <pageMargins left="0.5905511811023623" right="0.31496062992125984" top="0.8661417322834646" bottom="0.7480314960629921"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R61"/>
  <sheetViews>
    <sheetView view="pageBreakPreview" zoomScale="85" zoomScaleSheetLayoutView="85" zoomScalePageLayoutView="0" workbookViewId="0" topLeftCell="A1">
      <selection activeCell="B1" sqref="B1:P1"/>
    </sheetView>
  </sheetViews>
  <sheetFormatPr defaultColWidth="9.00390625" defaultRowHeight="13.5"/>
  <cols>
    <col min="1" max="1" width="7.25390625" style="323" customWidth="1"/>
    <col min="2" max="2" width="13.625" style="405" customWidth="1"/>
    <col min="3" max="8" width="11.125" style="405" customWidth="1"/>
    <col min="9" max="9" width="8.375" style="405" customWidth="1"/>
    <col min="10" max="10" width="13.625" style="405" customWidth="1"/>
    <col min="11" max="16" width="11.125" style="405" customWidth="1"/>
    <col min="17" max="17" width="1.37890625" style="405" customWidth="1"/>
    <col min="18" max="16384" width="9.00390625" style="405" customWidth="1"/>
  </cols>
  <sheetData>
    <row r="1" spans="1:16" s="469" customFormat="1" ht="21" customHeight="1">
      <c r="A1" s="633">
        <v>18</v>
      </c>
      <c r="B1" s="634" t="s">
        <v>284</v>
      </c>
      <c r="C1" s="634"/>
      <c r="D1" s="634"/>
      <c r="E1" s="634"/>
      <c r="F1" s="634"/>
      <c r="G1" s="634"/>
      <c r="H1" s="634"/>
      <c r="I1" s="635"/>
      <c r="J1" s="635"/>
      <c r="K1" s="635"/>
      <c r="L1" s="635"/>
      <c r="M1" s="635"/>
      <c r="N1" s="635"/>
      <c r="O1" s="635"/>
      <c r="P1" s="635"/>
    </row>
    <row r="2" spans="1:16" s="469" customFormat="1" ht="9.75" customHeight="1">
      <c r="A2" s="633"/>
      <c r="B2" s="472"/>
      <c r="C2" s="472"/>
      <c r="D2" s="472"/>
      <c r="E2" s="472"/>
      <c r="F2" s="472"/>
      <c r="G2" s="472"/>
      <c r="H2" s="472"/>
      <c r="I2" s="470"/>
      <c r="J2" s="472"/>
      <c r="K2" s="472"/>
      <c r="L2" s="472"/>
      <c r="M2" s="472"/>
      <c r="N2" s="472"/>
      <c r="O2" s="472"/>
      <c r="P2" s="472"/>
    </row>
    <row r="3" spans="1:15" s="469" customFormat="1" ht="18.75">
      <c r="A3" s="633"/>
      <c r="B3" s="471" t="s">
        <v>283</v>
      </c>
      <c r="C3" s="470"/>
      <c r="D3" s="470"/>
      <c r="E3" s="470"/>
      <c r="F3" s="470"/>
      <c r="G3" s="470"/>
      <c r="H3" s="470"/>
      <c r="I3" s="470"/>
      <c r="J3" s="470"/>
      <c r="K3" s="470"/>
      <c r="L3" s="470"/>
      <c r="M3" s="470"/>
      <c r="N3" s="470"/>
      <c r="O3" s="470"/>
    </row>
    <row r="4" spans="1:15" s="469" customFormat="1" ht="18.75">
      <c r="A4" s="633"/>
      <c r="B4" s="517" t="s">
        <v>282</v>
      </c>
      <c r="C4" s="470"/>
      <c r="D4" s="470"/>
      <c r="E4" s="470"/>
      <c r="F4" s="470"/>
      <c r="G4" s="470"/>
      <c r="H4" s="470"/>
      <c r="I4" s="470"/>
      <c r="J4" s="470"/>
      <c r="K4" s="470"/>
      <c r="L4" s="470"/>
      <c r="M4" s="470"/>
      <c r="N4" s="470"/>
      <c r="O4" s="470"/>
    </row>
    <row r="5" spans="1:16" s="469" customFormat="1" ht="19.5" thickBot="1">
      <c r="A5" s="633"/>
      <c r="B5" s="470"/>
      <c r="C5" s="470"/>
      <c r="D5" s="470"/>
      <c r="E5" s="470"/>
      <c r="F5" s="636" t="s">
        <v>251</v>
      </c>
      <c r="G5" s="636"/>
      <c r="H5" s="636"/>
      <c r="I5" s="470"/>
      <c r="J5" s="470"/>
      <c r="K5" s="470"/>
      <c r="L5" s="470"/>
      <c r="M5" s="470"/>
      <c r="N5" s="636" t="s">
        <v>251</v>
      </c>
      <c r="O5" s="636"/>
      <c r="P5" s="636"/>
    </row>
    <row r="6" spans="1:16" s="464" customFormat="1" ht="15.75" customHeight="1">
      <c r="A6" s="633"/>
      <c r="B6" s="637" t="s">
        <v>250</v>
      </c>
      <c r="C6" s="639" t="s">
        <v>249</v>
      </c>
      <c r="D6" s="639"/>
      <c r="E6" s="640"/>
      <c r="F6" s="641" t="s">
        <v>248</v>
      </c>
      <c r="G6" s="639"/>
      <c r="H6" s="642"/>
      <c r="I6" s="468"/>
      <c r="J6" s="643" t="s">
        <v>250</v>
      </c>
      <c r="K6" s="645" t="s">
        <v>249</v>
      </c>
      <c r="L6" s="645"/>
      <c r="M6" s="646"/>
      <c r="N6" s="647" t="s">
        <v>248</v>
      </c>
      <c r="O6" s="645"/>
      <c r="P6" s="648"/>
    </row>
    <row r="7" spans="1:16" s="464" customFormat="1" ht="15.75" customHeight="1" thickBot="1">
      <c r="A7" s="633"/>
      <c r="B7" s="638"/>
      <c r="C7" s="467" t="s">
        <v>281</v>
      </c>
      <c r="D7" s="466" t="s">
        <v>280</v>
      </c>
      <c r="E7" s="466" t="s">
        <v>247</v>
      </c>
      <c r="F7" s="466" t="s">
        <v>281</v>
      </c>
      <c r="G7" s="466" t="s">
        <v>280</v>
      </c>
      <c r="H7" s="465" t="s">
        <v>247</v>
      </c>
      <c r="I7" s="468"/>
      <c r="J7" s="644"/>
      <c r="K7" s="467" t="s">
        <v>281</v>
      </c>
      <c r="L7" s="466" t="s">
        <v>280</v>
      </c>
      <c r="M7" s="466" t="s">
        <v>247</v>
      </c>
      <c r="N7" s="466" t="s">
        <v>281</v>
      </c>
      <c r="O7" s="466" t="s">
        <v>280</v>
      </c>
      <c r="P7" s="465" t="s">
        <v>247</v>
      </c>
    </row>
    <row r="8" spans="1:16" s="406" customFormat="1" ht="15.75" customHeight="1">
      <c r="A8" s="633"/>
      <c r="B8" s="463" t="s">
        <v>246</v>
      </c>
      <c r="C8" s="462">
        <v>5</v>
      </c>
      <c r="D8" s="462">
        <v>5.2</v>
      </c>
      <c r="E8" s="461">
        <f aca="true" t="shared" si="0" ref="E8:E48">C8-D8</f>
        <v>-0.20000000000000018</v>
      </c>
      <c r="F8" s="461">
        <v>9.7</v>
      </c>
      <c r="G8" s="461">
        <v>26.9</v>
      </c>
      <c r="H8" s="460">
        <f>F8-G8</f>
        <v>-17.2</v>
      </c>
      <c r="I8" s="409"/>
      <c r="J8" s="459" t="s">
        <v>67</v>
      </c>
      <c r="K8" s="458">
        <v>10.3</v>
      </c>
      <c r="L8" s="458">
        <v>10.2</v>
      </c>
      <c r="M8" s="457">
        <f aca="true" t="shared" si="1" ref="M8:M32">K8-L8</f>
        <v>0.10000000000000142</v>
      </c>
      <c r="N8" s="457">
        <v>65.6</v>
      </c>
      <c r="O8" s="457">
        <v>71.1</v>
      </c>
      <c r="P8" s="456">
        <f aca="true" t="shared" si="2" ref="P8:P22">N8-O8</f>
        <v>-5.5</v>
      </c>
    </row>
    <row r="9" spans="1:16" s="406" customFormat="1" ht="15.75" customHeight="1">
      <c r="A9" s="633"/>
      <c r="B9" s="423" t="s">
        <v>28</v>
      </c>
      <c r="C9" s="422">
        <v>5.9</v>
      </c>
      <c r="D9" s="422">
        <v>6.7</v>
      </c>
      <c r="E9" s="421">
        <f t="shared" si="0"/>
        <v>-0.7999999999999998</v>
      </c>
      <c r="F9" s="421">
        <v>64.9</v>
      </c>
      <c r="G9" s="421">
        <v>68.9</v>
      </c>
      <c r="H9" s="420">
        <f>F9-G9</f>
        <v>-4</v>
      </c>
      <c r="I9" s="409"/>
      <c r="J9" s="455" t="s">
        <v>68</v>
      </c>
      <c r="K9" s="454">
        <v>8.5</v>
      </c>
      <c r="L9" s="454">
        <v>8.2</v>
      </c>
      <c r="M9" s="453">
        <f t="shared" si="1"/>
        <v>0.3000000000000007</v>
      </c>
      <c r="N9" s="453">
        <v>130.5</v>
      </c>
      <c r="O9" s="453">
        <v>111.6</v>
      </c>
      <c r="P9" s="452">
        <f t="shared" si="2"/>
        <v>18.900000000000006</v>
      </c>
    </row>
    <row r="10" spans="1:16" s="406" customFormat="1" ht="15.75" customHeight="1">
      <c r="A10" s="633"/>
      <c r="B10" s="423" t="s">
        <v>29</v>
      </c>
      <c r="C10" s="422">
        <v>2.1</v>
      </c>
      <c r="D10" s="422">
        <v>3.4</v>
      </c>
      <c r="E10" s="421">
        <f t="shared" si="0"/>
        <v>-1.2999999999999998</v>
      </c>
      <c r="F10" s="421" t="s">
        <v>236</v>
      </c>
      <c r="G10" s="421" t="s">
        <v>236</v>
      </c>
      <c r="H10" s="420" t="s">
        <v>236</v>
      </c>
      <c r="I10" s="409"/>
      <c r="J10" s="455" t="s">
        <v>69</v>
      </c>
      <c r="K10" s="454">
        <v>5.3</v>
      </c>
      <c r="L10" s="454">
        <v>5.4</v>
      </c>
      <c r="M10" s="453">
        <f t="shared" si="1"/>
        <v>-0.10000000000000053</v>
      </c>
      <c r="N10" s="453">
        <v>49.8</v>
      </c>
      <c r="O10" s="453">
        <v>51.8</v>
      </c>
      <c r="P10" s="452">
        <f t="shared" si="2"/>
        <v>-2</v>
      </c>
    </row>
    <row r="11" spans="1:16" s="406" customFormat="1" ht="15.75" customHeight="1">
      <c r="A11" s="633"/>
      <c r="B11" s="423" t="s">
        <v>30</v>
      </c>
      <c r="C11" s="422">
        <v>6.5</v>
      </c>
      <c r="D11" s="422">
        <v>7.6</v>
      </c>
      <c r="E11" s="421">
        <f t="shared" si="0"/>
        <v>-1.0999999999999996</v>
      </c>
      <c r="F11" s="421">
        <v>11.8</v>
      </c>
      <c r="G11" s="421">
        <v>35.8</v>
      </c>
      <c r="H11" s="420">
        <f>F11-G11</f>
        <v>-23.999999999999996</v>
      </c>
      <c r="I11" s="409"/>
      <c r="J11" s="455" t="s">
        <v>70</v>
      </c>
      <c r="K11" s="454">
        <v>3.7</v>
      </c>
      <c r="L11" s="454">
        <v>3.9</v>
      </c>
      <c r="M11" s="453">
        <f t="shared" si="1"/>
        <v>-0.19999999999999973</v>
      </c>
      <c r="N11" s="453">
        <v>16.8</v>
      </c>
      <c r="O11" s="453">
        <v>37.8</v>
      </c>
      <c r="P11" s="452">
        <f t="shared" si="2"/>
        <v>-20.999999999999996</v>
      </c>
    </row>
    <row r="12" spans="1:16" s="406" customFormat="1" ht="15.75" customHeight="1">
      <c r="A12" s="633"/>
      <c r="B12" s="423" t="s">
        <v>31</v>
      </c>
      <c r="C12" s="422">
        <v>4.4</v>
      </c>
      <c r="D12" s="422">
        <v>4.7</v>
      </c>
      <c r="E12" s="421">
        <f t="shared" si="0"/>
        <v>-0.2999999999999998</v>
      </c>
      <c r="F12" s="421">
        <v>34</v>
      </c>
      <c r="G12" s="421">
        <v>38.4</v>
      </c>
      <c r="H12" s="420">
        <f>F12-G12</f>
        <v>-4.399999999999999</v>
      </c>
      <c r="I12" s="409"/>
      <c r="J12" s="455" t="s">
        <v>71</v>
      </c>
      <c r="K12" s="454">
        <v>11.3</v>
      </c>
      <c r="L12" s="454">
        <v>11.1</v>
      </c>
      <c r="M12" s="453">
        <f t="shared" si="1"/>
        <v>0.20000000000000107</v>
      </c>
      <c r="N12" s="453">
        <v>74.3</v>
      </c>
      <c r="O12" s="453">
        <v>83.7</v>
      </c>
      <c r="P12" s="452">
        <f t="shared" si="2"/>
        <v>-9.400000000000006</v>
      </c>
    </row>
    <row r="13" spans="1:16" s="406" customFormat="1" ht="15.75" customHeight="1">
      <c r="A13" s="633"/>
      <c r="B13" s="423" t="s">
        <v>32</v>
      </c>
      <c r="C13" s="422">
        <v>4.2</v>
      </c>
      <c r="D13" s="422">
        <v>4.3</v>
      </c>
      <c r="E13" s="421">
        <f t="shared" si="0"/>
        <v>-0.09999999999999964</v>
      </c>
      <c r="F13" s="421">
        <v>38.3</v>
      </c>
      <c r="G13" s="421">
        <v>46.5</v>
      </c>
      <c r="H13" s="420">
        <f>F13-G13</f>
        <v>-8.200000000000003</v>
      </c>
      <c r="I13" s="409"/>
      <c r="J13" s="455" t="s">
        <v>72</v>
      </c>
      <c r="K13" s="454">
        <v>7.8</v>
      </c>
      <c r="L13" s="454">
        <v>8</v>
      </c>
      <c r="M13" s="453">
        <f t="shared" si="1"/>
        <v>-0.20000000000000018</v>
      </c>
      <c r="N13" s="453">
        <v>80.5</v>
      </c>
      <c r="O13" s="453">
        <v>84.6</v>
      </c>
      <c r="P13" s="452">
        <f t="shared" si="2"/>
        <v>-4.099999999999994</v>
      </c>
    </row>
    <row r="14" spans="1:16" s="406" customFormat="1" ht="15.75" customHeight="1">
      <c r="A14" s="633"/>
      <c r="B14" s="423" t="s">
        <v>33</v>
      </c>
      <c r="C14" s="422">
        <v>1.5</v>
      </c>
      <c r="D14" s="422">
        <v>2.4</v>
      </c>
      <c r="E14" s="421">
        <f t="shared" si="0"/>
        <v>-0.8999999999999999</v>
      </c>
      <c r="F14" s="421">
        <v>0.5</v>
      </c>
      <c r="G14" s="421">
        <v>1.1</v>
      </c>
      <c r="H14" s="420">
        <f>F14-G14</f>
        <v>-0.6000000000000001</v>
      </c>
      <c r="I14" s="409"/>
      <c r="J14" s="455" t="s">
        <v>73</v>
      </c>
      <c r="K14" s="454">
        <v>3.8</v>
      </c>
      <c r="L14" s="454">
        <v>3.3</v>
      </c>
      <c r="M14" s="453">
        <f t="shared" si="1"/>
        <v>0.5</v>
      </c>
      <c r="N14" s="453">
        <v>74.4</v>
      </c>
      <c r="O14" s="453">
        <v>79.7</v>
      </c>
      <c r="P14" s="452">
        <f t="shared" si="2"/>
        <v>-5.299999999999997</v>
      </c>
    </row>
    <row r="15" spans="1:16" s="406" customFormat="1" ht="15.75" customHeight="1">
      <c r="A15" s="633"/>
      <c r="B15" s="423" t="s">
        <v>34</v>
      </c>
      <c r="C15" s="422">
        <v>2.4</v>
      </c>
      <c r="D15" s="422">
        <v>2.7</v>
      </c>
      <c r="E15" s="421">
        <f t="shared" si="0"/>
        <v>-0.30000000000000027</v>
      </c>
      <c r="F15" s="421">
        <v>6.5</v>
      </c>
      <c r="G15" s="421">
        <v>9.2</v>
      </c>
      <c r="H15" s="420">
        <f>F15-G15</f>
        <v>-2.6999999999999993</v>
      </c>
      <c r="I15" s="409"/>
      <c r="J15" s="455" t="s">
        <v>74</v>
      </c>
      <c r="K15" s="454">
        <v>3.5</v>
      </c>
      <c r="L15" s="454">
        <v>4.3</v>
      </c>
      <c r="M15" s="453">
        <f t="shared" si="1"/>
        <v>-0.7999999999999998</v>
      </c>
      <c r="N15" s="453">
        <v>45.2</v>
      </c>
      <c r="O15" s="453">
        <v>14.8</v>
      </c>
      <c r="P15" s="452">
        <f t="shared" si="2"/>
        <v>30.400000000000002</v>
      </c>
    </row>
    <row r="16" spans="1:16" s="406" customFormat="1" ht="15.75" customHeight="1">
      <c r="A16" s="633"/>
      <c r="B16" s="423" t="s">
        <v>35</v>
      </c>
      <c r="C16" s="422">
        <v>6.4</v>
      </c>
      <c r="D16" s="422">
        <v>6.9</v>
      </c>
      <c r="E16" s="421">
        <f t="shared" si="0"/>
        <v>-0.5</v>
      </c>
      <c r="F16" s="421" t="s">
        <v>236</v>
      </c>
      <c r="G16" s="421">
        <v>9.2</v>
      </c>
      <c r="H16" s="420" t="s">
        <v>236</v>
      </c>
      <c r="I16" s="409"/>
      <c r="J16" s="455" t="s">
        <v>75</v>
      </c>
      <c r="K16" s="454">
        <v>6.6</v>
      </c>
      <c r="L16" s="454">
        <v>7.1</v>
      </c>
      <c r="M16" s="453">
        <f t="shared" si="1"/>
        <v>-0.5</v>
      </c>
      <c r="N16" s="453">
        <v>43.9</v>
      </c>
      <c r="O16" s="453">
        <v>57.4</v>
      </c>
      <c r="P16" s="452">
        <f t="shared" si="2"/>
        <v>-13.5</v>
      </c>
    </row>
    <row r="17" spans="1:16" s="406" customFormat="1" ht="15.75" customHeight="1">
      <c r="A17" s="633"/>
      <c r="B17" s="423" t="s">
        <v>36</v>
      </c>
      <c r="C17" s="422">
        <v>5.1</v>
      </c>
      <c r="D17" s="422">
        <v>6.2</v>
      </c>
      <c r="E17" s="421">
        <f t="shared" si="0"/>
        <v>-1.1000000000000005</v>
      </c>
      <c r="F17" s="421">
        <v>4.6</v>
      </c>
      <c r="G17" s="421">
        <v>18.3</v>
      </c>
      <c r="H17" s="420">
        <f aca="true" t="shared" si="3" ref="H17:H22">F17-G17</f>
        <v>-13.700000000000001</v>
      </c>
      <c r="I17" s="409"/>
      <c r="J17" s="455" t="s">
        <v>76</v>
      </c>
      <c r="K17" s="454">
        <v>6.2</v>
      </c>
      <c r="L17" s="454">
        <v>6.4</v>
      </c>
      <c r="M17" s="453">
        <f t="shared" si="1"/>
        <v>-0.20000000000000018</v>
      </c>
      <c r="N17" s="453">
        <v>69.3</v>
      </c>
      <c r="O17" s="453">
        <v>68.6</v>
      </c>
      <c r="P17" s="452">
        <f t="shared" si="2"/>
        <v>0.7000000000000028</v>
      </c>
    </row>
    <row r="18" spans="1:16" s="406" customFormat="1" ht="15.75" customHeight="1">
      <c r="A18" s="633"/>
      <c r="B18" s="423" t="s">
        <v>37</v>
      </c>
      <c r="C18" s="422">
        <v>3.5</v>
      </c>
      <c r="D18" s="422">
        <v>3.4</v>
      </c>
      <c r="E18" s="421">
        <f t="shared" si="0"/>
        <v>0.10000000000000009</v>
      </c>
      <c r="F18" s="421">
        <v>22.3</v>
      </c>
      <c r="G18" s="421">
        <v>18.3</v>
      </c>
      <c r="H18" s="420">
        <f t="shared" si="3"/>
        <v>4</v>
      </c>
      <c r="I18" s="409"/>
      <c r="J18" s="455" t="s">
        <v>77</v>
      </c>
      <c r="K18" s="454">
        <v>3.6</v>
      </c>
      <c r="L18" s="454">
        <v>3.2</v>
      </c>
      <c r="M18" s="453">
        <f t="shared" si="1"/>
        <v>0.3999999999999999</v>
      </c>
      <c r="N18" s="453">
        <v>64</v>
      </c>
      <c r="O18" s="453">
        <v>74.1</v>
      </c>
      <c r="P18" s="452">
        <f t="shared" si="2"/>
        <v>-10.099999999999994</v>
      </c>
    </row>
    <row r="19" spans="1:16" s="406" customFormat="1" ht="15.75" customHeight="1">
      <c r="A19" s="633"/>
      <c r="B19" s="423" t="s">
        <v>38</v>
      </c>
      <c r="C19" s="422">
        <v>6.7</v>
      </c>
      <c r="D19" s="422">
        <v>7.6</v>
      </c>
      <c r="E19" s="421">
        <f t="shared" si="0"/>
        <v>-0.8999999999999995</v>
      </c>
      <c r="F19" s="421">
        <v>47.6</v>
      </c>
      <c r="G19" s="421">
        <v>33.4</v>
      </c>
      <c r="H19" s="420">
        <f t="shared" si="3"/>
        <v>14.200000000000003</v>
      </c>
      <c r="I19" s="409"/>
      <c r="J19" s="455" t="s">
        <v>78</v>
      </c>
      <c r="K19" s="454">
        <v>7.3</v>
      </c>
      <c r="L19" s="454">
        <v>8</v>
      </c>
      <c r="M19" s="453">
        <f t="shared" si="1"/>
        <v>-0.7000000000000002</v>
      </c>
      <c r="N19" s="453">
        <v>49</v>
      </c>
      <c r="O19" s="453">
        <v>60.4</v>
      </c>
      <c r="P19" s="452">
        <f t="shared" si="2"/>
        <v>-11.399999999999999</v>
      </c>
    </row>
    <row r="20" spans="1:16" s="406" customFormat="1" ht="15.75" customHeight="1">
      <c r="A20" s="633"/>
      <c r="B20" s="423" t="s">
        <v>39</v>
      </c>
      <c r="C20" s="422">
        <v>2.1</v>
      </c>
      <c r="D20" s="422">
        <v>1.6</v>
      </c>
      <c r="E20" s="421">
        <f t="shared" si="0"/>
        <v>0.5</v>
      </c>
      <c r="F20" s="421">
        <v>20</v>
      </c>
      <c r="G20" s="421">
        <v>9.1</v>
      </c>
      <c r="H20" s="420">
        <f t="shared" si="3"/>
        <v>10.9</v>
      </c>
      <c r="I20" s="409"/>
      <c r="J20" s="455" t="s">
        <v>79</v>
      </c>
      <c r="K20" s="454">
        <v>3.1</v>
      </c>
      <c r="L20" s="454">
        <v>2.8</v>
      </c>
      <c r="M20" s="453">
        <f t="shared" si="1"/>
        <v>0.30000000000000027</v>
      </c>
      <c r="N20" s="453">
        <v>21.5</v>
      </c>
      <c r="O20" s="453">
        <v>32.5</v>
      </c>
      <c r="P20" s="452">
        <f t="shared" si="2"/>
        <v>-11</v>
      </c>
    </row>
    <row r="21" spans="1:16" s="406" customFormat="1" ht="15.75" customHeight="1">
      <c r="A21" s="633"/>
      <c r="B21" s="423" t="s">
        <v>40</v>
      </c>
      <c r="C21" s="422">
        <v>10.6</v>
      </c>
      <c r="D21" s="422">
        <v>11</v>
      </c>
      <c r="E21" s="421">
        <f t="shared" si="0"/>
        <v>-0.40000000000000036</v>
      </c>
      <c r="F21" s="421">
        <v>95.9</v>
      </c>
      <c r="G21" s="421">
        <v>103.4</v>
      </c>
      <c r="H21" s="420">
        <f t="shared" si="3"/>
        <v>-7.5</v>
      </c>
      <c r="I21" s="409"/>
      <c r="J21" s="455" t="s">
        <v>80</v>
      </c>
      <c r="K21" s="454">
        <v>11.2</v>
      </c>
      <c r="L21" s="454">
        <v>11.3</v>
      </c>
      <c r="M21" s="453">
        <f t="shared" si="1"/>
        <v>-0.10000000000000142</v>
      </c>
      <c r="N21" s="453">
        <v>116.2</v>
      </c>
      <c r="O21" s="453">
        <v>130.5</v>
      </c>
      <c r="P21" s="452">
        <f t="shared" si="2"/>
        <v>-14.299999999999997</v>
      </c>
    </row>
    <row r="22" spans="1:16" s="406" customFormat="1" ht="15.75" customHeight="1">
      <c r="A22" s="633"/>
      <c r="B22" s="423" t="s">
        <v>41</v>
      </c>
      <c r="C22" s="422">
        <v>3.5</v>
      </c>
      <c r="D22" s="422">
        <v>3.6</v>
      </c>
      <c r="E22" s="421">
        <f t="shared" si="0"/>
        <v>-0.10000000000000009</v>
      </c>
      <c r="F22" s="421">
        <v>26.5</v>
      </c>
      <c r="G22" s="421">
        <v>31.9</v>
      </c>
      <c r="H22" s="420">
        <f t="shared" si="3"/>
        <v>-5.399999999999999</v>
      </c>
      <c r="I22" s="409"/>
      <c r="J22" s="455" t="s">
        <v>81</v>
      </c>
      <c r="K22" s="454">
        <v>9</v>
      </c>
      <c r="L22" s="454">
        <v>10.1</v>
      </c>
      <c r="M22" s="453">
        <f t="shared" si="1"/>
        <v>-1.0999999999999996</v>
      </c>
      <c r="N22" s="453">
        <v>27.4</v>
      </c>
      <c r="O22" s="453">
        <v>34.3</v>
      </c>
      <c r="P22" s="452">
        <f t="shared" si="2"/>
        <v>-6.899999999999999</v>
      </c>
    </row>
    <row r="23" spans="1:16" s="406" customFormat="1" ht="15.75" customHeight="1">
      <c r="A23" s="633"/>
      <c r="B23" s="423" t="s">
        <v>42</v>
      </c>
      <c r="C23" s="422">
        <v>2.5</v>
      </c>
      <c r="D23" s="422">
        <v>3.8</v>
      </c>
      <c r="E23" s="421">
        <f t="shared" si="0"/>
        <v>-1.2999999999999998</v>
      </c>
      <c r="F23" s="421" t="s">
        <v>236</v>
      </c>
      <c r="G23" s="421" t="s">
        <v>236</v>
      </c>
      <c r="H23" s="420" t="s">
        <v>236</v>
      </c>
      <c r="I23" s="409"/>
      <c r="J23" s="455" t="s">
        <v>82</v>
      </c>
      <c r="K23" s="454">
        <v>0.5</v>
      </c>
      <c r="L23" s="454">
        <v>1.4</v>
      </c>
      <c r="M23" s="453">
        <f t="shared" si="1"/>
        <v>-0.8999999999999999</v>
      </c>
      <c r="N23" s="453" t="s">
        <v>236</v>
      </c>
      <c r="O23" s="453" t="s">
        <v>236</v>
      </c>
      <c r="P23" s="420" t="s">
        <v>236</v>
      </c>
    </row>
    <row r="24" spans="1:16" s="406" customFormat="1" ht="15.75" customHeight="1">
      <c r="A24" s="633"/>
      <c r="B24" s="423" t="s">
        <v>43</v>
      </c>
      <c r="C24" s="422">
        <v>4</v>
      </c>
      <c r="D24" s="422">
        <v>4</v>
      </c>
      <c r="E24" s="421">
        <f t="shared" si="0"/>
        <v>0</v>
      </c>
      <c r="F24" s="421">
        <v>29.4</v>
      </c>
      <c r="G24" s="421">
        <v>34.9</v>
      </c>
      <c r="H24" s="420">
        <f aca="true" t="shared" si="4" ref="H24:H30">F24-G24</f>
        <v>-5.5</v>
      </c>
      <c r="I24" s="409"/>
      <c r="J24" s="455" t="s">
        <v>83</v>
      </c>
      <c r="K24" s="454">
        <v>5.1</v>
      </c>
      <c r="L24" s="454">
        <v>5.5</v>
      </c>
      <c r="M24" s="453">
        <f t="shared" si="1"/>
        <v>-0.40000000000000036</v>
      </c>
      <c r="N24" s="453">
        <v>72.4</v>
      </c>
      <c r="O24" s="453">
        <v>84.3</v>
      </c>
      <c r="P24" s="452">
        <f aca="true" t="shared" si="5" ref="P24:P32">N24-O24</f>
        <v>-11.899999999999991</v>
      </c>
    </row>
    <row r="25" spans="1:16" s="406" customFormat="1" ht="15.75" customHeight="1">
      <c r="A25" s="633"/>
      <c r="B25" s="423" t="s">
        <v>44</v>
      </c>
      <c r="C25" s="422">
        <v>3.9</v>
      </c>
      <c r="D25" s="422">
        <v>4.3</v>
      </c>
      <c r="E25" s="421">
        <f t="shared" si="0"/>
        <v>-0.3999999999999999</v>
      </c>
      <c r="F25" s="421">
        <v>18.3</v>
      </c>
      <c r="G25" s="421">
        <v>25</v>
      </c>
      <c r="H25" s="420">
        <f t="shared" si="4"/>
        <v>-6.699999999999999</v>
      </c>
      <c r="I25" s="409"/>
      <c r="J25" s="455" t="s">
        <v>84</v>
      </c>
      <c r="K25" s="454">
        <v>4.7</v>
      </c>
      <c r="L25" s="454">
        <v>5.3</v>
      </c>
      <c r="M25" s="453">
        <f t="shared" si="1"/>
        <v>-0.5999999999999996</v>
      </c>
      <c r="N25" s="453">
        <v>5.5</v>
      </c>
      <c r="O25" s="453">
        <v>18.1</v>
      </c>
      <c r="P25" s="452">
        <f t="shared" si="5"/>
        <v>-12.600000000000001</v>
      </c>
    </row>
    <row r="26" spans="1:16" s="406" customFormat="1" ht="15.75" customHeight="1">
      <c r="A26" s="633"/>
      <c r="B26" s="423" t="s">
        <v>45</v>
      </c>
      <c r="C26" s="422">
        <v>8.2</v>
      </c>
      <c r="D26" s="422">
        <v>9</v>
      </c>
      <c r="E26" s="421">
        <f t="shared" si="0"/>
        <v>-0.8000000000000007</v>
      </c>
      <c r="F26" s="421">
        <v>58.1</v>
      </c>
      <c r="G26" s="421">
        <v>65.9</v>
      </c>
      <c r="H26" s="420">
        <f t="shared" si="4"/>
        <v>-7.800000000000004</v>
      </c>
      <c r="I26" s="409"/>
      <c r="J26" s="455" t="s">
        <v>85</v>
      </c>
      <c r="K26" s="454">
        <v>9.2</v>
      </c>
      <c r="L26" s="454">
        <v>10.6</v>
      </c>
      <c r="M26" s="453">
        <f t="shared" si="1"/>
        <v>-1.4000000000000004</v>
      </c>
      <c r="N26" s="453">
        <v>25.9</v>
      </c>
      <c r="O26" s="453">
        <v>27.6</v>
      </c>
      <c r="P26" s="452">
        <f t="shared" si="5"/>
        <v>-1.7000000000000028</v>
      </c>
    </row>
    <row r="27" spans="1:16" s="406" customFormat="1" ht="15.75" customHeight="1">
      <c r="A27" s="633"/>
      <c r="B27" s="423" t="s">
        <v>46</v>
      </c>
      <c r="C27" s="422">
        <v>5.1</v>
      </c>
      <c r="D27" s="422">
        <v>4.5</v>
      </c>
      <c r="E27" s="421">
        <f t="shared" si="0"/>
        <v>0.5999999999999996</v>
      </c>
      <c r="F27" s="421">
        <v>8.2</v>
      </c>
      <c r="G27" s="421">
        <v>11.5</v>
      </c>
      <c r="H27" s="420">
        <f t="shared" si="4"/>
        <v>-3.3000000000000007</v>
      </c>
      <c r="I27" s="409"/>
      <c r="J27" s="455" t="s">
        <v>86</v>
      </c>
      <c r="K27" s="454">
        <v>4.8</v>
      </c>
      <c r="L27" s="454">
        <v>6</v>
      </c>
      <c r="M27" s="453">
        <f t="shared" si="1"/>
        <v>-1.2000000000000002</v>
      </c>
      <c r="N27" s="453">
        <v>47.1</v>
      </c>
      <c r="O27" s="453">
        <v>57.5</v>
      </c>
      <c r="P27" s="452">
        <f t="shared" si="5"/>
        <v>-10.399999999999999</v>
      </c>
    </row>
    <row r="28" spans="1:16" s="406" customFormat="1" ht="15.75" customHeight="1">
      <c r="A28" s="633"/>
      <c r="B28" s="423" t="s">
        <v>47</v>
      </c>
      <c r="C28" s="422">
        <v>3.7</v>
      </c>
      <c r="D28" s="422">
        <v>3.6</v>
      </c>
      <c r="E28" s="421">
        <f t="shared" si="0"/>
        <v>0.10000000000000009</v>
      </c>
      <c r="F28" s="421">
        <v>54.9</v>
      </c>
      <c r="G28" s="421">
        <v>57.1</v>
      </c>
      <c r="H28" s="420">
        <f t="shared" si="4"/>
        <v>-2.200000000000003</v>
      </c>
      <c r="I28" s="409"/>
      <c r="J28" s="455" t="s">
        <v>87</v>
      </c>
      <c r="K28" s="454">
        <v>6.6</v>
      </c>
      <c r="L28" s="454">
        <v>6.6</v>
      </c>
      <c r="M28" s="453">
        <f t="shared" si="1"/>
        <v>0</v>
      </c>
      <c r="N28" s="453">
        <v>28.3</v>
      </c>
      <c r="O28" s="453">
        <v>32.7</v>
      </c>
      <c r="P28" s="452">
        <f t="shared" si="5"/>
        <v>-4.400000000000002</v>
      </c>
    </row>
    <row r="29" spans="1:16" s="406" customFormat="1" ht="15.75" customHeight="1">
      <c r="A29" s="633"/>
      <c r="B29" s="423" t="s">
        <v>48</v>
      </c>
      <c r="C29" s="422">
        <v>0.4</v>
      </c>
      <c r="D29" s="422">
        <v>1</v>
      </c>
      <c r="E29" s="421">
        <f t="shared" si="0"/>
        <v>-0.6</v>
      </c>
      <c r="F29" s="421">
        <v>3.1</v>
      </c>
      <c r="G29" s="421">
        <v>8.8</v>
      </c>
      <c r="H29" s="420">
        <f t="shared" si="4"/>
        <v>-5.700000000000001</v>
      </c>
      <c r="I29" s="409"/>
      <c r="J29" s="455" t="s">
        <v>88</v>
      </c>
      <c r="K29" s="454">
        <v>8.9</v>
      </c>
      <c r="L29" s="454">
        <v>8.9</v>
      </c>
      <c r="M29" s="453">
        <f t="shared" si="1"/>
        <v>0</v>
      </c>
      <c r="N29" s="453">
        <v>15.4</v>
      </c>
      <c r="O29" s="453">
        <v>17</v>
      </c>
      <c r="P29" s="452">
        <f t="shared" si="5"/>
        <v>-1.5999999999999996</v>
      </c>
    </row>
    <row r="30" spans="1:16" s="406" customFormat="1" ht="15.75" customHeight="1" thickBot="1">
      <c r="A30" s="633"/>
      <c r="B30" s="423" t="s">
        <v>49</v>
      </c>
      <c r="C30" s="422">
        <v>3.7</v>
      </c>
      <c r="D30" s="422">
        <v>3.9</v>
      </c>
      <c r="E30" s="421">
        <f t="shared" si="0"/>
        <v>-0.19999999999999973</v>
      </c>
      <c r="F30" s="421">
        <v>34.5</v>
      </c>
      <c r="G30" s="421">
        <v>42.2</v>
      </c>
      <c r="H30" s="420">
        <f t="shared" si="4"/>
        <v>-7.700000000000003</v>
      </c>
      <c r="I30" s="409"/>
      <c r="J30" s="451" t="s">
        <v>89</v>
      </c>
      <c r="K30" s="450">
        <v>8.7</v>
      </c>
      <c r="L30" s="450">
        <v>8.7</v>
      </c>
      <c r="M30" s="449">
        <f t="shared" si="1"/>
        <v>0</v>
      </c>
      <c r="N30" s="449">
        <v>60.3</v>
      </c>
      <c r="O30" s="449">
        <v>64.6</v>
      </c>
      <c r="P30" s="448">
        <f t="shared" si="5"/>
        <v>-4.299999999999997</v>
      </c>
    </row>
    <row r="31" spans="1:16" s="406" customFormat="1" ht="15.75" customHeight="1" thickBot="1" thickTop="1">
      <c r="A31" s="633"/>
      <c r="B31" s="423" t="s">
        <v>50</v>
      </c>
      <c r="C31" s="422">
        <v>0.2</v>
      </c>
      <c r="D31" s="422">
        <v>-0.2</v>
      </c>
      <c r="E31" s="421">
        <f t="shared" si="0"/>
        <v>0.4</v>
      </c>
      <c r="F31" s="421" t="s">
        <v>236</v>
      </c>
      <c r="G31" s="421" t="s">
        <v>236</v>
      </c>
      <c r="H31" s="420" t="s">
        <v>236</v>
      </c>
      <c r="I31" s="409"/>
      <c r="J31" s="415" t="s">
        <v>245</v>
      </c>
      <c r="K31" s="414">
        <v>6.9</v>
      </c>
      <c r="L31" s="413">
        <v>7.1</v>
      </c>
      <c r="M31" s="447">
        <f t="shared" si="1"/>
        <v>-0.1999999999999993</v>
      </c>
      <c r="N31" s="411">
        <v>51.8</v>
      </c>
      <c r="O31" s="411">
        <v>55.1</v>
      </c>
      <c r="P31" s="446">
        <f t="shared" si="5"/>
        <v>-3.3000000000000043</v>
      </c>
    </row>
    <row r="32" spans="1:16" s="406" customFormat="1" ht="15.75" customHeight="1" thickBot="1">
      <c r="A32" s="633"/>
      <c r="B32" s="423" t="s">
        <v>51</v>
      </c>
      <c r="C32" s="422">
        <v>2.7</v>
      </c>
      <c r="D32" s="422">
        <v>2.8</v>
      </c>
      <c r="E32" s="421">
        <f t="shared" si="0"/>
        <v>-0.09999999999999964</v>
      </c>
      <c r="F32" s="421">
        <v>57.9</v>
      </c>
      <c r="G32" s="421">
        <v>35.6</v>
      </c>
      <c r="H32" s="420">
        <f aca="true" t="shared" si="6" ref="H32:H37">F32-G32</f>
        <v>22.299999999999997</v>
      </c>
      <c r="I32" s="409"/>
      <c r="J32" s="445" t="s">
        <v>244</v>
      </c>
      <c r="K32" s="444">
        <v>4.9</v>
      </c>
      <c r="L32" s="443">
        <v>5.4</v>
      </c>
      <c r="M32" s="442">
        <f t="shared" si="1"/>
        <v>-0.5</v>
      </c>
      <c r="N32" s="441">
        <v>24.3</v>
      </c>
      <c r="O32" s="441">
        <v>31.5</v>
      </c>
      <c r="P32" s="440">
        <f t="shared" si="5"/>
        <v>-7.199999999999999</v>
      </c>
    </row>
    <row r="33" spans="1:16" s="406" customFormat="1" ht="15.75" customHeight="1" thickBot="1">
      <c r="A33" s="633"/>
      <c r="B33" s="423" t="s">
        <v>52</v>
      </c>
      <c r="C33" s="422">
        <v>5.5</v>
      </c>
      <c r="D33" s="422">
        <v>5.1</v>
      </c>
      <c r="E33" s="421">
        <f t="shared" si="0"/>
        <v>0.40000000000000036</v>
      </c>
      <c r="F33" s="421">
        <v>48.6</v>
      </c>
      <c r="G33" s="421">
        <v>52.9</v>
      </c>
      <c r="H33" s="420">
        <f t="shared" si="6"/>
        <v>-4.299999999999997</v>
      </c>
      <c r="I33" s="409"/>
      <c r="J33" s="439" t="s">
        <v>243</v>
      </c>
      <c r="K33" s="438"/>
      <c r="L33" s="438"/>
      <c r="M33" s="438"/>
      <c r="N33" s="438"/>
      <c r="O33" s="438"/>
      <c r="P33" s="438"/>
    </row>
    <row r="34" spans="1:16" s="406" customFormat="1" ht="15.75" customHeight="1">
      <c r="A34" s="633"/>
      <c r="B34" s="423" t="s">
        <v>53</v>
      </c>
      <c r="C34" s="422">
        <v>4.9</v>
      </c>
      <c r="D34" s="422">
        <v>4.8</v>
      </c>
      <c r="E34" s="421">
        <f t="shared" si="0"/>
        <v>0.10000000000000053</v>
      </c>
      <c r="F34" s="421">
        <v>24.4</v>
      </c>
      <c r="G34" s="421">
        <v>20</v>
      </c>
      <c r="H34" s="420">
        <f t="shared" si="6"/>
        <v>4.399999999999999</v>
      </c>
      <c r="I34" s="409"/>
      <c r="J34" s="437" t="s">
        <v>242</v>
      </c>
      <c r="K34" s="436">
        <v>25</v>
      </c>
      <c r="L34" s="435"/>
      <c r="M34" s="434"/>
      <c r="N34" s="433">
        <v>350</v>
      </c>
      <c r="O34" s="432" t="s">
        <v>279</v>
      </c>
      <c r="P34" s="431"/>
    </row>
    <row r="35" spans="1:16" s="406" customFormat="1" ht="15.75" customHeight="1" thickBot="1">
      <c r="A35" s="633"/>
      <c r="B35" s="423" t="s">
        <v>54</v>
      </c>
      <c r="C35" s="422">
        <v>8.3</v>
      </c>
      <c r="D35" s="422">
        <v>9</v>
      </c>
      <c r="E35" s="421">
        <f t="shared" si="0"/>
        <v>-0.6999999999999993</v>
      </c>
      <c r="F35" s="421">
        <v>49.9</v>
      </c>
      <c r="G35" s="421">
        <v>51.5</v>
      </c>
      <c r="H35" s="420">
        <f t="shared" si="6"/>
        <v>-1.6000000000000014</v>
      </c>
      <c r="I35" s="409"/>
      <c r="J35" s="430" t="s">
        <v>241</v>
      </c>
      <c r="K35" s="429">
        <v>35</v>
      </c>
      <c r="L35" s="426"/>
      <c r="M35" s="428"/>
      <c r="N35" s="427" t="s">
        <v>240</v>
      </c>
      <c r="O35" s="426"/>
      <c r="P35" s="425"/>
    </row>
    <row r="36" spans="1:15" s="406" customFormat="1" ht="15.75" customHeight="1">
      <c r="A36" s="633"/>
      <c r="B36" s="423" t="s">
        <v>55</v>
      </c>
      <c r="C36" s="422">
        <v>3.5</v>
      </c>
      <c r="D36" s="422">
        <v>3.9</v>
      </c>
      <c r="E36" s="421">
        <f t="shared" si="0"/>
        <v>-0.3999999999999999</v>
      </c>
      <c r="F36" s="421">
        <v>42.4</v>
      </c>
      <c r="G36" s="421">
        <v>52.5</v>
      </c>
      <c r="H36" s="420">
        <f t="shared" si="6"/>
        <v>-10.100000000000001</v>
      </c>
      <c r="I36" s="409"/>
      <c r="J36" s="406" t="s">
        <v>299</v>
      </c>
      <c r="K36" s="409"/>
      <c r="L36" s="409"/>
      <c r="M36" s="409"/>
      <c r="N36" s="409"/>
      <c r="O36" s="409"/>
    </row>
    <row r="37" spans="1:15" s="406" customFormat="1" ht="15.75" customHeight="1">
      <c r="A37" s="633"/>
      <c r="B37" s="423" t="s">
        <v>56</v>
      </c>
      <c r="C37" s="422">
        <v>9.6</v>
      </c>
      <c r="D37" s="422">
        <v>10.6</v>
      </c>
      <c r="E37" s="421">
        <f t="shared" si="0"/>
        <v>-1</v>
      </c>
      <c r="F37" s="421">
        <v>90.5</v>
      </c>
      <c r="G37" s="421">
        <v>112.9</v>
      </c>
      <c r="H37" s="420">
        <f t="shared" si="6"/>
        <v>-22.400000000000006</v>
      </c>
      <c r="I37" s="409"/>
      <c r="J37" s="406" t="s">
        <v>239</v>
      </c>
      <c r="K37" s="409"/>
      <c r="L37" s="409"/>
      <c r="M37" s="409"/>
      <c r="N37" s="409"/>
      <c r="O37" s="409"/>
    </row>
    <row r="38" spans="1:10" s="406" customFormat="1" ht="15.75" customHeight="1">
      <c r="A38" s="633"/>
      <c r="B38" s="423" t="s">
        <v>57</v>
      </c>
      <c r="C38" s="422">
        <v>4.2</v>
      </c>
      <c r="D38" s="422">
        <v>4.3</v>
      </c>
      <c r="E38" s="421">
        <f t="shared" si="0"/>
        <v>-0.09999999999999964</v>
      </c>
      <c r="F38" s="421" t="s">
        <v>236</v>
      </c>
      <c r="G38" s="421" t="s">
        <v>236</v>
      </c>
      <c r="H38" s="420" t="s">
        <v>236</v>
      </c>
      <c r="I38" s="409"/>
      <c r="J38" s="406" t="s">
        <v>238</v>
      </c>
    </row>
    <row r="39" spans="1:10" s="406" customFormat="1" ht="15.75" customHeight="1">
      <c r="A39" s="633"/>
      <c r="B39" s="423" t="s">
        <v>58</v>
      </c>
      <c r="C39" s="422">
        <v>7.1</v>
      </c>
      <c r="D39" s="422">
        <v>7.7</v>
      </c>
      <c r="E39" s="421">
        <f t="shared" si="0"/>
        <v>-0.6000000000000005</v>
      </c>
      <c r="F39" s="421">
        <v>66.9</v>
      </c>
      <c r="G39" s="421">
        <v>59.5</v>
      </c>
      <c r="H39" s="420">
        <f>F39-G39</f>
        <v>7.400000000000006</v>
      </c>
      <c r="I39" s="409"/>
      <c r="J39" s="424"/>
    </row>
    <row r="40" spans="1:9" s="406" customFormat="1" ht="15.75" customHeight="1">
      <c r="A40" s="633"/>
      <c r="B40" s="423" t="s">
        <v>59</v>
      </c>
      <c r="C40" s="422">
        <v>5.3</v>
      </c>
      <c r="D40" s="422">
        <v>6.4</v>
      </c>
      <c r="E40" s="421">
        <f t="shared" si="0"/>
        <v>-1.1000000000000005</v>
      </c>
      <c r="F40" s="421">
        <v>24.1</v>
      </c>
      <c r="G40" s="421">
        <v>16.4</v>
      </c>
      <c r="H40" s="420">
        <f>F40-G40</f>
        <v>7.700000000000003</v>
      </c>
      <c r="I40" s="409"/>
    </row>
    <row r="41" spans="1:9" s="406" customFormat="1" ht="15.75" customHeight="1">
      <c r="A41" s="633"/>
      <c r="B41" s="423" t="s">
        <v>60</v>
      </c>
      <c r="C41" s="422">
        <v>4.4</v>
      </c>
      <c r="D41" s="422">
        <v>4.4</v>
      </c>
      <c r="E41" s="421">
        <f t="shared" si="0"/>
        <v>0</v>
      </c>
      <c r="F41" s="421">
        <v>47.8</v>
      </c>
      <c r="G41" s="421">
        <v>46.4</v>
      </c>
      <c r="H41" s="420">
        <f>F41-G41</f>
        <v>1.3999999999999986</v>
      </c>
      <c r="I41" s="409"/>
    </row>
    <row r="42" spans="1:9" s="406" customFormat="1" ht="15.75" customHeight="1">
      <c r="A42" s="633"/>
      <c r="B42" s="423" t="s">
        <v>61</v>
      </c>
      <c r="C42" s="422">
        <v>4.2</v>
      </c>
      <c r="D42" s="422">
        <v>4.7</v>
      </c>
      <c r="E42" s="421">
        <f t="shared" si="0"/>
        <v>-0.5</v>
      </c>
      <c r="F42" s="421">
        <v>8.2</v>
      </c>
      <c r="G42" s="421">
        <v>13.7</v>
      </c>
      <c r="H42" s="420">
        <f>F42-G42</f>
        <v>-5.5</v>
      </c>
      <c r="I42" s="409"/>
    </row>
    <row r="43" spans="1:9" s="406" customFormat="1" ht="15.75" customHeight="1">
      <c r="A43" s="633"/>
      <c r="B43" s="423" t="s">
        <v>237</v>
      </c>
      <c r="C43" s="422">
        <v>7</v>
      </c>
      <c r="D43" s="422">
        <v>7.4</v>
      </c>
      <c r="E43" s="421">
        <f t="shared" si="0"/>
        <v>-0.40000000000000036</v>
      </c>
      <c r="F43" s="421">
        <v>14.7</v>
      </c>
      <c r="G43" s="421">
        <v>20.3</v>
      </c>
      <c r="H43" s="420">
        <f>F43-G43</f>
        <v>-5.600000000000001</v>
      </c>
      <c r="I43" s="409"/>
    </row>
    <row r="44" spans="1:9" s="406" customFormat="1" ht="15.75" customHeight="1">
      <c r="A44" s="633"/>
      <c r="B44" s="423" t="s">
        <v>63</v>
      </c>
      <c r="C44" s="422">
        <v>2.1</v>
      </c>
      <c r="D44" s="422">
        <v>2.8</v>
      </c>
      <c r="E44" s="421">
        <f t="shared" si="0"/>
        <v>-0.6999999999999997</v>
      </c>
      <c r="F44" s="421">
        <v>1.8</v>
      </c>
      <c r="G44" s="421" t="s">
        <v>236</v>
      </c>
      <c r="H44" s="420" t="s">
        <v>236</v>
      </c>
      <c r="I44" s="409"/>
    </row>
    <row r="45" spans="1:9" s="406" customFormat="1" ht="15.75" customHeight="1">
      <c r="A45" s="633"/>
      <c r="B45" s="423" t="s">
        <v>64</v>
      </c>
      <c r="C45" s="422">
        <v>4.5</v>
      </c>
      <c r="D45" s="422">
        <v>5</v>
      </c>
      <c r="E45" s="421">
        <f t="shared" si="0"/>
        <v>-0.5</v>
      </c>
      <c r="F45" s="421">
        <v>31.9</v>
      </c>
      <c r="G45" s="421">
        <v>44.7</v>
      </c>
      <c r="H45" s="420">
        <f>F45-G45</f>
        <v>-12.800000000000004</v>
      </c>
      <c r="I45" s="409"/>
    </row>
    <row r="46" spans="1:9" s="406" customFormat="1" ht="15.75" customHeight="1">
      <c r="A46" s="633"/>
      <c r="B46" s="419" t="s">
        <v>65</v>
      </c>
      <c r="C46" s="418">
        <v>0.3</v>
      </c>
      <c r="D46" s="418">
        <v>1.2</v>
      </c>
      <c r="E46" s="417">
        <f t="shared" si="0"/>
        <v>-0.8999999999999999</v>
      </c>
      <c r="F46" s="417" t="s">
        <v>236</v>
      </c>
      <c r="G46" s="417" t="s">
        <v>236</v>
      </c>
      <c r="H46" s="420" t="s">
        <v>236</v>
      </c>
      <c r="I46" s="409"/>
    </row>
    <row r="47" spans="1:9" s="406" customFormat="1" ht="15.75" customHeight="1" thickBot="1">
      <c r="A47" s="633"/>
      <c r="B47" s="419" t="s">
        <v>93</v>
      </c>
      <c r="C47" s="418">
        <v>6.4</v>
      </c>
      <c r="D47" s="418">
        <v>7.1</v>
      </c>
      <c r="E47" s="417">
        <f t="shared" si="0"/>
        <v>-0.6999999999999993</v>
      </c>
      <c r="F47" s="417" t="s">
        <v>236</v>
      </c>
      <c r="G47" s="417">
        <v>3.4</v>
      </c>
      <c r="H47" s="416" t="s">
        <v>236</v>
      </c>
      <c r="I47" s="409"/>
    </row>
    <row r="48" spans="1:9" s="406" customFormat="1" ht="15.75" customHeight="1" thickBot="1" thickTop="1">
      <c r="A48" s="633"/>
      <c r="B48" s="415" t="s">
        <v>235</v>
      </c>
      <c r="C48" s="414">
        <v>4.7</v>
      </c>
      <c r="D48" s="413">
        <v>5.2</v>
      </c>
      <c r="E48" s="412">
        <f t="shared" si="0"/>
        <v>-0.5</v>
      </c>
      <c r="F48" s="411">
        <v>21.8</v>
      </c>
      <c r="G48" s="411">
        <v>29.5</v>
      </c>
      <c r="H48" s="410">
        <f>F48-G48</f>
        <v>-7.699999999999999</v>
      </c>
      <c r="I48" s="409"/>
    </row>
    <row r="49" spans="1:8" s="406" customFormat="1" ht="15.75" customHeight="1">
      <c r="A49" s="633"/>
      <c r="H49" s="408"/>
    </row>
    <row r="50" spans="1:9" s="406" customFormat="1" ht="14.25">
      <c r="A50" s="323"/>
      <c r="H50" s="408"/>
      <c r="I50" s="407"/>
    </row>
    <row r="51" spans="1:10" s="406" customFormat="1" ht="14.25">
      <c r="A51" s="323"/>
      <c r="H51" s="408"/>
      <c r="J51" s="405"/>
    </row>
    <row r="52" spans="2:18" ht="14.25">
      <c r="B52" s="406"/>
      <c r="C52" s="406"/>
      <c r="D52" s="406"/>
      <c r="E52" s="406"/>
      <c r="F52" s="406"/>
      <c r="G52" s="406"/>
      <c r="H52" s="407"/>
      <c r="I52" s="406"/>
      <c r="J52" s="406"/>
      <c r="K52" s="406"/>
      <c r="L52" s="406"/>
      <c r="M52" s="406"/>
      <c r="N52" s="406"/>
      <c r="O52" s="406"/>
      <c r="P52" s="406"/>
      <c r="Q52" s="406"/>
      <c r="R52" s="406"/>
    </row>
    <row r="53" spans="2:18" ht="14.25">
      <c r="B53" s="406"/>
      <c r="C53" s="406"/>
      <c r="D53" s="406"/>
      <c r="E53" s="406"/>
      <c r="F53" s="406"/>
      <c r="G53" s="406"/>
      <c r="H53" s="406"/>
      <c r="I53" s="406"/>
      <c r="J53" s="406"/>
      <c r="K53" s="406"/>
      <c r="L53" s="406"/>
      <c r="M53" s="406"/>
      <c r="N53" s="406"/>
      <c r="O53" s="406"/>
      <c r="P53" s="406"/>
      <c r="Q53" s="406"/>
      <c r="R53" s="406"/>
    </row>
    <row r="54" spans="2:18" ht="14.25">
      <c r="B54" s="406"/>
      <c r="C54" s="406"/>
      <c r="D54" s="406"/>
      <c r="E54" s="406"/>
      <c r="F54" s="406"/>
      <c r="G54" s="406"/>
      <c r="H54" s="406"/>
      <c r="I54" s="406"/>
      <c r="J54" s="406"/>
      <c r="K54" s="407"/>
      <c r="L54" s="407"/>
      <c r="M54" s="407"/>
      <c r="N54" s="407"/>
      <c r="O54" s="407"/>
      <c r="P54" s="406"/>
      <c r="Q54" s="406"/>
      <c r="R54" s="406"/>
    </row>
    <row r="55" spans="2:18" ht="14.25">
      <c r="B55" s="406"/>
      <c r="C55" s="406"/>
      <c r="D55" s="406"/>
      <c r="E55" s="406"/>
      <c r="F55" s="406"/>
      <c r="G55" s="406"/>
      <c r="H55" s="406"/>
      <c r="I55" s="406"/>
      <c r="J55" s="407"/>
      <c r="K55" s="406"/>
      <c r="L55" s="406"/>
      <c r="M55" s="406"/>
      <c r="N55" s="406"/>
      <c r="O55" s="406"/>
      <c r="P55" s="406"/>
      <c r="Q55" s="406"/>
      <c r="R55" s="406"/>
    </row>
    <row r="56" spans="2:18" ht="14.25">
      <c r="B56" s="406"/>
      <c r="C56" s="406"/>
      <c r="D56" s="406"/>
      <c r="E56" s="406"/>
      <c r="F56" s="406"/>
      <c r="G56" s="406"/>
      <c r="H56" s="406"/>
      <c r="I56" s="406"/>
      <c r="J56" s="406"/>
      <c r="K56" s="406"/>
      <c r="L56" s="406"/>
      <c r="M56" s="406"/>
      <c r="N56" s="406"/>
      <c r="O56" s="406"/>
      <c r="P56" s="406"/>
      <c r="Q56" s="406"/>
      <c r="R56" s="406"/>
    </row>
    <row r="57" spans="2:18" ht="14.25">
      <c r="B57" s="406"/>
      <c r="C57" s="406"/>
      <c r="D57" s="406"/>
      <c r="E57" s="406"/>
      <c r="F57" s="406"/>
      <c r="G57" s="406"/>
      <c r="H57" s="406"/>
      <c r="I57" s="406"/>
      <c r="J57" s="406"/>
      <c r="K57" s="406"/>
      <c r="L57" s="406"/>
      <c r="M57" s="406"/>
      <c r="N57" s="406"/>
      <c r="O57" s="406"/>
      <c r="P57" s="406"/>
      <c r="Q57" s="406"/>
      <c r="R57" s="406"/>
    </row>
    <row r="58" spans="2:18" ht="14.25">
      <c r="B58" s="406"/>
      <c r="C58" s="406"/>
      <c r="D58" s="406"/>
      <c r="E58" s="406"/>
      <c r="F58" s="406"/>
      <c r="G58" s="406"/>
      <c r="H58" s="406"/>
      <c r="I58" s="406"/>
      <c r="J58" s="406"/>
      <c r="K58" s="406"/>
      <c r="L58" s="406"/>
      <c r="M58" s="406"/>
      <c r="N58" s="406"/>
      <c r="O58" s="406"/>
      <c r="P58" s="406"/>
      <c r="Q58" s="406"/>
      <c r="R58" s="406"/>
    </row>
    <row r="59" spans="2:18" ht="14.25">
      <c r="B59" s="406"/>
      <c r="C59" s="406"/>
      <c r="D59" s="406"/>
      <c r="E59" s="406"/>
      <c r="F59" s="406"/>
      <c r="G59" s="406"/>
      <c r="H59" s="406"/>
      <c r="I59" s="406"/>
      <c r="J59" s="406"/>
      <c r="K59" s="406"/>
      <c r="L59" s="406"/>
      <c r="M59" s="406"/>
      <c r="N59" s="406"/>
      <c r="O59" s="406"/>
      <c r="P59" s="406"/>
      <c r="Q59" s="406"/>
      <c r="R59" s="406"/>
    </row>
    <row r="60" spans="2:18" ht="14.25">
      <c r="B60" s="406"/>
      <c r="C60" s="406"/>
      <c r="D60" s="406"/>
      <c r="E60" s="406"/>
      <c r="F60" s="406"/>
      <c r="G60" s="406"/>
      <c r="H60" s="406"/>
      <c r="I60" s="406"/>
      <c r="J60" s="406"/>
      <c r="K60" s="406"/>
      <c r="L60" s="406"/>
      <c r="M60" s="406"/>
      <c r="N60" s="406"/>
      <c r="O60" s="406"/>
      <c r="P60" s="406"/>
      <c r="Q60" s="406"/>
      <c r="R60" s="406"/>
    </row>
    <row r="61" spans="9:18" ht="14.25">
      <c r="I61" s="406"/>
      <c r="J61" s="406"/>
      <c r="Q61" s="406"/>
      <c r="R61" s="406"/>
    </row>
  </sheetData>
  <sheetProtection/>
  <mergeCells count="10">
    <mergeCell ref="A1:A49"/>
    <mergeCell ref="B1:P1"/>
    <mergeCell ref="F5:H5"/>
    <mergeCell ref="N5:P5"/>
    <mergeCell ref="B6:B7"/>
    <mergeCell ref="C6:E6"/>
    <mergeCell ref="F6:H6"/>
    <mergeCell ref="J6:J7"/>
    <mergeCell ref="K6:M6"/>
    <mergeCell ref="N6:P6"/>
  </mergeCells>
  <printOptions/>
  <pageMargins left="0.5905511811023623" right="0.5118110236220472" top="0.4724409448818898" bottom="0.15748031496062992" header="0.31496062992125984" footer="0.31496062992125984"/>
  <pageSetup fitToHeight="1" fitToWidth="1" horizontalDpi="600" verticalDpi="600" orientation="landscape" paperSize="9" scale="76" r:id="rId1"/>
  <colBreaks count="1" manualBreakCount="1">
    <brk id="9"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C9" sqref="C9"/>
      <selection pane="topRight" activeCell="C9" sqref="C9"/>
      <selection pane="bottomLeft" activeCell="C9" sqref="C9"/>
      <selection pane="bottomRight" activeCell="J28" sqref="J28"/>
    </sheetView>
  </sheetViews>
  <sheetFormatPr defaultColWidth="9.00390625" defaultRowHeight="13.5"/>
  <cols>
    <col min="1" max="1" width="4.125" style="263" customWidth="1"/>
    <col min="2" max="2" width="11.125" style="263" customWidth="1"/>
    <col min="3" max="8" width="15.625" style="263" customWidth="1"/>
    <col min="9" max="11" width="6.625" style="263" customWidth="1"/>
    <col min="12" max="16384" width="9.00390625" style="263" customWidth="1"/>
  </cols>
  <sheetData>
    <row r="1" spans="1:11" ht="18.75">
      <c r="A1" s="653" t="s">
        <v>274</v>
      </c>
      <c r="B1" s="653"/>
      <c r="C1" s="653"/>
      <c r="D1" s="653"/>
      <c r="E1" s="653"/>
      <c r="F1" s="653"/>
      <c r="G1" s="653"/>
      <c r="H1" s="653"/>
      <c r="I1" s="653"/>
      <c r="J1" s="653"/>
      <c r="K1" s="653"/>
    </row>
    <row r="2" spans="7:11" ht="6" customHeight="1">
      <c r="G2" s="264"/>
      <c r="H2" s="265"/>
      <c r="I2" s="265"/>
      <c r="J2" s="265"/>
      <c r="K2" s="265"/>
    </row>
    <row r="3" spans="7:11" ht="16.5" customHeight="1" thickBot="1">
      <c r="G3" s="264"/>
      <c r="H3" s="264"/>
      <c r="I3" s="266"/>
      <c r="J3" s="266"/>
      <c r="K3" s="267" t="s">
        <v>185</v>
      </c>
    </row>
    <row r="4" spans="1:11" s="268" customFormat="1" ht="17.25" customHeight="1">
      <c r="A4" s="654" t="s">
        <v>8</v>
      </c>
      <c r="B4" s="655"/>
      <c r="C4" s="660" t="s">
        <v>171</v>
      </c>
      <c r="D4" s="661"/>
      <c r="E4" s="661"/>
      <c r="F4" s="661" t="s">
        <v>170</v>
      </c>
      <c r="G4" s="661"/>
      <c r="H4" s="661"/>
      <c r="I4" s="661" t="s">
        <v>169</v>
      </c>
      <c r="J4" s="661"/>
      <c r="K4" s="662"/>
    </row>
    <row r="5" spans="1:11" s="268" customFormat="1" ht="6" customHeight="1">
      <c r="A5" s="656"/>
      <c r="B5" s="657"/>
      <c r="C5" s="269"/>
      <c r="D5" s="270"/>
      <c r="E5" s="270"/>
      <c r="F5" s="270"/>
      <c r="G5" s="270"/>
      <c r="H5" s="270"/>
      <c r="I5" s="270"/>
      <c r="J5" s="270"/>
      <c r="K5" s="271"/>
    </row>
    <row r="6" spans="1:11" s="268" customFormat="1" ht="17.25" customHeight="1">
      <c r="A6" s="656"/>
      <c r="B6" s="657"/>
      <c r="C6" s="272" t="s">
        <v>168</v>
      </c>
      <c r="D6" s="273" t="s">
        <v>167</v>
      </c>
      <c r="E6" s="273" t="s">
        <v>164</v>
      </c>
      <c r="F6" s="273" t="s">
        <v>168</v>
      </c>
      <c r="G6" s="273" t="s">
        <v>167</v>
      </c>
      <c r="H6" s="273" t="s">
        <v>164</v>
      </c>
      <c r="I6" s="273" t="s">
        <v>166</v>
      </c>
      <c r="J6" s="273" t="s">
        <v>165</v>
      </c>
      <c r="K6" s="274" t="s">
        <v>164</v>
      </c>
    </row>
    <row r="7" spans="1:11" s="268" customFormat="1" ht="17.25" customHeight="1">
      <c r="A7" s="656"/>
      <c r="B7" s="657"/>
      <c r="C7" s="272" t="s">
        <v>163</v>
      </c>
      <c r="D7" s="273" t="s">
        <v>162</v>
      </c>
      <c r="E7" s="273" t="s">
        <v>161</v>
      </c>
      <c r="F7" s="273" t="s">
        <v>160</v>
      </c>
      <c r="G7" s="273" t="s">
        <v>159</v>
      </c>
      <c r="H7" s="273" t="s">
        <v>158</v>
      </c>
      <c r="I7" s="273" t="s">
        <v>157</v>
      </c>
      <c r="J7" s="273" t="s">
        <v>156</v>
      </c>
      <c r="K7" s="274" t="s">
        <v>155</v>
      </c>
    </row>
    <row r="8" spans="1:11" s="268" customFormat="1" ht="6" customHeight="1" thickBot="1">
      <c r="A8" s="658"/>
      <c r="B8" s="659"/>
      <c r="C8" s="275"/>
      <c r="D8" s="276"/>
      <c r="E8" s="276"/>
      <c r="F8" s="276"/>
      <c r="G8" s="276"/>
      <c r="H8" s="276"/>
      <c r="I8" s="276"/>
      <c r="J8" s="276"/>
      <c r="K8" s="277"/>
    </row>
    <row r="9" spans="1:11" s="268" customFormat="1" ht="16.5" customHeight="1">
      <c r="A9" s="278">
        <v>1</v>
      </c>
      <c r="B9" s="279" t="s">
        <v>154</v>
      </c>
      <c r="C9" s="280">
        <f>ROUND('19 税（千円）'!C9/1000,0)</f>
        <v>224924</v>
      </c>
      <c r="D9" s="281">
        <f>ROUND('19 税（千円）'!D9/1000,0)</f>
        <v>8772</v>
      </c>
      <c r="E9" s="281">
        <f>ROUND('19 税（千円）'!E9/1000,0)</f>
        <v>233696</v>
      </c>
      <c r="F9" s="281">
        <f>ROUND('19 税（千円）'!F9/1000,0)</f>
        <v>222966</v>
      </c>
      <c r="G9" s="281">
        <f>ROUND('19 税（千円）'!G9/1000,0)</f>
        <v>2937</v>
      </c>
      <c r="H9" s="281">
        <f>ROUND('19 税（千円）'!H9/1000,0)</f>
        <v>225902</v>
      </c>
      <c r="I9" s="282">
        <v>98.8803632225273</v>
      </c>
      <c r="J9" s="282">
        <f>G9/D9*100</f>
        <v>33.48153214774282</v>
      </c>
      <c r="K9" s="283">
        <f>H9/E9*100</f>
        <v>96.66489798712857</v>
      </c>
    </row>
    <row r="10" spans="1:11" s="268" customFormat="1" ht="16.5" customHeight="1">
      <c r="A10" s="284">
        <v>2</v>
      </c>
      <c r="B10" s="285" t="s">
        <v>28</v>
      </c>
      <c r="C10" s="286">
        <f>ROUND('19 税（千円）'!C10/1000,0)</f>
        <v>55482</v>
      </c>
      <c r="D10" s="287">
        <f>ROUND('19 税（千円）'!D10/1000,0)</f>
        <v>2919</v>
      </c>
      <c r="E10" s="281">
        <f>ROUND('19 税（千円）'!E10/1000,0)</f>
        <v>58400</v>
      </c>
      <c r="F10" s="287">
        <f>ROUND('19 税（千円）'!F10/1000,0)</f>
        <v>54801</v>
      </c>
      <c r="G10" s="287">
        <f>ROUND('19 税（千円）'!G10/1000,0)</f>
        <v>771</v>
      </c>
      <c r="H10" s="281">
        <f>ROUND('19 税（千円）'!H10/1000,0)</f>
        <v>55572</v>
      </c>
      <c r="I10" s="288">
        <v>98.73444998321327</v>
      </c>
      <c r="J10" s="288">
        <f aca="true" t="shared" si="0" ref="J10:J73">G10/D10*100</f>
        <v>26.413155190133608</v>
      </c>
      <c r="K10" s="289">
        <f aca="true" t="shared" si="1" ref="K10:K73">H10/E10*100</f>
        <v>95.15753424657534</v>
      </c>
    </row>
    <row r="11" spans="1:11" s="268" customFormat="1" ht="16.5" customHeight="1">
      <c r="A11" s="284">
        <v>3</v>
      </c>
      <c r="B11" s="285" t="s">
        <v>29</v>
      </c>
      <c r="C11" s="286">
        <f>ROUND('19 税（千円）'!C11/1000,0)</f>
        <v>29710</v>
      </c>
      <c r="D11" s="287">
        <f>ROUND('19 税（千円）'!D11/1000,0)</f>
        <v>1513</v>
      </c>
      <c r="E11" s="281">
        <f>ROUND('19 税（千円）'!E11/1000,0)</f>
        <v>31223</v>
      </c>
      <c r="F11" s="287">
        <f>ROUND('19 税（千円）'!F11/1000,0)</f>
        <v>29389</v>
      </c>
      <c r="G11" s="287">
        <f>ROUND('19 税（千円）'!G11/1000,0)</f>
        <v>374</v>
      </c>
      <c r="H11" s="281">
        <f>ROUND('19 税（千円）'!H11/1000,0)</f>
        <v>29763</v>
      </c>
      <c r="I11" s="288">
        <v>98.6331457829015</v>
      </c>
      <c r="J11" s="288">
        <f t="shared" si="0"/>
        <v>24.719101123595504</v>
      </c>
      <c r="K11" s="289">
        <f t="shared" si="1"/>
        <v>95.32395990135477</v>
      </c>
    </row>
    <row r="12" spans="1:11" s="268" customFormat="1" ht="16.5" customHeight="1">
      <c r="A12" s="284">
        <v>4</v>
      </c>
      <c r="B12" s="285" t="s">
        <v>30</v>
      </c>
      <c r="C12" s="286">
        <f>ROUND('19 税（千円）'!C12/1000,0)</f>
        <v>91353</v>
      </c>
      <c r="D12" s="287">
        <f>ROUND('19 税（千円）'!D12/1000,0)</f>
        <v>7837</v>
      </c>
      <c r="E12" s="281">
        <f>ROUND('19 税（千円）'!E12/1000,0)</f>
        <v>99190</v>
      </c>
      <c r="F12" s="287">
        <f>ROUND('19 税（千円）'!F12/1000,0)</f>
        <v>89685</v>
      </c>
      <c r="G12" s="287">
        <f>ROUND('19 税（千円）'!G12/1000,0)</f>
        <v>2110</v>
      </c>
      <c r="H12" s="281">
        <f>ROUND('19 税（千円）'!H12/1000,0)</f>
        <v>91796</v>
      </c>
      <c r="I12" s="288">
        <v>97.5851462222437</v>
      </c>
      <c r="J12" s="288">
        <f t="shared" si="0"/>
        <v>26.92356769171877</v>
      </c>
      <c r="K12" s="289">
        <f t="shared" si="1"/>
        <v>92.54561951809657</v>
      </c>
    </row>
    <row r="13" spans="1:11" s="268" customFormat="1" ht="16.5" customHeight="1">
      <c r="A13" s="284">
        <v>5</v>
      </c>
      <c r="B13" s="285" t="s">
        <v>31</v>
      </c>
      <c r="C13" s="286">
        <f>ROUND('19 税（千円）'!C13/1000,0)</f>
        <v>10290</v>
      </c>
      <c r="D13" s="287">
        <f>ROUND('19 税（千円）'!D13/1000,0)</f>
        <v>422</v>
      </c>
      <c r="E13" s="281">
        <f>ROUND('19 税（千円）'!E13/1000,0)</f>
        <v>10711</v>
      </c>
      <c r="F13" s="287">
        <f>ROUND('19 税（千円）'!F13/1000,0)</f>
        <v>10188</v>
      </c>
      <c r="G13" s="287">
        <f>ROUND('19 税（千円）'!G13/1000,0)</f>
        <v>125</v>
      </c>
      <c r="H13" s="281">
        <f>ROUND('19 税（千円）'!H13/1000,0)</f>
        <v>10313</v>
      </c>
      <c r="I13" s="288">
        <v>98.76223564546946</v>
      </c>
      <c r="J13" s="288">
        <f t="shared" si="0"/>
        <v>29.620853080568722</v>
      </c>
      <c r="K13" s="289">
        <f t="shared" si="1"/>
        <v>96.28419381943796</v>
      </c>
    </row>
    <row r="14" spans="1:11" s="268" customFormat="1" ht="16.5" customHeight="1">
      <c r="A14" s="284">
        <v>6</v>
      </c>
      <c r="B14" s="285" t="s">
        <v>32</v>
      </c>
      <c r="C14" s="286">
        <f>ROUND('19 税（千円）'!C14/1000,0)</f>
        <v>8719</v>
      </c>
      <c r="D14" s="287">
        <f>ROUND('19 税（千円）'!D14/1000,0)</f>
        <v>631</v>
      </c>
      <c r="E14" s="281">
        <f>ROUND('19 税（千円）'!E14/1000,0)</f>
        <v>9350</v>
      </c>
      <c r="F14" s="287">
        <f>ROUND('19 税（千円）'!F14/1000,0)</f>
        <v>8595</v>
      </c>
      <c r="G14" s="287">
        <f>ROUND('19 税（千円）'!G14/1000,0)</f>
        <v>106</v>
      </c>
      <c r="H14" s="281">
        <f>ROUND('19 税（千円）'!H14/1000,0)</f>
        <v>8701</v>
      </c>
      <c r="I14" s="288">
        <v>98.33607171617248</v>
      </c>
      <c r="J14" s="288">
        <f t="shared" si="0"/>
        <v>16.798732171156892</v>
      </c>
      <c r="K14" s="289">
        <f t="shared" si="1"/>
        <v>93.05882352941175</v>
      </c>
    </row>
    <row r="15" spans="1:11" s="268" customFormat="1" ht="16.5" customHeight="1">
      <c r="A15" s="284">
        <v>7</v>
      </c>
      <c r="B15" s="285" t="s">
        <v>33</v>
      </c>
      <c r="C15" s="286">
        <f>ROUND('19 税（千円）'!C15/1000,0)</f>
        <v>52228</v>
      </c>
      <c r="D15" s="287">
        <f>ROUND('19 税（千円）'!D15/1000,0)</f>
        <v>4261</v>
      </c>
      <c r="E15" s="281">
        <f>ROUND('19 税（千円）'!E15/1000,0)</f>
        <v>56489</v>
      </c>
      <c r="F15" s="287">
        <f>ROUND('19 税（千円）'!F15/1000,0)</f>
        <v>51364</v>
      </c>
      <c r="G15" s="287">
        <f>ROUND('19 税（千円）'!G15/1000,0)</f>
        <v>729</v>
      </c>
      <c r="H15" s="281">
        <f>ROUND('19 税（千円）'!H15/1000,0)</f>
        <v>52093</v>
      </c>
      <c r="I15" s="288">
        <v>98.0277976826016</v>
      </c>
      <c r="J15" s="288">
        <f t="shared" si="0"/>
        <v>17.10865993898146</v>
      </c>
      <c r="K15" s="289">
        <f t="shared" si="1"/>
        <v>92.21795393793482</v>
      </c>
    </row>
    <row r="16" spans="1:11" s="268" customFormat="1" ht="16.5" customHeight="1">
      <c r="A16" s="284">
        <v>8</v>
      </c>
      <c r="B16" s="285" t="s">
        <v>34</v>
      </c>
      <c r="C16" s="286">
        <f>ROUND('19 税（千円）'!C16/1000,0)</f>
        <v>12024</v>
      </c>
      <c r="D16" s="287">
        <f>ROUND('19 税（千円）'!D16/1000,0)</f>
        <v>617</v>
      </c>
      <c r="E16" s="281">
        <f>ROUND('19 税（千円）'!E16/1000,0)</f>
        <v>12641</v>
      </c>
      <c r="F16" s="287">
        <f>ROUND('19 税（千円）'!F16/1000,0)</f>
        <v>11872</v>
      </c>
      <c r="G16" s="287">
        <f>ROUND('19 税（千円）'!G16/1000,0)</f>
        <v>144</v>
      </c>
      <c r="H16" s="281">
        <f>ROUND('19 税（千円）'!H16/1000,0)</f>
        <v>12016</v>
      </c>
      <c r="I16" s="288">
        <v>98.64025895230425</v>
      </c>
      <c r="J16" s="288">
        <f t="shared" si="0"/>
        <v>23.3387358184765</v>
      </c>
      <c r="K16" s="289">
        <f t="shared" si="1"/>
        <v>95.05577090420061</v>
      </c>
    </row>
    <row r="17" spans="1:11" s="268" customFormat="1" ht="16.5" customHeight="1">
      <c r="A17" s="278">
        <v>9</v>
      </c>
      <c r="B17" s="285" t="s">
        <v>35</v>
      </c>
      <c r="C17" s="286">
        <f>ROUND('19 税（千円）'!C17/1000,0)</f>
        <v>15062</v>
      </c>
      <c r="D17" s="287">
        <f>ROUND('19 税（千円）'!D17/1000,0)</f>
        <v>348</v>
      </c>
      <c r="E17" s="281">
        <f>ROUND('19 税（千円）'!E17/1000,0)</f>
        <v>15410</v>
      </c>
      <c r="F17" s="287">
        <f>ROUND('19 税（千円）'!F17/1000,0)</f>
        <v>14916</v>
      </c>
      <c r="G17" s="287">
        <f>ROUND('19 税（千円）'!G17/1000,0)</f>
        <v>141</v>
      </c>
      <c r="H17" s="281">
        <f>ROUND('19 税（千円）'!H17/1000,0)</f>
        <v>15057</v>
      </c>
      <c r="I17" s="288">
        <v>98.94907153384803</v>
      </c>
      <c r="J17" s="288">
        <f t="shared" si="0"/>
        <v>40.51724137931034</v>
      </c>
      <c r="K17" s="289">
        <f t="shared" si="1"/>
        <v>97.70927968851394</v>
      </c>
    </row>
    <row r="18" spans="1:11" s="268" customFormat="1" ht="16.5" customHeight="1">
      <c r="A18" s="284">
        <v>10</v>
      </c>
      <c r="B18" s="285" t="s">
        <v>36</v>
      </c>
      <c r="C18" s="286">
        <f>ROUND('19 税（千円）'!C18/1000,0)</f>
        <v>10986</v>
      </c>
      <c r="D18" s="287">
        <f>ROUND('19 税（千円）'!D18/1000,0)</f>
        <v>768</v>
      </c>
      <c r="E18" s="281">
        <f>ROUND('19 税（千円）'!E18/1000,0)</f>
        <v>11754</v>
      </c>
      <c r="F18" s="287">
        <f>ROUND('19 税（千円）'!F18/1000,0)</f>
        <v>10843</v>
      </c>
      <c r="G18" s="287">
        <f>ROUND('19 税（千円）'!G18/1000,0)</f>
        <v>357</v>
      </c>
      <c r="H18" s="281">
        <f>ROUND('19 税（千円）'!H18/1000,0)</f>
        <v>11200</v>
      </c>
      <c r="I18" s="288">
        <v>98.34354347168538</v>
      </c>
      <c r="J18" s="288">
        <f t="shared" si="0"/>
        <v>46.484375</v>
      </c>
      <c r="K18" s="289">
        <f t="shared" si="1"/>
        <v>95.2867109069253</v>
      </c>
    </row>
    <row r="19" spans="1:11" s="268" customFormat="1" ht="16.5" customHeight="1">
      <c r="A19" s="284">
        <v>11</v>
      </c>
      <c r="B19" s="285" t="s">
        <v>37</v>
      </c>
      <c r="C19" s="286">
        <f>ROUND('19 税（千円）'!C19/1000,0)</f>
        <v>12296</v>
      </c>
      <c r="D19" s="287">
        <f>ROUND('19 税（千円）'!D19/1000,0)</f>
        <v>511</v>
      </c>
      <c r="E19" s="281">
        <f>ROUND('19 税（千円）'!E19/1000,0)</f>
        <v>12807</v>
      </c>
      <c r="F19" s="287">
        <f>ROUND('19 税（千円）'!F19/1000,0)</f>
        <v>12202</v>
      </c>
      <c r="G19" s="287">
        <f>ROUND('19 税（千円）'!G19/1000,0)</f>
        <v>182</v>
      </c>
      <c r="H19" s="281">
        <f>ROUND('19 税（千円）'!H19/1000,0)</f>
        <v>12383</v>
      </c>
      <c r="I19" s="288">
        <v>98.96877755281946</v>
      </c>
      <c r="J19" s="288">
        <f t="shared" si="0"/>
        <v>35.61643835616438</v>
      </c>
      <c r="K19" s="289">
        <f t="shared" si="1"/>
        <v>96.68931053330209</v>
      </c>
    </row>
    <row r="20" spans="1:11" s="268" customFormat="1" ht="16.5" customHeight="1">
      <c r="A20" s="284">
        <v>12</v>
      </c>
      <c r="B20" s="285" t="s">
        <v>38</v>
      </c>
      <c r="C20" s="286">
        <f>ROUND('19 税（千円）'!C20/1000,0)</f>
        <v>27866</v>
      </c>
      <c r="D20" s="287">
        <f>ROUND('19 税（千円）'!D20/1000,0)</f>
        <v>1543</v>
      </c>
      <c r="E20" s="281">
        <f>ROUND('19 税（千円）'!E20/1000,0)</f>
        <v>29409</v>
      </c>
      <c r="F20" s="287">
        <f>ROUND('19 税（千円）'!F20/1000,0)</f>
        <v>27500</v>
      </c>
      <c r="G20" s="287">
        <f>ROUND('19 税（千円）'!G20/1000,0)</f>
        <v>350</v>
      </c>
      <c r="H20" s="281">
        <f>ROUND('19 税（千円）'!H20/1000,0)</f>
        <v>27850</v>
      </c>
      <c r="I20" s="288">
        <v>98.4795070200475</v>
      </c>
      <c r="J20" s="288">
        <f t="shared" si="0"/>
        <v>22.683084899546337</v>
      </c>
      <c r="K20" s="289">
        <f t="shared" si="1"/>
        <v>94.69890169675949</v>
      </c>
    </row>
    <row r="21" spans="1:11" s="268" customFormat="1" ht="16.5" customHeight="1">
      <c r="A21" s="284">
        <v>13</v>
      </c>
      <c r="B21" s="285" t="s">
        <v>39</v>
      </c>
      <c r="C21" s="286">
        <f>ROUND('19 税（千円）'!C21/1000,0)</f>
        <v>21232</v>
      </c>
      <c r="D21" s="287">
        <f>ROUND('19 税（千円）'!D21/1000,0)</f>
        <v>1255</v>
      </c>
      <c r="E21" s="281">
        <f>ROUND('19 税（千円）'!E21/1000,0)</f>
        <v>22487</v>
      </c>
      <c r="F21" s="287">
        <f>ROUND('19 税（千円）'!F21/1000,0)</f>
        <v>20975</v>
      </c>
      <c r="G21" s="287">
        <f>ROUND('19 税（千円）'!G21/1000,0)</f>
        <v>303</v>
      </c>
      <c r="H21" s="281">
        <f>ROUND('19 税（千円）'!H21/1000,0)</f>
        <v>21278</v>
      </c>
      <c r="I21" s="288">
        <v>98.57807953282834</v>
      </c>
      <c r="J21" s="288">
        <f t="shared" si="0"/>
        <v>24.143426294820717</v>
      </c>
      <c r="K21" s="289">
        <f t="shared" si="1"/>
        <v>94.62356027927247</v>
      </c>
    </row>
    <row r="22" spans="1:11" s="268" customFormat="1" ht="16.5" customHeight="1">
      <c r="A22" s="284">
        <v>14</v>
      </c>
      <c r="B22" s="285" t="s">
        <v>40</v>
      </c>
      <c r="C22" s="286">
        <f>ROUND('19 税（千円）'!C22/1000,0)</f>
        <v>7473</v>
      </c>
      <c r="D22" s="287">
        <f>ROUND('19 税（千円）'!D22/1000,0)</f>
        <v>256</v>
      </c>
      <c r="E22" s="281">
        <f>ROUND('19 税（千円）'!E22/1000,0)</f>
        <v>7729</v>
      </c>
      <c r="F22" s="287">
        <f>ROUND('19 税（千円）'!F22/1000,0)</f>
        <v>7406</v>
      </c>
      <c r="G22" s="287">
        <f>ROUND('19 税（千円）'!G22/1000,0)</f>
        <v>69</v>
      </c>
      <c r="H22" s="281">
        <f>ROUND('19 税（千円）'!H22/1000,0)</f>
        <v>7475</v>
      </c>
      <c r="I22" s="288">
        <v>98.97939232278239</v>
      </c>
      <c r="J22" s="288">
        <f t="shared" si="0"/>
        <v>26.953125</v>
      </c>
      <c r="K22" s="289">
        <f t="shared" si="1"/>
        <v>96.71367576659335</v>
      </c>
    </row>
    <row r="23" spans="1:11" s="268" customFormat="1" ht="16.5" customHeight="1">
      <c r="A23" s="284">
        <v>15</v>
      </c>
      <c r="B23" s="285" t="s">
        <v>41</v>
      </c>
      <c r="C23" s="286">
        <f>ROUND('19 税（千円）'!C23/1000,0)</f>
        <v>14531</v>
      </c>
      <c r="D23" s="287">
        <f>ROUND('19 税（千円）'!D23/1000,0)</f>
        <v>756</v>
      </c>
      <c r="E23" s="281">
        <f>ROUND('19 税（千円）'!E23/1000,0)</f>
        <v>15288</v>
      </c>
      <c r="F23" s="287">
        <f>ROUND('19 税（千円）'!F23/1000,0)</f>
        <v>14395</v>
      </c>
      <c r="G23" s="287">
        <f>ROUND('19 税（千円）'!G23/1000,0)</f>
        <v>198</v>
      </c>
      <c r="H23" s="281">
        <f>ROUND('19 税（千円）'!H23/1000,0)</f>
        <v>14593</v>
      </c>
      <c r="I23" s="288">
        <v>98.69375585825767</v>
      </c>
      <c r="J23" s="288">
        <f t="shared" si="0"/>
        <v>26.190476190476193</v>
      </c>
      <c r="K23" s="289">
        <f t="shared" si="1"/>
        <v>95.45395081109366</v>
      </c>
    </row>
    <row r="24" spans="1:11" s="268" customFormat="1" ht="16.5" customHeight="1">
      <c r="A24" s="284">
        <v>16</v>
      </c>
      <c r="B24" s="285" t="s">
        <v>42</v>
      </c>
      <c r="C24" s="286">
        <f>ROUND('19 税（千円）'!C24/1000,0)</f>
        <v>18553</v>
      </c>
      <c r="D24" s="287">
        <f>ROUND('19 税（千円）'!D24/1000,0)</f>
        <v>982</v>
      </c>
      <c r="E24" s="281">
        <f>ROUND('19 税（千円）'!E24/1000,0)</f>
        <v>19535</v>
      </c>
      <c r="F24" s="287">
        <f>ROUND('19 税（千円）'!F24/1000,0)</f>
        <v>18351</v>
      </c>
      <c r="G24" s="287">
        <f>ROUND('19 税（千円）'!G24/1000,0)</f>
        <v>248</v>
      </c>
      <c r="H24" s="281">
        <f>ROUND('19 税（千円）'!H24/1000,0)</f>
        <v>18599</v>
      </c>
      <c r="I24" s="288">
        <v>98.7111668260698</v>
      </c>
      <c r="J24" s="288">
        <f t="shared" si="0"/>
        <v>25.254582484725052</v>
      </c>
      <c r="K24" s="289">
        <f t="shared" si="1"/>
        <v>95.20859994880982</v>
      </c>
    </row>
    <row r="25" spans="1:11" s="268" customFormat="1" ht="16.5" customHeight="1">
      <c r="A25" s="278">
        <v>17</v>
      </c>
      <c r="B25" s="285" t="s">
        <v>43</v>
      </c>
      <c r="C25" s="286">
        <f>ROUND('19 税（千円）'!C25/1000,0)</f>
        <v>30030</v>
      </c>
      <c r="D25" s="287">
        <f>ROUND('19 税（千円）'!D25/1000,0)</f>
        <v>1181</v>
      </c>
      <c r="E25" s="281">
        <f>ROUND('19 税（千円）'!E25/1000,0)</f>
        <v>31211</v>
      </c>
      <c r="F25" s="287">
        <f>ROUND('19 税（千円）'!F25/1000,0)</f>
        <v>29736</v>
      </c>
      <c r="G25" s="287">
        <f>ROUND('19 税（千円）'!G25/1000,0)</f>
        <v>394</v>
      </c>
      <c r="H25" s="281">
        <f>ROUND('19 税（千円）'!H25/1000,0)</f>
        <v>30130</v>
      </c>
      <c r="I25" s="288">
        <v>98.77091224066425</v>
      </c>
      <c r="J25" s="288">
        <f t="shared" si="0"/>
        <v>33.36155800169348</v>
      </c>
      <c r="K25" s="289">
        <f t="shared" si="1"/>
        <v>96.5364775239499</v>
      </c>
    </row>
    <row r="26" spans="1:11" s="268" customFormat="1" ht="16.5" customHeight="1">
      <c r="A26" s="284">
        <v>18</v>
      </c>
      <c r="B26" s="285" t="s">
        <v>44</v>
      </c>
      <c r="C26" s="286">
        <f>ROUND('19 税（千円）'!C26/1000,0)</f>
        <v>35629</v>
      </c>
      <c r="D26" s="287">
        <f>ROUND('19 税（千円）'!D26/1000,0)</f>
        <v>2807</v>
      </c>
      <c r="E26" s="281">
        <f>ROUND('19 税（千円）'!E26/1000,0)</f>
        <v>38436</v>
      </c>
      <c r="F26" s="287">
        <f>ROUND('19 税（千円）'!F26/1000,0)</f>
        <v>34906</v>
      </c>
      <c r="G26" s="287">
        <f>ROUND('19 税（千円）'!G26/1000,0)</f>
        <v>891</v>
      </c>
      <c r="H26" s="281">
        <f>ROUND('19 税（千円）'!H26/1000,0)</f>
        <v>35797</v>
      </c>
      <c r="I26" s="288">
        <v>97.77470085838638</v>
      </c>
      <c r="J26" s="288">
        <f t="shared" si="0"/>
        <v>31.742073387958676</v>
      </c>
      <c r="K26" s="289">
        <f t="shared" si="1"/>
        <v>93.13404100322614</v>
      </c>
    </row>
    <row r="27" spans="1:11" s="268" customFormat="1" ht="16.5" customHeight="1">
      <c r="A27" s="284">
        <v>19</v>
      </c>
      <c r="B27" s="285" t="s">
        <v>45</v>
      </c>
      <c r="C27" s="286">
        <f>ROUND('19 税（千円）'!C27/1000,0)</f>
        <v>47118</v>
      </c>
      <c r="D27" s="287">
        <f>ROUND('19 税（千円）'!D27/1000,0)</f>
        <v>1399</v>
      </c>
      <c r="E27" s="281">
        <f>ROUND('19 税（千円）'!E27/1000,0)</f>
        <v>48517</v>
      </c>
      <c r="F27" s="287">
        <f>ROUND('19 税（千円）'!F27/1000,0)</f>
        <v>46624</v>
      </c>
      <c r="G27" s="287">
        <f>ROUND('19 税（千円）'!G27/1000,0)</f>
        <v>509</v>
      </c>
      <c r="H27" s="281">
        <f>ROUND('19 税（千円）'!H27/1000,0)</f>
        <v>47133</v>
      </c>
      <c r="I27" s="288">
        <v>98.77495437026785</v>
      </c>
      <c r="J27" s="288">
        <f t="shared" si="0"/>
        <v>36.3831308077198</v>
      </c>
      <c r="K27" s="289">
        <f t="shared" si="1"/>
        <v>97.14739163592144</v>
      </c>
    </row>
    <row r="28" spans="1:11" s="268" customFormat="1" ht="16.5" customHeight="1">
      <c r="A28" s="284">
        <v>20</v>
      </c>
      <c r="B28" s="285" t="s">
        <v>46</v>
      </c>
      <c r="C28" s="286">
        <f>ROUND('19 税（千円）'!C28/1000,0)</f>
        <v>11259</v>
      </c>
      <c r="D28" s="287">
        <f>ROUND('19 税（千円）'!D28/1000,0)</f>
        <v>806</v>
      </c>
      <c r="E28" s="281">
        <f>ROUND('19 税（千円）'!E28/1000,0)</f>
        <v>12065</v>
      </c>
      <c r="F28" s="287">
        <f>ROUND('19 税（千円）'!F28/1000,0)</f>
        <v>11063</v>
      </c>
      <c r="G28" s="287">
        <f>ROUND('19 税（千円）'!G28/1000,0)</f>
        <v>165</v>
      </c>
      <c r="H28" s="281">
        <f>ROUND('19 税（千円）'!H28/1000,0)</f>
        <v>11228</v>
      </c>
      <c r="I28" s="288">
        <v>98.19368014559714</v>
      </c>
      <c r="J28" s="288">
        <f t="shared" si="0"/>
        <v>20.471464019851116</v>
      </c>
      <c r="K28" s="289">
        <f t="shared" si="1"/>
        <v>93.06257770410278</v>
      </c>
    </row>
    <row r="29" spans="1:11" s="268" customFormat="1" ht="16.5" customHeight="1">
      <c r="A29" s="284">
        <v>21</v>
      </c>
      <c r="B29" s="285" t="s">
        <v>47</v>
      </c>
      <c r="C29" s="286">
        <f>ROUND('19 税（千円）'!C29/1000,0)</f>
        <v>27786</v>
      </c>
      <c r="D29" s="287">
        <f>ROUND('19 税（千円）'!D29/1000,0)</f>
        <v>1243</v>
      </c>
      <c r="E29" s="281">
        <f>ROUND('19 税（千円）'!E29/1000,0)</f>
        <v>29029</v>
      </c>
      <c r="F29" s="287">
        <f>ROUND('19 税（千円）'!F29/1000,0)</f>
        <v>27541</v>
      </c>
      <c r="G29" s="287">
        <f>ROUND('19 税（千円）'!G29/1000,0)</f>
        <v>295</v>
      </c>
      <c r="H29" s="281">
        <f>ROUND('19 税（千円）'!H29/1000,0)</f>
        <v>27836</v>
      </c>
      <c r="I29" s="288">
        <v>98.85299437207783</v>
      </c>
      <c r="J29" s="288">
        <f t="shared" si="0"/>
        <v>23.732904263877717</v>
      </c>
      <c r="K29" s="289">
        <f t="shared" si="1"/>
        <v>95.89031657997175</v>
      </c>
    </row>
    <row r="30" spans="1:11" s="268" customFormat="1" ht="16.5" customHeight="1">
      <c r="A30" s="284">
        <v>22</v>
      </c>
      <c r="B30" s="285" t="s">
        <v>48</v>
      </c>
      <c r="C30" s="286">
        <f>ROUND('19 税（千円）'!C30/1000,0)</f>
        <v>20938</v>
      </c>
      <c r="D30" s="287">
        <f>ROUND('19 税（千円）'!D30/1000,0)</f>
        <v>1369</v>
      </c>
      <c r="E30" s="281">
        <f>ROUND('19 税（千円）'!E30/1000,0)</f>
        <v>22307</v>
      </c>
      <c r="F30" s="287">
        <f>ROUND('19 税（千円）'!F30/1000,0)</f>
        <v>20718</v>
      </c>
      <c r="G30" s="287">
        <f>ROUND('19 税（千円）'!G30/1000,0)</f>
        <v>382</v>
      </c>
      <c r="H30" s="281">
        <f>ROUND('19 税（千円）'!H30/1000,0)</f>
        <v>21099</v>
      </c>
      <c r="I30" s="288">
        <v>98.51750897757705</v>
      </c>
      <c r="J30" s="288">
        <f t="shared" si="0"/>
        <v>27.903579254930605</v>
      </c>
      <c r="K30" s="289">
        <f t="shared" si="1"/>
        <v>94.58465952391626</v>
      </c>
    </row>
    <row r="31" spans="1:11" s="268" customFormat="1" ht="16.5" customHeight="1">
      <c r="A31" s="284">
        <v>23</v>
      </c>
      <c r="B31" s="285" t="s">
        <v>49</v>
      </c>
      <c r="C31" s="286">
        <f>ROUND('19 税（千円）'!C31/1000,0)</f>
        <v>21163</v>
      </c>
      <c r="D31" s="287">
        <f>ROUND('19 税（千円）'!D31/1000,0)</f>
        <v>1090</v>
      </c>
      <c r="E31" s="281">
        <f>ROUND('19 税（千円）'!E31/1000,0)</f>
        <v>22253</v>
      </c>
      <c r="F31" s="287">
        <f>ROUND('19 税（千円）'!F31/1000,0)</f>
        <v>20926</v>
      </c>
      <c r="G31" s="287">
        <f>ROUND('19 税（千円）'!G31/1000,0)</f>
        <v>338</v>
      </c>
      <c r="H31" s="281">
        <f>ROUND('19 税（千円）'!H31/1000,0)</f>
        <v>21264</v>
      </c>
      <c r="I31" s="288">
        <v>98.67303114226542</v>
      </c>
      <c r="J31" s="288">
        <f t="shared" si="0"/>
        <v>31.009174311926607</v>
      </c>
      <c r="K31" s="289">
        <f t="shared" si="1"/>
        <v>95.55565541724711</v>
      </c>
    </row>
    <row r="32" spans="1:11" s="268" customFormat="1" ht="16.5" customHeight="1">
      <c r="A32" s="284">
        <v>24</v>
      </c>
      <c r="B32" s="285" t="s">
        <v>50</v>
      </c>
      <c r="C32" s="286">
        <f>ROUND('19 税（千円）'!C32/1000,0)</f>
        <v>10596</v>
      </c>
      <c r="D32" s="287">
        <f>ROUND('19 税（千円）'!D32/1000,0)</f>
        <v>575</v>
      </c>
      <c r="E32" s="281">
        <f>ROUND('19 税（千円）'!E32/1000,0)</f>
        <v>11171</v>
      </c>
      <c r="F32" s="287">
        <f>ROUND('19 税（千円）'!F32/1000,0)</f>
        <v>10494</v>
      </c>
      <c r="G32" s="287">
        <f>ROUND('19 税（千円）'!G32/1000,0)</f>
        <v>130</v>
      </c>
      <c r="H32" s="281">
        <f>ROUND('19 税（千円）'!H32/1000,0)</f>
        <v>10624</v>
      </c>
      <c r="I32" s="288">
        <v>98.68245659421277</v>
      </c>
      <c r="J32" s="288">
        <f t="shared" si="0"/>
        <v>22.608695652173914</v>
      </c>
      <c r="K32" s="289">
        <f t="shared" si="1"/>
        <v>95.10339271327545</v>
      </c>
    </row>
    <row r="33" spans="1:11" s="268" customFormat="1" ht="16.5" customHeight="1">
      <c r="A33" s="278">
        <v>25</v>
      </c>
      <c r="B33" s="285" t="s">
        <v>51</v>
      </c>
      <c r="C33" s="286">
        <f>ROUND('19 税（千円）'!C33/1000,0)</f>
        <v>14180</v>
      </c>
      <c r="D33" s="287">
        <f>ROUND('19 税（千円）'!D33/1000,0)</f>
        <v>700</v>
      </c>
      <c r="E33" s="281">
        <f>ROUND('19 税（千円）'!E33/1000,0)</f>
        <v>14880</v>
      </c>
      <c r="F33" s="287">
        <f>ROUND('19 税（千円）'!F33/1000,0)</f>
        <v>14055</v>
      </c>
      <c r="G33" s="287">
        <f>ROUND('19 税（千円）'!G33/1000,0)</f>
        <v>249</v>
      </c>
      <c r="H33" s="281">
        <f>ROUND('19 税（千円）'!H33/1000,0)</f>
        <v>14304</v>
      </c>
      <c r="I33" s="288">
        <v>99.03263679323669</v>
      </c>
      <c r="J33" s="288">
        <f t="shared" si="0"/>
        <v>35.57142857142857</v>
      </c>
      <c r="K33" s="289">
        <f t="shared" si="1"/>
        <v>96.12903225806451</v>
      </c>
    </row>
    <row r="34" spans="1:11" s="268" customFormat="1" ht="16.5" customHeight="1">
      <c r="A34" s="284">
        <v>26</v>
      </c>
      <c r="B34" s="285" t="s">
        <v>52</v>
      </c>
      <c r="C34" s="286">
        <f>ROUND('19 税（千円）'!C34/1000,0)</f>
        <v>23146</v>
      </c>
      <c r="D34" s="287">
        <f>ROUND('19 税（千円）'!D34/1000,0)</f>
        <v>1692</v>
      </c>
      <c r="E34" s="281">
        <f>ROUND('19 税（千円）'!E34/1000,0)</f>
        <v>24838</v>
      </c>
      <c r="F34" s="287">
        <f>ROUND('19 税（千円）'!F34/1000,0)</f>
        <v>22765</v>
      </c>
      <c r="G34" s="287">
        <f>ROUND('19 税（千円）'!G34/1000,0)</f>
        <v>382</v>
      </c>
      <c r="H34" s="281">
        <f>ROUND('19 税（千円）'!H34/1000,0)</f>
        <v>23148</v>
      </c>
      <c r="I34" s="288">
        <v>98.2573926195081</v>
      </c>
      <c r="J34" s="288">
        <f t="shared" si="0"/>
        <v>22.576832151300234</v>
      </c>
      <c r="K34" s="289">
        <f t="shared" si="1"/>
        <v>93.19590949351799</v>
      </c>
    </row>
    <row r="35" spans="1:11" s="268" customFormat="1" ht="16.5" customHeight="1">
      <c r="A35" s="284">
        <v>27</v>
      </c>
      <c r="B35" s="285" t="s">
        <v>53</v>
      </c>
      <c r="C35" s="286">
        <f>ROUND('19 税（千円）'!C35/1000,0)</f>
        <v>10074</v>
      </c>
      <c r="D35" s="287">
        <f>ROUND('19 税（千円）'!D35/1000,0)</f>
        <v>234</v>
      </c>
      <c r="E35" s="281">
        <f>ROUND('19 税（千円）'!E35/1000,0)</f>
        <v>10308</v>
      </c>
      <c r="F35" s="287">
        <f>ROUND('19 税（千円）'!F35/1000,0)</f>
        <v>10030</v>
      </c>
      <c r="G35" s="287">
        <f>ROUND('19 税（千円）'!G35/1000,0)</f>
        <v>53</v>
      </c>
      <c r="H35" s="281">
        <f>ROUND('19 税（千円）'!H35/1000,0)</f>
        <v>10084</v>
      </c>
      <c r="I35" s="288">
        <v>99.55734147277892</v>
      </c>
      <c r="J35" s="288">
        <f t="shared" si="0"/>
        <v>22.64957264957265</v>
      </c>
      <c r="K35" s="289">
        <f t="shared" si="1"/>
        <v>97.82693053938688</v>
      </c>
    </row>
    <row r="36" spans="1:11" s="268" customFormat="1" ht="16.5" customHeight="1">
      <c r="A36" s="284">
        <v>28</v>
      </c>
      <c r="B36" s="285" t="s">
        <v>54</v>
      </c>
      <c r="C36" s="286">
        <f>ROUND('19 税（千円）'!C36/1000,0)</f>
        <v>22035</v>
      </c>
      <c r="D36" s="287">
        <f>ROUND('19 税（千円）'!D36/1000,0)</f>
        <v>960</v>
      </c>
      <c r="E36" s="281">
        <f>ROUND('19 税（千円）'!E36/1000,0)</f>
        <v>22995</v>
      </c>
      <c r="F36" s="287">
        <f>ROUND('19 税（千円）'!F36/1000,0)</f>
        <v>21810</v>
      </c>
      <c r="G36" s="287">
        <f>ROUND('19 税（千円）'!G36/1000,0)</f>
        <v>283</v>
      </c>
      <c r="H36" s="281">
        <f>ROUND('19 税（千円）'!H36/1000,0)</f>
        <v>22093</v>
      </c>
      <c r="I36" s="288">
        <f>F36/C36*100</f>
        <v>98.9788972089857</v>
      </c>
      <c r="J36" s="288">
        <f t="shared" si="0"/>
        <v>29.479166666666668</v>
      </c>
      <c r="K36" s="289">
        <f t="shared" si="1"/>
        <v>96.07740813220266</v>
      </c>
    </row>
    <row r="37" spans="1:11" s="268" customFormat="1" ht="16.5" customHeight="1">
      <c r="A37" s="284">
        <v>29</v>
      </c>
      <c r="B37" s="285" t="s">
        <v>55</v>
      </c>
      <c r="C37" s="286">
        <f>ROUND('19 税（千円）'!C37/1000,0)</f>
        <v>9152</v>
      </c>
      <c r="D37" s="287">
        <f>ROUND('19 税（千円）'!D37/1000,0)</f>
        <v>418</v>
      </c>
      <c r="E37" s="281">
        <f>ROUND('19 税（千円）'!E37/1000,0)</f>
        <v>9570</v>
      </c>
      <c r="F37" s="287">
        <f>ROUND('19 税（千円）'!F37/1000,0)</f>
        <v>9053</v>
      </c>
      <c r="G37" s="287">
        <f>ROUND('19 税（千円）'!G37/1000,0)</f>
        <v>125</v>
      </c>
      <c r="H37" s="281">
        <f>ROUND('19 税（千円）'!H37/1000,0)</f>
        <v>9177</v>
      </c>
      <c r="I37" s="288">
        <f aca="true" t="shared" si="2" ref="I37:I74">F37/C37*100</f>
        <v>98.91826923076923</v>
      </c>
      <c r="J37" s="288">
        <f t="shared" si="0"/>
        <v>29.904306220095695</v>
      </c>
      <c r="K37" s="289">
        <f t="shared" si="1"/>
        <v>95.8934169278997</v>
      </c>
    </row>
    <row r="38" spans="1:11" s="268" customFormat="1" ht="16.5" customHeight="1">
      <c r="A38" s="284">
        <v>30</v>
      </c>
      <c r="B38" s="285" t="s">
        <v>56</v>
      </c>
      <c r="C38" s="286">
        <f>ROUND('19 税（千円）'!C38/1000,0)</f>
        <v>15838</v>
      </c>
      <c r="D38" s="287">
        <f>ROUND('19 税（千円）'!D38/1000,0)</f>
        <v>941</v>
      </c>
      <c r="E38" s="281">
        <f>ROUND('19 税（千円）'!E38/1000,0)</f>
        <v>16779</v>
      </c>
      <c r="F38" s="287">
        <f>ROUND('19 税（千円）'!F38/1000,0)</f>
        <v>15552</v>
      </c>
      <c r="G38" s="287">
        <f>ROUND('19 税（千円）'!G38/1000,0)</f>
        <v>310</v>
      </c>
      <c r="H38" s="281">
        <f>ROUND('19 税（千円）'!H38/1000,0)</f>
        <v>15863</v>
      </c>
      <c r="I38" s="288">
        <f t="shared" si="2"/>
        <v>98.19421644146988</v>
      </c>
      <c r="J38" s="288">
        <f t="shared" si="0"/>
        <v>32.94367693942614</v>
      </c>
      <c r="K38" s="289">
        <f t="shared" si="1"/>
        <v>94.54079504142082</v>
      </c>
    </row>
    <row r="39" spans="1:11" s="268" customFormat="1" ht="16.5" customHeight="1">
      <c r="A39" s="284">
        <v>31</v>
      </c>
      <c r="B39" s="285" t="s">
        <v>57</v>
      </c>
      <c r="C39" s="286">
        <f>ROUND('19 税（千円）'!C39/1000,0)</f>
        <v>14429</v>
      </c>
      <c r="D39" s="287">
        <f>ROUND('19 税（千円）'!D39/1000,0)</f>
        <v>884</v>
      </c>
      <c r="E39" s="281">
        <f>ROUND('19 税（千円）'!E39/1000,0)</f>
        <v>15313</v>
      </c>
      <c r="F39" s="287">
        <f>ROUND('19 税（千円）'!F39/1000,0)</f>
        <v>14225</v>
      </c>
      <c r="G39" s="287">
        <f>ROUND('19 税（千円）'!G39/1000,0)</f>
        <v>278</v>
      </c>
      <c r="H39" s="281">
        <f>ROUND('19 税（千円）'!H39/1000,0)</f>
        <v>14503</v>
      </c>
      <c r="I39" s="288">
        <f t="shared" si="2"/>
        <v>98.58618060849678</v>
      </c>
      <c r="J39" s="288">
        <f t="shared" si="0"/>
        <v>31.447963800904976</v>
      </c>
      <c r="K39" s="289">
        <f t="shared" si="1"/>
        <v>94.71037680402273</v>
      </c>
    </row>
    <row r="40" spans="1:11" s="268" customFormat="1" ht="16.5" customHeight="1">
      <c r="A40" s="284">
        <v>32</v>
      </c>
      <c r="B40" s="285" t="s">
        <v>58</v>
      </c>
      <c r="C40" s="286">
        <f>ROUND('19 税（千円）'!C40/1000,0)</f>
        <v>20858</v>
      </c>
      <c r="D40" s="287">
        <f>ROUND('19 税（千円）'!D40/1000,0)</f>
        <v>1091</v>
      </c>
      <c r="E40" s="281">
        <f>ROUND('19 税（千円）'!E40/1000,0)</f>
        <v>21948</v>
      </c>
      <c r="F40" s="287">
        <f>ROUND('19 税（千円）'!F40/1000,0)</f>
        <v>20598</v>
      </c>
      <c r="G40" s="287">
        <f>ROUND('19 税（千円）'!G40/1000,0)</f>
        <v>267</v>
      </c>
      <c r="H40" s="281">
        <f>ROUND('19 税（千円）'!H40/1000,0)</f>
        <v>20865</v>
      </c>
      <c r="I40" s="288">
        <f t="shared" si="2"/>
        <v>98.75347588455269</v>
      </c>
      <c r="J40" s="288">
        <f t="shared" si="0"/>
        <v>24.47296058661778</v>
      </c>
      <c r="K40" s="289">
        <f t="shared" si="1"/>
        <v>95.06560962274467</v>
      </c>
    </row>
    <row r="41" spans="1:11" s="268" customFormat="1" ht="16.5" customHeight="1">
      <c r="A41" s="278">
        <v>33</v>
      </c>
      <c r="B41" s="285" t="s">
        <v>59</v>
      </c>
      <c r="C41" s="286">
        <f>ROUND('19 税（千円）'!C41/1000,0)</f>
        <v>7950</v>
      </c>
      <c r="D41" s="287">
        <f>ROUND('19 税（千円）'!D41/1000,0)</f>
        <v>539</v>
      </c>
      <c r="E41" s="281">
        <f>ROUND('19 税（千円）'!E41/1000,0)</f>
        <v>8489</v>
      </c>
      <c r="F41" s="287">
        <f>ROUND('19 税（千円）'!F41/1000,0)</f>
        <v>7877</v>
      </c>
      <c r="G41" s="287">
        <f>ROUND('19 税（千円）'!G41/1000,0)</f>
        <v>130</v>
      </c>
      <c r="H41" s="281">
        <f>ROUND('19 税（千円）'!H41/1000,0)</f>
        <v>8007</v>
      </c>
      <c r="I41" s="288">
        <f t="shared" si="2"/>
        <v>99.0817610062893</v>
      </c>
      <c r="J41" s="288">
        <f t="shared" si="0"/>
        <v>24.118738404452692</v>
      </c>
      <c r="K41" s="289">
        <f t="shared" si="1"/>
        <v>94.32206384733183</v>
      </c>
    </row>
    <row r="42" spans="1:11" s="268" customFormat="1" ht="16.5" customHeight="1">
      <c r="A42" s="284">
        <v>34</v>
      </c>
      <c r="B42" s="285" t="s">
        <v>60</v>
      </c>
      <c r="C42" s="286">
        <f>ROUND('19 税（千円）'!C42/1000,0)</f>
        <v>13221</v>
      </c>
      <c r="D42" s="287">
        <f>ROUND('19 税（千円）'!D42/1000,0)</f>
        <v>950</v>
      </c>
      <c r="E42" s="281">
        <f>ROUND('19 税（千円）'!E42/1000,0)</f>
        <v>14171</v>
      </c>
      <c r="F42" s="287">
        <f>ROUND('19 税（千円）'!F42/1000,0)</f>
        <v>12994</v>
      </c>
      <c r="G42" s="287">
        <f>ROUND('19 税（千円）'!G42/1000,0)</f>
        <v>219</v>
      </c>
      <c r="H42" s="281">
        <f>ROUND('19 税（千円）'!H42/1000,0)</f>
        <v>13214</v>
      </c>
      <c r="I42" s="288">
        <f t="shared" si="2"/>
        <v>98.28303456622041</v>
      </c>
      <c r="J42" s="288">
        <f t="shared" si="0"/>
        <v>23.05263157894737</v>
      </c>
      <c r="K42" s="289">
        <f t="shared" si="1"/>
        <v>93.2467715757533</v>
      </c>
    </row>
    <row r="43" spans="1:11" s="268" customFormat="1" ht="16.5" customHeight="1">
      <c r="A43" s="284">
        <v>35</v>
      </c>
      <c r="B43" s="285" t="s">
        <v>61</v>
      </c>
      <c r="C43" s="286">
        <f>ROUND('19 税（千円）'!C43/1000,0)</f>
        <v>6241</v>
      </c>
      <c r="D43" s="287">
        <f>ROUND('19 税（千円）'!D43/1000,0)</f>
        <v>234</v>
      </c>
      <c r="E43" s="281">
        <f>ROUND('19 税（千円）'!E43/1000,0)</f>
        <v>6475</v>
      </c>
      <c r="F43" s="287">
        <f>ROUND('19 税（千円）'!F43/1000,0)</f>
        <v>6186</v>
      </c>
      <c r="G43" s="287">
        <f>ROUND('19 税（千円）'!G43/1000,0)</f>
        <v>94</v>
      </c>
      <c r="H43" s="281">
        <f>ROUND('19 税（千円）'!H43/1000,0)</f>
        <v>6280</v>
      </c>
      <c r="I43" s="288">
        <f t="shared" si="2"/>
        <v>99.11873097260055</v>
      </c>
      <c r="J43" s="288">
        <f t="shared" si="0"/>
        <v>40.17094017094017</v>
      </c>
      <c r="K43" s="289">
        <f t="shared" si="1"/>
        <v>96.98841698841699</v>
      </c>
    </row>
    <row r="44" spans="1:11" s="268" customFormat="1" ht="16.5" customHeight="1">
      <c r="A44" s="284">
        <v>36</v>
      </c>
      <c r="B44" s="285" t="s">
        <v>62</v>
      </c>
      <c r="C44" s="286">
        <f>ROUND('19 税（千円）'!C44/1000,0)</f>
        <v>9808</v>
      </c>
      <c r="D44" s="287">
        <f>ROUND('19 税（千円）'!D44/1000,0)</f>
        <v>582</v>
      </c>
      <c r="E44" s="281">
        <f>ROUND('19 税（千円）'!E44/1000,0)</f>
        <v>10390</v>
      </c>
      <c r="F44" s="287">
        <f>ROUND('19 税（千円）'!F44/1000,0)</f>
        <v>9719</v>
      </c>
      <c r="G44" s="287">
        <f>ROUND('19 税（千円）'!G44/1000,0)</f>
        <v>149</v>
      </c>
      <c r="H44" s="281">
        <f>ROUND('19 税（千円）'!H44/1000,0)</f>
        <v>9868</v>
      </c>
      <c r="I44" s="288">
        <f t="shared" si="2"/>
        <v>99.09257748776508</v>
      </c>
      <c r="J44" s="288">
        <f t="shared" si="0"/>
        <v>25.601374570446733</v>
      </c>
      <c r="K44" s="289">
        <f t="shared" si="1"/>
        <v>94.97593840230991</v>
      </c>
    </row>
    <row r="45" spans="1:11" s="268" customFormat="1" ht="16.5" customHeight="1">
      <c r="A45" s="284">
        <v>37</v>
      </c>
      <c r="B45" s="285" t="s">
        <v>63</v>
      </c>
      <c r="C45" s="286">
        <f>ROUND('19 税（千円）'!C45/1000,0)</f>
        <v>7988</v>
      </c>
      <c r="D45" s="287">
        <f>ROUND('19 税（千円）'!D45/1000,0)</f>
        <v>498</v>
      </c>
      <c r="E45" s="281">
        <f>ROUND('19 税（千円）'!E45/1000,0)</f>
        <v>8485</v>
      </c>
      <c r="F45" s="287">
        <f>ROUND('19 税（千円）'!F45/1000,0)</f>
        <v>7905</v>
      </c>
      <c r="G45" s="287">
        <f>ROUND('19 税（千円）'!G45/1000,0)</f>
        <v>104</v>
      </c>
      <c r="H45" s="281">
        <f>ROUND('19 税（千円）'!H45/1000,0)</f>
        <v>8009</v>
      </c>
      <c r="I45" s="288">
        <f t="shared" si="2"/>
        <v>98.96094141211817</v>
      </c>
      <c r="J45" s="288">
        <f t="shared" si="0"/>
        <v>20.883534136546185</v>
      </c>
      <c r="K45" s="289">
        <f t="shared" si="1"/>
        <v>94.39010017678255</v>
      </c>
    </row>
    <row r="46" spans="1:11" s="268" customFormat="1" ht="16.5" customHeight="1">
      <c r="A46" s="284">
        <v>38</v>
      </c>
      <c r="B46" s="285" t="s">
        <v>64</v>
      </c>
      <c r="C46" s="286">
        <f>ROUND('19 税（千円）'!C46/1000,0)</f>
        <v>9229</v>
      </c>
      <c r="D46" s="287">
        <f>ROUND('19 税（千円）'!D46/1000,0)</f>
        <v>491</v>
      </c>
      <c r="E46" s="281">
        <f>ROUND('19 税（千円）'!E46/1000,0)</f>
        <v>9720</v>
      </c>
      <c r="F46" s="287">
        <f>ROUND('19 税（千円）'!F46/1000,0)</f>
        <v>9117</v>
      </c>
      <c r="G46" s="287">
        <f>ROUND('19 税（千円）'!G46/1000,0)</f>
        <v>138</v>
      </c>
      <c r="H46" s="281">
        <f>ROUND('19 税（千円）'!H46/1000,0)</f>
        <v>9255</v>
      </c>
      <c r="I46" s="288">
        <f t="shared" si="2"/>
        <v>98.78643406652941</v>
      </c>
      <c r="J46" s="288">
        <f t="shared" si="0"/>
        <v>28.105906313645622</v>
      </c>
      <c r="K46" s="289">
        <f t="shared" si="1"/>
        <v>95.21604938271605</v>
      </c>
    </row>
    <row r="47" spans="1:11" s="268" customFormat="1" ht="16.5" customHeight="1">
      <c r="A47" s="290">
        <v>39</v>
      </c>
      <c r="B47" s="291" t="s">
        <v>65</v>
      </c>
      <c r="C47" s="292">
        <f>ROUND('19 税（千円）'!C47/1000,0)</f>
        <v>15712</v>
      </c>
      <c r="D47" s="293">
        <f>ROUND('19 税（千円）'!D47/1000,0)</f>
        <v>1078</v>
      </c>
      <c r="E47" s="294">
        <f>ROUND('19 税（千円）'!E47/1000,0)</f>
        <v>16791</v>
      </c>
      <c r="F47" s="293">
        <f>ROUND('19 税（千円）'!F47/1000,0)</f>
        <v>15474</v>
      </c>
      <c r="G47" s="293">
        <f>ROUND('19 税（千円）'!G47/1000,0)</f>
        <v>321</v>
      </c>
      <c r="H47" s="294">
        <f>ROUND('19 税（千円）'!H47/1000,0)</f>
        <v>15795</v>
      </c>
      <c r="I47" s="295">
        <f t="shared" si="2"/>
        <v>98.48523421588594</v>
      </c>
      <c r="J47" s="295">
        <f t="shared" si="0"/>
        <v>29.777365491651203</v>
      </c>
      <c r="K47" s="296">
        <f t="shared" si="1"/>
        <v>94.06825084866894</v>
      </c>
    </row>
    <row r="48" spans="1:11" s="268" customFormat="1" ht="16.5" customHeight="1" thickBot="1">
      <c r="A48" s="297">
        <v>40</v>
      </c>
      <c r="B48" s="298" t="s">
        <v>153</v>
      </c>
      <c r="C48" s="299">
        <f>ROUND('19 税（千円）'!C48/1000,0)</f>
        <v>6822</v>
      </c>
      <c r="D48" s="299">
        <f>ROUND('19 税（千円）'!D48/1000,0)</f>
        <v>299</v>
      </c>
      <c r="E48" s="299">
        <f>ROUND('19 税（千円）'!E48/1000,0)</f>
        <v>7120</v>
      </c>
      <c r="F48" s="299">
        <f>ROUND('19 税（千円）'!F48/1000,0)</f>
        <v>6763</v>
      </c>
      <c r="G48" s="299">
        <f>ROUND('19 税（千円）'!G48/1000,0)</f>
        <v>78</v>
      </c>
      <c r="H48" s="299">
        <f>ROUND('19 税（千円）'!H48/1000,0)</f>
        <v>6841</v>
      </c>
      <c r="I48" s="300">
        <f t="shared" si="2"/>
        <v>99.13515098211668</v>
      </c>
      <c r="J48" s="300">
        <f t="shared" si="0"/>
        <v>26.08695652173913</v>
      </c>
      <c r="K48" s="301">
        <f t="shared" si="1"/>
        <v>96.0814606741573</v>
      </c>
    </row>
    <row r="49" spans="1:11" s="305" customFormat="1" ht="18" customHeight="1" thickBot="1" thickTop="1">
      <c r="A49" s="663" t="s">
        <v>152</v>
      </c>
      <c r="B49" s="664"/>
      <c r="C49" s="302">
        <f>ROUND('19 税（千円）'!C49/1000,0)</f>
        <v>1023931</v>
      </c>
      <c r="D49" s="302">
        <f>ROUND('19 税（千円）'!D49/1000,0)</f>
        <v>55449</v>
      </c>
      <c r="E49" s="302">
        <f>ROUND('19 税（千円）'!E49/1000,0)</f>
        <v>1079380</v>
      </c>
      <c r="F49" s="302">
        <f>ROUND('19 税（千円）'!F49/1000,0)</f>
        <v>1011580</v>
      </c>
      <c r="G49" s="302">
        <f>ROUND('19 税（千円）'!G49/1000,0)</f>
        <v>15425</v>
      </c>
      <c r="H49" s="302">
        <f>ROUND('19 税（千円）'!H49/1000,0)</f>
        <v>1027005</v>
      </c>
      <c r="I49" s="303">
        <f t="shared" si="2"/>
        <v>98.79376637683593</v>
      </c>
      <c r="J49" s="303">
        <f t="shared" si="0"/>
        <v>27.818355606052407</v>
      </c>
      <c r="K49" s="304">
        <f t="shared" si="1"/>
        <v>95.14767737034224</v>
      </c>
    </row>
    <row r="50" spans="1:11" s="268" customFormat="1" ht="16.5" customHeight="1">
      <c r="A50" s="306">
        <v>41</v>
      </c>
      <c r="B50" s="307" t="s">
        <v>67</v>
      </c>
      <c r="C50" s="308">
        <f>ROUND('19 税（千円）'!C50/1000,0)</f>
        <v>5575</v>
      </c>
      <c r="D50" s="309">
        <f>ROUND('19 税（千円）'!D50/1000,0)</f>
        <v>334</v>
      </c>
      <c r="E50" s="309">
        <f>ROUND('19 税（千円）'!E50/1000,0)</f>
        <v>5909</v>
      </c>
      <c r="F50" s="309">
        <f>ROUND('19 税（千円）'!F50/1000,0)</f>
        <v>5508</v>
      </c>
      <c r="G50" s="309">
        <f>ROUND('19 税（千円）'!G50/1000,0)</f>
        <v>68</v>
      </c>
      <c r="H50" s="309">
        <f>ROUND('19 税（千円）'!H50/1000,0)</f>
        <v>5576</v>
      </c>
      <c r="I50" s="310">
        <f t="shared" si="2"/>
        <v>98.7982062780269</v>
      </c>
      <c r="J50" s="310">
        <f t="shared" si="0"/>
        <v>20.35928143712575</v>
      </c>
      <c r="K50" s="311">
        <f t="shared" si="1"/>
        <v>94.3645286850567</v>
      </c>
    </row>
    <row r="51" spans="1:11" s="268" customFormat="1" ht="16.5" customHeight="1">
      <c r="A51" s="312">
        <v>42</v>
      </c>
      <c r="B51" s="298" t="s">
        <v>68</v>
      </c>
      <c r="C51" s="286">
        <f>ROUND('19 税（千円）'!C51/1000,0)</f>
        <v>7478</v>
      </c>
      <c r="D51" s="287">
        <f>ROUND('19 税（千円）'!D51/1000,0)</f>
        <v>252</v>
      </c>
      <c r="E51" s="287">
        <f>ROUND('19 税（千円）'!E51/1000,0)</f>
        <v>7729</v>
      </c>
      <c r="F51" s="287">
        <f>ROUND('19 税（千円）'!F51/1000,0)</f>
        <v>7421</v>
      </c>
      <c r="G51" s="287">
        <f>ROUND('19 税（千円）'!G51/1000,0)</f>
        <v>117</v>
      </c>
      <c r="H51" s="287">
        <f>ROUND('19 税（千円）'!H51/1000,0)</f>
        <v>7537</v>
      </c>
      <c r="I51" s="288">
        <f t="shared" si="2"/>
        <v>99.23776410805029</v>
      </c>
      <c r="J51" s="288">
        <f t="shared" si="0"/>
        <v>46.42857142857143</v>
      </c>
      <c r="K51" s="289">
        <f t="shared" si="1"/>
        <v>97.51584939836978</v>
      </c>
    </row>
    <row r="52" spans="1:11" s="268" customFormat="1" ht="16.5" customHeight="1">
      <c r="A52" s="312">
        <v>43</v>
      </c>
      <c r="B52" s="298" t="s">
        <v>69</v>
      </c>
      <c r="C52" s="286">
        <f>ROUND('19 税（千円）'!C52/1000,0)</f>
        <v>3552</v>
      </c>
      <c r="D52" s="287">
        <f>ROUND('19 税（千円）'!D52/1000,0)</f>
        <v>358</v>
      </c>
      <c r="E52" s="287">
        <f>ROUND('19 税（千円）'!E52/1000,0)</f>
        <v>3910</v>
      </c>
      <c r="F52" s="287">
        <f>ROUND('19 税（千円）'!F52/1000,0)</f>
        <v>3457</v>
      </c>
      <c r="G52" s="287">
        <f>ROUND('19 税（千円）'!G52/1000,0)</f>
        <v>116</v>
      </c>
      <c r="H52" s="287">
        <f>ROUND('19 税（千円）'!H52/1000,0)</f>
        <v>3573</v>
      </c>
      <c r="I52" s="288">
        <f t="shared" si="2"/>
        <v>97.32545045045045</v>
      </c>
      <c r="J52" s="288">
        <f t="shared" si="0"/>
        <v>32.402234636871505</v>
      </c>
      <c r="K52" s="289">
        <f t="shared" si="1"/>
        <v>91.38107416879795</v>
      </c>
    </row>
    <row r="53" spans="1:11" s="268" customFormat="1" ht="16.5" customHeight="1">
      <c r="A53" s="312">
        <v>44</v>
      </c>
      <c r="B53" s="298" t="s">
        <v>70</v>
      </c>
      <c r="C53" s="286">
        <f>ROUND('19 税（千円）'!C53/1000,0)</f>
        <v>1350</v>
      </c>
      <c r="D53" s="287">
        <f>ROUND('19 税（千円）'!D53/1000,0)</f>
        <v>44</v>
      </c>
      <c r="E53" s="287">
        <f>ROUND('19 税（千円）'!E53/1000,0)</f>
        <v>1394</v>
      </c>
      <c r="F53" s="287">
        <f>ROUND('19 税（千円）'!F53/1000,0)</f>
        <v>1339</v>
      </c>
      <c r="G53" s="287">
        <f>ROUND('19 税（千円）'!G53/1000,0)</f>
        <v>14</v>
      </c>
      <c r="H53" s="287">
        <f>ROUND('19 税（千円）'!H53/1000,0)</f>
        <v>1353</v>
      </c>
      <c r="I53" s="288">
        <f t="shared" si="2"/>
        <v>99.18518518518519</v>
      </c>
      <c r="J53" s="288">
        <f t="shared" si="0"/>
        <v>31.818181818181817</v>
      </c>
      <c r="K53" s="289">
        <f t="shared" si="1"/>
        <v>97.05882352941177</v>
      </c>
    </row>
    <row r="54" spans="1:11" s="268" customFormat="1" ht="16.5" customHeight="1">
      <c r="A54" s="312">
        <v>45</v>
      </c>
      <c r="B54" s="298" t="s">
        <v>71</v>
      </c>
      <c r="C54" s="286">
        <f>ROUND('19 税（千円）'!C54/1000,0)</f>
        <v>3068</v>
      </c>
      <c r="D54" s="287">
        <f>ROUND('19 税（千円）'!D54/1000,0)</f>
        <v>149</v>
      </c>
      <c r="E54" s="287">
        <f>ROUND('19 税（千円）'!E54/1000,0)</f>
        <v>3216</v>
      </c>
      <c r="F54" s="287">
        <f>ROUND('19 税（千円）'!F54/1000,0)</f>
        <v>3034</v>
      </c>
      <c r="G54" s="287">
        <f>ROUND('19 税（千円）'!G54/1000,0)</f>
        <v>35</v>
      </c>
      <c r="H54" s="287">
        <f>ROUND('19 税（千円）'!H54/1000,0)</f>
        <v>3069</v>
      </c>
      <c r="I54" s="288">
        <f t="shared" si="2"/>
        <v>98.89178617992177</v>
      </c>
      <c r="J54" s="288">
        <f t="shared" si="0"/>
        <v>23.48993288590604</v>
      </c>
      <c r="K54" s="289">
        <f t="shared" si="1"/>
        <v>95.42910447761194</v>
      </c>
    </row>
    <row r="55" spans="1:11" s="268" customFormat="1" ht="16.5" customHeight="1">
      <c r="A55" s="312">
        <v>46</v>
      </c>
      <c r="B55" s="298" t="s">
        <v>72</v>
      </c>
      <c r="C55" s="286">
        <f>ROUND('19 税（千円）'!C55/1000,0)</f>
        <v>2716</v>
      </c>
      <c r="D55" s="287">
        <f>ROUND('19 税（千円）'!D55/1000,0)</f>
        <v>82</v>
      </c>
      <c r="E55" s="287">
        <f>ROUND('19 税（千円）'!E55/1000,0)</f>
        <v>2798</v>
      </c>
      <c r="F55" s="287">
        <f>ROUND('19 税（千円）'!F55/1000,0)</f>
        <v>2693</v>
      </c>
      <c r="G55" s="287">
        <f>ROUND('19 税（千円）'!G55/1000,0)</f>
        <v>23</v>
      </c>
      <c r="H55" s="287">
        <f>ROUND('19 税（千円）'!H55/1000,0)</f>
        <v>2716</v>
      </c>
      <c r="I55" s="288">
        <f t="shared" si="2"/>
        <v>99.15316642120766</v>
      </c>
      <c r="J55" s="288">
        <f t="shared" si="0"/>
        <v>28.04878048780488</v>
      </c>
      <c r="K55" s="289">
        <f t="shared" si="1"/>
        <v>97.06933523945676</v>
      </c>
    </row>
    <row r="56" spans="1:11" s="268" customFormat="1" ht="16.5" customHeight="1">
      <c r="A56" s="312">
        <v>47</v>
      </c>
      <c r="B56" s="298" t="s">
        <v>73</v>
      </c>
      <c r="C56" s="286">
        <f>ROUND('19 税（千円）'!C56/1000,0)</f>
        <v>3706</v>
      </c>
      <c r="D56" s="287">
        <f>ROUND('19 税（千円）'!D56/1000,0)</f>
        <v>547</v>
      </c>
      <c r="E56" s="287">
        <f>ROUND('19 税（千円）'!E56/1000,0)</f>
        <v>4253</v>
      </c>
      <c r="F56" s="287">
        <f>ROUND('19 税（千円）'!F56/1000,0)</f>
        <v>3672</v>
      </c>
      <c r="G56" s="287">
        <f>ROUND('19 税（千円）'!G56/1000,0)</f>
        <v>59</v>
      </c>
      <c r="H56" s="287">
        <f>ROUND('19 税（千円）'!H56/1000,0)</f>
        <v>3730</v>
      </c>
      <c r="I56" s="288">
        <f t="shared" si="2"/>
        <v>99.08256880733946</v>
      </c>
      <c r="J56" s="288">
        <f t="shared" si="0"/>
        <v>10.786106032906764</v>
      </c>
      <c r="K56" s="289">
        <f t="shared" si="1"/>
        <v>87.70279802492358</v>
      </c>
    </row>
    <row r="57" spans="1:11" s="268" customFormat="1" ht="16.5" customHeight="1">
      <c r="A57" s="312">
        <v>48</v>
      </c>
      <c r="B57" s="298" t="s">
        <v>74</v>
      </c>
      <c r="C57" s="286">
        <f>ROUND('19 税（千円）'!C57/1000,0)</f>
        <v>3160</v>
      </c>
      <c r="D57" s="287">
        <f>ROUND('19 税（千円）'!D57/1000,0)</f>
        <v>135</v>
      </c>
      <c r="E57" s="287">
        <f>ROUND('19 税（千円）'!E57/1000,0)</f>
        <v>3295</v>
      </c>
      <c r="F57" s="287">
        <f>ROUND('19 税（千円）'!F57/1000,0)</f>
        <v>3142</v>
      </c>
      <c r="G57" s="287">
        <f>ROUND('19 税（千円）'!G57/1000,0)</f>
        <v>35</v>
      </c>
      <c r="H57" s="287">
        <f>ROUND('19 税（千円）'!H57/1000,0)</f>
        <v>3177</v>
      </c>
      <c r="I57" s="288">
        <f t="shared" si="2"/>
        <v>99.43037974683544</v>
      </c>
      <c r="J57" s="288">
        <f t="shared" si="0"/>
        <v>25.925925925925924</v>
      </c>
      <c r="K57" s="289">
        <f t="shared" si="1"/>
        <v>96.41881638846738</v>
      </c>
    </row>
    <row r="58" spans="1:11" s="268" customFormat="1" ht="16.5" customHeight="1">
      <c r="A58" s="312">
        <v>49</v>
      </c>
      <c r="B58" s="298" t="s">
        <v>75</v>
      </c>
      <c r="C58" s="286">
        <f>ROUND('19 税（千円）'!C58/1000,0)</f>
        <v>2607</v>
      </c>
      <c r="D58" s="287">
        <f>ROUND('19 税（千円）'!D58/1000,0)</f>
        <v>148</v>
      </c>
      <c r="E58" s="287">
        <f>ROUND('19 税（千円）'!E58/1000,0)</f>
        <v>2755</v>
      </c>
      <c r="F58" s="287">
        <f>ROUND('19 税（千円）'!F58/1000,0)</f>
        <v>2588</v>
      </c>
      <c r="G58" s="287">
        <f>ROUND('19 税（千円）'!G58/1000,0)</f>
        <v>37</v>
      </c>
      <c r="H58" s="287">
        <f>ROUND('19 税（千円）'!H58/1000,0)</f>
        <v>2625</v>
      </c>
      <c r="I58" s="288">
        <f t="shared" si="2"/>
        <v>99.27119294207903</v>
      </c>
      <c r="J58" s="288">
        <f t="shared" si="0"/>
        <v>25</v>
      </c>
      <c r="K58" s="289">
        <f t="shared" si="1"/>
        <v>95.28130671506352</v>
      </c>
    </row>
    <row r="59" spans="1:11" s="268" customFormat="1" ht="16.5" customHeight="1">
      <c r="A59" s="312">
        <v>50</v>
      </c>
      <c r="B59" s="298" t="s">
        <v>76</v>
      </c>
      <c r="C59" s="286">
        <f>ROUND('19 税（千円）'!C59/1000,0)</f>
        <v>1750</v>
      </c>
      <c r="D59" s="287">
        <f>ROUND('19 税（千円）'!D59/1000,0)</f>
        <v>74</v>
      </c>
      <c r="E59" s="287">
        <f>ROUND('19 税（千円）'!E59/1000,0)</f>
        <v>1824</v>
      </c>
      <c r="F59" s="287">
        <f>ROUND('19 税（千円）'!F59/1000,0)</f>
        <v>1730</v>
      </c>
      <c r="G59" s="287">
        <f>ROUND('19 税（千円）'!G59/1000,0)</f>
        <v>19</v>
      </c>
      <c r="H59" s="287">
        <f>ROUND('19 税（千円）'!H59/1000,0)</f>
        <v>1749</v>
      </c>
      <c r="I59" s="288">
        <f t="shared" si="2"/>
        <v>98.85714285714286</v>
      </c>
      <c r="J59" s="288">
        <f t="shared" si="0"/>
        <v>25.675675675675674</v>
      </c>
      <c r="K59" s="289">
        <f t="shared" si="1"/>
        <v>95.88815789473685</v>
      </c>
    </row>
    <row r="60" spans="1:11" s="268" customFormat="1" ht="16.5" customHeight="1">
      <c r="A60" s="312">
        <v>51</v>
      </c>
      <c r="B60" s="298" t="s">
        <v>77</v>
      </c>
      <c r="C60" s="286">
        <f>ROUND('19 税（千円）'!C60/1000,0)</f>
        <v>1338</v>
      </c>
      <c r="D60" s="287">
        <f>ROUND('19 税（千円）'!D60/1000,0)</f>
        <v>124</v>
      </c>
      <c r="E60" s="287">
        <f>ROUND('19 税（千円）'!E60/1000,0)</f>
        <v>1462</v>
      </c>
      <c r="F60" s="287">
        <f>ROUND('19 税（千円）'!F60/1000,0)</f>
        <v>1324</v>
      </c>
      <c r="G60" s="287">
        <f>ROUND('19 税（千円）'!G60/1000,0)</f>
        <v>21</v>
      </c>
      <c r="H60" s="287">
        <f>ROUND('19 税（千円）'!H60/1000,0)</f>
        <v>1346</v>
      </c>
      <c r="I60" s="288">
        <f t="shared" si="2"/>
        <v>98.95366218236174</v>
      </c>
      <c r="J60" s="288">
        <f t="shared" si="0"/>
        <v>16.93548387096774</v>
      </c>
      <c r="K60" s="289">
        <f t="shared" si="1"/>
        <v>92.0656634746922</v>
      </c>
    </row>
    <row r="61" spans="1:11" s="268" customFormat="1" ht="16.5" customHeight="1">
      <c r="A61" s="312">
        <v>52</v>
      </c>
      <c r="B61" s="298" t="s">
        <v>78</v>
      </c>
      <c r="C61" s="286">
        <f>ROUND('19 税（千円）'!C61/1000,0)</f>
        <v>1122</v>
      </c>
      <c r="D61" s="287">
        <f>ROUND('19 税（千円）'!D61/1000,0)</f>
        <v>87</v>
      </c>
      <c r="E61" s="287">
        <f>ROUND('19 税（千円）'!E61/1000,0)</f>
        <v>1209</v>
      </c>
      <c r="F61" s="287">
        <f>ROUND('19 税（千円）'!F61/1000,0)</f>
        <v>1108</v>
      </c>
      <c r="G61" s="287">
        <f>ROUND('19 税（千円）'!G61/1000,0)</f>
        <v>11</v>
      </c>
      <c r="H61" s="287">
        <f>ROUND('19 税（千円）'!H61/1000,0)</f>
        <v>1119</v>
      </c>
      <c r="I61" s="288">
        <f t="shared" si="2"/>
        <v>98.75222816399287</v>
      </c>
      <c r="J61" s="288">
        <f t="shared" si="0"/>
        <v>12.643678160919542</v>
      </c>
      <c r="K61" s="289">
        <f t="shared" si="1"/>
        <v>92.55583126550869</v>
      </c>
    </row>
    <row r="62" spans="1:11" s="268" customFormat="1" ht="16.5" customHeight="1">
      <c r="A62" s="312">
        <v>53</v>
      </c>
      <c r="B62" s="298" t="s">
        <v>79</v>
      </c>
      <c r="C62" s="286">
        <f>ROUND('19 税（千円）'!C62/1000,0)</f>
        <v>1081</v>
      </c>
      <c r="D62" s="287">
        <f>ROUND('19 税（千円）'!D62/1000,0)</f>
        <v>62</v>
      </c>
      <c r="E62" s="287">
        <f>ROUND('19 税（千円）'!E62/1000,0)</f>
        <v>1143</v>
      </c>
      <c r="F62" s="287">
        <f>ROUND('19 税（千円）'!F62/1000,0)</f>
        <v>1066</v>
      </c>
      <c r="G62" s="287">
        <f>ROUND('19 税（千円）'!G62/1000,0)</f>
        <v>11</v>
      </c>
      <c r="H62" s="287">
        <f>ROUND('19 税（千円）'!H62/1000,0)</f>
        <v>1078</v>
      </c>
      <c r="I62" s="288">
        <f t="shared" si="2"/>
        <v>98.61239592969473</v>
      </c>
      <c r="J62" s="288">
        <f t="shared" si="0"/>
        <v>17.741935483870968</v>
      </c>
      <c r="K62" s="289">
        <f t="shared" si="1"/>
        <v>94.31321084864392</v>
      </c>
    </row>
    <row r="63" spans="1:11" s="268" customFormat="1" ht="16.5" customHeight="1">
      <c r="A63" s="312">
        <v>54</v>
      </c>
      <c r="B63" s="298" t="s">
        <v>80</v>
      </c>
      <c r="C63" s="286">
        <f>ROUND('19 税（千円）'!C63/1000,0)</f>
        <v>851</v>
      </c>
      <c r="D63" s="287">
        <f>ROUND('19 税（千円）'!D63/1000,0)</f>
        <v>63</v>
      </c>
      <c r="E63" s="287">
        <f>ROUND('19 税（千円）'!E63/1000,0)</f>
        <v>914</v>
      </c>
      <c r="F63" s="287">
        <f>ROUND('19 税（千円）'!F63/1000,0)</f>
        <v>831</v>
      </c>
      <c r="G63" s="287">
        <f>ROUND('19 税（千円）'!G63/1000,0)</f>
        <v>12</v>
      </c>
      <c r="H63" s="287">
        <f>ROUND('19 税（千円）'!H63/1000,0)</f>
        <v>844</v>
      </c>
      <c r="I63" s="288">
        <f t="shared" si="2"/>
        <v>97.64982373678026</v>
      </c>
      <c r="J63" s="288">
        <f t="shared" si="0"/>
        <v>19.047619047619047</v>
      </c>
      <c r="K63" s="289">
        <f t="shared" si="1"/>
        <v>92.34135667396062</v>
      </c>
    </row>
    <row r="64" spans="1:11" s="268" customFormat="1" ht="16.5" customHeight="1">
      <c r="A64" s="312">
        <v>55</v>
      </c>
      <c r="B64" s="298" t="s">
        <v>81</v>
      </c>
      <c r="C64" s="286">
        <f>ROUND('19 税（千円）'!C64/1000,0)</f>
        <v>1280</v>
      </c>
      <c r="D64" s="287">
        <f>ROUND('19 税（千円）'!D64/1000,0)</f>
        <v>69</v>
      </c>
      <c r="E64" s="287">
        <f>ROUND('19 税（千円）'!E64/1000,0)</f>
        <v>1349</v>
      </c>
      <c r="F64" s="287">
        <f>ROUND('19 税（千円）'!F64/1000,0)</f>
        <v>1268</v>
      </c>
      <c r="G64" s="287">
        <f>ROUND('19 税（千円）'!G64/1000,0)</f>
        <v>16</v>
      </c>
      <c r="H64" s="287">
        <f>ROUND('19 税（千円）'!H64/1000,0)</f>
        <v>1284</v>
      </c>
      <c r="I64" s="288">
        <f t="shared" si="2"/>
        <v>99.0625</v>
      </c>
      <c r="J64" s="288">
        <f t="shared" si="0"/>
        <v>23.18840579710145</v>
      </c>
      <c r="K64" s="289">
        <f t="shared" si="1"/>
        <v>95.18161601186064</v>
      </c>
    </row>
    <row r="65" spans="1:11" s="268" customFormat="1" ht="16.5" customHeight="1">
      <c r="A65" s="312">
        <v>56</v>
      </c>
      <c r="B65" s="298" t="s">
        <v>82</v>
      </c>
      <c r="C65" s="286">
        <f>ROUND('19 税（千円）'!C65/1000,0)</f>
        <v>247</v>
      </c>
      <c r="D65" s="287">
        <f>ROUND('19 税（千円）'!D65/1000,0)</f>
        <v>1</v>
      </c>
      <c r="E65" s="287">
        <f>ROUND('19 税（千円）'!E65/1000,0)</f>
        <v>248</v>
      </c>
      <c r="F65" s="287">
        <f>ROUND('19 税（千円）'!F65/1000,0)</f>
        <v>247</v>
      </c>
      <c r="G65" s="287">
        <f>ROUND('19 税（千円）'!G65/1000,0)</f>
        <v>1</v>
      </c>
      <c r="H65" s="287">
        <f>ROUND('19 税（千円）'!H65/1000,0)</f>
        <v>248</v>
      </c>
      <c r="I65" s="288">
        <f t="shared" si="2"/>
        <v>100</v>
      </c>
      <c r="J65" s="288">
        <f>G65/D65*100</f>
        <v>100</v>
      </c>
      <c r="K65" s="289">
        <f t="shared" si="1"/>
        <v>100</v>
      </c>
    </row>
    <row r="66" spans="1:11" s="268" customFormat="1" ht="16.5" customHeight="1">
      <c r="A66" s="312">
        <v>57</v>
      </c>
      <c r="B66" s="298" t="s">
        <v>83</v>
      </c>
      <c r="C66" s="286">
        <f>ROUND('19 税（千円）'!C66/1000,0)</f>
        <v>1781</v>
      </c>
      <c r="D66" s="287">
        <f>ROUND('19 税（千円）'!D66/1000,0)</f>
        <v>80</v>
      </c>
      <c r="E66" s="287">
        <f>ROUND('19 税（千円）'!E66/1000,0)</f>
        <v>1861</v>
      </c>
      <c r="F66" s="287">
        <f>ROUND('19 税（千円）'!F66/1000,0)</f>
        <v>1771</v>
      </c>
      <c r="G66" s="287">
        <f>ROUND('19 税（千円）'!G66/1000,0)</f>
        <v>17</v>
      </c>
      <c r="H66" s="287">
        <f>ROUND('19 税（千円）'!H66/1000,0)</f>
        <v>1788</v>
      </c>
      <c r="I66" s="288">
        <f t="shared" si="2"/>
        <v>99.43851768669288</v>
      </c>
      <c r="J66" s="288">
        <f t="shared" si="0"/>
        <v>21.25</v>
      </c>
      <c r="K66" s="289">
        <f t="shared" si="1"/>
        <v>96.07737775389576</v>
      </c>
    </row>
    <row r="67" spans="1:11" s="268" customFormat="1" ht="16.5" customHeight="1">
      <c r="A67" s="312">
        <v>58</v>
      </c>
      <c r="B67" s="298" t="s">
        <v>84</v>
      </c>
      <c r="C67" s="286">
        <f>ROUND('19 税（千円）'!C67/1000,0)</f>
        <v>1695</v>
      </c>
      <c r="D67" s="287">
        <f>ROUND('19 税（千円）'!D67/1000,0)</f>
        <v>122</v>
      </c>
      <c r="E67" s="287">
        <f>ROUND('19 税（千円）'!E67/1000,0)</f>
        <v>1817</v>
      </c>
      <c r="F67" s="287">
        <f>ROUND('19 税（千円）'!F67/1000,0)</f>
        <v>1674</v>
      </c>
      <c r="G67" s="287">
        <f>ROUND('19 税（千円）'!G67/1000,0)</f>
        <v>20</v>
      </c>
      <c r="H67" s="287">
        <f>ROUND('19 税（千円）'!H67/1000,0)</f>
        <v>1694</v>
      </c>
      <c r="I67" s="288">
        <f t="shared" si="2"/>
        <v>98.76106194690266</v>
      </c>
      <c r="J67" s="288">
        <f t="shared" si="0"/>
        <v>16.39344262295082</v>
      </c>
      <c r="K67" s="289">
        <f t="shared" si="1"/>
        <v>93.23059988992846</v>
      </c>
    </row>
    <row r="68" spans="1:11" s="268" customFormat="1" ht="16.5" customHeight="1">
      <c r="A68" s="312">
        <v>59</v>
      </c>
      <c r="B68" s="298" t="s">
        <v>85</v>
      </c>
      <c r="C68" s="286">
        <f>ROUND('19 税（千円）'!C68/1000,0)</f>
        <v>3815</v>
      </c>
      <c r="D68" s="287">
        <f>ROUND('19 税（千円）'!D68/1000,0)</f>
        <v>313</v>
      </c>
      <c r="E68" s="287">
        <f>ROUND('19 税（千円）'!E68/1000,0)</f>
        <v>4128</v>
      </c>
      <c r="F68" s="287">
        <f>ROUND('19 税（千円）'!F68/1000,0)</f>
        <v>3766</v>
      </c>
      <c r="G68" s="287">
        <f>ROUND('19 税（千円）'!G68/1000,0)</f>
        <v>53</v>
      </c>
      <c r="H68" s="287">
        <f>ROUND('19 税（千円）'!H68/1000,0)</f>
        <v>3819</v>
      </c>
      <c r="I68" s="288">
        <f t="shared" si="2"/>
        <v>98.71559633027523</v>
      </c>
      <c r="J68" s="288">
        <f t="shared" si="0"/>
        <v>16.93290734824281</v>
      </c>
      <c r="K68" s="289">
        <f t="shared" si="1"/>
        <v>92.51453488372093</v>
      </c>
    </row>
    <row r="69" spans="1:11" s="268" customFormat="1" ht="16.5" customHeight="1">
      <c r="A69" s="312">
        <v>60</v>
      </c>
      <c r="B69" s="298" t="s">
        <v>86</v>
      </c>
      <c r="C69" s="286">
        <f>ROUND('19 税（千円）'!C69/1000,0)</f>
        <v>5183</v>
      </c>
      <c r="D69" s="287">
        <f>ROUND('19 税（千円）'!D69/1000,0)</f>
        <v>242</v>
      </c>
      <c r="E69" s="287">
        <f>ROUND('19 税（千円）'!E69/1000,0)</f>
        <v>5424</v>
      </c>
      <c r="F69" s="287">
        <f>ROUND('19 税（千円）'!F69/1000,0)</f>
        <v>5132</v>
      </c>
      <c r="G69" s="287">
        <f>ROUND('19 税（千円）'!G69/1000,0)</f>
        <v>73</v>
      </c>
      <c r="H69" s="287">
        <f>ROUND('19 税（千円）'!H69/1000,0)</f>
        <v>5205</v>
      </c>
      <c r="I69" s="288">
        <f t="shared" si="2"/>
        <v>99.01601389156859</v>
      </c>
      <c r="J69" s="288">
        <f t="shared" si="0"/>
        <v>30.165289256198346</v>
      </c>
      <c r="K69" s="289">
        <f t="shared" si="1"/>
        <v>95.96238938053098</v>
      </c>
    </row>
    <row r="70" spans="1:11" s="268" customFormat="1" ht="16.5" customHeight="1">
      <c r="A70" s="312">
        <v>61</v>
      </c>
      <c r="B70" s="298" t="s">
        <v>87</v>
      </c>
      <c r="C70" s="286">
        <f>ROUND('19 税（千円）'!C70/1000,0)</f>
        <v>3643</v>
      </c>
      <c r="D70" s="287">
        <f>ROUND('19 税（千円）'!D70/1000,0)</f>
        <v>186</v>
      </c>
      <c r="E70" s="287">
        <f>ROUND('19 税（千円）'!E70/1000,0)</f>
        <v>3828</v>
      </c>
      <c r="F70" s="287">
        <f>ROUND('19 税（千円）'!F70/1000,0)</f>
        <v>3600</v>
      </c>
      <c r="G70" s="287">
        <f>ROUND('19 税（千円）'!G70/1000,0)</f>
        <v>50</v>
      </c>
      <c r="H70" s="287">
        <f>ROUND('19 税（千円）'!H70/1000,0)</f>
        <v>3650</v>
      </c>
      <c r="I70" s="288">
        <f t="shared" si="2"/>
        <v>98.81965413121054</v>
      </c>
      <c r="J70" s="288">
        <f t="shared" si="0"/>
        <v>26.881720430107524</v>
      </c>
      <c r="K70" s="289">
        <f t="shared" si="1"/>
        <v>95.35005224660397</v>
      </c>
    </row>
    <row r="71" spans="1:11" s="268" customFormat="1" ht="16.5" customHeight="1">
      <c r="A71" s="312">
        <v>62</v>
      </c>
      <c r="B71" s="298" t="s">
        <v>88</v>
      </c>
      <c r="C71" s="286">
        <f>ROUND('19 税（千円）'!C71/1000,0)</f>
        <v>5312</v>
      </c>
      <c r="D71" s="287">
        <f>ROUND('19 税（千円）'!D71/1000,0)</f>
        <v>244</v>
      </c>
      <c r="E71" s="287">
        <f>ROUND('19 税（千円）'!E71/1000,0)</f>
        <v>5556</v>
      </c>
      <c r="F71" s="287">
        <f>ROUND('19 税（千円）'!F71/1000,0)</f>
        <v>5258</v>
      </c>
      <c r="G71" s="287">
        <f>ROUND('19 税（千円）'!G71/1000,0)</f>
        <v>72</v>
      </c>
      <c r="H71" s="287">
        <f>ROUND('19 税（千円）'!H71/1000,0)</f>
        <v>5330</v>
      </c>
      <c r="I71" s="288">
        <f t="shared" si="2"/>
        <v>98.98343373493977</v>
      </c>
      <c r="J71" s="288">
        <f t="shared" si="0"/>
        <v>29.508196721311474</v>
      </c>
      <c r="K71" s="289">
        <f t="shared" si="1"/>
        <v>95.93232541396688</v>
      </c>
    </row>
    <row r="72" spans="1:11" s="268" customFormat="1" ht="16.5" customHeight="1" thickBot="1">
      <c r="A72" s="312">
        <v>63</v>
      </c>
      <c r="B72" s="313" t="s">
        <v>89</v>
      </c>
      <c r="C72" s="292">
        <f>ROUND('19 税（千円）'!C72/1000,0)</f>
        <v>3060</v>
      </c>
      <c r="D72" s="293">
        <f>ROUND('19 税（千円）'!D72/1000,0)</f>
        <v>286</v>
      </c>
      <c r="E72" s="314">
        <f>ROUND('19 税（千円）'!E72/1000,0)</f>
        <v>3345</v>
      </c>
      <c r="F72" s="293">
        <f>ROUND('19 税（千円）'!F72/1000,0)</f>
        <v>3004</v>
      </c>
      <c r="G72" s="293">
        <f>ROUND('19 税（千円）'!G72/1000,0)</f>
        <v>88</v>
      </c>
      <c r="H72" s="314">
        <f>ROUND('19 税（千円）'!H72/1000,0)</f>
        <v>3091</v>
      </c>
      <c r="I72" s="295">
        <f t="shared" si="2"/>
        <v>98.16993464052287</v>
      </c>
      <c r="J72" s="295">
        <f t="shared" si="0"/>
        <v>30.76923076923077</v>
      </c>
      <c r="K72" s="296">
        <f t="shared" si="1"/>
        <v>92.406576980568</v>
      </c>
    </row>
    <row r="73" spans="1:11" s="305" customFormat="1" ht="18" customHeight="1" thickBot="1" thickTop="1">
      <c r="A73" s="649" t="s">
        <v>151</v>
      </c>
      <c r="B73" s="650"/>
      <c r="C73" s="315">
        <f>ROUND('19 税（千円）'!C73/1000,0)</f>
        <v>65370</v>
      </c>
      <c r="D73" s="315">
        <f>ROUND('19 税（千円）'!D73/1000,0)</f>
        <v>3999</v>
      </c>
      <c r="E73" s="315">
        <f>ROUND('19 税（千円）'!E73/1000,0)</f>
        <v>69369</v>
      </c>
      <c r="F73" s="315">
        <f>ROUND('19 税（千円）'!F73/1000,0)</f>
        <v>64635</v>
      </c>
      <c r="G73" s="315">
        <f>ROUND('19 税（千円）'!G73/1000,0)</f>
        <v>966</v>
      </c>
      <c r="H73" s="315">
        <f>ROUND('19 税（千円）'!H73/1000,0)</f>
        <v>65601</v>
      </c>
      <c r="I73" s="316">
        <f t="shared" si="2"/>
        <v>98.87563102340523</v>
      </c>
      <c r="J73" s="316">
        <f t="shared" si="0"/>
        <v>24.15603900975244</v>
      </c>
      <c r="K73" s="317">
        <f t="shared" si="1"/>
        <v>94.56817886952386</v>
      </c>
    </row>
    <row r="74" spans="1:11" s="305" customFormat="1" ht="18" customHeight="1" thickBot="1" thickTop="1">
      <c r="A74" s="651" t="s">
        <v>150</v>
      </c>
      <c r="B74" s="652"/>
      <c r="C74" s="302">
        <f>ROUND('19 税（千円）'!C74/1000,0)</f>
        <v>1089300</v>
      </c>
      <c r="D74" s="302">
        <f>ROUND('19 税（千円）'!D74/1000,0)</f>
        <v>59448</v>
      </c>
      <c r="E74" s="302">
        <f>ROUND('19 税（千円）'!E74/1000,0)</f>
        <v>1148748</v>
      </c>
      <c r="F74" s="302">
        <f>ROUND('19 税（千円）'!F74/1000,0)</f>
        <v>1076214</v>
      </c>
      <c r="G74" s="302">
        <f>ROUND('19 税（千円）'!G74/1000,0)</f>
        <v>16391</v>
      </c>
      <c r="H74" s="302">
        <f>ROUND('19 税（千円）'!H74/1000,0)</f>
        <v>1092606</v>
      </c>
      <c r="I74" s="318">
        <f t="shared" si="2"/>
        <v>98.79867805012394</v>
      </c>
      <c r="J74" s="318">
        <f>G74/D74*100</f>
        <v>27.571995693715518</v>
      </c>
      <c r="K74" s="319">
        <f>H74/E74*100</f>
        <v>95.11276624638302</v>
      </c>
    </row>
    <row r="75" ht="15.75" customHeight="1">
      <c r="A75" s="73" t="s">
        <v>149</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M15" sqref="M15"/>
      <selection pane="topRight" activeCell="M15" sqref="M15"/>
      <selection pane="bottomLeft" activeCell="M15" sqref="M15"/>
      <selection pane="bottomRight" activeCell="A1" sqref="A1:IV16384"/>
    </sheetView>
  </sheetViews>
  <sheetFormatPr defaultColWidth="9.00390625" defaultRowHeight="13.5"/>
  <cols>
    <col min="1" max="1" width="4.125" style="72" customWidth="1"/>
    <col min="2" max="2" width="11.125" style="72" customWidth="1"/>
    <col min="3" max="8" width="15.625" style="72" customWidth="1"/>
    <col min="9" max="11" width="6.625" style="72" customWidth="1"/>
    <col min="12" max="16384" width="9.00390625" style="72" customWidth="1"/>
  </cols>
  <sheetData>
    <row r="1" spans="1:11" ht="18.75">
      <c r="A1" s="669" t="s">
        <v>173</v>
      </c>
      <c r="B1" s="669"/>
      <c r="C1" s="669"/>
      <c r="D1" s="669"/>
      <c r="E1" s="669"/>
      <c r="F1" s="669"/>
      <c r="G1" s="669"/>
      <c r="H1" s="669"/>
      <c r="I1" s="669"/>
      <c r="J1" s="669"/>
      <c r="K1" s="669"/>
    </row>
    <row r="2" spans="7:11" ht="6" customHeight="1">
      <c r="G2" s="123"/>
      <c r="H2" s="124"/>
      <c r="I2" s="124"/>
      <c r="J2" s="124"/>
      <c r="K2" s="124"/>
    </row>
    <row r="3" spans="7:11" ht="16.5" customHeight="1" thickBot="1">
      <c r="G3" s="123"/>
      <c r="H3" s="123"/>
      <c r="I3" s="122"/>
      <c r="J3" s="122"/>
      <c r="K3" s="121" t="s">
        <v>172</v>
      </c>
    </row>
    <row r="4" spans="1:11" s="81" customFormat="1" ht="17.25" customHeight="1">
      <c r="A4" s="670" t="s">
        <v>8</v>
      </c>
      <c r="B4" s="671"/>
      <c r="C4" s="676" t="s">
        <v>171</v>
      </c>
      <c r="D4" s="677"/>
      <c r="E4" s="677"/>
      <c r="F4" s="677" t="s">
        <v>170</v>
      </c>
      <c r="G4" s="677"/>
      <c r="H4" s="677"/>
      <c r="I4" s="677" t="s">
        <v>169</v>
      </c>
      <c r="J4" s="677"/>
      <c r="K4" s="678"/>
    </row>
    <row r="5" spans="1:11" s="81" customFormat="1" ht="6" customHeight="1">
      <c r="A5" s="672"/>
      <c r="B5" s="673"/>
      <c r="C5" s="120"/>
      <c r="D5" s="119"/>
      <c r="E5" s="119"/>
      <c r="F5" s="119"/>
      <c r="G5" s="119"/>
      <c r="H5" s="119"/>
      <c r="I5" s="119"/>
      <c r="J5" s="119"/>
      <c r="K5" s="118"/>
    </row>
    <row r="6" spans="1:11" s="81" customFormat="1" ht="17.25" customHeight="1">
      <c r="A6" s="672"/>
      <c r="B6" s="673"/>
      <c r="C6" s="117" t="s">
        <v>168</v>
      </c>
      <c r="D6" s="116" t="s">
        <v>167</v>
      </c>
      <c r="E6" s="116" t="s">
        <v>164</v>
      </c>
      <c r="F6" s="116" t="s">
        <v>168</v>
      </c>
      <c r="G6" s="116" t="s">
        <v>167</v>
      </c>
      <c r="H6" s="116" t="s">
        <v>164</v>
      </c>
      <c r="I6" s="116" t="s">
        <v>166</v>
      </c>
      <c r="J6" s="116" t="s">
        <v>165</v>
      </c>
      <c r="K6" s="115" t="s">
        <v>164</v>
      </c>
    </row>
    <row r="7" spans="1:11" s="81" customFormat="1" ht="17.25" customHeight="1">
      <c r="A7" s="672"/>
      <c r="B7" s="673"/>
      <c r="C7" s="117" t="s">
        <v>256</v>
      </c>
      <c r="D7" s="116" t="s">
        <v>257</v>
      </c>
      <c r="E7" s="116" t="s">
        <v>258</v>
      </c>
      <c r="F7" s="116" t="s">
        <v>259</v>
      </c>
      <c r="G7" s="116" t="s">
        <v>260</v>
      </c>
      <c r="H7" s="116" t="s">
        <v>261</v>
      </c>
      <c r="I7" s="116" t="s">
        <v>262</v>
      </c>
      <c r="J7" s="116" t="s">
        <v>263</v>
      </c>
      <c r="K7" s="115" t="s">
        <v>264</v>
      </c>
    </row>
    <row r="8" spans="1:11" s="81" customFormat="1" ht="6" customHeight="1" thickBot="1">
      <c r="A8" s="674"/>
      <c r="B8" s="675"/>
      <c r="C8" s="114"/>
      <c r="D8" s="113"/>
      <c r="E8" s="113"/>
      <c r="F8" s="113"/>
      <c r="G8" s="113"/>
      <c r="H8" s="113"/>
      <c r="I8" s="113"/>
      <c r="J8" s="113"/>
      <c r="K8" s="112"/>
    </row>
    <row r="9" spans="1:11" s="81" customFormat="1" ht="16.5" customHeight="1">
      <c r="A9" s="108">
        <v>1</v>
      </c>
      <c r="B9" s="111" t="s">
        <v>154</v>
      </c>
      <c r="C9" s="248">
        <v>224924436</v>
      </c>
      <c r="D9" s="249">
        <v>8771507</v>
      </c>
      <c r="E9" s="105">
        <f aca="true" t="shared" si="0" ref="E9:E48">C9+D9</f>
        <v>233695943</v>
      </c>
      <c r="F9" s="249">
        <v>222965718</v>
      </c>
      <c r="G9" s="249">
        <v>2936592</v>
      </c>
      <c r="H9" s="105">
        <f aca="true" t="shared" si="1" ref="H9:H48">F9+G9</f>
        <v>225902310</v>
      </c>
      <c r="I9" s="110">
        <f aca="true" t="shared" si="2" ref="I9:K40">F9/C9*100</f>
        <v>99.12916620584524</v>
      </c>
      <c r="J9" s="110">
        <f t="shared" si="2"/>
        <v>33.478762543312115</v>
      </c>
      <c r="K9" s="109">
        <f t="shared" si="2"/>
        <v>96.66505421533998</v>
      </c>
    </row>
    <row r="10" spans="1:11" s="81" customFormat="1" ht="16.5" customHeight="1">
      <c r="A10" s="107">
        <v>2</v>
      </c>
      <c r="B10" s="106" t="s">
        <v>28</v>
      </c>
      <c r="C10" s="250">
        <v>55481538</v>
      </c>
      <c r="D10" s="251">
        <v>2918684</v>
      </c>
      <c r="E10" s="105">
        <f t="shared" si="0"/>
        <v>58400222</v>
      </c>
      <c r="F10" s="251">
        <v>54801106</v>
      </c>
      <c r="G10" s="251">
        <v>770534</v>
      </c>
      <c r="H10" s="105">
        <f t="shared" si="1"/>
        <v>55571640</v>
      </c>
      <c r="I10" s="88">
        <f t="shared" si="2"/>
        <v>98.7735884322457</v>
      </c>
      <c r="J10" s="88">
        <f t="shared" si="2"/>
        <v>26.400048789111807</v>
      </c>
      <c r="K10" s="87">
        <f t="shared" si="2"/>
        <v>95.15655608295461</v>
      </c>
    </row>
    <row r="11" spans="1:11" s="81" customFormat="1" ht="16.5" customHeight="1">
      <c r="A11" s="107">
        <v>3</v>
      </c>
      <c r="B11" s="106" t="s">
        <v>29</v>
      </c>
      <c r="C11" s="250">
        <v>29709939</v>
      </c>
      <c r="D11" s="251">
        <v>1512856</v>
      </c>
      <c r="E11" s="105">
        <f t="shared" si="0"/>
        <v>31222795</v>
      </c>
      <c r="F11" s="251">
        <v>29389458</v>
      </c>
      <c r="G11" s="251">
        <v>373686</v>
      </c>
      <c r="H11" s="105">
        <f t="shared" si="1"/>
        <v>29763144</v>
      </c>
      <c r="I11" s="88">
        <f t="shared" si="2"/>
        <v>98.92130037695466</v>
      </c>
      <c r="J11" s="88">
        <f t="shared" si="2"/>
        <v>24.700698546325626</v>
      </c>
      <c r="K11" s="87">
        <f t="shared" si="2"/>
        <v>95.32504697289272</v>
      </c>
    </row>
    <row r="12" spans="1:11" s="81" customFormat="1" ht="16.5" customHeight="1">
      <c r="A12" s="107">
        <v>4</v>
      </c>
      <c r="B12" s="106" t="s">
        <v>30</v>
      </c>
      <c r="C12" s="250">
        <v>91353076</v>
      </c>
      <c r="D12" s="251">
        <v>7836738</v>
      </c>
      <c r="E12" s="105">
        <f t="shared" si="0"/>
        <v>99189814</v>
      </c>
      <c r="F12" s="251">
        <v>89685228</v>
      </c>
      <c r="G12" s="251">
        <v>2110396</v>
      </c>
      <c r="H12" s="105">
        <f t="shared" si="1"/>
        <v>91795624</v>
      </c>
      <c r="I12" s="88">
        <f t="shared" si="2"/>
        <v>98.17428369899662</v>
      </c>
      <c r="J12" s="88">
        <f t="shared" si="2"/>
        <v>26.929520930775023</v>
      </c>
      <c r="K12" s="87">
        <f t="shared" si="2"/>
        <v>92.54541398777096</v>
      </c>
    </row>
    <row r="13" spans="1:11" s="81" customFormat="1" ht="16.5" customHeight="1">
      <c r="A13" s="107">
        <v>5</v>
      </c>
      <c r="B13" s="106" t="s">
        <v>31</v>
      </c>
      <c r="C13" s="250">
        <v>10289527</v>
      </c>
      <c r="D13" s="251">
        <v>421784</v>
      </c>
      <c r="E13" s="105">
        <f t="shared" si="0"/>
        <v>10711311</v>
      </c>
      <c r="F13" s="251">
        <v>10187758</v>
      </c>
      <c r="G13" s="251">
        <v>124939</v>
      </c>
      <c r="H13" s="105">
        <f t="shared" si="1"/>
        <v>10312697</v>
      </c>
      <c r="I13" s="88">
        <f t="shared" si="2"/>
        <v>99.01094578983076</v>
      </c>
      <c r="J13" s="88">
        <f t="shared" si="2"/>
        <v>29.621559850539615</v>
      </c>
      <c r="K13" s="87">
        <f t="shared" si="2"/>
        <v>96.2785694486884</v>
      </c>
    </row>
    <row r="14" spans="1:11" s="81" customFormat="1" ht="16.5" customHeight="1">
      <c r="A14" s="107">
        <v>6</v>
      </c>
      <c r="B14" s="106" t="s">
        <v>32</v>
      </c>
      <c r="C14" s="250">
        <v>8718692</v>
      </c>
      <c r="D14" s="251">
        <v>631362</v>
      </c>
      <c r="E14" s="105">
        <f t="shared" si="0"/>
        <v>9350054</v>
      </c>
      <c r="F14" s="251">
        <v>8594641</v>
      </c>
      <c r="G14" s="251">
        <v>106217</v>
      </c>
      <c r="H14" s="105">
        <f t="shared" si="1"/>
        <v>8700858</v>
      </c>
      <c r="I14" s="88">
        <f t="shared" si="2"/>
        <v>98.5771833664958</v>
      </c>
      <c r="J14" s="88">
        <f t="shared" si="2"/>
        <v>16.823470528793308</v>
      </c>
      <c r="K14" s="87">
        <f t="shared" si="2"/>
        <v>93.05676737268041</v>
      </c>
    </row>
    <row r="15" spans="1:11" s="81" customFormat="1" ht="16.5" customHeight="1">
      <c r="A15" s="107">
        <v>7</v>
      </c>
      <c r="B15" s="106" t="s">
        <v>33</v>
      </c>
      <c r="C15" s="250">
        <v>52227939</v>
      </c>
      <c r="D15" s="251">
        <v>4261446</v>
      </c>
      <c r="E15" s="105">
        <f t="shared" si="0"/>
        <v>56489385</v>
      </c>
      <c r="F15" s="251">
        <v>51364124</v>
      </c>
      <c r="G15" s="251">
        <v>728657</v>
      </c>
      <c r="H15" s="105">
        <f t="shared" si="1"/>
        <v>52092781</v>
      </c>
      <c r="I15" s="88">
        <f t="shared" si="2"/>
        <v>98.34606722658538</v>
      </c>
      <c r="J15" s="88">
        <f t="shared" si="2"/>
        <v>17.09882044733173</v>
      </c>
      <c r="K15" s="87">
        <f t="shared" si="2"/>
        <v>92.21693774856993</v>
      </c>
    </row>
    <row r="16" spans="1:11" s="81" customFormat="1" ht="16.5" customHeight="1">
      <c r="A16" s="107">
        <v>8</v>
      </c>
      <c r="B16" s="106" t="s">
        <v>34</v>
      </c>
      <c r="C16" s="250">
        <v>12023846</v>
      </c>
      <c r="D16" s="251">
        <v>616701</v>
      </c>
      <c r="E16" s="105">
        <f t="shared" si="0"/>
        <v>12640547</v>
      </c>
      <c r="F16" s="251">
        <v>11872278</v>
      </c>
      <c r="G16" s="251">
        <v>143599</v>
      </c>
      <c r="H16" s="105">
        <f t="shared" si="1"/>
        <v>12015877</v>
      </c>
      <c r="I16" s="88">
        <f t="shared" si="2"/>
        <v>98.73943827956546</v>
      </c>
      <c r="J16" s="88">
        <f t="shared" si="2"/>
        <v>23.28502791466205</v>
      </c>
      <c r="K16" s="87">
        <f t="shared" si="2"/>
        <v>95.05820436409913</v>
      </c>
    </row>
    <row r="17" spans="1:11" s="81" customFormat="1" ht="16.5" customHeight="1">
      <c r="A17" s="108">
        <v>9</v>
      </c>
      <c r="B17" s="106" t="s">
        <v>35</v>
      </c>
      <c r="C17" s="250">
        <v>15062283</v>
      </c>
      <c r="D17" s="251">
        <v>348034</v>
      </c>
      <c r="E17" s="105">
        <f t="shared" si="0"/>
        <v>15410317</v>
      </c>
      <c r="F17" s="251">
        <v>14916166</v>
      </c>
      <c r="G17" s="251">
        <v>140993</v>
      </c>
      <c r="H17" s="105">
        <f t="shared" si="1"/>
        <v>15057159</v>
      </c>
      <c r="I17" s="88">
        <f t="shared" si="2"/>
        <v>99.02991465503602</v>
      </c>
      <c r="J17" s="88">
        <f t="shared" si="2"/>
        <v>40.51127188722941</v>
      </c>
      <c r="K17" s="87">
        <f t="shared" si="2"/>
        <v>97.70830152293428</v>
      </c>
    </row>
    <row r="18" spans="1:11" s="81" customFormat="1" ht="16.5" customHeight="1">
      <c r="A18" s="107">
        <v>10</v>
      </c>
      <c r="B18" s="106" t="s">
        <v>36</v>
      </c>
      <c r="C18" s="250">
        <v>10985883</v>
      </c>
      <c r="D18" s="251">
        <v>767868</v>
      </c>
      <c r="E18" s="105">
        <f t="shared" si="0"/>
        <v>11753751</v>
      </c>
      <c r="F18" s="251">
        <v>10842666</v>
      </c>
      <c r="G18" s="251">
        <v>357283</v>
      </c>
      <c r="H18" s="105">
        <f t="shared" si="1"/>
        <v>11199949</v>
      </c>
      <c r="I18" s="88">
        <f t="shared" si="2"/>
        <v>98.69635422113998</v>
      </c>
      <c r="J18" s="88">
        <f t="shared" si="2"/>
        <v>46.529221168221625</v>
      </c>
      <c r="K18" s="87">
        <f t="shared" si="2"/>
        <v>95.2882956257964</v>
      </c>
    </row>
    <row r="19" spans="1:11" s="81" customFormat="1" ht="16.5" customHeight="1">
      <c r="A19" s="107">
        <v>11</v>
      </c>
      <c r="B19" s="106" t="s">
        <v>37</v>
      </c>
      <c r="C19" s="250">
        <v>12295956</v>
      </c>
      <c r="D19" s="251">
        <v>511140</v>
      </c>
      <c r="E19" s="105">
        <f t="shared" si="0"/>
        <v>12807096</v>
      </c>
      <c r="F19" s="251">
        <v>12201710</v>
      </c>
      <c r="G19" s="251">
        <v>181504</v>
      </c>
      <c r="H19" s="105">
        <f t="shared" si="1"/>
        <v>12383214</v>
      </c>
      <c r="I19" s="88">
        <f t="shared" si="2"/>
        <v>99.23352035417173</v>
      </c>
      <c r="J19" s="88">
        <f t="shared" si="2"/>
        <v>35.50964510701569</v>
      </c>
      <c r="K19" s="87">
        <f t="shared" si="2"/>
        <v>96.6902567139342</v>
      </c>
    </row>
    <row r="20" spans="1:11" s="81" customFormat="1" ht="16.5" customHeight="1">
      <c r="A20" s="107">
        <v>12</v>
      </c>
      <c r="B20" s="106" t="s">
        <v>38</v>
      </c>
      <c r="C20" s="250">
        <v>27865720</v>
      </c>
      <c r="D20" s="251">
        <v>1543076</v>
      </c>
      <c r="E20" s="105">
        <f t="shared" si="0"/>
        <v>29408796</v>
      </c>
      <c r="F20" s="251">
        <v>27499613</v>
      </c>
      <c r="G20" s="251">
        <v>350098</v>
      </c>
      <c r="H20" s="105">
        <f t="shared" si="1"/>
        <v>27849711</v>
      </c>
      <c r="I20" s="88">
        <f t="shared" si="2"/>
        <v>98.68617426716409</v>
      </c>
      <c r="J20" s="88">
        <f t="shared" si="2"/>
        <v>22.688318657020133</v>
      </c>
      <c r="K20" s="87">
        <f t="shared" si="2"/>
        <v>94.69857589545659</v>
      </c>
    </row>
    <row r="21" spans="1:11" s="81" customFormat="1" ht="16.5" customHeight="1">
      <c r="A21" s="107">
        <v>13</v>
      </c>
      <c r="B21" s="106" t="s">
        <v>39</v>
      </c>
      <c r="C21" s="250">
        <v>21232345</v>
      </c>
      <c r="D21" s="251">
        <v>1255049</v>
      </c>
      <c r="E21" s="105">
        <f t="shared" si="0"/>
        <v>22487394</v>
      </c>
      <c r="F21" s="251">
        <v>20974951</v>
      </c>
      <c r="G21" s="251">
        <v>302753</v>
      </c>
      <c r="H21" s="105">
        <f t="shared" si="1"/>
        <v>21277704</v>
      </c>
      <c r="I21" s="88">
        <f t="shared" si="2"/>
        <v>98.78772693265864</v>
      </c>
      <c r="J21" s="88">
        <f t="shared" si="2"/>
        <v>24.122803173421914</v>
      </c>
      <c r="K21" s="87">
        <f t="shared" si="2"/>
        <v>94.6205860937021</v>
      </c>
    </row>
    <row r="22" spans="1:11" s="81" customFormat="1" ht="16.5" customHeight="1">
      <c r="A22" s="107">
        <v>14</v>
      </c>
      <c r="B22" s="106" t="s">
        <v>40</v>
      </c>
      <c r="C22" s="250">
        <v>7473116</v>
      </c>
      <c r="D22" s="251">
        <v>255920</v>
      </c>
      <c r="E22" s="105">
        <f t="shared" si="0"/>
        <v>7729036</v>
      </c>
      <c r="F22" s="251">
        <v>7405692</v>
      </c>
      <c r="G22" s="251">
        <v>68896</v>
      </c>
      <c r="H22" s="105">
        <f t="shared" si="1"/>
        <v>7474588</v>
      </c>
      <c r="I22" s="88">
        <f t="shared" si="2"/>
        <v>99.09777929313556</v>
      </c>
      <c r="J22" s="88">
        <f t="shared" si="2"/>
        <v>26.920912785245388</v>
      </c>
      <c r="K22" s="87">
        <f t="shared" si="2"/>
        <v>96.70789474909937</v>
      </c>
    </row>
    <row r="23" spans="1:11" s="81" customFormat="1" ht="16.5" customHeight="1">
      <c r="A23" s="107">
        <v>15</v>
      </c>
      <c r="B23" s="106" t="s">
        <v>41</v>
      </c>
      <c r="C23" s="250">
        <v>14531292</v>
      </c>
      <c r="D23" s="251">
        <v>756268</v>
      </c>
      <c r="E23" s="105">
        <f t="shared" si="0"/>
        <v>15287560</v>
      </c>
      <c r="F23" s="251">
        <v>14395450</v>
      </c>
      <c r="G23" s="251">
        <v>197713</v>
      </c>
      <c r="H23" s="105">
        <f t="shared" si="1"/>
        <v>14593163</v>
      </c>
      <c r="I23" s="88">
        <f t="shared" si="2"/>
        <v>99.06517603527615</v>
      </c>
      <c r="J23" s="88">
        <f t="shared" si="2"/>
        <v>26.14324551613978</v>
      </c>
      <c r="K23" s="87">
        <f t="shared" si="2"/>
        <v>95.45776435219224</v>
      </c>
    </row>
    <row r="24" spans="1:11" s="81" customFormat="1" ht="16.5" customHeight="1">
      <c r="A24" s="107">
        <v>16</v>
      </c>
      <c r="B24" s="106" t="s">
        <v>42</v>
      </c>
      <c r="C24" s="250">
        <v>18553188</v>
      </c>
      <c r="D24" s="251">
        <v>981693</v>
      </c>
      <c r="E24" s="105">
        <f t="shared" si="0"/>
        <v>19534881</v>
      </c>
      <c r="F24" s="251">
        <v>18350895</v>
      </c>
      <c r="G24" s="251">
        <v>248293</v>
      </c>
      <c r="H24" s="105">
        <f t="shared" si="1"/>
        <v>18599188</v>
      </c>
      <c r="I24" s="88">
        <f t="shared" si="2"/>
        <v>98.9096590839267</v>
      </c>
      <c r="J24" s="88">
        <f t="shared" si="2"/>
        <v>25.292326623496347</v>
      </c>
      <c r="K24" s="87">
        <f t="shared" si="2"/>
        <v>95.21014230903174</v>
      </c>
    </row>
    <row r="25" spans="1:11" s="81" customFormat="1" ht="16.5" customHeight="1">
      <c r="A25" s="108">
        <v>17</v>
      </c>
      <c r="B25" s="106" t="s">
        <v>43</v>
      </c>
      <c r="C25" s="250">
        <v>30030365</v>
      </c>
      <c r="D25" s="251">
        <v>1181027</v>
      </c>
      <c r="E25" s="105">
        <f t="shared" si="0"/>
        <v>31211392</v>
      </c>
      <c r="F25" s="251">
        <v>29735922</v>
      </c>
      <c r="G25" s="251">
        <v>394287</v>
      </c>
      <c r="H25" s="105">
        <f t="shared" si="1"/>
        <v>30130209</v>
      </c>
      <c r="I25" s="88">
        <f t="shared" si="2"/>
        <v>99.0195157468116</v>
      </c>
      <c r="J25" s="88">
        <f t="shared" si="2"/>
        <v>33.38509619170434</v>
      </c>
      <c r="K25" s="87">
        <f t="shared" si="2"/>
        <v>96.5359346997404</v>
      </c>
    </row>
    <row r="26" spans="1:11" s="81" customFormat="1" ht="16.5" customHeight="1">
      <c r="A26" s="107">
        <v>18</v>
      </c>
      <c r="B26" s="106" t="s">
        <v>44</v>
      </c>
      <c r="C26" s="250">
        <v>35629321</v>
      </c>
      <c r="D26" s="251">
        <v>2806675</v>
      </c>
      <c r="E26" s="105">
        <f t="shared" si="0"/>
        <v>38435996</v>
      </c>
      <c r="F26" s="251">
        <v>34905993</v>
      </c>
      <c r="G26" s="251">
        <v>891111</v>
      </c>
      <c r="H26" s="105">
        <f t="shared" si="1"/>
        <v>35797104</v>
      </c>
      <c r="I26" s="88">
        <f t="shared" si="2"/>
        <v>97.96985185319697</v>
      </c>
      <c r="J26" s="88">
        <f t="shared" si="2"/>
        <v>31.749703831045633</v>
      </c>
      <c r="K26" s="87">
        <f t="shared" si="2"/>
        <v>93.1343212752962</v>
      </c>
    </row>
    <row r="27" spans="1:11" s="81" customFormat="1" ht="16.5" customHeight="1">
      <c r="A27" s="107">
        <v>19</v>
      </c>
      <c r="B27" s="106" t="s">
        <v>45</v>
      </c>
      <c r="C27" s="250">
        <v>47118390</v>
      </c>
      <c r="D27" s="251">
        <v>1398743</v>
      </c>
      <c r="E27" s="105">
        <f t="shared" si="0"/>
        <v>48517133</v>
      </c>
      <c r="F27" s="251">
        <v>46624349</v>
      </c>
      <c r="G27" s="251">
        <v>508524</v>
      </c>
      <c r="H27" s="105">
        <f t="shared" si="1"/>
        <v>47132873</v>
      </c>
      <c r="I27" s="88">
        <f t="shared" si="2"/>
        <v>98.95149006576838</v>
      </c>
      <c r="J27" s="88">
        <f t="shared" si="2"/>
        <v>36.355785158531624</v>
      </c>
      <c r="K27" s="87">
        <f t="shared" si="2"/>
        <v>97.14686356260994</v>
      </c>
    </row>
    <row r="28" spans="1:11" s="81" customFormat="1" ht="16.5" customHeight="1">
      <c r="A28" s="107">
        <v>20</v>
      </c>
      <c r="B28" s="106" t="s">
        <v>46</v>
      </c>
      <c r="C28" s="250">
        <v>11259095</v>
      </c>
      <c r="D28" s="251">
        <v>806152</v>
      </c>
      <c r="E28" s="105">
        <f t="shared" si="0"/>
        <v>12065247</v>
      </c>
      <c r="F28" s="251">
        <v>11063326</v>
      </c>
      <c r="G28" s="251">
        <v>164692</v>
      </c>
      <c r="H28" s="105">
        <f t="shared" si="1"/>
        <v>11228018</v>
      </c>
      <c r="I28" s="88">
        <f t="shared" si="2"/>
        <v>98.26123680455667</v>
      </c>
      <c r="J28" s="88">
        <f t="shared" si="2"/>
        <v>20.429397929918924</v>
      </c>
      <c r="K28" s="87">
        <f t="shared" si="2"/>
        <v>93.06082171380329</v>
      </c>
    </row>
    <row r="29" spans="1:11" s="81" customFormat="1" ht="16.5" customHeight="1">
      <c r="A29" s="107">
        <v>21</v>
      </c>
      <c r="B29" s="106" t="s">
        <v>47</v>
      </c>
      <c r="C29" s="250">
        <v>27786190</v>
      </c>
      <c r="D29" s="251">
        <v>1243167</v>
      </c>
      <c r="E29" s="105">
        <f t="shared" si="0"/>
        <v>29029357</v>
      </c>
      <c r="F29" s="251">
        <v>27540593</v>
      </c>
      <c r="G29" s="251">
        <v>295139</v>
      </c>
      <c r="H29" s="105">
        <f t="shared" si="1"/>
        <v>27835732</v>
      </c>
      <c r="I29" s="88">
        <f t="shared" si="2"/>
        <v>99.11611847468113</v>
      </c>
      <c r="J29" s="88">
        <f t="shared" si="2"/>
        <v>23.740897240676436</v>
      </c>
      <c r="K29" s="87">
        <f t="shared" si="2"/>
        <v>95.88821412751236</v>
      </c>
    </row>
    <row r="30" spans="1:11" s="81" customFormat="1" ht="16.5" customHeight="1">
      <c r="A30" s="107">
        <v>22</v>
      </c>
      <c r="B30" s="106" t="s">
        <v>48</v>
      </c>
      <c r="C30" s="250">
        <v>20937831</v>
      </c>
      <c r="D30" s="251">
        <v>1368716</v>
      </c>
      <c r="E30" s="105">
        <f t="shared" si="0"/>
        <v>22306547</v>
      </c>
      <c r="F30" s="251">
        <v>20717673</v>
      </c>
      <c r="G30" s="251">
        <v>381636</v>
      </c>
      <c r="H30" s="105">
        <f t="shared" si="1"/>
        <v>21099309</v>
      </c>
      <c r="I30" s="88">
        <f t="shared" si="2"/>
        <v>98.9485157273454</v>
      </c>
      <c r="J30" s="88">
        <f t="shared" si="2"/>
        <v>27.88277480499972</v>
      </c>
      <c r="K30" s="87">
        <f t="shared" si="2"/>
        <v>94.58796558696422</v>
      </c>
    </row>
    <row r="31" spans="1:11" s="81" customFormat="1" ht="16.5" customHeight="1">
      <c r="A31" s="107">
        <v>23</v>
      </c>
      <c r="B31" s="106" t="s">
        <v>49</v>
      </c>
      <c r="C31" s="250">
        <v>21163490</v>
      </c>
      <c r="D31" s="251">
        <v>1089941</v>
      </c>
      <c r="E31" s="105">
        <f t="shared" si="0"/>
        <v>22253431</v>
      </c>
      <c r="F31" s="251">
        <v>20925523</v>
      </c>
      <c r="G31" s="251">
        <v>338006</v>
      </c>
      <c r="H31" s="105">
        <f t="shared" si="1"/>
        <v>21263529</v>
      </c>
      <c r="I31" s="88">
        <f t="shared" si="2"/>
        <v>98.87557770481145</v>
      </c>
      <c r="J31" s="88">
        <f t="shared" si="2"/>
        <v>31.011403369540187</v>
      </c>
      <c r="K31" s="87">
        <f t="shared" si="2"/>
        <v>95.5516881868688</v>
      </c>
    </row>
    <row r="32" spans="1:11" s="81" customFormat="1" ht="16.5" customHeight="1">
      <c r="A32" s="107">
        <v>24</v>
      </c>
      <c r="B32" s="106" t="s">
        <v>50</v>
      </c>
      <c r="C32" s="250">
        <v>10595695</v>
      </c>
      <c r="D32" s="251">
        <v>575053</v>
      </c>
      <c r="E32" s="105">
        <f t="shared" si="0"/>
        <v>11170748</v>
      </c>
      <c r="F32" s="251">
        <v>10494016</v>
      </c>
      <c r="G32" s="251">
        <v>129895</v>
      </c>
      <c r="H32" s="105">
        <f t="shared" si="1"/>
        <v>10623911</v>
      </c>
      <c r="I32" s="88">
        <f t="shared" si="2"/>
        <v>99.04037441621337</v>
      </c>
      <c r="J32" s="88">
        <f t="shared" si="2"/>
        <v>22.588352725748756</v>
      </c>
      <c r="K32" s="87">
        <f t="shared" si="2"/>
        <v>95.10474141928545</v>
      </c>
    </row>
    <row r="33" spans="1:11" s="81" customFormat="1" ht="16.5" customHeight="1">
      <c r="A33" s="108">
        <v>25</v>
      </c>
      <c r="B33" s="106" t="s">
        <v>51</v>
      </c>
      <c r="C33" s="250">
        <v>14180155</v>
      </c>
      <c r="D33" s="251">
        <v>699699</v>
      </c>
      <c r="E33" s="105">
        <f t="shared" si="0"/>
        <v>14879854</v>
      </c>
      <c r="F33" s="251">
        <v>14054535</v>
      </c>
      <c r="G33" s="251">
        <v>249222</v>
      </c>
      <c r="H33" s="105">
        <f t="shared" si="1"/>
        <v>14303757</v>
      </c>
      <c r="I33" s="88">
        <f t="shared" si="2"/>
        <v>99.11411405587597</v>
      </c>
      <c r="J33" s="88">
        <f t="shared" si="2"/>
        <v>35.61845879442446</v>
      </c>
      <c r="K33" s="87">
        <f t="shared" si="2"/>
        <v>96.12834238830568</v>
      </c>
    </row>
    <row r="34" spans="1:11" s="81" customFormat="1" ht="16.5" customHeight="1">
      <c r="A34" s="107">
        <v>26</v>
      </c>
      <c r="B34" s="106" t="s">
        <v>52</v>
      </c>
      <c r="C34" s="250">
        <v>23145554</v>
      </c>
      <c r="D34" s="251">
        <v>1692142</v>
      </c>
      <c r="E34" s="105">
        <f t="shared" si="0"/>
        <v>24837696</v>
      </c>
      <c r="F34" s="251">
        <v>22765441</v>
      </c>
      <c r="G34" s="251">
        <v>382376</v>
      </c>
      <c r="H34" s="105">
        <f t="shared" si="1"/>
        <v>23147817</v>
      </c>
      <c r="I34" s="88">
        <f t="shared" si="2"/>
        <v>98.35772779515236</v>
      </c>
      <c r="J34" s="88">
        <f t="shared" si="2"/>
        <v>22.597157921734702</v>
      </c>
      <c r="K34" s="87">
        <f t="shared" si="2"/>
        <v>93.19631337785921</v>
      </c>
    </row>
    <row r="35" spans="1:11" s="81" customFormat="1" ht="16.5" customHeight="1">
      <c r="A35" s="107">
        <v>27</v>
      </c>
      <c r="B35" s="106" t="s">
        <v>53</v>
      </c>
      <c r="C35" s="250">
        <v>10073944</v>
      </c>
      <c r="D35" s="251">
        <v>234085</v>
      </c>
      <c r="E35" s="105">
        <f t="shared" si="0"/>
        <v>10308029</v>
      </c>
      <c r="F35" s="251">
        <v>10030194</v>
      </c>
      <c r="G35" s="251">
        <v>53496</v>
      </c>
      <c r="H35" s="105">
        <f t="shared" si="1"/>
        <v>10083690</v>
      </c>
      <c r="I35" s="88">
        <f t="shared" si="2"/>
        <v>99.56571130433124</v>
      </c>
      <c r="J35" s="88">
        <f t="shared" si="2"/>
        <v>22.85323707200376</v>
      </c>
      <c r="K35" s="87">
        <f t="shared" si="2"/>
        <v>97.82364795442466</v>
      </c>
    </row>
    <row r="36" spans="1:11" s="81" customFormat="1" ht="16.5" customHeight="1">
      <c r="A36" s="107">
        <v>28</v>
      </c>
      <c r="B36" s="106" t="s">
        <v>54</v>
      </c>
      <c r="C36" s="250">
        <v>22034644</v>
      </c>
      <c r="D36" s="251">
        <v>960069</v>
      </c>
      <c r="E36" s="105">
        <f t="shared" si="0"/>
        <v>22994713</v>
      </c>
      <c r="F36" s="251">
        <v>21810402</v>
      </c>
      <c r="G36" s="251">
        <v>282658</v>
      </c>
      <c r="H36" s="105">
        <f t="shared" si="1"/>
        <v>22093060</v>
      </c>
      <c r="I36" s="88">
        <f t="shared" si="2"/>
        <v>98.98232074908948</v>
      </c>
      <c r="J36" s="88">
        <f t="shared" si="2"/>
        <v>29.441425564204238</v>
      </c>
      <c r="K36" s="87">
        <f t="shared" si="2"/>
        <v>96.07886821635913</v>
      </c>
    </row>
    <row r="37" spans="1:11" s="81" customFormat="1" ht="16.5" customHeight="1">
      <c r="A37" s="107">
        <v>29</v>
      </c>
      <c r="B37" s="106" t="s">
        <v>55</v>
      </c>
      <c r="C37" s="250">
        <v>9152088</v>
      </c>
      <c r="D37" s="251">
        <v>417605</v>
      </c>
      <c r="E37" s="105">
        <f t="shared" si="0"/>
        <v>9569693</v>
      </c>
      <c r="F37" s="251">
        <v>9052599</v>
      </c>
      <c r="G37" s="251">
        <v>124897</v>
      </c>
      <c r="H37" s="105">
        <f t="shared" si="1"/>
        <v>9177496</v>
      </c>
      <c r="I37" s="88">
        <f t="shared" si="2"/>
        <v>98.91293658889644</v>
      </c>
      <c r="J37" s="88">
        <f t="shared" si="2"/>
        <v>29.90792734761317</v>
      </c>
      <c r="K37" s="87">
        <f t="shared" si="2"/>
        <v>95.90167626067002</v>
      </c>
    </row>
    <row r="38" spans="1:11" s="81" customFormat="1" ht="16.5" customHeight="1">
      <c r="A38" s="107">
        <v>30</v>
      </c>
      <c r="B38" s="106" t="s">
        <v>56</v>
      </c>
      <c r="C38" s="250">
        <v>15838457</v>
      </c>
      <c r="D38" s="251">
        <v>940547</v>
      </c>
      <c r="E38" s="105">
        <f t="shared" si="0"/>
        <v>16779004</v>
      </c>
      <c r="F38" s="251">
        <v>15552436</v>
      </c>
      <c r="G38" s="251">
        <v>310439</v>
      </c>
      <c r="H38" s="105">
        <f t="shared" si="1"/>
        <v>15862875</v>
      </c>
      <c r="I38" s="88">
        <f t="shared" si="2"/>
        <v>98.19413595655183</v>
      </c>
      <c r="J38" s="88">
        <f t="shared" si="2"/>
        <v>33.00621872165878</v>
      </c>
      <c r="K38" s="87">
        <f t="shared" si="2"/>
        <v>94.54002752487574</v>
      </c>
    </row>
    <row r="39" spans="1:11" s="81" customFormat="1" ht="16.5" customHeight="1">
      <c r="A39" s="107">
        <v>31</v>
      </c>
      <c r="B39" s="106" t="s">
        <v>57</v>
      </c>
      <c r="C39" s="250">
        <v>14428703</v>
      </c>
      <c r="D39" s="251">
        <v>884353</v>
      </c>
      <c r="E39" s="105">
        <f t="shared" si="0"/>
        <v>15313056</v>
      </c>
      <c r="F39" s="251">
        <v>14224885</v>
      </c>
      <c r="G39" s="251">
        <v>278021</v>
      </c>
      <c r="H39" s="105">
        <f t="shared" si="1"/>
        <v>14502906</v>
      </c>
      <c r="I39" s="88">
        <f t="shared" si="2"/>
        <v>98.5874128811162</v>
      </c>
      <c r="J39" s="88">
        <f t="shared" si="2"/>
        <v>31.437785590143303</v>
      </c>
      <c r="K39" s="87">
        <f t="shared" si="2"/>
        <v>94.70941659195917</v>
      </c>
    </row>
    <row r="40" spans="1:11" s="81" customFormat="1" ht="16.5" customHeight="1">
      <c r="A40" s="107">
        <v>32</v>
      </c>
      <c r="B40" s="106" t="s">
        <v>58</v>
      </c>
      <c r="C40" s="250">
        <v>20857632</v>
      </c>
      <c r="D40" s="251">
        <v>1090782</v>
      </c>
      <c r="E40" s="105">
        <f t="shared" si="0"/>
        <v>21948414</v>
      </c>
      <c r="F40" s="251">
        <v>20598029</v>
      </c>
      <c r="G40" s="251">
        <v>267074</v>
      </c>
      <c r="H40" s="105">
        <f t="shared" si="1"/>
        <v>20865103</v>
      </c>
      <c r="I40" s="88">
        <f t="shared" si="2"/>
        <v>98.75535727162125</v>
      </c>
      <c r="J40" s="88">
        <f t="shared" si="2"/>
        <v>24.484635793403264</v>
      </c>
      <c r="K40" s="87">
        <f t="shared" si="2"/>
        <v>95.06428573836816</v>
      </c>
    </row>
    <row r="41" spans="1:11" s="81" customFormat="1" ht="16.5" customHeight="1">
      <c r="A41" s="108">
        <v>33</v>
      </c>
      <c r="B41" s="106" t="s">
        <v>59</v>
      </c>
      <c r="C41" s="250">
        <v>7950027</v>
      </c>
      <c r="D41" s="251">
        <v>538573</v>
      </c>
      <c r="E41" s="105">
        <f t="shared" si="0"/>
        <v>8488600</v>
      </c>
      <c r="F41" s="251">
        <v>7876986</v>
      </c>
      <c r="G41" s="251">
        <v>129558</v>
      </c>
      <c r="H41" s="105">
        <f t="shared" si="1"/>
        <v>8006544</v>
      </c>
      <c r="I41" s="88">
        <f aca="true" t="shared" si="3" ref="I41:K74">F41/C41*100</f>
        <v>99.08124840330731</v>
      </c>
      <c r="J41" s="88">
        <f t="shared" si="3"/>
        <v>24.05579187965234</v>
      </c>
      <c r="K41" s="87">
        <f t="shared" si="3"/>
        <v>94.32113658318215</v>
      </c>
    </row>
    <row r="42" spans="1:11" s="81" customFormat="1" ht="16.5" customHeight="1">
      <c r="A42" s="107">
        <v>34</v>
      </c>
      <c r="B42" s="106" t="s">
        <v>60</v>
      </c>
      <c r="C42" s="250">
        <v>13220768</v>
      </c>
      <c r="D42" s="251">
        <v>950164</v>
      </c>
      <c r="E42" s="105">
        <f t="shared" si="0"/>
        <v>14170932</v>
      </c>
      <c r="F42" s="251">
        <v>12994418</v>
      </c>
      <c r="G42" s="251">
        <v>219309</v>
      </c>
      <c r="H42" s="105">
        <f t="shared" si="1"/>
        <v>13213727</v>
      </c>
      <c r="I42" s="88">
        <f t="shared" si="3"/>
        <v>98.28792094377573</v>
      </c>
      <c r="J42" s="88">
        <f t="shared" si="3"/>
        <v>23.081173355336553</v>
      </c>
      <c r="K42" s="87">
        <f t="shared" si="3"/>
        <v>93.24529254674286</v>
      </c>
    </row>
    <row r="43" spans="1:11" s="81" customFormat="1" ht="16.5" customHeight="1">
      <c r="A43" s="107">
        <v>35</v>
      </c>
      <c r="B43" s="106" t="s">
        <v>61</v>
      </c>
      <c r="C43" s="250">
        <v>6241151</v>
      </c>
      <c r="D43" s="251">
        <v>233807</v>
      </c>
      <c r="E43" s="105">
        <f t="shared" si="0"/>
        <v>6474958</v>
      </c>
      <c r="F43" s="251">
        <v>6185879</v>
      </c>
      <c r="G43" s="251">
        <v>93653</v>
      </c>
      <c r="H43" s="105">
        <f t="shared" si="1"/>
        <v>6279532</v>
      </c>
      <c r="I43" s="88">
        <f t="shared" si="3"/>
        <v>99.11439412377621</v>
      </c>
      <c r="J43" s="88">
        <f t="shared" si="3"/>
        <v>40.055686955480375</v>
      </c>
      <c r="K43" s="87">
        <f t="shared" si="3"/>
        <v>96.98181826044278</v>
      </c>
    </row>
    <row r="44" spans="1:11" s="81" customFormat="1" ht="16.5" customHeight="1">
      <c r="A44" s="107">
        <v>36</v>
      </c>
      <c r="B44" s="106" t="s">
        <v>62</v>
      </c>
      <c r="C44" s="250">
        <v>9808192</v>
      </c>
      <c r="D44" s="251">
        <v>581905</v>
      </c>
      <c r="E44" s="105">
        <f t="shared" si="0"/>
        <v>10390097</v>
      </c>
      <c r="F44" s="251">
        <v>9719014</v>
      </c>
      <c r="G44" s="251">
        <v>148698</v>
      </c>
      <c r="H44" s="105">
        <f t="shared" si="1"/>
        <v>9867712</v>
      </c>
      <c r="I44" s="88">
        <f t="shared" si="3"/>
        <v>99.09078044149217</v>
      </c>
      <c r="J44" s="88">
        <f t="shared" si="3"/>
        <v>25.55365566544367</v>
      </c>
      <c r="K44" s="87">
        <f t="shared" si="3"/>
        <v>94.97227985455766</v>
      </c>
    </row>
    <row r="45" spans="1:11" s="81" customFormat="1" ht="16.5" customHeight="1">
      <c r="A45" s="107">
        <v>37</v>
      </c>
      <c r="B45" s="106" t="s">
        <v>63</v>
      </c>
      <c r="C45" s="250">
        <v>7987587</v>
      </c>
      <c r="D45" s="251">
        <v>497743</v>
      </c>
      <c r="E45" s="105">
        <f t="shared" si="0"/>
        <v>8485330</v>
      </c>
      <c r="F45" s="251">
        <v>7905460</v>
      </c>
      <c r="G45" s="251">
        <v>103550</v>
      </c>
      <c r="H45" s="105">
        <f t="shared" si="1"/>
        <v>8009010</v>
      </c>
      <c r="I45" s="88">
        <f t="shared" si="3"/>
        <v>98.97181714577881</v>
      </c>
      <c r="J45" s="88">
        <f t="shared" si="3"/>
        <v>20.803908844524184</v>
      </c>
      <c r="K45" s="87">
        <f t="shared" si="3"/>
        <v>94.38654713487867</v>
      </c>
    </row>
    <row r="46" spans="1:11" s="81" customFormat="1" ht="16.5" customHeight="1">
      <c r="A46" s="107">
        <v>38</v>
      </c>
      <c r="B46" s="106" t="s">
        <v>64</v>
      </c>
      <c r="C46" s="250">
        <v>9228702</v>
      </c>
      <c r="D46" s="251">
        <v>490992</v>
      </c>
      <c r="E46" s="105">
        <f t="shared" si="0"/>
        <v>9719694</v>
      </c>
      <c r="F46" s="251">
        <v>9117402</v>
      </c>
      <c r="G46" s="251">
        <v>137896</v>
      </c>
      <c r="H46" s="105">
        <f t="shared" si="1"/>
        <v>9255298</v>
      </c>
      <c r="I46" s="88">
        <f t="shared" si="3"/>
        <v>98.79397991180124</v>
      </c>
      <c r="J46" s="88">
        <f t="shared" si="3"/>
        <v>28.085182650633815</v>
      </c>
      <c r="K46" s="87">
        <f t="shared" si="3"/>
        <v>95.2221129595232</v>
      </c>
    </row>
    <row r="47" spans="1:11" s="81" customFormat="1" ht="16.5" customHeight="1">
      <c r="A47" s="104">
        <v>39</v>
      </c>
      <c r="B47" s="103" t="s">
        <v>65</v>
      </c>
      <c r="C47" s="252">
        <v>15712229</v>
      </c>
      <c r="D47" s="253">
        <v>1078403</v>
      </c>
      <c r="E47" s="102">
        <f t="shared" si="0"/>
        <v>16790632</v>
      </c>
      <c r="F47" s="253">
        <v>15474340</v>
      </c>
      <c r="G47" s="253">
        <v>320949</v>
      </c>
      <c r="H47" s="102">
        <f t="shared" si="1"/>
        <v>15795289</v>
      </c>
      <c r="I47" s="83">
        <f t="shared" si="3"/>
        <v>98.48596274914271</v>
      </c>
      <c r="J47" s="83">
        <f t="shared" si="3"/>
        <v>29.76150845277693</v>
      </c>
      <c r="K47" s="82">
        <f t="shared" si="3"/>
        <v>94.07203373881342</v>
      </c>
    </row>
    <row r="48" spans="1:11" s="81" customFormat="1" ht="16.5" customHeight="1" thickBot="1">
      <c r="A48" s="101">
        <v>40</v>
      </c>
      <c r="B48" s="90" t="s">
        <v>153</v>
      </c>
      <c r="C48" s="254">
        <v>6821546</v>
      </c>
      <c r="D48" s="254">
        <v>298550</v>
      </c>
      <c r="E48" s="100">
        <f t="shared" si="0"/>
        <v>7120096</v>
      </c>
      <c r="F48" s="254">
        <v>6762637</v>
      </c>
      <c r="G48" s="254">
        <v>78022</v>
      </c>
      <c r="H48" s="100">
        <f t="shared" si="1"/>
        <v>6840659</v>
      </c>
      <c r="I48" s="99">
        <f t="shared" si="3"/>
        <v>99.1364274315529</v>
      </c>
      <c r="J48" s="99">
        <f t="shared" si="3"/>
        <v>26.133645955451346</v>
      </c>
      <c r="K48" s="98">
        <f t="shared" si="3"/>
        <v>96.07537594998719</v>
      </c>
    </row>
    <row r="49" spans="1:11" s="74" customFormat="1" ht="18" customHeight="1" thickBot="1" thickTop="1">
      <c r="A49" s="679" t="s">
        <v>152</v>
      </c>
      <c r="B49" s="680"/>
      <c r="C49" s="77">
        <f aca="true" t="shared" si="4" ref="C49:H49">SUM(C9:C48)</f>
        <v>1023930532</v>
      </c>
      <c r="D49" s="77">
        <f t="shared" si="4"/>
        <v>55449019</v>
      </c>
      <c r="E49" s="77">
        <f t="shared" si="4"/>
        <v>1079379551</v>
      </c>
      <c r="F49" s="77">
        <f t="shared" si="4"/>
        <v>1011579506</v>
      </c>
      <c r="G49" s="77">
        <f t="shared" si="4"/>
        <v>15425261</v>
      </c>
      <c r="H49" s="77">
        <f t="shared" si="4"/>
        <v>1027004767</v>
      </c>
      <c r="I49" s="97">
        <f t="shared" si="3"/>
        <v>98.79376328627731</v>
      </c>
      <c r="J49" s="97">
        <f t="shared" si="3"/>
        <v>27.81881677654207</v>
      </c>
      <c r="K49" s="96">
        <f t="shared" si="3"/>
        <v>95.14769536337084</v>
      </c>
    </row>
    <row r="50" spans="1:11" s="81" customFormat="1" ht="16.5" customHeight="1">
      <c r="A50" s="95">
        <v>41</v>
      </c>
      <c r="B50" s="94" t="s">
        <v>67</v>
      </c>
      <c r="C50" s="255">
        <v>5574888</v>
      </c>
      <c r="D50" s="256">
        <v>334348</v>
      </c>
      <c r="E50" s="93">
        <f aca="true" t="shared" si="5" ref="E50:E72">C50+D50</f>
        <v>5909236</v>
      </c>
      <c r="F50" s="256">
        <v>5508480</v>
      </c>
      <c r="G50" s="256">
        <v>67586</v>
      </c>
      <c r="H50" s="93">
        <f aca="true" t="shared" si="6" ref="H50:H72">F50+G50</f>
        <v>5576066</v>
      </c>
      <c r="I50" s="92">
        <f t="shared" si="3"/>
        <v>98.80880118129728</v>
      </c>
      <c r="J50" s="92">
        <f t="shared" si="3"/>
        <v>20.214267768911434</v>
      </c>
      <c r="K50" s="91">
        <f t="shared" si="3"/>
        <v>94.36187689914568</v>
      </c>
    </row>
    <row r="51" spans="1:11" s="81" customFormat="1" ht="16.5" customHeight="1">
      <c r="A51" s="86">
        <v>42</v>
      </c>
      <c r="B51" s="90" t="s">
        <v>68</v>
      </c>
      <c r="C51" s="250">
        <v>7477836</v>
      </c>
      <c r="D51" s="251">
        <v>251537</v>
      </c>
      <c r="E51" s="89">
        <f t="shared" si="5"/>
        <v>7729373</v>
      </c>
      <c r="F51" s="251">
        <v>7420690</v>
      </c>
      <c r="G51" s="251">
        <v>116793</v>
      </c>
      <c r="H51" s="89">
        <f t="shared" si="6"/>
        <v>7537483</v>
      </c>
      <c r="I51" s="88">
        <f t="shared" si="3"/>
        <v>99.23579495458311</v>
      </c>
      <c r="J51" s="88">
        <f t="shared" si="3"/>
        <v>46.431737676763255</v>
      </c>
      <c r="K51" s="87">
        <f t="shared" si="3"/>
        <v>97.51739241979912</v>
      </c>
    </row>
    <row r="52" spans="1:11" s="81" customFormat="1" ht="16.5" customHeight="1">
      <c r="A52" s="86">
        <v>43</v>
      </c>
      <c r="B52" s="90" t="s">
        <v>69</v>
      </c>
      <c r="C52" s="250">
        <v>3552408</v>
      </c>
      <c r="D52" s="251">
        <v>357890</v>
      </c>
      <c r="E52" s="89">
        <f t="shared" si="5"/>
        <v>3910298</v>
      </c>
      <c r="F52" s="251">
        <v>3457305</v>
      </c>
      <c r="G52" s="251">
        <v>115664</v>
      </c>
      <c r="H52" s="89">
        <f t="shared" si="6"/>
        <v>3572969</v>
      </c>
      <c r="I52" s="88">
        <f t="shared" si="3"/>
        <v>97.32285818520846</v>
      </c>
      <c r="J52" s="88">
        <f t="shared" si="3"/>
        <v>32.31831009528067</v>
      </c>
      <c r="K52" s="87">
        <f t="shared" si="3"/>
        <v>91.37331732773308</v>
      </c>
    </row>
    <row r="53" spans="1:11" s="81" customFormat="1" ht="16.5" customHeight="1">
      <c r="A53" s="86">
        <v>44</v>
      </c>
      <c r="B53" s="90" t="s">
        <v>70</v>
      </c>
      <c r="C53" s="250">
        <v>1349933</v>
      </c>
      <c r="D53" s="251">
        <v>44304</v>
      </c>
      <c r="E53" s="89">
        <f t="shared" si="5"/>
        <v>1394237</v>
      </c>
      <c r="F53" s="251">
        <v>1338705</v>
      </c>
      <c r="G53" s="251">
        <v>14052</v>
      </c>
      <c r="H53" s="89">
        <f t="shared" si="6"/>
        <v>1352757</v>
      </c>
      <c r="I53" s="88">
        <f t="shared" si="3"/>
        <v>99.16825501710085</v>
      </c>
      <c r="J53" s="88">
        <f t="shared" si="3"/>
        <v>31.717226435536293</v>
      </c>
      <c r="K53" s="87">
        <f t="shared" si="3"/>
        <v>97.02489605425764</v>
      </c>
    </row>
    <row r="54" spans="1:11" s="81" customFormat="1" ht="16.5" customHeight="1">
      <c r="A54" s="86">
        <v>45</v>
      </c>
      <c r="B54" s="90" t="s">
        <v>71</v>
      </c>
      <c r="C54" s="250">
        <v>3067647</v>
      </c>
      <c r="D54" s="251">
        <v>148600</v>
      </c>
      <c r="E54" s="89">
        <f t="shared" si="5"/>
        <v>3216247</v>
      </c>
      <c r="F54" s="251">
        <v>3033914</v>
      </c>
      <c r="G54" s="251">
        <v>35309</v>
      </c>
      <c r="H54" s="89">
        <f t="shared" si="6"/>
        <v>3069223</v>
      </c>
      <c r="I54" s="88">
        <f t="shared" si="3"/>
        <v>98.90036239502133</v>
      </c>
      <c r="J54" s="88">
        <f t="shared" si="3"/>
        <v>23.761103633916555</v>
      </c>
      <c r="K54" s="87">
        <f t="shared" si="3"/>
        <v>95.4287093000009</v>
      </c>
    </row>
    <row r="55" spans="1:11" s="81" customFormat="1" ht="16.5" customHeight="1">
      <c r="A55" s="86">
        <v>46</v>
      </c>
      <c r="B55" s="90" t="s">
        <v>72</v>
      </c>
      <c r="C55" s="250">
        <v>2716214</v>
      </c>
      <c r="D55" s="251">
        <v>81791</v>
      </c>
      <c r="E55" s="89">
        <f t="shared" si="5"/>
        <v>2798005</v>
      </c>
      <c r="F55" s="251">
        <v>2692922</v>
      </c>
      <c r="G55" s="251">
        <v>22612</v>
      </c>
      <c r="H55" s="89">
        <f t="shared" si="6"/>
        <v>2715534</v>
      </c>
      <c r="I55" s="88">
        <f t="shared" si="3"/>
        <v>99.14248288242385</v>
      </c>
      <c r="J55" s="88">
        <f t="shared" si="3"/>
        <v>27.64607352887237</v>
      </c>
      <c r="K55" s="87">
        <f t="shared" si="3"/>
        <v>97.0525070541332</v>
      </c>
    </row>
    <row r="56" spans="1:11" s="81" customFormat="1" ht="16.5" customHeight="1">
      <c r="A56" s="86">
        <v>47</v>
      </c>
      <c r="B56" s="90" t="s">
        <v>73</v>
      </c>
      <c r="C56" s="250">
        <v>3706051</v>
      </c>
      <c r="D56" s="251">
        <v>546570</v>
      </c>
      <c r="E56" s="89">
        <f t="shared" si="5"/>
        <v>4252621</v>
      </c>
      <c r="F56" s="251">
        <v>3671747</v>
      </c>
      <c r="G56" s="251">
        <v>58509</v>
      </c>
      <c r="H56" s="89">
        <f t="shared" si="6"/>
        <v>3730256</v>
      </c>
      <c r="I56" s="88">
        <f t="shared" si="3"/>
        <v>99.074378631055</v>
      </c>
      <c r="J56" s="88">
        <f t="shared" si="3"/>
        <v>10.704758768318788</v>
      </c>
      <c r="K56" s="87">
        <f t="shared" si="3"/>
        <v>87.71663404756737</v>
      </c>
    </row>
    <row r="57" spans="1:11" s="81" customFormat="1" ht="16.5" customHeight="1">
      <c r="A57" s="86">
        <v>48</v>
      </c>
      <c r="B57" s="90" t="s">
        <v>74</v>
      </c>
      <c r="C57" s="250">
        <v>3160488</v>
      </c>
      <c r="D57" s="251">
        <v>134630</v>
      </c>
      <c r="E57" s="89">
        <f t="shared" si="5"/>
        <v>3295118</v>
      </c>
      <c r="F57" s="251">
        <v>3141976</v>
      </c>
      <c r="G57" s="251">
        <v>34615</v>
      </c>
      <c r="H57" s="89">
        <f t="shared" si="6"/>
        <v>3176591</v>
      </c>
      <c r="I57" s="88">
        <f t="shared" si="3"/>
        <v>99.414267670056</v>
      </c>
      <c r="J57" s="88">
        <f t="shared" si="3"/>
        <v>25.711208497363142</v>
      </c>
      <c r="K57" s="87">
        <f t="shared" si="3"/>
        <v>96.40295127518954</v>
      </c>
    </row>
    <row r="58" spans="1:11" s="81" customFormat="1" ht="16.5" customHeight="1">
      <c r="A58" s="86">
        <v>49</v>
      </c>
      <c r="B58" s="90" t="s">
        <v>75</v>
      </c>
      <c r="C58" s="250">
        <v>2607119</v>
      </c>
      <c r="D58" s="251">
        <v>147695</v>
      </c>
      <c r="E58" s="89">
        <f t="shared" si="5"/>
        <v>2754814</v>
      </c>
      <c r="F58" s="251">
        <v>2588090</v>
      </c>
      <c r="G58" s="251">
        <v>36842</v>
      </c>
      <c r="H58" s="89">
        <f t="shared" si="6"/>
        <v>2624932</v>
      </c>
      <c r="I58" s="88">
        <f t="shared" si="3"/>
        <v>99.27011386898718</v>
      </c>
      <c r="J58" s="88">
        <f t="shared" si="3"/>
        <v>24.944649446494466</v>
      </c>
      <c r="K58" s="87">
        <f t="shared" si="3"/>
        <v>95.28527152831371</v>
      </c>
    </row>
    <row r="59" spans="1:11" s="81" customFormat="1" ht="16.5" customHeight="1">
      <c r="A59" s="86">
        <v>50</v>
      </c>
      <c r="B59" s="90" t="s">
        <v>76</v>
      </c>
      <c r="C59" s="250">
        <v>1749986</v>
      </c>
      <c r="D59" s="251">
        <v>74301</v>
      </c>
      <c r="E59" s="89">
        <f t="shared" si="5"/>
        <v>1824287</v>
      </c>
      <c r="F59" s="251">
        <v>1730181</v>
      </c>
      <c r="G59" s="251">
        <v>18672</v>
      </c>
      <c r="H59" s="89">
        <f t="shared" si="6"/>
        <v>1748853</v>
      </c>
      <c r="I59" s="88">
        <f t="shared" si="3"/>
        <v>98.86827666049899</v>
      </c>
      <c r="J59" s="88">
        <f t="shared" si="3"/>
        <v>25.130213590664997</v>
      </c>
      <c r="K59" s="87">
        <f t="shared" si="3"/>
        <v>95.86501466052216</v>
      </c>
    </row>
    <row r="60" spans="1:11" s="81" customFormat="1" ht="16.5" customHeight="1">
      <c r="A60" s="86">
        <v>51</v>
      </c>
      <c r="B60" s="90" t="s">
        <v>77</v>
      </c>
      <c r="C60" s="250">
        <v>1338281</v>
      </c>
      <c r="D60" s="251">
        <v>123605</v>
      </c>
      <c r="E60" s="89">
        <f t="shared" si="5"/>
        <v>1461886</v>
      </c>
      <c r="F60" s="251">
        <v>1324293</v>
      </c>
      <c r="G60" s="251">
        <v>21488</v>
      </c>
      <c r="H60" s="89">
        <f t="shared" si="6"/>
        <v>1345781</v>
      </c>
      <c r="I60" s="88">
        <f t="shared" si="3"/>
        <v>98.95477855547527</v>
      </c>
      <c r="J60" s="88">
        <f t="shared" si="3"/>
        <v>17.384410015776062</v>
      </c>
      <c r="K60" s="87">
        <f t="shared" si="3"/>
        <v>92.05786224096816</v>
      </c>
    </row>
    <row r="61" spans="1:11" s="81" customFormat="1" ht="16.5" customHeight="1">
      <c r="A61" s="86">
        <v>52</v>
      </c>
      <c r="B61" s="90" t="s">
        <v>78</v>
      </c>
      <c r="C61" s="250">
        <v>1121600</v>
      </c>
      <c r="D61" s="251">
        <v>87052</v>
      </c>
      <c r="E61" s="89">
        <f t="shared" si="5"/>
        <v>1208652</v>
      </c>
      <c r="F61" s="251">
        <v>1108482</v>
      </c>
      <c r="G61" s="251">
        <v>10867</v>
      </c>
      <c r="H61" s="89">
        <f t="shared" si="6"/>
        <v>1119349</v>
      </c>
      <c r="I61" s="88">
        <f t="shared" si="3"/>
        <v>98.83042082738945</v>
      </c>
      <c r="J61" s="88">
        <f t="shared" si="3"/>
        <v>12.483343289068603</v>
      </c>
      <c r="K61" s="87">
        <f t="shared" si="3"/>
        <v>92.6113554604634</v>
      </c>
    </row>
    <row r="62" spans="1:11" s="81" customFormat="1" ht="16.5" customHeight="1">
      <c r="A62" s="86">
        <v>53</v>
      </c>
      <c r="B62" s="90" t="s">
        <v>79</v>
      </c>
      <c r="C62" s="250">
        <v>1081006</v>
      </c>
      <c r="D62" s="251">
        <v>61936</v>
      </c>
      <c r="E62" s="89">
        <f t="shared" si="5"/>
        <v>1142942</v>
      </c>
      <c r="F62" s="251">
        <v>1066319</v>
      </c>
      <c r="G62" s="251">
        <v>11446</v>
      </c>
      <c r="H62" s="89">
        <f t="shared" si="6"/>
        <v>1077765</v>
      </c>
      <c r="I62" s="88">
        <f t="shared" si="3"/>
        <v>98.64135814232299</v>
      </c>
      <c r="J62" s="88">
        <f t="shared" si="3"/>
        <v>18.480366830276417</v>
      </c>
      <c r="K62" s="87">
        <f t="shared" si="3"/>
        <v>94.29743591538329</v>
      </c>
    </row>
    <row r="63" spans="1:11" s="81" customFormat="1" ht="16.5" customHeight="1">
      <c r="A63" s="86">
        <v>54</v>
      </c>
      <c r="B63" s="90" t="s">
        <v>80</v>
      </c>
      <c r="C63" s="250">
        <v>850671</v>
      </c>
      <c r="D63" s="251">
        <v>62942</v>
      </c>
      <c r="E63" s="89">
        <f t="shared" si="5"/>
        <v>913613</v>
      </c>
      <c r="F63" s="251">
        <v>831457</v>
      </c>
      <c r="G63" s="251">
        <v>12241</v>
      </c>
      <c r="H63" s="89">
        <f t="shared" si="6"/>
        <v>843698</v>
      </c>
      <c r="I63" s="88">
        <f t="shared" si="3"/>
        <v>97.7413124462924</v>
      </c>
      <c r="J63" s="88">
        <f t="shared" si="3"/>
        <v>19.448063296368083</v>
      </c>
      <c r="K63" s="87">
        <f t="shared" si="3"/>
        <v>92.34741624736075</v>
      </c>
    </row>
    <row r="64" spans="1:11" s="81" customFormat="1" ht="16.5" customHeight="1">
      <c r="A64" s="86">
        <v>55</v>
      </c>
      <c r="B64" s="90" t="s">
        <v>81</v>
      </c>
      <c r="C64" s="250">
        <v>1279646</v>
      </c>
      <c r="D64" s="251">
        <v>68949</v>
      </c>
      <c r="E64" s="89">
        <f t="shared" si="5"/>
        <v>1348595</v>
      </c>
      <c r="F64" s="251">
        <v>1268047</v>
      </c>
      <c r="G64" s="251">
        <v>16144</v>
      </c>
      <c r="H64" s="89">
        <f t="shared" si="6"/>
        <v>1284191</v>
      </c>
      <c r="I64" s="88">
        <f t="shared" si="3"/>
        <v>99.09357744251145</v>
      </c>
      <c r="J64" s="88">
        <f t="shared" si="3"/>
        <v>23.41440775065628</v>
      </c>
      <c r="K64" s="87">
        <f t="shared" si="3"/>
        <v>95.22436313348337</v>
      </c>
    </row>
    <row r="65" spans="1:11" s="81" customFormat="1" ht="16.5" customHeight="1">
      <c r="A65" s="86">
        <v>56</v>
      </c>
      <c r="B65" s="90" t="s">
        <v>82</v>
      </c>
      <c r="C65" s="250">
        <v>247492</v>
      </c>
      <c r="D65" s="251">
        <v>887</v>
      </c>
      <c r="E65" s="89">
        <f t="shared" si="5"/>
        <v>248379</v>
      </c>
      <c r="F65" s="251">
        <v>247428</v>
      </c>
      <c r="G65" s="251">
        <v>501</v>
      </c>
      <c r="H65" s="89">
        <f t="shared" si="6"/>
        <v>247929</v>
      </c>
      <c r="I65" s="88">
        <f t="shared" si="3"/>
        <v>99.97414057828132</v>
      </c>
      <c r="J65" s="88">
        <f t="shared" si="3"/>
        <v>56.482525366403614</v>
      </c>
      <c r="K65" s="87">
        <f t="shared" si="3"/>
        <v>99.81882526300532</v>
      </c>
    </row>
    <row r="66" spans="1:11" s="81" customFormat="1" ht="16.5" customHeight="1">
      <c r="A66" s="86">
        <v>57</v>
      </c>
      <c r="B66" s="90" t="s">
        <v>83</v>
      </c>
      <c r="C66" s="250">
        <v>1781487</v>
      </c>
      <c r="D66" s="251">
        <v>79779</v>
      </c>
      <c r="E66" s="89">
        <f t="shared" si="5"/>
        <v>1861266</v>
      </c>
      <c r="F66" s="251">
        <v>1770789</v>
      </c>
      <c r="G66" s="251">
        <v>17260</v>
      </c>
      <c r="H66" s="89">
        <f t="shared" si="6"/>
        <v>1788049</v>
      </c>
      <c r="I66" s="88">
        <f t="shared" si="3"/>
        <v>99.39949042569494</v>
      </c>
      <c r="J66" s="88">
        <f t="shared" si="3"/>
        <v>21.634766041188783</v>
      </c>
      <c r="K66" s="87">
        <f t="shared" si="3"/>
        <v>96.06627961828133</v>
      </c>
    </row>
    <row r="67" spans="1:11" s="81" customFormat="1" ht="16.5" customHeight="1">
      <c r="A67" s="86">
        <v>58</v>
      </c>
      <c r="B67" s="90" t="s">
        <v>84</v>
      </c>
      <c r="C67" s="250">
        <v>1694667</v>
      </c>
      <c r="D67" s="251">
        <v>122162</v>
      </c>
      <c r="E67" s="89">
        <f t="shared" si="5"/>
        <v>1816829</v>
      </c>
      <c r="F67" s="251">
        <v>1673841</v>
      </c>
      <c r="G67" s="251">
        <v>20217</v>
      </c>
      <c r="H67" s="89">
        <f t="shared" si="6"/>
        <v>1694058</v>
      </c>
      <c r="I67" s="88">
        <f t="shared" si="3"/>
        <v>98.77108600096656</v>
      </c>
      <c r="J67" s="88">
        <f t="shared" si="3"/>
        <v>16.549336127437336</v>
      </c>
      <c r="K67" s="87">
        <f t="shared" si="3"/>
        <v>93.24256713207461</v>
      </c>
    </row>
    <row r="68" spans="1:11" s="81" customFormat="1" ht="16.5" customHeight="1">
      <c r="A68" s="86">
        <v>59</v>
      </c>
      <c r="B68" s="90" t="s">
        <v>85</v>
      </c>
      <c r="C68" s="250">
        <v>3815392</v>
      </c>
      <c r="D68" s="251">
        <v>312951</v>
      </c>
      <c r="E68" s="89">
        <f t="shared" si="5"/>
        <v>4128343</v>
      </c>
      <c r="F68" s="251">
        <v>3765966</v>
      </c>
      <c r="G68" s="251">
        <v>53223</v>
      </c>
      <c r="H68" s="89">
        <f t="shared" si="6"/>
        <v>3819189</v>
      </c>
      <c r="I68" s="88">
        <f t="shared" si="3"/>
        <v>98.70456299116842</v>
      </c>
      <c r="J68" s="88">
        <f t="shared" si="3"/>
        <v>17.00681576349013</v>
      </c>
      <c r="K68" s="87">
        <f t="shared" si="3"/>
        <v>92.51142649726538</v>
      </c>
    </row>
    <row r="69" spans="1:11" s="81" customFormat="1" ht="16.5" customHeight="1">
      <c r="A69" s="86">
        <v>60</v>
      </c>
      <c r="B69" s="90" t="s">
        <v>86</v>
      </c>
      <c r="C69" s="250">
        <v>5182820</v>
      </c>
      <c r="D69" s="251">
        <v>241660</v>
      </c>
      <c r="E69" s="89">
        <f t="shared" si="5"/>
        <v>5424480</v>
      </c>
      <c r="F69" s="251">
        <v>5132051</v>
      </c>
      <c r="G69" s="251">
        <v>72941</v>
      </c>
      <c r="H69" s="89">
        <f t="shared" si="6"/>
        <v>5204992</v>
      </c>
      <c r="I69" s="88">
        <f t="shared" si="3"/>
        <v>99.02043675064927</v>
      </c>
      <c r="J69" s="88">
        <f t="shared" si="3"/>
        <v>30.18331540180419</v>
      </c>
      <c r="K69" s="87">
        <f t="shared" si="3"/>
        <v>95.95375040556883</v>
      </c>
    </row>
    <row r="70" spans="1:11" s="81" customFormat="1" ht="16.5" customHeight="1">
      <c r="A70" s="86">
        <v>61</v>
      </c>
      <c r="B70" s="90" t="s">
        <v>87</v>
      </c>
      <c r="C70" s="250">
        <v>3642672</v>
      </c>
      <c r="D70" s="251">
        <v>185700</v>
      </c>
      <c r="E70" s="89">
        <f t="shared" si="5"/>
        <v>3828372</v>
      </c>
      <c r="F70" s="251">
        <v>3599846</v>
      </c>
      <c r="G70" s="251">
        <v>49926</v>
      </c>
      <c r="H70" s="89">
        <f t="shared" si="6"/>
        <v>3649772</v>
      </c>
      <c r="I70" s="88">
        <f t="shared" si="3"/>
        <v>98.82432456175027</v>
      </c>
      <c r="J70" s="88">
        <f t="shared" si="3"/>
        <v>26.88529886914378</v>
      </c>
      <c r="K70" s="87">
        <f t="shared" si="3"/>
        <v>95.33483162033366</v>
      </c>
    </row>
    <row r="71" spans="1:11" s="81" customFormat="1" ht="16.5" customHeight="1">
      <c r="A71" s="86">
        <v>62</v>
      </c>
      <c r="B71" s="90" t="s">
        <v>88</v>
      </c>
      <c r="C71" s="250">
        <v>5311942</v>
      </c>
      <c r="D71" s="251">
        <v>243856</v>
      </c>
      <c r="E71" s="89">
        <f t="shared" si="5"/>
        <v>5555798</v>
      </c>
      <c r="F71" s="251">
        <v>5258274</v>
      </c>
      <c r="G71" s="251">
        <v>71671</v>
      </c>
      <c r="H71" s="89">
        <f t="shared" si="6"/>
        <v>5329945</v>
      </c>
      <c r="I71" s="88">
        <f t="shared" si="3"/>
        <v>98.98967270350467</v>
      </c>
      <c r="J71" s="88">
        <f t="shared" si="3"/>
        <v>29.390705990420575</v>
      </c>
      <c r="K71" s="87">
        <f t="shared" si="3"/>
        <v>95.93482340430664</v>
      </c>
    </row>
    <row r="72" spans="1:11" s="81" customFormat="1" ht="16.5" customHeight="1" thickBot="1">
      <c r="A72" s="86">
        <v>63</v>
      </c>
      <c r="B72" s="85" t="s">
        <v>89</v>
      </c>
      <c r="C72" s="252">
        <v>3059570</v>
      </c>
      <c r="D72" s="253">
        <v>285899</v>
      </c>
      <c r="E72" s="84">
        <f t="shared" si="5"/>
        <v>3345469</v>
      </c>
      <c r="F72" s="253">
        <v>3003859</v>
      </c>
      <c r="G72" s="253">
        <v>87540</v>
      </c>
      <c r="H72" s="84">
        <f t="shared" si="6"/>
        <v>3091399</v>
      </c>
      <c r="I72" s="83">
        <f t="shared" si="3"/>
        <v>98.1791232101243</v>
      </c>
      <c r="J72" s="83">
        <f t="shared" si="3"/>
        <v>30.61920468417168</v>
      </c>
      <c r="K72" s="82">
        <f t="shared" si="3"/>
        <v>92.40554911732855</v>
      </c>
    </row>
    <row r="73" spans="1:11" s="74" customFormat="1" ht="18" customHeight="1" thickBot="1" thickTop="1">
      <c r="A73" s="665" t="s">
        <v>151</v>
      </c>
      <c r="B73" s="666"/>
      <c r="C73" s="80">
        <f aca="true" t="shared" si="7" ref="C73:H73">SUM(C50:C72)</f>
        <v>65369816</v>
      </c>
      <c r="D73" s="80">
        <f t="shared" si="7"/>
        <v>3999044</v>
      </c>
      <c r="E73" s="80">
        <f t="shared" si="7"/>
        <v>69368860</v>
      </c>
      <c r="F73" s="80">
        <f t="shared" si="7"/>
        <v>64634662</v>
      </c>
      <c r="G73" s="80">
        <f t="shared" si="7"/>
        <v>966119</v>
      </c>
      <c r="H73" s="80">
        <f t="shared" si="7"/>
        <v>65600781</v>
      </c>
      <c r="I73" s="79">
        <f t="shared" si="3"/>
        <v>98.87539227584793</v>
      </c>
      <c r="J73" s="79">
        <f t="shared" si="3"/>
        <v>24.1587489409969</v>
      </c>
      <c r="K73" s="78">
        <f t="shared" si="3"/>
        <v>94.56805402308758</v>
      </c>
    </row>
    <row r="74" spans="1:11" s="74" customFormat="1" ht="18" customHeight="1" thickBot="1" thickTop="1">
      <c r="A74" s="667" t="s">
        <v>150</v>
      </c>
      <c r="B74" s="668"/>
      <c r="C74" s="77">
        <f aca="true" t="shared" si="8" ref="C74:H74">C49+C73</f>
        <v>1089300348</v>
      </c>
      <c r="D74" s="77">
        <f t="shared" si="8"/>
        <v>59448063</v>
      </c>
      <c r="E74" s="77">
        <f t="shared" si="8"/>
        <v>1148748411</v>
      </c>
      <c r="F74" s="77">
        <f t="shared" si="8"/>
        <v>1076214168</v>
      </c>
      <c r="G74" s="77">
        <f t="shared" si="8"/>
        <v>16391380</v>
      </c>
      <c r="H74" s="77">
        <f t="shared" si="8"/>
        <v>1092605548</v>
      </c>
      <c r="I74" s="76">
        <f t="shared" si="3"/>
        <v>98.79866190954343</v>
      </c>
      <c r="J74" s="76">
        <f t="shared" si="3"/>
        <v>27.572605687758067</v>
      </c>
      <c r="K74" s="75">
        <f t="shared" si="3"/>
        <v>95.11269286970095</v>
      </c>
    </row>
    <row r="75" ht="15.75" customHeight="1">
      <c r="A75" s="73" t="s">
        <v>149</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14.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pane xSplit="2" ySplit="8" topLeftCell="C62" activePane="bottomRight" state="frozen"/>
      <selection pane="topLeft" activeCell="C9" sqref="C9"/>
      <selection pane="topRight" activeCell="C9" sqref="C9"/>
      <selection pane="bottomLeft" activeCell="C9" sqref="C9"/>
      <selection pane="bottomRight" activeCell="J82" sqref="J82"/>
    </sheetView>
  </sheetViews>
  <sheetFormatPr defaultColWidth="9.00390625" defaultRowHeight="13.5"/>
  <cols>
    <col min="1" max="1" width="4.125" style="263" customWidth="1"/>
    <col min="2" max="2" width="11.125" style="263" customWidth="1"/>
    <col min="3" max="8" width="15.625" style="263" customWidth="1"/>
    <col min="9" max="11" width="6.625" style="263" customWidth="1"/>
    <col min="12" max="16384" width="9.00390625" style="263" customWidth="1"/>
  </cols>
  <sheetData>
    <row r="1" spans="1:11" ht="18.75">
      <c r="A1" s="653" t="s">
        <v>276</v>
      </c>
      <c r="B1" s="653"/>
      <c r="C1" s="653"/>
      <c r="D1" s="653"/>
      <c r="E1" s="653"/>
      <c r="F1" s="653"/>
      <c r="G1" s="653"/>
      <c r="H1" s="653"/>
      <c r="I1" s="653"/>
      <c r="J1" s="653"/>
      <c r="K1" s="653"/>
    </row>
    <row r="2" spans="7:11" ht="6" customHeight="1">
      <c r="G2" s="264"/>
      <c r="H2" s="265"/>
      <c r="I2" s="265"/>
      <c r="J2" s="265"/>
      <c r="K2" s="265"/>
    </row>
    <row r="3" spans="7:11" ht="16.5" customHeight="1" thickBot="1">
      <c r="G3" s="264"/>
      <c r="H3" s="264"/>
      <c r="I3" s="266"/>
      <c r="J3" s="266"/>
      <c r="K3" s="267" t="s">
        <v>148</v>
      </c>
    </row>
    <row r="4" spans="1:11" s="268" customFormat="1" ht="17.25" customHeight="1">
      <c r="A4" s="654" t="s">
        <v>8</v>
      </c>
      <c r="B4" s="655"/>
      <c r="C4" s="660" t="s">
        <v>171</v>
      </c>
      <c r="D4" s="661"/>
      <c r="E4" s="661"/>
      <c r="F4" s="661" t="s">
        <v>170</v>
      </c>
      <c r="G4" s="661"/>
      <c r="H4" s="661"/>
      <c r="I4" s="661" t="s">
        <v>169</v>
      </c>
      <c r="J4" s="661"/>
      <c r="K4" s="662"/>
    </row>
    <row r="5" spans="1:11" s="268" customFormat="1" ht="6" customHeight="1">
      <c r="A5" s="656"/>
      <c r="B5" s="657"/>
      <c r="C5" s="269"/>
      <c r="D5" s="270"/>
      <c r="E5" s="270"/>
      <c r="F5" s="270"/>
      <c r="G5" s="270"/>
      <c r="H5" s="270"/>
      <c r="I5" s="270"/>
      <c r="J5" s="270"/>
      <c r="K5" s="271"/>
    </row>
    <row r="6" spans="1:11" s="268" customFormat="1" ht="17.25" customHeight="1">
      <c r="A6" s="656"/>
      <c r="B6" s="657"/>
      <c r="C6" s="272" t="s">
        <v>168</v>
      </c>
      <c r="D6" s="273" t="s">
        <v>167</v>
      </c>
      <c r="E6" s="273" t="s">
        <v>164</v>
      </c>
      <c r="F6" s="273" t="s">
        <v>168</v>
      </c>
      <c r="G6" s="273" t="s">
        <v>167</v>
      </c>
      <c r="H6" s="273" t="s">
        <v>164</v>
      </c>
      <c r="I6" s="273" t="s">
        <v>166</v>
      </c>
      <c r="J6" s="273" t="s">
        <v>165</v>
      </c>
      <c r="K6" s="274" t="s">
        <v>164</v>
      </c>
    </row>
    <row r="7" spans="1:11" s="268" customFormat="1" ht="17.25" customHeight="1">
      <c r="A7" s="656"/>
      <c r="B7" s="657"/>
      <c r="C7" s="272" t="s">
        <v>163</v>
      </c>
      <c r="D7" s="273" t="s">
        <v>162</v>
      </c>
      <c r="E7" s="273" t="s">
        <v>161</v>
      </c>
      <c r="F7" s="273" t="s">
        <v>160</v>
      </c>
      <c r="G7" s="273" t="s">
        <v>159</v>
      </c>
      <c r="H7" s="273" t="s">
        <v>158</v>
      </c>
      <c r="I7" s="273" t="s">
        <v>157</v>
      </c>
      <c r="J7" s="273" t="s">
        <v>156</v>
      </c>
      <c r="K7" s="274" t="s">
        <v>155</v>
      </c>
    </row>
    <row r="8" spans="1:11" s="268" customFormat="1" ht="6" customHeight="1" thickBot="1">
      <c r="A8" s="658"/>
      <c r="B8" s="659"/>
      <c r="C8" s="275"/>
      <c r="D8" s="276"/>
      <c r="E8" s="276"/>
      <c r="F8" s="276"/>
      <c r="G8" s="276"/>
      <c r="H8" s="276"/>
      <c r="I8" s="276"/>
      <c r="J8" s="276"/>
      <c r="K8" s="277"/>
    </row>
    <row r="9" spans="1:11" s="268" customFormat="1" ht="16.5" customHeight="1">
      <c r="A9" s="278">
        <v>1</v>
      </c>
      <c r="B9" s="279" t="s">
        <v>154</v>
      </c>
      <c r="C9" s="280">
        <f>ROUND('20 税（千円）'!C9/1000,0)</f>
        <v>91254</v>
      </c>
      <c r="D9" s="281">
        <f>ROUND('20 税（千円）'!D9/1000,0)</f>
        <v>5378</v>
      </c>
      <c r="E9" s="281">
        <f>ROUND('20 税（千円）'!E9/1000,0)</f>
        <v>96632</v>
      </c>
      <c r="F9" s="281">
        <f>ROUND('20 税（千円）'!F9/1000,0)</f>
        <v>90168</v>
      </c>
      <c r="G9" s="281">
        <f>ROUND('20 税（千円）'!G9/1000,0)</f>
        <v>1652</v>
      </c>
      <c r="H9" s="281">
        <f>ROUND('20 税（千円）'!H9/1000,0)</f>
        <v>91820</v>
      </c>
      <c r="I9" s="282">
        <f>F9/C9*100</f>
        <v>98.80991518180025</v>
      </c>
      <c r="J9" s="282">
        <f>G9/D9*100</f>
        <v>30.717738936407585</v>
      </c>
      <c r="K9" s="283">
        <f>H9/E9*100</f>
        <v>95.02028313602119</v>
      </c>
    </row>
    <row r="10" spans="1:11" s="268" customFormat="1" ht="16.5" customHeight="1">
      <c r="A10" s="284">
        <v>2</v>
      </c>
      <c r="B10" s="285" t="s">
        <v>28</v>
      </c>
      <c r="C10" s="286">
        <f>ROUND('20 税（千円）'!C10/1000,0)</f>
        <v>20348</v>
      </c>
      <c r="D10" s="287">
        <f>ROUND('20 税（千円）'!D10/1000,0)</f>
        <v>1552</v>
      </c>
      <c r="E10" s="281">
        <f>ROUND('20 税（千円）'!E10/1000,0)</f>
        <v>21900</v>
      </c>
      <c r="F10" s="287">
        <f>ROUND('20 税（千円）'!F10/1000,0)</f>
        <v>19981</v>
      </c>
      <c r="G10" s="287">
        <f>ROUND('20 税（千円）'!G10/1000,0)</f>
        <v>414</v>
      </c>
      <c r="H10" s="281">
        <f>ROUND('20 税（千円）'!H10/1000,0)</f>
        <v>20395</v>
      </c>
      <c r="I10" s="288">
        <f aca="true" t="shared" si="0" ref="I10:I73">F10/C10*100</f>
        <v>98.19638293689798</v>
      </c>
      <c r="J10" s="288">
        <f aca="true" t="shared" si="1" ref="J10:J73">G10/D10*100</f>
        <v>26.675257731958762</v>
      </c>
      <c r="K10" s="289">
        <f aca="true" t="shared" si="2" ref="K10:K73">H10/E10*100</f>
        <v>93.12785388127854</v>
      </c>
    </row>
    <row r="11" spans="1:11" s="268" customFormat="1" ht="16.5" customHeight="1">
      <c r="A11" s="284">
        <v>3</v>
      </c>
      <c r="B11" s="285" t="s">
        <v>29</v>
      </c>
      <c r="C11" s="286">
        <f>ROUND('20 税（千円）'!C11/1000,0)</f>
        <v>10764</v>
      </c>
      <c r="D11" s="287">
        <f>ROUND('20 税（千円）'!D11/1000,0)</f>
        <v>623</v>
      </c>
      <c r="E11" s="281">
        <f>ROUND('20 税（千円）'!E11/1000,0)</f>
        <v>11387</v>
      </c>
      <c r="F11" s="287">
        <f>ROUND('20 税（千円）'!F11/1000,0)</f>
        <v>10633</v>
      </c>
      <c r="G11" s="287">
        <f>ROUND('20 税（千円）'!G11/1000,0)</f>
        <v>162</v>
      </c>
      <c r="H11" s="281">
        <f>ROUND('20 税（千円）'!H11/1000,0)</f>
        <v>10795</v>
      </c>
      <c r="I11" s="288">
        <f t="shared" si="0"/>
        <v>98.78298030471943</v>
      </c>
      <c r="J11" s="288">
        <f t="shared" si="1"/>
        <v>26.003210272873194</v>
      </c>
      <c r="K11" s="289">
        <f t="shared" si="2"/>
        <v>94.80108896109599</v>
      </c>
    </row>
    <row r="12" spans="1:11" s="268" customFormat="1" ht="16.5" customHeight="1">
      <c r="A12" s="284">
        <v>4</v>
      </c>
      <c r="B12" s="285" t="s">
        <v>30</v>
      </c>
      <c r="C12" s="286">
        <f>ROUND('20 税（千円）'!C12/1000,0)</f>
        <v>36220</v>
      </c>
      <c r="D12" s="287">
        <f>ROUND('20 税（千円）'!D12/1000,0)</f>
        <v>4664</v>
      </c>
      <c r="E12" s="281">
        <f>ROUND('20 税（千円）'!E12/1000,0)</f>
        <v>40885</v>
      </c>
      <c r="F12" s="287">
        <f>ROUND('20 税（千円）'!F12/1000,0)</f>
        <v>35369</v>
      </c>
      <c r="G12" s="287">
        <f>ROUND('20 税（千円）'!G12/1000,0)</f>
        <v>1072</v>
      </c>
      <c r="H12" s="281">
        <f>ROUND('20 税（千円）'!H12/1000,0)</f>
        <v>36442</v>
      </c>
      <c r="I12" s="288">
        <f t="shared" si="0"/>
        <v>97.6504693539481</v>
      </c>
      <c r="J12" s="288">
        <f t="shared" si="1"/>
        <v>22.98456260720412</v>
      </c>
      <c r="K12" s="289">
        <f t="shared" si="2"/>
        <v>89.13293383881619</v>
      </c>
    </row>
    <row r="13" spans="1:11" s="268" customFormat="1" ht="16.5" customHeight="1">
      <c r="A13" s="284">
        <v>5</v>
      </c>
      <c r="B13" s="285" t="s">
        <v>31</v>
      </c>
      <c r="C13" s="286">
        <f>ROUND('20 税（千円）'!C13/1000,0)</f>
        <v>4051</v>
      </c>
      <c r="D13" s="287">
        <f>ROUND('20 税（千円）'!D13/1000,0)</f>
        <v>222</v>
      </c>
      <c r="E13" s="281">
        <f>ROUND('20 税（千円）'!E13/1000,0)</f>
        <v>4272</v>
      </c>
      <c r="F13" s="287">
        <f>ROUND('20 税（千円）'!F13/1000,0)</f>
        <v>4004</v>
      </c>
      <c r="G13" s="287">
        <f>ROUND('20 税（千円）'!G13/1000,0)</f>
        <v>65</v>
      </c>
      <c r="H13" s="281">
        <f>ROUND('20 税（千円）'!H13/1000,0)</f>
        <v>4069</v>
      </c>
      <c r="I13" s="288">
        <f t="shared" si="0"/>
        <v>98.83979264379165</v>
      </c>
      <c r="J13" s="288">
        <f t="shared" si="1"/>
        <v>29.27927927927928</v>
      </c>
      <c r="K13" s="289">
        <f t="shared" si="2"/>
        <v>95.24812734082397</v>
      </c>
    </row>
    <row r="14" spans="1:11" s="268" customFormat="1" ht="16.5" customHeight="1">
      <c r="A14" s="284">
        <v>6</v>
      </c>
      <c r="B14" s="285" t="s">
        <v>32</v>
      </c>
      <c r="C14" s="286">
        <f>ROUND('20 税（千円）'!C14/1000,0)</f>
        <v>2669</v>
      </c>
      <c r="D14" s="287">
        <f>ROUND('20 税（千円）'!D14/1000,0)</f>
        <v>196</v>
      </c>
      <c r="E14" s="281">
        <f>ROUND('20 税（千円）'!E14/1000,0)</f>
        <v>2865</v>
      </c>
      <c r="F14" s="287">
        <f>ROUND('20 税（千円）'!F14/1000,0)</f>
        <v>2643</v>
      </c>
      <c r="G14" s="287">
        <f>ROUND('20 税（千円）'!G14/1000,0)</f>
        <v>40</v>
      </c>
      <c r="H14" s="281">
        <f>ROUND('20 税（千円）'!H14/1000,0)</f>
        <v>2683</v>
      </c>
      <c r="I14" s="288">
        <f t="shared" si="0"/>
        <v>99.02585237916823</v>
      </c>
      <c r="J14" s="288">
        <f t="shared" si="1"/>
        <v>20.408163265306122</v>
      </c>
      <c r="K14" s="289">
        <f t="shared" si="2"/>
        <v>93.64746945898779</v>
      </c>
    </row>
    <row r="15" spans="1:11" s="268" customFormat="1" ht="16.5" customHeight="1">
      <c r="A15" s="284">
        <v>7</v>
      </c>
      <c r="B15" s="285" t="s">
        <v>33</v>
      </c>
      <c r="C15" s="286">
        <f>ROUND('20 税（千円）'!C15/1000,0)</f>
        <v>22247</v>
      </c>
      <c r="D15" s="287">
        <f>ROUND('20 税（千円）'!D15/1000,0)</f>
        <v>2358</v>
      </c>
      <c r="E15" s="281">
        <f>ROUND('20 税（千円）'!E15/1000,0)</f>
        <v>24605</v>
      </c>
      <c r="F15" s="287">
        <f>ROUND('20 税（千円）'!F15/1000,0)</f>
        <v>21767</v>
      </c>
      <c r="G15" s="287">
        <f>ROUND('20 税（千円）'!G15/1000,0)</f>
        <v>378</v>
      </c>
      <c r="H15" s="281">
        <f>ROUND('20 税（千円）'!H15/1000,0)</f>
        <v>22145</v>
      </c>
      <c r="I15" s="288">
        <f t="shared" si="0"/>
        <v>97.84240571762484</v>
      </c>
      <c r="J15" s="288">
        <f t="shared" si="1"/>
        <v>16.030534351145036</v>
      </c>
      <c r="K15" s="289">
        <f t="shared" si="2"/>
        <v>90.00203210729526</v>
      </c>
    </row>
    <row r="16" spans="1:11" s="268" customFormat="1" ht="16.5" customHeight="1">
      <c r="A16" s="284">
        <v>8</v>
      </c>
      <c r="B16" s="285" t="s">
        <v>34</v>
      </c>
      <c r="C16" s="286">
        <f>ROUND('20 税（千円）'!C16/1000,0)</f>
        <v>4374</v>
      </c>
      <c r="D16" s="287">
        <f>ROUND('20 税（千円）'!D16/1000,0)</f>
        <v>301</v>
      </c>
      <c r="E16" s="281">
        <f>ROUND('20 税（千円）'!E16/1000,0)</f>
        <v>4674</v>
      </c>
      <c r="F16" s="287">
        <f>ROUND('20 税（千円）'!F16/1000,0)</f>
        <v>4298</v>
      </c>
      <c r="G16" s="287">
        <f>ROUND('20 税（千円）'!G16/1000,0)</f>
        <v>69</v>
      </c>
      <c r="H16" s="281">
        <f>ROUND('20 税（千円）'!H16/1000,0)</f>
        <v>4367</v>
      </c>
      <c r="I16" s="288">
        <f t="shared" si="0"/>
        <v>98.26245999085505</v>
      </c>
      <c r="J16" s="288">
        <f t="shared" si="1"/>
        <v>22.92358803986711</v>
      </c>
      <c r="K16" s="289">
        <f t="shared" si="2"/>
        <v>93.43175010697476</v>
      </c>
    </row>
    <row r="17" spans="1:11" s="268" customFormat="1" ht="16.5" customHeight="1">
      <c r="A17" s="278">
        <v>9</v>
      </c>
      <c r="B17" s="285" t="s">
        <v>35</v>
      </c>
      <c r="C17" s="286">
        <f>ROUND('20 税（千円）'!C17/1000,0)</f>
        <v>5462</v>
      </c>
      <c r="D17" s="287">
        <f>ROUND('20 税（千円）'!D17/1000,0)</f>
        <v>157</v>
      </c>
      <c r="E17" s="281">
        <f>ROUND('20 税（千円）'!E17/1000,0)</f>
        <v>5619</v>
      </c>
      <c r="F17" s="287">
        <f>ROUND('20 税（千円）'!F17/1000,0)</f>
        <v>5400</v>
      </c>
      <c r="G17" s="287">
        <f>ROUND('20 税（千円）'!G17/1000,0)</f>
        <v>66</v>
      </c>
      <c r="H17" s="281">
        <f>ROUND('20 税（千円）'!H17/1000,0)</f>
        <v>5466</v>
      </c>
      <c r="I17" s="288">
        <f t="shared" si="0"/>
        <v>98.86488465763456</v>
      </c>
      <c r="J17" s="288">
        <f t="shared" si="1"/>
        <v>42.038216560509554</v>
      </c>
      <c r="K17" s="289">
        <f t="shared" si="2"/>
        <v>97.27709556860651</v>
      </c>
    </row>
    <row r="18" spans="1:11" s="268" customFormat="1" ht="16.5" customHeight="1">
      <c r="A18" s="284">
        <v>10</v>
      </c>
      <c r="B18" s="285" t="s">
        <v>36</v>
      </c>
      <c r="C18" s="286">
        <f>ROUND('20 税（千円）'!C18/1000,0)</f>
        <v>3781</v>
      </c>
      <c r="D18" s="287">
        <f>ROUND('20 税（千円）'!D18/1000,0)</f>
        <v>227</v>
      </c>
      <c r="E18" s="281">
        <f>ROUND('20 税（千円）'!E18/1000,0)</f>
        <v>4008</v>
      </c>
      <c r="F18" s="287">
        <f>ROUND('20 税（千円）'!F18/1000,0)</f>
        <v>3720</v>
      </c>
      <c r="G18" s="287">
        <f>ROUND('20 税（千円）'!G18/1000,0)</f>
        <v>79</v>
      </c>
      <c r="H18" s="281">
        <f>ROUND('20 税（千円）'!H18/1000,0)</f>
        <v>3799</v>
      </c>
      <c r="I18" s="288">
        <f t="shared" si="0"/>
        <v>98.38667019307061</v>
      </c>
      <c r="J18" s="288">
        <f t="shared" si="1"/>
        <v>34.801762114537446</v>
      </c>
      <c r="K18" s="289">
        <f t="shared" si="2"/>
        <v>94.78542914171658</v>
      </c>
    </row>
    <row r="19" spans="1:11" s="268" customFormat="1" ht="16.5" customHeight="1">
      <c r="A19" s="284">
        <v>11</v>
      </c>
      <c r="B19" s="285" t="s">
        <v>37</v>
      </c>
      <c r="C19" s="286">
        <f>ROUND('20 税（千円）'!C19/1000,0)</f>
        <v>4703</v>
      </c>
      <c r="D19" s="287">
        <f>ROUND('20 税（千円）'!D19/1000,0)</f>
        <v>267</v>
      </c>
      <c r="E19" s="281">
        <f>ROUND('20 税（千円）'!E19/1000,0)</f>
        <v>4969</v>
      </c>
      <c r="F19" s="287">
        <f>ROUND('20 税（千円）'!F19/1000,0)</f>
        <v>4650</v>
      </c>
      <c r="G19" s="287">
        <f>ROUND('20 税（千円）'!G19/1000,0)</f>
        <v>87</v>
      </c>
      <c r="H19" s="281">
        <f>ROUND('20 税（千円）'!H19/1000,0)</f>
        <v>4738</v>
      </c>
      <c r="I19" s="288">
        <f t="shared" si="0"/>
        <v>98.87305974909633</v>
      </c>
      <c r="J19" s="288">
        <f t="shared" si="1"/>
        <v>32.58426966292135</v>
      </c>
      <c r="K19" s="289">
        <f t="shared" si="2"/>
        <v>95.35117729925538</v>
      </c>
    </row>
    <row r="20" spans="1:11" s="268" customFormat="1" ht="16.5" customHeight="1">
      <c r="A20" s="284">
        <v>12</v>
      </c>
      <c r="B20" s="285" t="s">
        <v>38</v>
      </c>
      <c r="C20" s="286">
        <f>ROUND('20 税（千円）'!C20/1000,0)</f>
        <v>12161</v>
      </c>
      <c r="D20" s="287">
        <f>ROUND('20 税（千円）'!D20/1000,0)</f>
        <v>754</v>
      </c>
      <c r="E20" s="281">
        <f>ROUND('20 税（千円）'!E20/1000,0)</f>
        <v>12915</v>
      </c>
      <c r="F20" s="287">
        <f>ROUND('20 税（千円）'!F20/1000,0)</f>
        <v>11967</v>
      </c>
      <c r="G20" s="287">
        <f>ROUND('20 税（千円）'!G20/1000,0)</f>
        <v>190</v>
      </c>
      <c r="H20" s="281">
        <f>ROUND('20 税（千円）'!H20/1000,0)</f>
        <v>12157</v>
      </c>
      <c r="I20" s="288">
        <f t="shared" si="0"/>
        <v>98.40473645259435</v>
      </c>
      <c r="J20" s="288">
        <f t="shared" si="1"/>
        <v>25.198938992042443</v>
      </c>
      <c r="K20" s="289">
        <f t="shared" si="2"/>
        <v>94.13085559427023</v>
      </c>
    </row>
    <row r="21" spans="1:11" s="268" customFormat="1" ht="16.5" customHeight="1">
      <c r="A21" s="284">
        <v>13</v>
      </c>
      <c r="B21" s="285" t="s">
        <v>39</v>
      </c>
      <c r="C21" s="286">
        <f>ROUND('20 税（千円）'!C21/1000,0)</f>
        <v>8573</v>
      </c>
      <c r="D21" s="287">
        <f>ROUND('20 税（千円）'!D21/1000,0)</f>
        <v>793</v>
      </c>
      <c r="E21" s="281">
        <f>ROUND('20 税（千円）'!E21/1000,0)</f>
        <v>9366</v>
      </c>
      <c r="F21" s="287">
        <f>ROUND('20 税（千円）'!F21/1000,0)</f>
        <v>8425</v>
      </c>
      <c r="G21" s="287">
        <f>ROUND('20 税（千円）'!G21/1000,0)</f>
        <v>174</v>
      </c>
      <c r="H21" s="281">
        <f>ROUND('20 税（千円）'!H21/1000,0)</f>
        <v>8600</v>
      </c>
      <c r="I21" s="288">
        <f t="shared" si="0"/>
        <v>98.27364983086434</v>
      </c>
      <c r="J21" s="288">
        <f t="shared" si="1"/>
        <v>21.94199243379571</v>
      </c>
      <c r="K21" s="289">
        <f t="shared" si="2"/>
        <v>91.82148195601111</v>
      </c>
    </row>
    <row r="22" spans="1:11" s="268" customFormat="1" ht="16.5" customHeight="1">
      <c r="A22" s="284">
        <v>14</v>
      </c>
      <c r="B22" s="285" t="s">
        <v>40</v>
      </c>
      <c r="C22" s="286">
        <f>ROUND('20 税（千円）'!C22/1000,0)</f>
        <v>2569</v>
      </c>
      <c r="D22" s="287">
        <f>ROUND('20 税（千円）'!D22/1000,0)</f>
        <v>123</v>
      </c>
      <c r="E22" s="281">
        <f>ROUND('20 税（千円）'!E22/1000,0)</f>
        <v>2692</v>
      </c>
      <c r="F22" s="287">
        <f>ROUND('20 税（千円）'!F22/1000,0)</f>
        <v>2538</v>
      </c>
      <c r="G22" s="287">
        <f>ROUND('20 税（千円）'!G22/1000,0)</f>
        <v>34</v>
      </c>
      <c r="H22" s="281">
        <f>ROUND('20 税（千円）'!H22/1000,0)</f>
        <v>2572</v>
      </c>
      <c r="I22" s="288">
        <f t="shared" si="0"/>
        <v>98.79330478785519</v>
      </c>
      <c r="J22" s="288">
        <f t="shared" si="1"/>
        <v>27.64227642276423</v>
      </c>
      <c r="K22" s="289">
        <f t="shared" si="2"/>
        <v>95.54234769687965</v>
      </c>
    </row>
    <row r="23" spans="1:11" s="268" customFormat="1" ht="16.5" customHeight="1">
      <c r="A23" s="284">
        <v>15</v>
      </c>
      <c r="B23" s="285" t="s">
        <v>41</v>
      </c>
      <c r="C23" s="286">
        <f>ROUND('20 税（千円）'!C23/1000,0)</f>
        <v>6460</v>
      </c>
      <c r="D23" s="287">
        <f>ROUND('20 税（千円）'!D23/1000,0)</f>
        <v>389</v>
      </c>
      <c r="E23" s="281">
        <f>ROUND('20 税（千円）'!E23/1000,0)</f>
        <v>6848</v>
      </c>
      <c r="F23" s="287">
        <f>ROUND('20 税（千円）'!F23/1000,0)</f>
        <v>6397</v>
      </c>
      <c r="G23" s="287">
        <f>ROUND('20 税（千円）'!G23/1000,0)</f>
        <v>107</v>
      </c>
      <c r="H23" s="281">
        <f>ROUND('20 税（千円）'!H23/1000,0)</f>
        <v>6504</v>
      </c>
      <c r="I23" s="288">
        <f t="shared" si="0"/>
        <v>99.02476780185758</v>
      </c>
      <c r="J23" s="288">
        <f t="shared" si="1"/>
        <v>27.506426735218508</v>
      </c>
      <c r="K23" s="289">
        <f t="shared" si="2"/>
        <v>94.9766355140187</v>
      </c>
    </row>
    <row r="24" spans="1:11" s="268" customFormat="1" ht="16.5" customHeight="1">
      <c r="A24" s="284">
        <v>16</v>
      </c>
      <c r="B24" s="285" t="s">
        <v>42</v>
      </c>
      <c r="C24" s="286">
        <f>ROUND('20 税（千円）'!C24/1000,0)</f>
        <v>7061</v>
      </c>
      <c r="D24" s="287">
        <f>ROUND('20 税（千円）'!D24/1000,0)</f>
        <v>438</v>
      </c>
      <c r="E24" s="281">
        <f>ROUND('20 税（千円）'!E24/1000,0)</f>
        <v>7498</v>
      </c>
      <c r="F24" s="287">
        <f>ROUND('20 税（千円）'!F24/1000,0)</f>
        <v>6977</v>
      </c>
      <c r="G24" s="287">
        <f>ROUND('20 税（千円）'!G24/1000,0)</f>
        <v>110</v>
      </c>
      <c r="H24" s="281">
        <f>ROUND('20 税（千円）'!H24/1000,0)</f>
        <v>7087</v>
      </c>
      <c r="I24" s="288">
        <f t="shared" si="0"/>
        <v>98.8103668035689</v>
      </c>
      <c r="J24" s="288">
        <f t="shared" si="1"/>
        <v>25.11415525114155</v>
      </c>
      <c r="K24" s="289">
        <f t="shared" si="2"/>
        <v>94.51853827687383</v>
      </c>
    </row>
    <row r="25" spans="1:11" s="268" customFormat="1" ht="16.5" customHeight="1">
      <c r="A25" s="278">
        <v>17</v>
      </c>
      <c r="B25" s="285" t="s">
        <v>43</v>
      </c>
      <c r="C25" s="286">
        <f>ROUND('20 税（千円）'!C25/1000,0)</f>
        <v>13012</v>
      </c>
      <c r="D25" s="287">
        <f>ROUND('20 税（千円）'!D25/1000,0)</f>
        <v>736</v>
      </c>
      <c r="E25" s="281">
        <f>ROUND('20 税（千円）'!E25/1000,0)</f>
        <v>13748</v>
      </c>
      <c r="F25" s="287">
        <f>ROUND('20 税（千円）'!F25/1000,0)</f>
        <v>12840</v>
      </c>
      <c r="G25" s="287">
        <f>ROUND('20 税（千円）'!G25/1000,0)</f>
        <v>223</v>
      </c>
      <c r="H25" s="281">
        <f>ROUND('20 税（千円）'!H25/1000,0)</f>
        <v>13063</v>
      </c>
      <c r="I25" s="288">
        <f t="shared" si="0"/>
        <v>98.67814325238241</v>
      </c>
      <c r="J25" s="288">
        <f t="shared" si="1"/>
        <v>30.298913043478258</v>
      </c>
      <c r="K25" s="289">
        <f t="shared" si="2"/>
        <v>95.01745708466686</v>
      </c>
    </row>
    <row r="26" spans="1:11" s="268" customFormat="1" ht="16.5" customHeight="1">
      <c r="A26" s="284">
        <v>18</v>
      </c>
      <c r="B26" s="285" t="s">
        <v>44</v>
      </c>
      <c r="C26" s="286">
        <f>ROUND('20 税（千円）'!C26/1000,0)</f>
        <v>14546</v>
      </c>
      <c r="D26" s="287">
        <f>ROUND('20 税（千円）'!D26/1000,0)</f>
        <v>1700</v>
      </c>
      <c r="E26" s="281">
        <f>ROUND('20 税（千円）'!E26/1000,0)</f>
        <v>16246</v>
      </c>
      <c r="F26" s="287">
        <f>ROUND('20 税（千円）'!F26/1000,0)</f>
        <v>14124</v>
      </c>
      <c r="G26" s="287">
        <f>ROUND('20 税（千円）'!G26/1000,0)</f>
        <v>478</v>
      </c>
      <c r="H26" s="281">
        <f>ROUND('20 税（千円）'!H26/1000,0)</f>
        <v>14602</v>
      </c>
      <c r="I26" s="288">
        <f t="shared" si="0"/>
        <v>97.09885879279527</v>
      </c>
      <c r="J26" s="288">
        <f t="shared" si="1"/>
        <v>28.11764705882353</v>
      </c>
      <c r="K26" s="289">
        <f t="shared" si="2"/>
        <v>89.88058599039763</v>
      </c>
    </row>
    <row r="27" spans="1:11" s="268" customFormat="1" ht="16.5" customHeight="1">
      <c r="A27" s="284">
        <v>19</v>
      </c>
      <c r="B27" s="285" t="s">
        <v>45</v>
      </c>
      <c r="C27" s="286">
        <f>ROUND('20 税（千円）'!C27/1000,0)</f>
        <v>19882</v>
      </c>
      <c r="D27" s="287">
        <f>ROUND('20 税（千円）'!D27/1000,0)</f>
        <v>867</v>
      </c>
      <c r="E27" s="281">
        <f>ROUND('20 税（千円）'!E27/1000,0)</f>
        <v>20749</v>
      </c>
      <c r="F27" s="287">
        <f>ROUND('20 税（千円）'!F27/1000,0)</f>
        <v>19586</v>
      </c>
      <c r="G27" s="287">
        <f>ROUND('20 税（千円）'!G27/1000,0)</f>
        <v>298</v>
      </c>
      <c r="H27" s="281">
        <f>ROUND('20 税（千円）'!H27/1000,0)</f>
        <v>19884</v>
      </c>
      <c r="I27" s="288">
        <f t="shared" si="0"/>
        <v>98.51121617543507</v>
      </c>
      <c r="J27" s="288">
        <f t="shared" si="1"/>
        <v>34.371395617070355</v>
      </c>
      <c r="K27" s="289">
        <f t="shared" si="2"/>
        <v>95.83112439153693</v>
      </c>
    </row>
    <row r="28" spans="1:11" s="268" customFormat="1" ht="16.5" customHeight="1">
      <c r="A28" s="284">
        <v>20</v>
      </c>
      <c r="B28" s="285" t="s">
        <v>46</v>
      </c>
      <c r="C28" s="286">
        <f>ROUND('20 税（千円）'!C28/1000,0)</f>
        <v>4644</v>
      </c>
      <c r="D28" s="287">
        <f>ROUND('20 税（千円）'!D28/1000,0)</f>
        <v>528</v>
      </c>
      <c r="E28" s="281">
        <f>ROUND('20 税（千円）'!E28/1000,0)</f>
        <v>5172</v>
      </c>
      <c r="F28" s="287">
        <f>ROUND('20 税（千円）'!F28/1000,0)</f>
        <v>4524</v>
      </c>
      <c r="G28" s="287">
        <f>ROUND('20 税（千円）'!G28/1000,0)</f>
        <v>109</v>
      </c>
      <c r="H28" s="281">
        <f>ROUND('20 税（千円）'!H28/1000,0)</f>
        <v>4633</v>
      </c>
      <c r="I28" s="288">
        <f t="shared" si="0"/>
        <v>97.41602067183463</v>
      </c>
      <c r="J28" s="288">
        <f t="shared" si="1"/>
        <v>20.643939393939394</v>
      </c>
      <c r="K28" s="289">
        <f t="shared" si="2"/>
        <v>89.5784996133024</v>
      </c>
    </row>
    <row r="29" spans="1:11" s="268" customFormat="1" ht="16.5" customHeight="1">
      <c r="A29" s="284">
        <v>21</v>
      </c>
      <c r="B29" s="285" t="s">
        <v>47</v>
      </c>
      <c r="C29" s="286">
        <f>ROUND('20 税（千円）'!C29/1000,0)</f>
        <v>9438</v>
      </c>
      <c r="D29" s="287">
        <f>ROUND('20 税（千円）'!D29/1000,0)</f>
        <v>848</v>
      </c>
      <c r="E29" s="281">
        <f>ROUND('20 税（千円）'!E29/1000,0)</f>
        <v>10286</v>
      </c>
      <c r="F29" s="287">
        <f>ROUND('20 税（千円）'!F29/1000,0)</f>
        <v>9266</v>
      </c>
      <c r="G29" s="287">
        <f>ROUND('20 税（千円）'!G29/1000,0)</f>
        <v>162</v>
      </c>
      <c r="H29" s="281">
        <f>ROUND('20 税（千円）'!H29/1000,0)</f>
        <v>9428</v>
      </c>
      <c r="I29" s="288">
        <f t="shared" si="0"/>
        <v>98.1775799957618</v>
      </c>
      <c r="J29" s="288">
        <f t="shared" si="1"/>
        <v>19.10377358490566</v>
      </c>
      <c r="K29" s="289">
        <f t="shared" si="2"/>
        <v>91.65856503986001</v>
      </c>
    </row>
    <row r="30" spans="1:11" s="268" customFormat="1" ht="16.5" customHeight="1">
      <c r="A30" s="284">
        <v>22</v>
      </c>
      <c r="B30" s="285" t="s">
        <v>48</v>
      </c>
      <c r="C30" s="286">
        <f>ROUND('20 税（千円）'!C30/1000,0)</f>
        <v>8328</v>
      </c>
      <c r="D30" s="287">
        <f>ROUND('20 税（千円）'!D30/1000,0)</f>
        <v>636</v>
      </c>
      <c r="E30" s="281">
        <f>ROUND('20 税（千円）'!E30/1000,0)</f>
        <v>8964</v>
      </c>
      <c r="F30" s="287">
        <f>ROUND('20 税（千円）'!F30/1000,0)</f>
        <v>8218</v>
      </c>
      <c r="G30" s="287">
        <f>ROUND('20 税（千円）'!G30/1000,0)</f>
        <v>188</v>
      </c>
      <c r="H30" s="281">
        <f>ROUND('20 税（千円）'!H30/1000,0)</f>
        <v>8406</v>
      </c>
      <c r="I30" s="288">
        <f t="shared" si="0"/>
        <v>98.67915465898174</v>
      </c>
      <c r="J30" s="288">
        <f t="shared" si="1"/>
        <v>29.559748427672954</v>
      </c>
      <c r="K30" s="289">
        <f t="shared" si="2"/>
        <v>93.77510040160642</v>
      </c>
    </row>
    <row r="31" spans="1:11" s="268" customFormat="1" ht="16.5" customHeight="1">
      <c r="A31" s="284">
        <v>23</v>
      </c>
      <c r="B31" s="285" t="s">
        <v>49</v>
      </c>
      <c r="C31" s="286">
        <f>ROUND('20 税（千円）'!C31/1000,0)</f>
        <v>9386</v>
      </c>
      <c r="D31" s="287">
        <f>ROUND('20 税（千円）'!D31/1000,0)</f>
        <v>689</v>
      </c>
      <c r="E31" s="281">
        <f>ROUND('20 税（千円）'!E31/1000,0)</f>
        <v>10075</v>
      </c>
      <c r="F31" s="287">
        <f>ROUND('20 税（千円）'!F31/1000,0)</f>
        <v>9237</v>
      </c>
      <c r="G31" s="287">
        <f>ROUND('20 税（千円）'!G31/1000,0)</f>
        <v>182</v>
      </c>
      <c r="H31" s="281">
        <f>ROUND('20 税（千円）'!H31/1000,0)</f>
        <v>9419</v>
      </c>
      <c r="I31" s="288">
        <f t="shared" si="0"/>
        <v>98.41252929895589</v>
      </c>
      <c r="J31" s="288">
        <f t="shared" si="1"/>
        <v>26.41509433962264</v>
      </c>
      <c r="K31" s="289">
        <f t="shared" si="2"/>
        <v>93.48883374689827</v>
      </c>
    </row>
    <row r="32" spans="1:11" s="268" customFormat="1" ht="16.5" customHeight="1">
      <c r="A32" s="284">
        <v>24</v>
      </c>
      <c r="B32" s="285" t="s">
        <v>50</v>
      </c>
      <c r="C32" s="286">
        <f>ROUND('20 税（千円）'!C32/1000,0)</f>
        <v>5007</v>
      </c>
      <c r="D32" s="287">
        <f>ROUND('20 税（千円）'!D32/1000,0)</f>
        <v>383</v>
      </c>
      <c r="E32" s="281">
        <f>ROUND('20 税（千円）'!E32/1000,0)</f>
        <v>5389</v>
      </c>
      <c r="F32" s="287">
        <f>ROUND('20 税（千円）'!F32/1000,0)</f>
        <v>4939</v>
      </c>
      <c r="G32" s="287">
        <f>ROUND('20 税（千円）'!G32/1000,0)</f>
        <v>85</v>
      </c>
      <c r="H32" s="281">
        <f>ROUND('20 税（千円）'!H32/1000,0)</f>
        <v>5024</v>
      </c>
      <c r="I32" s="288">
        <f t="shared" si="0"/>
        <v>98.64190133812663</v>
      </c>
      <c r="J32" s="288">
        <f t="shared" si="1"/>
        <v>22.193211488250654</v>
      </c>
      <c r="K32" s="289">
        <f t="shared" si="2"/>
        <v>93.22694377435516</v>
      </c>
    </row>
    <row r="33" spans="1:11" s="268" customFormat="1" ht="16.5" customHeight="1">
      <c r="A33" s="278">
        <v>25</v>
      </c>
      <c r="B33" s="285" t="s">
        <v>51</v>
      </c>
      <c r="C33" s="286">
        <f>ROUND('20 税（千円）'!C33/1000,0)</f>
        <v>6322</v>
      </c>
      <c r="D33" s="287">
        <f>ROUND('20 税（千円）'!D33/1000,0)</f>
        <v>379</v>
      </c>
      <c r="E33" s="281">
        <f>ROUND('20 税（千円）'!E33/1000,0)</f>
        <v>6702</v>
      </c>
      <c r="F33" s="287">
        <f>ROUND('20 税（千円）'!F33/1000,0)</f>
        <v>6241</v>
      </c>
      <c r="G33" s="287">
        <f>ROUND('20 税（千円）'!G33/1000,0)</f>
        <v>103</v>
      </c>
      <c r="H33" s="281">
        <f>ROUND('20 税（千円）'!H33/1000,0)</f>
        <v>6344</v>
      </c>
      <c r="I33" s="288">
        <f t="shared" si="0"/>
        <v>98.718759886112</v>
      </c>
      <c r="J33" s="288">
        <f t="shared" si="1"/>
        <v>27.176781002638524</v>
      </c>
      <c r="K33" s="289">
        <f t="shared" si="2"/>
        <v>94.65831095195463</v>
      </c>
    </row>
    <row r="34" spans="1:11" s="268" customFormat="1" ht="16.5" customHeight="1">
      <c r="A34" s="284">
        <v>26</v>
      </c>
      <c r="B34" s="285" t="s">
        <v>52</v>
      </c>
      <c r="C34" s="286">
        <f>ROUND('20 税（千円）'!C34/1000,0)</f>
        <v>9817</v>
      </c>
      <c r="D34" s="287">
        <f>ROUND('20 税（千円）'!D34/1000,0)</f>
        <v>1055</v>
      </c>
      <c r="E34" s="281">
        <f>ROUND('20 税（千円）'!E34/1000,0)</f>
        <v>10873</v>
      </c>
      <c r="F34" s="287">
        <f>ROUND('20 税（千円）'!F34/1000,0)</f>
        <v>9602</v>
      </c>
      <c r="G34" s="287">
        <f>ROUND('20 税（千円）'!G34/1000,0)</f>
        <v>215</v>
      </c>
      <c r="H34" s="281">
        <f>ROUND('20 税（千円）'!H34/1000,0)</f>
        <v>9817</v>
      </c>
      <c r="I34" s="288">
        <f t="shared" si="0"/>
        <v>97.80992156463279</v>
      </c>
      <c r="J34" s="288">
        <f t="shared" si="1"/>
        <v>20.379146919431278</v>
      </c>
      <c r="K34" s="289">
        <f t="shared" si="2"/>
        <v>90.28786903338545</v>
      </c>
    </row>
    <row r="35" spans="1:11" s="268" customFormat="1" ht="16.5" customHeight="1">
      <c r="A35" s="284">
        <v>27</v>
      </c>
      <c r="B35" s="285" t="s">
        <v>53</v>
      </c>
      <c r="C35" s="286">
        <f>ROUND('20 税（千円）'!C35/1000,0)</f>
        <v>4178</v>
      </c>
      <c r="D35" s="287">
        <f>ROUND('20 税（千円）'!D35/1000,0)</f>
        <v>124</v>
      </c>
      <c r="E35" s="281">
        <f>ROUND('20 税（千円）'!E35/1000,0)</f>
        <v>4302</v>
      </c>
      <c r="F35" s="287">
        <f>ROUND('20 税（千円）'!F35/1000,0)</f>
        <v>4155</v>
      </c>
      <c r="G35" s="287">
        <f>ROUND('20 税（千円）'!G35/1000,0)</f>
        <v>30</v>
      </c>
      <c r="H35" s="281">
        <f>ROUND('20 税（千円）'!H35/1000,0)</f>
        <v>4185</v>
      </c>
      <c r="I35" s="288">
        <f t="shared" si="0"/>
        <v>99.44949736716133</v>
      </c>
      <c r="J35" s="288">
        <f t="shared" si="1"/>
        <v>24.193548387096776</v>
      </c>
      <c r="K35" s="289">
        <f t="shared" si="2"/>
        <v>97.28033472803347</v>
      </c>
    </row>
    <row r="36" spans="1:11" s="268" customFormat="1" ht="16.5" customHeight="1">
      <c r="A36" s="284">
        <v>28</v>
      </c>
      <c r="B36" s="285" t="s">
        <v>54</v>
      </c>
      <c r="C36" s="286">
        <f>ROUND('20 税（千円）'!C36/1000,0)</f>
        <v>8410</v>
      </c>
      <c r="D36" s="287">
        <f>ROUND('20 税（千円）'!D36/1000,0)</f>
        <v>511</v>
      </c>
      <c r="E36" s="281">
        <f>ROUND('20 税（千円）'!E36/1000,0)</f>
        <v>8921</v>
      </c>
      <c r="F36" s="287">
        <f>ROUND('20 税（千円）'!F36/1000,0)</f>
        <v>8300</v>
      </c>
      <c r="G36" s="287">
        <f>ROUND('20 税（千円）'!G36/1000,0)</f>
        <v>144</v>
      </c>
      <c r="H36" s="281">
        <f>ROUND('20 税（千円）'!H36/1000,0)</f>
        <v>8444</v>
      </c>
      <c r="I36" s="288">
        <f t="shared" si="0"/>
        <v>98.69203329369797</v>
      </c>
      <c r="J36" s="288">
        <f t="shared" si="1"/>
        <v>28.180039138943247</v>
      </c>
      <c r="K36" s="289">
        <f t="shared" si="2"/>
        <v>94.65306579979823</v>
      </c>
    </row>
    <row r="37" spans="1:11" s="268" customFormat="1" ht="16.5" customHeight="1">
      <c r="A37" s="284">
        <v>29</v>
      </c>
      <c r="B37" s="285" t="s">
        <v>55</v>
      </c>
      <c r="C37" s="286">
        <f>ROUND('20 税（千円）'!C37/1000,0)</f>
        <v>3718</v>
      </c>
      <c r="D37" s="287">
        <f>ROUND('20 税（千円）'!D37/1000,0)</f>
        <v>191</v>
      </c>
      <c r="E37" s="281">
        <f>ROUND('20 税（千円）'!E37/1000,0)</f>
        <v>3909</v>
      </c>
      <c r="F37" s="287">
        <f>ROUND('20 税（千円）'!F37/1000,0)</f>
        <v>3661</v>
      </c>
      <c r="G37" s="287">
        <f>ROUND('20 税（千円）'!G37/1000,0)</f>
        <v>64</v>
      </c>
      <c r="H37" s="281">
        <f>ROUND('20 税（千円）'!H37/1000,0)</f>
        <v>3725</v>
      </c>
      <c r="I37" s="288">
        <f t="shared" si="0"/>
        <v>98.46691769768692</v>
      </c>
      <c r="J37" s="288">
        <f t="shared" si="1"/>
        <v>33.50785340314136</v>
      </c>
      <c r="K37" s="289">
        <f t="shared" si="2"/>
        <v>95.29291378869276</v>
      </c>
    </row>
    <row r="38" spans="1:11" s="268" customFormat="1" ht="16.5" customHeight="1">
      <c r="A38" s="284">
        <v>30</v>
      </c>
      <c r="B38" s="285" t="s">
        <v>56</v>
      </c>
      <c r="C38" s="286">
        <f>ROUND('20 税（千円）'!C38/1000,0)</f>
        <v>4961</v>
      </c>
      <c r="D38" s="287">
        <f>ROUND('20 税（千円）'!D38/1000,0)</f>
        <v>498</v>
      </c>
      <c r="E38" s="281">
        <f>ROUND('20 税（千円）'!E38/1000,0)</f>
        <v>5458</v>
      </c>
      <c r="F38" s="287">
        <f>ROUND('20 税（千円）'!F38/1000,0)</f>
        <v>4805</v>
      </c>
      <c r="G38" s="287">
        <f>ROUND('20 税（千円）'!G38/1000,0)</f>
        <v>157</v>
      </c>
      <c r="H38" s="281">
        <f>ROUND('20 税（千円）'!H38/1000,0)</f>
        <v>4963</v>
      </c>
      <c r="I38" s="288">
        <f t="shared" si="0"/>
        <v>96.85547268695828</v>
      </c>
      <c r="J38" s="288">
        <f t="shared" si="1"/>
        <v>31.52610441767068</v>
      </c>
      <c r="K38" s="289">
        <f t="shared" si="2"/>
        <v>90.9307438622206</v>
      </c>
    </row>
    <row r="39" spans="1:11" s="268" customFormat="1" ht="16.5" customHeight="1">
      <c r="A39" s="284">
        <v>31</v>
      </c>
      <c r="B39" s="285" t="s">
        <v>57</v>
      </c>
      <c r="C39" s="286">
        <f>ROUND('20 税（千円）'!C39/1000,0)</f>
        <v>6635</v>
      </c>
      <c r="D39" s="287">
        <f>ROUND('20 税（千円）'!D39/1000,0)</f>
        <v>580</v>
      </c>
      <c r="E39" s="281">
        <f>ROUND('20 税（千円）'!E39/1000,0)</f>
        <v>7215</v>
      </c>
      <c r="F39" s="287">
        <f>ROUND('20 税（千円）'!F39/1000,0)</f>
        <v>6509</v>
      </c>
      <c r="G39" s="287">
        <f>ROUND('20 税（千円）'!G39/1000,0)</f>
        <v>173</v>
      </c>
      <c r="H39" s="281">
        <f>ROUND('20 税（千円）'!H39/1000,0)</f>
        <v>6682</v>
      </c>
      <c r="I39" s="288">
        <f t="shared" si="0"/>
        <v>98.10097965335342</v>
      </c>
      <c r="J39" s="288">
        <f t="shared" si="1"/>
        <v>29.82758620689655</v>
      </c>
      <c r="K39" s="289">
        <f t="shared" si="2"/>
        <v>92.61261261261261</v>
      </c>
    </row>
    <row r="40" spans="1:11" s="268" customFormat="1" ht="16.5" customHeight="1">
      <c r="A40" s="284">
        <v>32</v>
      </c>
      <c r="B40" s="285" t="s">
        <v>58</v>
      </c>
      <c r="C40" s="286">
        <f>ROUND('20 税（千円）'!C40/1000,0)</f>
        <v>7685</v>
      </c>
      <c r="D40" s="287">
        <f>ROUND('20 税（千円）'!D40/1000,0)</f>
        <v>724</v>
      </c>
      <c r="E40" s="281">
        <f>ROUND('20 税（千円）'!E40/1000,0)</f>
        <v>8409</v>
      </c>
      <c r="F40" s="287">
        <f>ROUND('20 税（千円）'!F40/1000,0)</f>
        <v>7521</v>
      </c>
      <c r="G40" s="287">
        <f>ROUND('20 税（千円）'!G40/1000,0)</f>
        <v>169</v>
      </c>
      <c r="H40" s="281">
        <f>ROUND('20 税（千円）'!H40/1000,0)</f>
        <v>7691</v>
      </c>
      <c r="I40" s="288">
        <f t="shared" si="0"/>
        <v>97.86597267404034</v>
      </c>
      <c r="J40" s="288">
        <f t="shared" si="1"/>
        <v>23.34254143646409</v>
      </c>
      <c r="K40" s="289">
        <f t="shared" si="2"/>
        <v>91.46152931383043</v>
      </c>
    </row>
    <row r="41" spans="1:11" s="268" customFormat="1" ht="16.5" customHeight="1">
      <c r="A41" s="278">
        <v>33</v>
      </c>
      <c r="B41" s="285" t="s">
        <v>59</v>
      </c>
      <c r="C41" s="286">
        <f>ROUND('20 税（千円）'!C41/1000,0)</f>
        <v>3623</v>
      </c>
      <c r="D41" s="287">
        <f>ROUND('20 税（千円）'!D41/1000,0)</f>
        <v>231</v>
      </c>
      <c r="E41" s="281">
        <f>ROUND('20 税（千円）'!E41/1000,0)</f>
        <v>3854</v>
      </c>
      <c r="F41" s="287">
        <f>ROUND('20 税（千円）'!F41/1000,0)</f>
        <v>3588</v>
      </c>
      <c r="G41" s="287">
        <f>ROUND('20 税（千円）'!G41/1000,0)</f>
        <v>66</v>
      </c>
      <c r="H41" s="281">
        <f>ROUND('20 税（千円）'!H41/1000,0)</f>
        <v>3654</v>
      </c>
      <c r="I41" s="288">
        <f t="shared" si="0"/>
        <v>99.0339497653878</v>
      </c>
      <c r="J41" s="288">
        <f t="shared" si="1"/>
        <v>28.57142857142857</v>
      </c>
      <c r="K41" s="289">
        <f t="shared" si="2"/>
        <v>94.81058640373638</v>
      </c>
    </row>
    <row r="42" spans="1:11" s="268" customFormat="1" ht="16.5" customHeight="1">
      <c r="A42" s="284">
        <v>34</v>
      </c>
      <c r="B42" s="285" t="s">
        <v>60</v>
      </c>
      <c r="C42" s="286">
        <f>ROUND('20 税（千円）'!C42/1000,0)</f>
        <v>5366</v>
      </c>
      <c r="D42" s="287">
        <f>ROUND('20 税（千円）'!D42/1000,0)</f>
        <v>512</v>
      </c>
      <c r="E42" s="281">
        <f>ROUND('20 税（千円）'!E42/1000,0)</f>
        <v>5878</v>
      </c>
      <c r="F42" s="287">
        <f>ROUND('20 税（千円）'!F42/1000,0)</f>
        <v>5254</v>
      </c>
      <c r="G42" s="287">
        <f>ROUND('20 税（千円）'!G42/1000,0)</f>
        <v>117</v>
      </c>
      <c r="H42" s="281">
        <f>ROUND('20 税（千円）'!H42/1000,0)</f>
        <v>5370</v>
      </c>
      <c r="I42" s="288">
        <f t="shared" si="0"/>
        <v>97.91278419679463</v>
      </c>
      <c r="J42" s="288">
        <f t="shared" si="1"/>
        <v>22.8515625</v>
      </c>
      <c r="K42" s="289">
        <f t="shared" si="2"/>
        <v>91.3576046274243</v>
      </c>
    </row>
    <row r="43" spans="1:11" s="268" customFormat="1" ht="16.5" customHeight="1">
      <c r="A43" s="284">
        <v>35</v>
      </c>
      <c r="B43" s="285" t="s">
        <v>61</v>
      </c>
      <c r="C43" s="286">
        <f>ROUND('20 税（千円）'!C43/1000,0)</f>
        <v>2531</v>
      </c>
      <c r="D43" s="287">
        <f>ROUND('20 税（千円）'!D43/1000,0)</f>
        <v>133</v>
      </c>
      <c r="E43" s="281">
        <f>ROUND('20 税（千円）'!E43/1000,0)</f>
        <v>2663</v>
      </c>
      <c r="F43" s="287">
        <f>ROUND('20 税（千円）'!F43/1000,0)</f>
        <v>2504</v>
      </c>
      <c r="G43" s="287">
        <f>ROUND('20 税（千円）'!G43/1000,0)</f>
        <v>50</v>
      </c>
      <c r="H43" s="281">
        <f>ROUND('20 税（千円）'!H43/1000,0)</f>
        <v>2554</v>
      </c>
      <c r="I43" s="288">
        <f t="shared" si="0"/>
        <v>98.93322797313316</v>
      </c>
      <c r="J43" s="288">
        <f t="shared" si="1"/>
        <v>37.59398496240601</v>
      </c>
      <c r="K43" s="289">
        <f t="shared" si="2"/>
        <v>95.90687194892979</v>
      </c>
    </row>
    <row r="44" spans="1:11" s="268" customFormat="1" ht="16.5" customHeight="1">
      <c r="A44" s="284">
        <v>36</v>
      </c>
      <c r="B44" s="285" t="s">
        <v>62</v>
      </c>
      <c r="C44" s="286">
        <f>ROUND('20 税（千円）'!C44/1000,0)</f>
        <v>4034</v>
      </c>
      <c r="D44" s="287">
        <f>ROUND('20 税（千円）'!D44/1000,0)</f>
        <v>347</v>
      </c>
      <c r="E44" s="281">
        <f>ROUND('20 税（千円）'!E44/1000,0)</f>
        <v>4381</v>
      </c>
      <c r="F44" s="287">
        <f>ROUND('20 税（千円）'!F44/1000,0)</f>
        <v>3977</v>
      </c>
      <c r="G44" s="287">
        <f>ROUND('20 税（千円）'!G44/1000,0)</f>
        <v>85</v>
      </c>
      <c r="H44" s="281">
        <f>ROUND('20 税（千円）'!H44/1000,0)</f>
        <v>4062</v>
      </c>
      <c r="I44" s="288">
        <f t="shared" si="0"/>
        <v>98.58701041150223</v>
      </c>
      <c r="J44" s="288">
        <f t="shared" si="1"/>
        <v>24.495677233429394</v>
      </c>
      <c r="K44" s="289">
        <f t="shared" si="2"/>
        <v>92.7185574069847</v>
      </c>
    </row>
    <row r="45" spans="1:11" s="268" customFormat="1" ht="16.5" customHeight="1">
      <c r="A45" s="284">
        <v>37</v>
      </c>
      <c r="B45" s="285" t="s">
        <v>63</v>
      </c>
      <c r="C45" s="286">
        <f>ROUND('20 税（千円）'!C45/1000,0)</f>
        <v>2889</v>
      </c>
      <c r="D45" s="287">
        <f>ROUND('20 税（千円）'!D45/1000,0)</f>
        <v>252</v>
      </c>
      <c r="E45" s="281">
        <f>ROUND('20 税（千円）'!E45/1000,0)</f>
        <v>3141</v>
      </c>
      <c r="F45" s="287">
        <f>ROUND('20 税（千円）'!F45/1000,0)</f>
        <v>2846</v>
      </c>
      <c r="G45" s="287">
        <f>ROUND('20 税（千円）'!G45/1000,0)</f>
        <v>51</v>
      </c>
      <c r="H45" s="281">
        <f>ROUND('20 税（千円）'!H45/1000,0)</f>
        <v>2897</v>
      </c>
      <c r="I45" s="288">
        <f t="shared" si="0"/>
        <v>98.5115957078574</v>
      </c>
      <c r="J45" s="288">
        <f t="shared" si="1"/>
        <v>20.238095238095237</v>
      </c>
      <c r="K45" s="289">
        <f t="shared" si="2"/>
        <v>92.23177332059853</v>
      </c>
    </row>
    <row r="46" spans="1:11" s="268" customFormat="1" ht="16.5" customHeight="1">
      <c r="A46" s="284">
        <v>38</v>
      </c>
      <c r="B46" s="285" t="s">
        <v>64</v>
      </c>
      <c r="C46" s="286">
        <f>ROUND('20 税（千円）'!C46/1000,0)</f>
        <v>3924</v>
      </c>
      <c r="D46" s="287">
        <f>ROUND('20 税（千円）'!D46/1000,0)</f>
        <v>270</v>
      </c>
      <c r="E46" s="281">
        <f>ROUND('20 税（千円）'!E46/1000,0)</f>
        <v>4194</v>
      </c>
      <c r="F46" s="287">
        <f>ROUND('20 税（千円）'!F46/1000,0)</f>
        <v>3862</v>
      </c>
      <c r="G46" s="287">
        <f>ROUND('20 税（千円）'!G46/1000,0)</f>
        <v>82</v>
      </c>
      <c r="H46" s="281">
        <f>ROUND('20 税（千円）'!H46/1000,0)</f>
        <v>3944</v>
      </c>
      <c r="I46" s="288">
        <f t="shared" si="0"/>
        <v>98.41997961264016</v>
      </c>
      <c r="J46" s="288">
        <f t="shared" si="1"/>
        <v>30.37037037037037</v>
      </c>
      <c r="K46" s="289">
        <f t="shared" si="2"/>
        <v>94.03910348116356</v>
      </c>
    </row>
    <row r="47" spans="1:11" s="268" customFormat="1" ht="16.5" customHeight="1">
      <c r="A47" s="290">
        <v>39</v>
      </c>
      <c r="B47" s="291" t="s">
        <v>65</v>
      </c>
      <c r="C47" s="292">
        <f>ROUND('20 税（千円）'!C47/1000,0)</f>
        <v>6602</v>
      </c>
      <c r="D47" s="293">
        <f>ROUND('20 税（千円）'!D47/1000,0)</f>
        <v>631</v>
      </c>
      <c r="E47" s="294">
        <f>ROUND('20 税（千円）'!E47/1000,0)</f>
        <v>7233</v>
      </c>
      <c r="F47" s="293">
        <f>ROUND('20 税（千円）'!F47/1000,0)</f>
        <v>6464</v>
      </c>
      <c r="G47" s="293">
        <f>ROUND('20 税（千円）'!G47/1000,0)</f>
        <v>163</v>
      </c>
      <c r="H47" s="294">
        <f>ROUND('20 税（千円）'!H47/1000,0)</f>
        <v>6627</v>
      </c>
      <c r="I47" s="295">
        <f t="shared" si="0"/>
        <v>97.90972432596183</v>
      </c>
      <c r="J47" s="295">
        <f t="shared" si="1"/>
        <v>25.83201267828843</v>
      </c>
      <c r="K47" s="296">
        <f t="shared" si="2"/>
        <v>91.62173372044795</v>
      </c>
    </row>
    <row r="48" spans="1:11" s="268" customFormat="1" ht="16.5" customHeight="1" thickBot="1">
      <c r="A48" s="297">
        <v>40</v>
      </c>
      <c r="B48" s="298" t="s">
        <v>153</v>
      </c>
      <c r="C48" s="299">
        <f>ROUND('20 税（千円）'!C48/1000,0)</f>
        <v>3064</v>
      </c>
      <c r="D48" s="299">
        <f>ROUND('20 税（千円）'!D48/1000,0)</f>
        <v>148</v>
      </c>
      <c r="E48" s="299">
        <f>ROUND('20 税（千円）'!E48/1000,0)</f>
        <v>3212</v>
      </c>
      <c r="F48" s="299">
        <f>ROUND('20 税（千円）'!F48/1000,0)</f>
        <v>3034</v>
      </c>
      <c r="G48" s="299">
        <f>ROUND('20 税（千円）'!G48/1000,0)</f>
        <v>37</v>
      </c>
      <c r="H48" s="299">
        <f>ROUND('20 税（千円）'!H48/1000,0)</f>
        <v>3071</v>
      </c>
      <c r="I48" s="300">
        <f t="shared" si="0"/>
        <v>99.02088772845953</v>
      </c>
      <c r="J48" s="300">
        <f t="shared" si="1"/>
        <v>25</v>
      </c>
      <c r="K48" s="301">
        <f t="shared" si="2"/>
        <v>95.61021170610212</v>
      </c>
    </row>
    <row r="49" spans="1:11" s="305" customFormat="1" ht="18" customHeight="1" thickBot="1" thickTop="1">
      <c r="A49" s="663" t="s">
        <v>152</v>
      </c>
      <c r="B49" s="664"/>
      <c r="C49" s="302">
        <f>ROUND('20 税（千円）'!C49/1000,0)</f>
        <v>410695</v>
      </c>
      <c r="D49" s="302">
        <f>ROUND('20 税（千円）'!D49/1000,0)</f>
        <v>31413</v>
      </c>
      <c r="E49" s="302">
        <f>ROUND('20 税（千円）'!E49/1000,0)</f>
        <v>442109</v>
      </c>
      <c r="F49" s="302">
        <f>ROUND('20 税（千円）'!F49/1000,0)</f>
        <v>403998</v>
      </c>
      <c r="G49" s="302">
        <f>ROUND('20 税（千円）'!G49/1000,0)</f>
        <v>8131</v>
      </c>
      <c r="H49" s="302">
        <f>ROUND('20 税（千円）'!H49/1000,0)</f>
        <v>412128</v>
      </c>
      <c r="I49" s="303">
        <f t="shared" si="0"/>
        <v>98.36934951728168</v>
      </c>
      <c r="J49" s="303">
        <f t="shared" si="1"/>
        <v>25.884188075000797</v>
      </c>
      <c r="K49" s="304">
        <f t="shared" si="2"/>
        <v>93.21864065196593</v>
      </c>
    </row>
    <row r="50" spans="1:11" s="268" customFormat="1" ht="16.5" customHeight="1">
      <c r="A50" s="306">
        <v>41</v>
      </c>
      <c r="B50" s="307" t="s">
        <v>67</v>
      </c>
      <c r="C50" s="308">
        <f>ROUND('20 税（千円）'!C50/1000,0)</f>
        <v>2375</v>
      </c>
      <c r="D50" s="309">
        <f>ROUND('20 税（千円）'!D50/1000,0)</f>
        <v>201</v>
      </c>
      <c r="E50" s="309">
        <f>ROUND('20 税（千円）'!E50/1000,0)</f>
        <v>2576</v>
      </c>
      <c r="F50" s="309">
        <f>ROUND('20 税（千円）'!F50/1000,0)</f>
        <v>2334</v>
      </c>
      <c r="G50" s="309">
        <f>ROUND('20 税（千円）'!G50/1000,0)</f>
        <v>43</v>
      </c>
      <c r="H50" s="309">
        <f>ROUND('20 税（千円）'!H50/1000,0)</f>
        <v>2377</v>
      </c>
      <c r="I50" s="310">
        <f t="shared" si="0"/>
        <v>98.27368421052631</v>
      </c>
      <c r="J50" s="310">
        <f t="shared" si="1"/>
        <v>21.393034825870647</v>
      </c>
      <c r="K50" s="311">
        <f t="shared" si="2"/>
        <v>92.2748447204969</v>
      </c>
    </row>
    <row r="51" spans="1:11" s="268" customFormat="1" ht="16.5" customHeight="1">
      <c r="A51" s="312">
        <v>42</v>
      </c>
      <c r="B51" s="298" t="s">
        <v>68</v>
      </c>
      <c r="C51" s="286">
        <f>ROUND('20 税（千円）'!C51/1000,0)</f>
        <v>2200</v>
      </c>
      <c r="D51" s="287">
        <f>ROUND('20 税（千円）'!D51/1000,0)</f>
        <v>114</v>
      </c>
      <c r="E51" s="287">
        <f>ROUND('20 税（千円）'!E51/1000,0)</f>
        <v>2314</v>
      </c>
      <c r="F51" s="287">
        <f>ROUND('20 税（千円）'!F51/1000,0)</f>
        <v>2174</v>
      </c>
      <c r="G51" s="287">
        <f>ROUND('20 税（千円）'!G51/1000,0)</f>
        <v>48</v>
      </c>
      <c r="H51" s="287">
        <f>ROUND('20 税（千円）'!H51/1000,0)</f>
        <v>2222</v>
      </c>
      <c r="I51" s="288">
        <f t="shared" si="0"/>
        <v>98.81818181818181</v>
      </c>
      <c r="J51" s="288">
        <f t="shared" si="1"/>
        <v>42.10526315789473</v>
      </c>
      <c r="K51" s="289">
        <f t="shared" si="2"/>
        <v>96.02420051858253</v>
      </c>
    </row>
    <row r="52" spans="1:11" s="268" customFormat="1" ht="16.5" customHeight="1">
      <c r="A52" s="312">
        <v>43</v>
      </c>
      <c r="B52" s="298" t="s">
        <v>69</v>
      </c>
      <c r="C52" s="286">
        <f>ROUND('20 税（千円）'!C52/1000,0)</f>
        <v>1622</v>
      </c>
      <c r="D52" s="287">
        <f>ROUND('20 税（千円）'!D52/1000,0)</f>
        <v>120</v>
      </c>
      <c r="E52" s="287">
        <f>ROUND('20 税（千円）'!E52/1000,0)</f>
        <v>1742</v>
      </c>
      <c r="F52" s="287">
        <f>ROUND('20 税（千円）'!F52/1000,0)</f>
        <v>1598</v>
      </c>
      <c r="G52" s="287">
        <f>ROUND('20 税（千円）'!G52/1000,0)</f>
        <v>39</v>
      </c>
      <c r="H52" s="287">
        <f>ROUND('20 税（千円）'!H52/1000,0)</f>
        <v>1637</v>
      </c>
      <c r="I52" s="288">
        <f t="shared" si="0"/>
        <v>98.52034525277435</v>
      </c>
      <c r="J52" s="288">
        <f t="shared" si="1"/>
        <v>32.5</v>
      </c>
      <c r="K52" s="289">
        <f t="shared" si="2"/>
        <v>93.97244546498278</v>
      </c>
    </row>
    <row r="53" spans="1:11" s="268" customFormat="1" ht="16.5" customHeight="1">
      <c r="A53" s="312">
        <v>44</v>
      </c>
      <c r="B53" s="298" t="s">
        <v>70</v>
      </c>
      <c r="C53" s="286">
        <f>ROUND('20 税（千円）'!C53/1000,0)</f>
        <v>563</v>
      </c>
      <c r="D53" s="287">
        <f>ROUND('20 税（千円）'!D53/1000,0)</f>
        <v>17</v>
      </c>
      <c r="E53" s="287">
        <f>ROUND('20 税（千円）'!E53/1000,0)</f>
        <v>580</v>
      </c>
      <c r="F53" s="287">
        <f>ROUND('20 税（千円）'!F53/1000,0)</f>
        <v>558</v>
      </c>
      <c r="G53" s="287">
        <f>ROUND('20 税（千円）'!G53/1000,0)</f>
        <v>6</v>
      </c>
      <c r="H53" s="287">
        <f>ROUND('20 税（千円）'!H53/1000,0)</f>
        <v>564</v>
      </c>
      <c r="I53" s="288">
        <f t="shared" si="0"/>
        <v>99.11190053285968</v>
      </c>
      <c r="J53" s="288">
        <f t="shared" si="1"/>
        <v>35.294117647058826</v>
      </c>
      <c r="K53" s="289">
        <f t="shared" si="2"/>
        <v>97.24137931034483</v>
      </c>
    </row>
    <row r="54" spans="1:11" s="268" customFormat="1" ht="16.5" customHeight="1">
      <c r="A54" s="312">
        <v>45</v>
      </c>
      <c r="B54" s="298" t="s">
        <v>71</v>
      </c>
      <c r="C54" s="286">
        <f>ROUND('20 税（千円）'!C54/1000,0)</f>
        <v>965</v>
      </c>
      <c r="D54" s="287">
        <f>ROUND('20 税（千円）'!D54/1000,0)</f>
        <v>62</v>
      </c>
      <c r="E54" s="287">
        <f>ROUND('20 税（千円）'!E54/1000,0)</f>
        <v>1027</v>
      </c>
      <c r="F54" s="287">
        <f>ROUND('20 税（千円）'!F54/1000,0)</f>
        <v>953</v>
      </c>
      <c r="G54" s="287">
        <f>ROUND('20 税（千円）'!G54/1000,0)</f>
        <v>13</v>
      </c>
      <c r="H54" s="287">
        <f>ROUND('20 税（千円）'!H54/1000,0)</f>
        <v>966</v>
      </c>
      <c r="I54" s="288">
        <f t="shared" si="0"/>
        <v>98.75647668393782</v>
      </c>
      <c r="J54" s="288">
        <f t="shared" si="1"/>
        <v>20.967741935483872</v>
      </c>
      <c r="K54" s="289">
        <f t="shared" si="2"/>
        <v>94.0603700097371</v>
      </c>
    </row>
    <row r="55" spans="1:11" s="268" customFormat="1" ht="16.5" customHeight="1">
      <c r="A55" s="312">
        <v>46</v>
      </c>
      <c r="B55" s="298" t="s">
        <v>72</v>
      </c>
      <c r="C55" s="286">
        <f>ROUND('20 税（千円）'!C55/1000,0)</f>
        <v>840</v>
      </c>
      <c r="D55" s="287">
        <f>ROUND('20 税（千円）'!D55/1000,0)</f>
        <v>43</v>
      </c>
      <c r="E55" s="287">
        <f>ROUND('20 税（千円）'!E55/1000,0)</f>
        <v>883</v>
      </c>
      <c r="F55" s="287">
        <f>ROUND('20 税（千円）'!F55/1000,0)</f>
        <v>828</v>
      </c>
      <c r="G55" s="287">
        <f>ROUND('20 税（千円）'!G55/1000,0)</f>
        <v>12</v>
      </c>
      <c r="H55" s="287">
        <f>ROUND('20 税（千円）'!H55/1000,0)</f>
        <v>840</v>
      </c>
      <c r="I55" s="288">
        <f t="shared" si="0"/>
        <v>98.57142857142858</v>
      </c>
      <c r="J55" s="288">
        <f t="shared" si="1"/>
        <v>27.906976744186046</v>
      </c>
      <c r="K55" s="289">
        <f t="shared" si="2"/>
        <v>95.13023782559456</v>
      </c>
    </row>
    <row r="56" spans="1:11" s="268" customFormat="1" ht="16.5" customHeight="1">
      <c r="A56" s="312">
        <v>47</v>
      </c>
      <c r="B56" s="298" t="s">
        <v>73</v>
      </c>
      <c r="C56" s="286">
        <f>ROUND('20 税（千円）'!C56/1000,0)</f>
        <v>1530</v>
      </c>
      <c r="D56" s="287">
        <f>ROUND('20 税（千円）'!D56/1000,0)</f>
        <v>96</v>
      </c>
      <c r="E56" s="287">
        <f>ROUND('20 税（千円）'!E56/1000,0)</f>
        <v>1626</v>
      </c>
      <c r="F56" s="287">
        <f>ROUND('20 税（千円）'!F56/1000,0)</f>
        <v>1516</v>
      </c>
      <c r="G56" s="287">
        <f>ROUND('20 税（千円）'!G56/1000,0)</f>
        <v>25</v>
      </c>
      <c r="H56" s="287">
        <f>ROUND('20 税（千円）'!H56/1000,0)</f>
        <v>1541</v>
      </c>
      <c r="I56" s="288">
        <f t="shared" si="0"/>
        <v>99.08496732026144</v>
      </c>
      <c r="J56" s="288">
        <f t="shared" si="1"/>
        <v>26.041666666666668</v>
      </c>
      <c r="K56" s="289">
        <f t="shared" si="2"/>
        <v>94.77244772447725</v>
      </c>
    </row>
    <row r="57" spans="1:11" s="268" customFormat="1" ht="16.5" customHeight="1">
      <c r="A57" s="312">
        <v>48</v>
      </c>
      <c r="B57" s="298" t="s">
        <v>74</v>
      </c>
      <c r="C57" s="286">
        <f>ROUND('20 税（千円）'!C57/1000,0)</f>
        <v>987</v>
      </c>
      <c r="D57" s="287">
        <f>ROUND('20 税（千円）'!D57/1000,0)</f>
        <v>48</v>
      </c>
      <c r="E57" s="287">
        <f>ROUND('20 税（千円）'!E57/1000,0)</f>
        <v>1035</v>
      </c>
      <c r="F57" s="287">
        <f>ROUND('20 税（千円）'!F57/1000,0)</f>
        <v>980</v>
      </c>
      <c r="G57" s="287">
        <f>ROUND('20 税（千円）'!G57/1000,0)</f>
        <v>16</v>
      </c>
      <c r="H57" s="287">
        <f>ROUND('20 税（千円）'!H57/1000,0)</f>
        <v>996</v>
      </c>
      <c r="I57" s="288">
        <f t="shared" si="0"/>
        <v>99.29078014184397</v>
      </c>
      <c r="J57" s="288">
        <f t="shared" si="1"/>
        <v>33.33333333333333</v>
      </c>
      <c r="K57" s="289">
        <f t="shared" si="2"/>
        <v>96.23188405797102</v>
      </c>
    </row>
    <row r="58" spans="1:11" s="268" customFormat="1" ht="16.5" customHeight="1">
      <c r="A58" s="312">
        <v>49</v>
      </c>
      <c r="B58" s="298" t="s">
        <v>75</v>
      </c>
      <c r="C58" s="286">
        <f>ROUND('20 税（千円）'!C58/1000,0)</f>
        <v>938</v>
      </c>
      <c r="D58" s="287">
        <f>ROUND('20 税（千円）'!D58/1000,0)</f>
        <v>73</v>
      </c>
      <c r="E58" s="287">
        <f>ROUND('20 税（千円）'!E58/1000,0)</f>
        <v>1011</v>
      </c>
      <c r="F58" s="287">
        <f>ROUND('20 税（千円）'!F58/1000,0)</f>
        <v>930</v>
      </c>
      <c r="G58" s="287">
        <f>ROUND('20 税（千円）'!G58/1000,0)</f>
        <v>21</v>
      </c>
      <c r="H58" s="287">
        <f>ROUND('20 税（千円）'!H58/1000,0)</f>
        <v>951</v>
      </c>
      <c r="I58" s="288">
        <f t="shared" si="0"/>
        <v>99.14712153518124</v>
      </c>
      <c r="J58" s="288">
        <f t="shared" si="1"/>
        <v>28.767123287671232</v>
      </c>
      <c r="K58" s="289">
        <f t="shared" si="2"/>
        <v>94.06528189910979</v>
      </c>
    </row>
    <row r="59" spans="1:11" s="268" customFormat="1" ht="16.5" customHeight="1">
      <c r="A59" s="312">
        <v>50</v>
      </c>
      <c r="B59" s="298" t="s">
        <v>76</v>
      </c>
      <c r="C59" s="286">
        <f>ROUND('20 税（千円）'!C59/1000,0)</f>
        <v>737</v>
      </c>
      <c r="D59" s="287">
        <f>ROUND('20 税（千円）'!D59/1000,0)</f>
        <v>32</v>
      </c>
      <c r="E59" s="287">
        <f>ROUND('20 税（千円）'!E59/1000,0)</f>
        <v>769</v>
      </c>
      <c r="F59" s="287">
        <f>ROUND('20 税（千円）'!F59/1000,0)</f>
        <v>728</v>
      </c>
      <c r="G59" s="287">
        <f>ROUND('20 税（千円）'!G59/1000,0)</f>
        <v>9</v>
      </c>
      <c r="H59" s="287">
        <f>ROUND('20 税（千円）'!H59/1000,0)</f>
        <v>738</v>
      </c>
      <c r="I59" s="288">
        <f t="shared" si="0"/>
        <v>98.7788331071913</v>
      </c>
      <c r="J59" s="288">
        <f t="shared" si="1"/>
        <v>28.125</v>
      </c>
      <c r="K59" s="289">
        <f t="shared" si="2"/>
        <v>95.96879063719116</v>
      </c>
    </row>
    <row r="60" spans="1:11" s="268" customFormat="1" ht="16.5" customHeight="1">
      <c r="A60" s="312">
        <v>51</v>
      </c>
      <c r="B60" s="298" t="s">
        <v>77</v>
      </c>
      <c r="C60" s="286">
        <f>ROUND('20 税（千円）'!C60/1000,0)</f>
        <v>508</v>
      </c>
      <c r="D60" s="287">
        <f>ROUND('20 税（千円）'!D60/1000,0)</f>
        <v>46</v>
      </c>
      <c r="E60" s="287">
        <f>ROUND('20 税（千円）'!E60/1000,0)</f>
        <v>554</v>
      </c>
      <c r="F60" s="287">
        <f>ROUND('20 税（千円）'!F60/1000,0)</f>
        <v>502</v>
      </c>
      <c r="G60" s="287">
        <f>ROUND('20 税（千円）'!G60/1000,0)</f>
        <v>9</v>
      </c>
      <c r="H60" s="287">
        <f>ROUND('20 税（千円）'!H60/1000,0)</f>
        <v>511</v>
      </c>
      <c r="I60" s="288">
        <f t="shared" si="0"/>
        <v>98.81889763779527</v>
      </c>
      <c r="J60" s="288">
        <f t="shared" si="1"/>
        <v>19.565217391304348</v>
      </c>
      <c r="K60" s="289">
        <f t="shared" si="2"/>
        <v>92.23826714801444</v>
      </c>
    </row>
    <row r="61" spans="1:11" s="268" customFormat="1" ht="16.5" customHeight="1">
      <c r="A61" s="312">
        <v>52</v>
      </c>
      <c r="B61" s="298" t="s">
        <v>78</v>
      </c>
      <c r="C61" s="286">
        <f>ROUND('20 税（千円）'!C61/1000,0)</f>
        <v>369</v>
      </c>
      <c r="D61" s="287">
        <f>ROUND('20 税（千円）'!D61/1000,0)</f>
        <v>16</v>
      </c>
      <c r="E61" s="287">
        <f>ROUND('20 税（千円）'!E61/1000,0)</f>
        <v>385</v>
      </c>
      <c r="F61" s="287">
        <f>ROUND('20 税（千円）'!F61/1000,0)</f>
        <v>364</v>
      </c>
      <c r="G61" s="287">
        <f>ROUND('20 税（千円）'!G61/1000,0)</f>
        <v>4</v>
      </c>
      <c r="H61" s="287">
        <f>ROUND('20 税（千円）'!H61/1000,0)</f>
        <v>368</v>
      </c>
      <c r="I61" s="288">
        <f t="shared" si="0"/>
        <v>98.6449864498645</v>
      </c>
      <c r="J61" s="288">
        <f t="shared" si="1"/>
        <v>25</v>
      </c>
      <c r="K61" s="289">
        <f t="shared" si="2"/>
        <v>95.58441558441558</v>
      </c>
    </row>
    <row r="62" spans="1:11" s="268" customFormat="1" ht="16.5" customHeight="1">
      <c r="A62" s="312">
        <v>53</v>
      </c>
      <c r="B62" s="298" t="s">
        <v>79</v>
      </c>
      <c r="C62" s="286">
        <f>ROUND('20 税（千円）'!C62/1000,0)</f>
        <v>398</v>
      </c>
      <c r="D62" s="287">
        <f>ROUND('20 税（千円）'!D62/1000,0)</f>
        <v>17</v>
      </c>
      <c r="E62" s="287">
        <f>ROUND('20 税（千円）'!E62/1000,0)</f>
        <v>415</v>
      </c>
      <c r="F62" s="287">
        <f>ROUND('20 税（千円）'!F62/1000,0)</f>
        <v>393</v>
      </c>
      <c r="G62" s="287">
        <f>ROUND('20 税（千円）'!G62/1000,0)</f>
        <v>4</v>
      </c>
      <c r="H62" s="287">
        <f>ROUND('20 税（千円）'!H62/1000,0)</f>
        <v>397</v>
      </c>
      <c r="I62" s="288">
        <f t="shared" si="0"/>
        <v>98.74371859296483</v>
      </c>
      <c r="J62" s="288">
        <f t="shared" si="1"/>
        <v>23.52941176470588</v>
      </c>
      <c r="K62" s="289">
        <f t="shared" si="2"/>
        <v>95.66265060240964</v>
      </c>
    </row>
    <row r="63" spans="1:11" s="268" customFormat="1" ht="16.5" customHeight="1">
      <c r="A63" s="312">
        <v>54</v>
      </c>
      <c r="B63" s="298" t="s">
        <v>80</v>
      </c>
      <c r="C63" s="286">
        <f>ROUND('20 税（千円）'!C63/1000,0)</f>
        <v>336</v>
      </c>
      <c r="D63" s="287">
        <f>ROUND('20 税（千円）'!D63/1000,0)</f>
        <v>27</v>
      </c>
      <c r="E63" s="287">
        <f>ROUND('20 税（千円）'!E63/1000,0)</f>
        <v>363</v>
      </c>
      <c r="F63" s="287">
        <f>ROUND('20 税（千円）'!F63/1000,0)</f>
        <v>331</v>
      </c>
      <c r="G63" s="287">
        <f>ROUND('20 税（千円）'!G63/1000,0)</f>
        <v>4</v>
      </c>
      <c r="H63" s="287">
        <f>ROUND('20 税（千円）'!H63/1000,0)</f>
        <v>335</v>
      </c>
      <c r="I63" s="288">
        <f t="shared" si="0"/>
        <v>98.51190476190477</v>
      </c>
      <c r="J63" s="288">
        <f t="shared" si="1"/>
        <v>14.814814814814813</v>
      </c>
      <c r="K63" s="289">
        <f t="shared" si="2"/>
        <v>92.28650137741047</v>
      </c>
    </row>
    <row r="64" spans="1:11" s="268" customFormat="1" ht="16.5" customHeight="1">
      <c r="A64" s="312">
        <v>55</v>
      </c>
      <c r="B64" s="298" t="s">
        <v>81</v>
      </c>
      <c r="C64" s="286">
        <f>ROUND('20 税（千円）'!C64/1000,0)</f>
        <v>446</v>
      </c>
      <c r="D64" s="287">
        <f>ROUND('20 税（千円）'!D64/1000,0)</f>
        <v>28</v>
      </c>
      <c r="E64" s="287">
        <f>ROUND('20 税（千円）'!E64/1000,0)</f>
        <v>474</v>
      </c>
      <c r="F64" s="287">
        <f>ROUND('20 税（千円）'!F64/1000,0)</f>
        <v>442</v>
      </c>
      <c r="G64" s="287">
        <f>ROUND('20 税（千円）'!G64/1000,0)</f>
        <v>6</v>
      </c>
      <c r="H64" s="287">
        <f>ROUND('20 税（千円）'!H64/1000,0)</f>
        <v>448</v>
      </c>
      <c r="I64" s="288">
        <f t="shared" si="0"/>
        <v>99.10313901345292</v>
      </c>
      <c r="J64" s="288">
        <f t="shared" si="1"/>
        <v>21.428571428571427</v>
      </c>
      <c r="K64" s="289">
        <f t="shared" si="2"/>
        <v>94.51476793248945</v>
      </c>
    </row>
    <row r="65" spans="1:11" s="268" customFormat="1" ht="16.5" customHeight="1">
      <c r="A65" s="312">
        <v>56</v>
      </c>
      <c r="B65" s="298" t="s">
        <v>82</v>
      </c>
      <c r="C65" s="286">
        <f>ROUND('20 税（千円）'!C65/1000,0)</f>
        <v>97</v>
      </c>
      <c r="D65" s="287">
        <f>ROUND('20 税（千円）'!D65/1000,0)</f>
        <v>0</v>
      </c>
      <c r="E65" s="287">
        <f>ROUND('20 税（千円）'!E65/1000,0)</f>
        <v>97</v>
      </c>
      <c r="F65" s="287">
        <f>ROUND('20 税（千円）'!F65/1000,0)</f>
        <v>97</v>
      </c>
      <c r="G65" s="287">
        <f>ROUND('20 税（千円）'!G65/1000,0)</f>
        <v>0</v>
      </c>
      <c r="H65" s="287">
        <f>ROUND('20 税（千円）'!H65/1000,0)</f>
        <v>97</v>
      </c>
      <c r="I65" s="288">
        <f t="shared" si="0"/>
        <v>100</v>
      </c>
      <c r="J65" s="320" t="s">
        <v>298</v>
      </c>
      <c r="K65" s="289">
        <f t="shared" si="2"/>
        <v>100</v>
      </c>
    </row>
    <row r="66" spans="1:11" s="268" customFormat="1" ht="16.5" customHeight="1">
      <c r="A66" s="312">
        <v>57</v>
      </c>
      <c r="B66" s="298" t="s">
        <v>83</v>
      </c>
      <c r="C66" s="286">
        <f>ROUND('20 税（千円）'!C66/1000,0)</f>
        <v>458</v>
      </c>
      <c r="D66" s="287">
        <f>ROUND('20 税（千円）'!D66/1000,0)</f>
        <v>21</v>
      </c>
      <c r="E66" s="287">
        <f>ROUND('20 税（千円）'!E66/1000,0)</f>
        <v>478</v>
      </c>
      <c r="F66" s="287">
        <f>ROUND('20 税（千円）'!F66/1000,0)</f>
        <v>455</v>
      </c>
      <c r="G66" s="287">
        <f>ROUND('20 税（千円）'!G66/1000,0)</f>
        <v>9</v>
      </c>
      <c r="H66" s="287">
        <f>ROUND('20 税（千円）'!H66/1000,0)</f>
        <v>464</v>
      </c>
      <c r="I66" s="288">
        <f t="shared" si="0"/>
        <v>99.34497816593887</v>
      </c>
      <c r="J66" s="288">
        <f t="shared" si="1"/>
        <v>42.857142857142854</v>
      </c>
      <c r="K66" s="289">
        <f t="shared" si="2"/>
        <v>97.07112970711297</v>
      </c>
    </row>
    <row r="67" spans="1:11" s="268" customFormat="1" ht="16.5" customHeight="1">
      <c r="A67" s="312">
        <v>58</v>
      </c>
      <c r="B67" s="298" t="s">
        <v>84</v>
      </c>
      <c r="C67" s="286">
        <f>ROUND('20 税（千円）'!C67/1000,0)</f>
        <v>535</v>
      </c>
      <c r="D67" s="287">
        <f>ROUND('20 税（千円）'!D67/1000,0)</f>
        <v>49</v>
      </c>
      <c r="E67" s="287">
        <f>ROUND('20 税（千円）'!E67/1000,0)</f>
        <v>584</v>
      </c>
      <c r="F67" s="287">
        <f>ROUND('20 税（千円）'!F67/1000,0)</f>
        <v>527</v>
      </c>
      <c r="G67" s="287">
        <f>ROUND('20 税（千円）'!G67/1000,0)</f>
        <v>10</v>
      </c>
      <c r="H67" s="287">
        <f>ROUND('20 税（千円）'!H67/1000,0)</f>
        <v>537</v>
      </c>
      <c r="I67" s="288">
        <f t="shared" si="0"/>
        <v>98.50467289719627</v>
      </c>
      <c r="J67" s="288">
        <f t="shared" si="1"/>
        <v>20.408163265306122</v>
      </c>
      <c r="K67" s="289">
        <f t="shared" si="2"/>
        <v>91.95205479452055</v>
      </c>
    </row>
    <row r="68" spans="1:11" s="268" customFormat="1" ht="16.5" customHeight="1">
      <c r="A68" s="312">
        <v>59</v>
      </c>
      <c r="B68" s="298" t="s">
        <v>85</v>
      </c>
      <c r="C68" s="286">
        <f>ROUND('20 税（千円）'!C68/1000,0)</f>
        <v>1360</v>
      </c>
      <c r="D68" s="287">
        <f>ROUND('20 税（千円）'!D68/1000,0)</f>
        <v>143</v>
      </c>
      <c r="E68" s="287">
        <f>ROUND('20 税（千円）'!E68/1000,0)</f>
        <v>1504</v>
      </c>
      <c r="F68" s="287">
        <f>ROUND('20 税（千円）'!F68/1000,0)</f>
        <v>1335</v>
      </c>
      <c r="G68" s="287">
        <f>ROUND('20 税（千円）'!G68/1000,0)</f>
        <v>30</v>
      </c>
      <c r="H68" s="287">
        <f>ROUND('20 税（千円）'!H68/1000,0)</f>
        <v>1365</v>
      </c>
      <c r="I68" s="288">
        <f t="shared" si="0"/>
        <v>98.16176470588235</v>
      </c>
      <c r="J68" s="288">
        <f t="shared" si="1"/>
        <v>20.97902097902098</v>
      </c>
      <c r="K68" s="289">
        <f t="shared" si="2"/>
        <v>90.75797872340425</v>
      </c>
    </row>
    <row r="69" spans="1:11" s="268" customFormat="1" ht="16.5" customHeight="1">
      <c r="A69" s="312">
        <v>60</v>
      </c>
      <c r="B69" s="298" t="s">
        <v>86</v>
      </c>
      <c r="C69" s="286">
        <f>ROUND('20 税（千円）'!C69/1000,0)</f>
        <v>1472</v>
      </c>
      <c r="D69" s="287">
        <f>ROUND('20 税（千円）'!D69/1000,0)</f>
        <v>99</v>
      </c>
      <c r="E69" s="287">
        <f>ROUND('20 税（千円）'!E69/1000,0)</f>
        <v>1571</v>
      </c>
      <c r="F69" s="287">
        <f>ROUND('20 税（千円）'!F69/1000,0)</f>
        <v>1457</v>
      </c>
      <c r="G69" s="287">
        <f>ROUND('20 税（千円）'!G69/1000,0)</f>
        <v>34</v>
      </c>
      <c r="H69" s="287">
        <f>ROUND('20 税（千円）'!H69/1000,0)</f>
        <v>1491</v>
      </c>
      <c r="I69" s="288">
        <f t="shared" si="0"/>
        <v>98.98097826086956</v>
      </c>
      <c r="J69" s="288">
        <f t="shared" si="1"/>
        <v>34.34343434343434</v>
      </c>
      <c r="K69" s="289">
        <f t="shared" si="2"/>
        <v>94.90770210057289</v>
      </c>
    </row>
    <row r="70" spans="1:11" s="268" customFormat="1" ht="16.5" customHeight="1">
      <c r="A70" s="312">
        <v>61</v>
      </c>
      <c r="B70" s="298" t="s">
        <v>87</v>
      </c>
      <c r="C70" s="286">
        <f>ROUND('20 税（千円）'!C70/1000,0)</f>
        <v>1693</v>
      </c>
      <c r="D70" s="287">
        <f>ROUND('20 税（千円）'!D70/1000,0)</f>
        <v>108</v>
      </c>
      <c r="E70" s="287">
        <f>ROUND('20 税（千円）'!E70/1000,0)</f>
        <v>1801</v>
      </c>
      <c r="F70" s="287">
        <f>ROUND('20 税（千円）'!F70/1000,0)</f>
        <v>1670</v>
      </c>
      <c r="G70" s="287">
        <f>ROUND('20 税（千円）'!G70/1000,0)</f>
        <v>28</v>
      </c>
      <c r="H70" s="287">
        <f>ROUND('20 税（千円）'!H70/1000,0)</f>
        <v>1699</v>
      </c>
      <c r="I70" s="288">
        <f t="shared" si="0"/>
        <v>98.64146485528647</v>
      </c>
      <c r="J70" s="288">
        <f t="shared" si="1"/>
        <v>25.925925925925924</v>
      </c>
      <c r="K70" s="289">
        <f t="shared" si="2"/>
        <v>94.33647973348141</v>
      </c>
    </row>
    <row r="71" spans="1:11" s="268" customFormat="1" ht="16.5" customHeight="1">
      <c r="A71" s="312">
        <v>62</v>
      </c>
      <c r="B71" s="298" t="s">
        <v>88</v>
      </c>
      <c r="C71" s="286">
        <f>ROUND('20 税（千円）'!C71/1000,0)</f>
        <v>2306</v>
      </c>
      <c r="D71" s="287">
        <f>ROUND('20 税（千円）'!D71/1000,0)</f>
        <v>110</v>
      </c>
      <c r="E71" s="287">
        <f>ROUND('20 税（千円）'!E71/1000,0)</f>
        <v>2417</v>
      </c>
      <c r="F71" s="287">
        <f>ROUND('20 税（千円）'!F71/1000,0)</f>
        <v>2279</v>
      </c>
      <c r="G71" s="287">
        <f>ROUND('20 税（千円）'!G71/1000,0)</f>
        <v>40</v>
      </c>
      <c r="H71" s="287">
        <f>ROUND('20 税（千円）'!H71/1000,0)</f>
        <v>2318</v>
      </c>
      <c r="I71" s="288">
        <f t="shared" si="0"/>
        <v>98.82914137033825</v>
      </c>
      <c r="J71" s="288">
        <f t="shared" si="1"/>
        <v>36.36363636363637</v>
      </c>
      <c r="K71" s="289">
        <f t="shared" si="2"/>
        <v>95.90401323955317</v>
      </c>
    </row>
    <row r="72" spans="1:11" s="268" customFormat="1" ht="16.5" customHeight="1" thickBot="1">
      <c r="A72" s="312">
        <v>63</v>
      </c>
      <c r="B72" s="313" t="s">
        <v>89</v>
      </c>
      <c r="C72" s="292">
        <f>ROUND('20 税（千円）'!C72/1000,0)</f>
        <v>1449</v>
      </c>
      <c r="D72" s="293">
        <f>ROUND('20 税（千円）'!D72/1000,0)</f>
        <v>145</v>
      </c>
      <c r="E72" s="314">
        <f>ROUND('20 税（千円）'!E72/1000,0)</f>
        <v>1593</v>
      </c>
      <c r="F72" s="293">
        <f>ROUND('20 税（千円）'!F72/1000,0)</f>
        <v>1418</v>
      </c>
      <c r="G72" s="293">
        <f>ROUND('20 税（千円）'!G72/1000,0)</f>
        <v>45</v>
      </c>
      <c r="H72" s="314">
        <f>ROUND('20 税（千円）'!H72/1000,0)</f>
        <v>1464</v>
      </c>
      <c r="I72" s="295">
        <f t="shared" si="0"/>
        <v>97.86059351276742</v>
      </c>
      <c r="J72" s="295">
        <f t="shared" si="1"/>
        <v>31.03448275862069</v>
      </c>
      <c r="K72" s="296">
        <f t="shared" si="2"/>
        <v>91.90207156308851</v>
      </c>
    </row>
    <row r="73" spans="1:11" s="305" customFormat="1" ht="18" customHeight="1" thickBot="1" thickTop="1">
      <c r="A73" s="649" t="s">
        <v>151</v>
      </c>
      <c r="B73" s="650"/>
      <c r="C73" s="315">
        <f>ROUND('20 税（千円）'!C73/1000,0)</f>
        <v>24185</v>
      </c>
      <c r="D73" s="315">
        <f>ROUND('20 税（千円）'!D73/1000,0)</f>
        <v>1616</v>
      </c>
      <c r="E73" s="315">
        <f>ROUND('20 税（千円）'!E73/1000,0)</f>
        <v>25801</v>
      </c>
      <c r="F73" s="315">
        <f>ROUND('20 税（千円）'!F73/1000,0)</f>
        <v>23871</v>
      </c>
      <c r="G73" s="315">
        <f>ROUND('20 税（千円）'!G73/1000,0)</f>
        <v>456</v>
      </c>
      <c r="H73" s="315">
        <f>ROUND('20 税（千円）'!H73/1000,0)</f>
        <v>24327</v>
      </c>
      <c r="I73" s="316">
        <f t="shared" si="0"/>
        <v>98.70167459168906</v>
      </c>
      <c r="J73" s="316">
        <f t="shared" si="1"/>
        <v>28.217821782178216</v>
      </c>
      <c r="K73" s="317">
        <f t="shared" si="2"/>
        <v>94.28704313786287</v>
      </c>
    </row>
    <row r="74" spans="1:11" s="305" customFormat="1" ht="18" customHeight="1" thickBot="1" thickTop="1">
      <c r="A74" s="651" t="s">
        <v>150</v>
      </c>
      <c r="B74" s="652"/>
      <c r="C74" s="302">
        <f>ROUND('20 税（千円）'!C74/1000,0)</f>
        <v>434880</v>
      </c>
      <c r="D74" s="302">
        <f>ROUND('20 税（千円）'!D74/1000,0)</f>
        <v>33029</v>
      </c>
      <c r="E74" s="302">
        <f>ROUND('20 税（千円）'!E74/1000,0)</f>
        <v>467910</v>
      </c>
      <c r="F74" s="302">
        <f>ROUND('20 税（千円）'!F74/1000,0)</f>
        <v>427869</v>
      </c>
      <c r="G74" s="302">
        <f>ROUND('20 税（千円）'!G74/1000,0)</f>
        <v>8586</v>
      </c>
      <c r="H74" s="302">
        <f>ROUND('20 税（千円）'!H74/1000,0)</f>
        <v>436455</v>
      </c>
      <c r="I74" s="318">
        <f>F74/C74*100</f>
        <v>98.38783112582782</v>
      </c>
      <c r="J74" s="318">
        <f>G74/D74*100</f>
        <v>25.995337430742683</v>
      </c>
      <c r="K74" s="319">
        <f>H74/E74*100</f>
        <v>93.27755337564916</v>
      </c>
    </row>
    <row r="75" ht="15.75" customHeight="1">
      <c r="A75" s="73" t="s">
        <v>149</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K75"/>
  <sheetViews>
    <sheetView zoomScaleSheetLayoutView="90" zoomScalePageLayoutView="0" workbookViewId="0" topLeftCell="A1">
      <pane xSplit="2" ySplit="8" topLeftCell="C9" activePane="bottomRight" state="frozen"/>
      <selection pane="topLeft" activeCell="F7" sqref="F7"/>
      <selection pane="topRight" activeCell="F7" sqref="F7"/>
      <selection pane="bottomLeft" activeCell="F7" sqref="F7"/>
      <selection pane="bottomRight" activeCell="A1" sqref="A1:IV16384"/>
    </sheetView>
  </sheetViews>
  <sheetFormatPr defaultColWidth="9.00390625" defaultRowHeight="13.5"/>
  <cols>
    <col min="1" max="1" width="4.125" style="72" customWidth="1"/>
    <col min="2" max="2" width="11.125" style="72" customWidth="1"/>
    <col min="3" max="8" width="15.625" style="72" customWidth="1"/>
    <col min="9" max="11" width="6.625" style="72" customWidth="1"/>
    <col min="12" max="16384" width="9.00390625" style="72" customWidth="1"/>
  </cols>
  <sheetData>
    <row r="1" spans="1:11" ht="18.75">
      <c r="A1" s="669" t="s">
        <v>174</v>
      </c>
      <c r="B1" s="669"/>
      <c r="C1" s="669"/>
      <c r="D1" s="669"/>
      <c r="E1" s="669"/>
      <c r="F1" s="669"/>
      <c r="G1" s="669"/>
      <c r="H1" s="669"/>
      <c r="I1" s="669"/>
      <c r="J1" s="669"/>
      <c r="K1" s="669"/>
    </row>
    <row r="2" spans="7:11" ht="6" customHeight="1">
      <c r="G2" s="123"/>
      <c r="H2" s="124"/>
      <c r="I2" s="124"/>
      <c r="J2" s="124"/>
      <c r="K2" s="124"/>
    </row>
    <row r="3" spans="7:11" ht="16.5" customHeight="1" thickBot="1">
      <c r="G3" s="123"/>
      <c r="H3" s="123"/>
      <c r="I3" s="122"/>
      <c r="J3" s="122"/>
      <c r="K3" s="121" t="s">
        <v>172</v>
      </c>
    </row>
    <row r="4" spans="1:11" s="81" customFormat="1" ht="17.25" customHeight="1">
      <c r="A4" s="670" t="s">
        <v>8</v>
      </c>
      <c r="B4" s="671"/>
      <c r="C4" s="676" t="s">
        <v>171</v>
      </c>
      <c r="D4" s="677"/>
      <c r="E4" s="677"/>
      <c r="F4" s="677" t="s">
        <v>170</v>
      </c>
      <c r="G4" s="677"/>
      <c r="H4" s="677"/>
      <c r="I4" s="677" t="s">
        <v>169</v>
      </c>
      <c r="J4" s="677"/>
      <c r="K4" s="678"/>
    </row>
    <row r="5" spans="1:11" s="81" customFormat="1" ht="6" customHeight="1">
      <c r="A5" s="672"/>
      <c r="B5" s="673"/>
      <c r="C5" s="120"/>
      <c r="D5" s="119"/>
      <c r="E5" s="119"/>
      <c r="F5" s="119"/>
      <c r="G5" s="119"/>
      <c r="H5" s="119"/>
      <c r="I5" s="119"/>
      <c r="J5" s="119"/>
      <c r="K5" s="118"/>
    </row>
    <row r="6" spans="1:11" s="81" customFormat="1" ht="17.25" customHeight="1">
      <c r="A6" s="672"/>
      <c r="B6" s="673"/>
      <c r="C6" s="117" t="s">
        <v>168</v>
      </c>
      <c r="D6" s="116" t="s">
        <v>167</v>
      </c>
      <c r="E6" s="116" t="s">
        <v>164</v>
      </c>
      <c r="F6" s="116" t="s">
        <v>168</v>
      </c>
      <c r="G6" s="116" t="s">
        <v>167</v>
      </c>
      <c r="H6" s="116" t="s">
        <v>164</v>
      </c>
      <c r="I6" s="116" t="s">
        <v>166</v>
      </c>
      <c r="J6" s="116" t="s">
        <v>165</v>
      </c>
      <c r="K6" s="115" t="s">
        <v>164</v>
      </c>
    </row>
    <row r="7" spans="1:11" s="81" customFormat="1" ht="17.25" customHeight="1">
      <c r="A7" s="672"/>
      <c r="B7" s="673"/>
      <c r="C7" s="117" t="s">
        <v>265</v>
      </c>
      <c r="D7" s="116" t="s">
        <v>266</v>
      </c>
      <c r="E7" s="116" t="s">
        <v>267</v>
      </c>
      <c r="F7" s="116" t="s">
        <v>268</v>
      </c>
      <c r="G7" s="116" t="s">
        <v>269</v>
      </c>
      <c r="H7" s="116" t="s">
        <v>270</v>
      </c>
      <c r="I7" s="116" t="s">
        <v>271</v>
      </c>
      <c r="J7" s="116" t="s">
        <v>272</v>
      </c>
      <c r="K7" s="115" t="s">
        <v>273</v>
      </c>
    </row>
    <row r="8" spans="1:11" s="81" customFormat="1" ht="6" customHeight="1" thickBot="1">
      <c r="A8" s="674"/>
      <c r="B8" s="675"/>
      <c r="C8" s="114"/>
      <c r="D8" s="113"/>
      <c r="E8" s="113"/>
      <c r="F8" s="113"/>
      <c r="G8" s="113"/>
      <c r="H8" s="113"/>
      <c r="I8" s="113"/>
      <c r="J8" s="113"/>
      <c r="K8" s="112"/>
    </row>
    <row r="9" spans="1:11" s="81" customFormat="1" ht="16.5" customHeight="1">
      <c r="A9" s="108">
        <v>1</v>
      </c>
      <c r="B9" s="111" t="s">
        <v>154</v>
      </c>
      <c r="C9" s="248">
        <v>91253755</v>
      </c>
      <c r="D9" s="249">
        <v>5377978</v>
      </c>
      <c r="E9" s="105">
        <f aca="true" t="shared" si="0" ref="E9:E48">C9+D9</f>
        <v>96631733</v>
      </c>
      <c r="F9" s="249">
        <v>90168135</v>
      </c>
      <c r="G9" s="249">
        <v>1651662</v>
      </c>
      <c r="H9" s="105">
        <f aca="true" t="shared" si="1" ref="H9:H48">F9+G9</f>
        <v>91819797</v>
      </c>
      <c r="I9" s="110">
        <f aca="true" t="shared" si="2" ref="I9:K40">F9/C9*100</f>
        <v>98.81032840785565</v>
      </c>
      <c r="J9" s="110">
        <f t="shared" si="2"/>
        <v>30.711579705234943</v>
      </c>
      <c r="K9" s="109">
        <f t="shared" si="2"/>
        <v>95.02033560755865</v>
      </c>
    </row>
    <row r="10" spans="1:11" s="81" customFormat="1" ht="16.5" customHeight="1">
      <c r="A10" s="107">
        <v>2</v>
      </c>
      <c r="B10" s="106" t="s">
        <v>28</v>
      </c>
      <c r="C10" s="250">
        <v>20348304</v>
      </c>
      <c r="D10" s="251">
        <v>1552093</v>
      </c>
      <c r="E10" s="105">
        <f t="shared" si="0"/>
        <v>21900397</v>
      </c>
      <c r="F10" s="251">
        <v>19980984</v>
      </c>
      <c r="G10" s="251">
        <v>414490</v>
      </c>
      <c r="H10" s="105">
        <f t="shared" si="1"/>
        <v>20395474</v>
      </c>
      <c r="I10" s="88">
        <f t="shared" si="2"/>
        <v>98.19483726997592</v>
      </c>
      <c r="J10" s="88">
        <f t="shared" si="2"/>
        <v>26.705229647965684</v>
      </c>
      <c r="K10" s="87">
        <f t="shared" si="2"/>
        <v>93.12833004808087</v>
      </c>
    </row>
    <row r="11" spans="1:11" s="81" customFormat="1" ht="16.5" customHeight="1">
      <c r="A11" s="107">
        <v>3</v>
      </c>
      <c r="B11" s="106" t="s">
        <v>29</v>
      </c>
      <c r="C11" s="250">
        <v>10763861</v>
      </c>
      <c r="D11" s="251">
        <v>622755</v>
      </c>
      <c r="E11" s="105">
        <f t="shared" si="0"/>
        <v>11386616</v>
      </c>
      <c r="F11" s="251">
        <v>10633187</v>
      </c>
      <c r="G11" s="251">
        <v>161782</v>
      </c>
      <c r="H11" s="105">
        <f t="shared" si="1"/>
        <v>10794969</v>
      </c>
      <c r="I11" s="88">
        <f t="shared" si="2"/>
        <v>98.78599324164442</v>
      </c>
      <c r="J11" s="88">
        <f t="shared" si="2"/>
        <v>25.978434536856387</v>
      </c>
      <c r="K11" s="87">
        <f t="shared" si="2"/>
        <v>94.80401376493245</v>
      </c>
    </row>
    <row r="12" spans="1:11" s="81" customFormat="1" ht="16.5" customHeight="1">
      <c r="A12" s="107">
        <v>4</v>
      </c>
      <c r="B12" s="106" t="s">
        <v>30</v>
      </c>
      <c r="C12" s="250">
        <v>36220220</v>
      </c>
      <c r="D12" s="251">
        <v>4664460</v>
      </c>
      <c r="E12" s="105">
        <f t="shared" si="0"/>
        <v>40884680</v>
      </c>
      <c r="F12" s="251">
        <v>35369340</v>
      </c>
      <c r="G12" s="251">
        <v>1072224</v>
      </c>
      <c r="H12" s="105">
        <f t="shared" si="1"/>
        <v>36441564</v>
      </c>
      <c r="I12" s="88">
        <f t="shared" si="2"/>
        <v>97.65081493154928</v>
      </c>
      <c r="J12" s="88">
        <f t="shared" si="2"/>
        <v>22.987098184998906</v>
      </c>
      <c r="K12" s="87">
        <f t="shared" si="2"/>
        <v>89.13256505859897</v>
      </c>
    </row>
    <row r="13" spans="1:11" s="81" customFormat="1" ht="16.5" customHeight="1">
      <c r="A13" s="107">
        <v>5</v>
      </c>
      <c r="B13" s="106" t="s">
        <v>31</v>
      </c>
      <c r="C13" s="250">
        <v>4050765</v>
      </c>
      <c r="D13" s="251">
        <v>221649</v>
      </c>
      <c r="E13" s="105">
        <f t="shared" si="0"/>
        <v>4272414</v>
      </c>
      <c r="F13" s="251">
        <v>4004101</v>
      </c>
      <c r="G13" s="251">
        <v>65147</v>
      </c>
      <c r="H13" s="105">
        <f t="shared" si="1"/>
        <v>4069248</v>
      </c>
      <c r="I13" s="88">
        <f t="shared" si="2"/>
        <v>98.84802006534568</v>
      </c>
      <c r="J13" s="88">
        <f t="shared" si="2"/>
        <v>29.391966577787404</v>
      </c>
      <c r="K13" s="87">
        <f t="shared" si="2"/>
        <v>95.24470240945752</v>
      </c>
    </row>
    <row r="14" spans="1:11" s="81" customFormat="1" ht="16.5" customHeight="1">
      <c r="A14" s="107">
        <v>6</v>
      </c>
      <c r="B14" s="106" t="s">
        <v>32</v>
      </c>
      <c r="C14" s="250">
        <v>2669160</v>
      </c>
      <c r="D14" s="251">
        <v>195917</v>
      </c>
      <c r="E14" s="105">
        <f t="shared" si="0"/>
        <v>2865077</v>
      </c>
      <c r="F14" s="251">
        <v>2642681</v>
      </c>
      <c r="G14" s="251">
        <v>40126</v>
      </c>
      <c r="H14" s="105">
        <f t="shared" si="1"/>
        <v>2682807</v>
      </c>
      <c r="I14" s="88">
        <f t="shared" si="2"/>
        <v>99.00796505267576</v>
      </c>
      <c r="J14" s="88">
        <f t="shared" si="2"/>
        <v>20.48112210783138</v>
      </c>
      <c r="K14" s="87">
        <f t="shared" si="2"/>
        <v>93.63821635509272</v>
      </c>
    </row>
    <row r="15" spans="1:11" s="81" customFormat="1" ht="16.5" customHeight="1">
      <c r="A15" s="107">
        <v>7</v>
      </c>
      <c r="B15" s="106" t="s">
        <v>33</v>
      </c>
      <c r="C15" s="250">
        <v>22246810</v>
      </c>
      <c r="D15" s="251">
        <v>2357854</v>
      </c>
      <c r="E15" s="105">
        <f t="shared" si="0"/>
        <v>24604664</v>
      </c>
      <c r="F15" s="251">
        <v>21766905</v>
      </c>
      <c r="G15" s="251">
        <v>377630</v>
      </c>
      <c r="H15" s="105">
        <f t="shared" si="1"/>
        <v>22144535</v>
      </c>
      <c r="I15" s="88">
        <f t="shared" si="2"/>
        <v>97.84281431809774</v>
      </c>
      <c r="J15" s="88">
        <f t="shared" si="2"/>
        <v>16.015834737859088</v>
      </c>
      <c r="K15" s="87">
        <f t="shared" si="2"/>
        <v>90.00137128472878</v>
      </c>
    </row>
    <row r="16" spans="1:11" s="81" customFormat="1" ht="16.5" customHeight="1">
      <c r="A16" s="107">
        <v>8</v>
      </c>
      <c r="B16" s="106" t="s">
        <v>34</v>
      </c>
      <c r="C16" s="250">
        <v>4373780</v>
      </c>
      <c r="D16" s="251">
        <v>300533</v>
      </c>
      <c r="E16" s="105">
        <f t="shared" si="0"/>
        <v>4674313</v>
      </c>
      <c r="F16" s="251">
        <v>4298313</v>
      </c>
      <c r="G16" s="251">
        <v>68947</v>
      </c>
      <c r="H16" s="105">
        <f t="shared" si="1"/>
        <v>4367260</v>
      </c>
      <c r="I16" s="88">
        <f t="shared" si="2"/>
        <v>98.2745588484103</v>
      </c>
      <c r="J16" s="88">
        <f t="shared" si="2"/>
        <v>22.941573803875116</v>
      </c>
      <c r="K16" s="87">
        <f t="shared" si="2"/>
        <v>93.43105607176926</v>
      </c>
    </row>
    <row r="17" spans="1:11" s="81" customFormat="1" ht="16.5" customHeight="1">
      <c r="A17" s="108">
        <v>9</v>
      </c>
      <c r="B17" s="106" t="s">
        <v>35</v>
      </c>
      <c r="C17" s="250">
        <v>5461957</v>
      </c>
      <c r="D17" s="251">
        <v>156693</v>
      </c>
      <c r="E17" s="105">
        <f t="shared" si="0"/>
        <v>5618650</v>
      </c>
      <c r="F17" s="251">
        <v>5400180</v>
      </c>
      <c r="G17" s="251">
        <v>66286</v>
      </c>
      <c r="H17" s="105">
        <f t="shared" si="1"/>
        <v>5466466</v>
      </c>
      <c r="I17" s="88">
        <f t="shared" si="2"/>
        <v>98.86895850699666</v>
      </c>
      <c r="J17" s="88">
        <f t="shared" si="2"/>
        <v>42.30310224451635</v>
      </c>
      <c r="K17" s="87">
        <f t="shared" si="2"/>
        <v>97.29144901355308</v>
      </c>
    </row>
    <row r="18" spans="1:11" s="81" customFormat="1" ht="16.5" customHeight="1">
      <c r="A18" s="107">
        <v>10</v>
      </c>
      <c r="B18" s="106" t="s">
        <v>36</v>
      </c>
      <c r="C18" s="250">
        <v>3780619</v>
      </c>
      <c r="D18" s="251">
        <v>227087</v>
      </c>
      <c r="E18" s="105">
        <f t="shared" si="0"/>
        <v>4007706</v>
      </c>
      <c r="F18" s="251">
        <v>3720090</v>
      </c>
      <c r="G18" s="251">
        <v>78565</v>
      </c>
      <c r="H18" s="105">
        <f t="shared" si="1"/>
        <v>3798655</v>
      </c>
      <c r="I18" s="88">
        <f t="shared" si="2"/>
        <v>98.3989658836291</v>
      </c>
      <c r="J18" s="88">
        <f t="shared" si="2"/>
        <v>34.59687256425951</v>
      </c>
      <c r="K18" s="87">
        <f t="shared" si="2"/>
        <v>94.7837740592748</v>
      </c>
    </row>
    <row r="19" spans="1:11" s="81" customFormat="1" ht="16.5" customHeight="1">
      <c r="A19" s="107">
        <v>11</v>
      </c>
      <c r="B19" s="106" t="s">
        <v>37</v>
      </c>
      <c r="C19" s="250">
        <v>4702663</v>
      </c>
      <c r="D19" s="251">
        <v>266680</v>
      </c>
      <c r="E19" s="105">
        <f t="shared" si="0"/>
        <v>4969343</v>
      </c>
      <c r="F19" s="251">
        <v>4650457</v>
      </c>
      <c r="G19" s="251">
        <v>87444</v>
      </c>
      <c r="H19" s="105">
        <f t="shared" si="1"/>
        <v>4737901</v>
      </c>
      <c r="I19" s="88">
        <f t="shared" si="2"/>
        <v>98.88986304142992</v>
      </c>
      <c r="J19" s="88">
        <f t="shared" si="2"/>
        <v>32.78986050697465</v>
      </c>
      <c r="K19" s="87">
        <f t="shared" si="2"/>
        <v>95.34260363995803</v>
      </c>
    </row>
    <row r="20" spans="1:11" s="81" customFormat="1" ht="16.5" customHeight="1">
      <c r="A20" s="107">
        <v>12</v>
      </c>
      <c r="B20" s="106" t="s">
        <v>38</v>
      </c>
      <c r="C20" s="250">
        <v>12160583</v>
      </c>
      <c r="D20" s="251">
        <v>754170</v>
      </c>
      <c r="E20" s="105">
        <f t="shared" si="0"/>
        <v>12914753</v>
      </c>
      <c r="F20" s="251">
        <v>11967151</v>
      </c>
      <c r="G20" s="251">
        <v>189904</v>
      </c>
      <c r="H20" s="105">
        <f t="shared" si="1"/>
        <v>12157055</v>
      </c>
      <c r="I20" s="88">
        <f t="shared" si="2"/>
        <v>98.40935257791506</v>
      </c>
      <c r="J20" s="88">
        <f t="shared" si="2"/>
        <v>25.180529588819496</v>
      </c>
      <c r="K20" s="87">
        <f t="shared" si="2"/>
        <v>94.13308175541569</v>
      </c>
    </row>
    <row r="21" spans="1:11" s="81" customFormat="1" ht="16.5" customHeight="1">
      <c r="A21" s="107">
        <v>13</v>
      </c>
      <c r="B21" s="106" t="s">
        <v>39</v>
      </c>
      <c r="C21" s="250">
        <v>8572955</v>
      </c>
      <c r="D21" s="251">
        <v>793075</v>
      </c>
      <c r="E21" s="105">
        <f t="shared" si="0"/>
        <v>9366030</v>
      </c>
      <c r="F21" s="251">
        <v>8425342</v>
      </c>
      <c r="G21" s="251">
        <v>174482</v>
      </c>
      <c r="H21" s="105">
        <f t="shared" si="1"/>
        <v>8599824</v>
      </c>
      <c r="I21" s="88">
        <f t="shared" si="2"/>
        <v>98.27815496523661</v>
      </c>
      <c r="J21" s="88">
        <f t="shared" si="2"/>
        <v>22.000693503136524</v>
      </c>
      <c r="K21" s="87">
        <f t="shared" si="2"/>
        <v>91.81930871457811</v>
      </c>
    </row>
    <row r="22" spans="1:11" s="81" customFormat="1" ht="16.5" customHeight="1">
      <c r="A22" s="107">
        <v>14</v>
      </c>
      <c r="B22" s="106" t="s">
        <v>40</v>
      </c>
      <c r="C22" s="250">
        <v>2569135</v>
      </c>
      <c r="D22" s="251">
        <v>123011</v>
      </c>
      <c r="E22" s="105">
        <f t="shared" si="0"/>
        <v>2692146</v>
      </c>
      <c r="F22" s="251">
        <v>2537972</v>
      </c>
      <c r="G22" s="251">
        <v>34195</v>
      </c>
      <c r="H22" s="105">
        <f t="shared" si="1"/>
        <v>2572167</v>
      </c>
      <c r="I22" s="88">
        <f t="shared" si="2"/>
        <v>98.78702364803718</v>
      </c>
      <c r="J22" s="88">
        <f t="shared" si="2"/>
        <v>27.798326978888067</v>
      </c>
      <c r="K22" s="87">
        <f t="shared" si="2"/>
        <v>95.54336949036197</v>
      </c>
    </row>
    <row r="23" spans="1:11" s="81" customFormat="1" ht="16.5" customHeight="1">
      <c r="A23" s="107">
        <v>15</v>
      </c>
      <c r="B23" s="106" t="s">
        <v>41</v>
      </c>
      <c r="C23" s="250">
        <v>6459558</v>
      </c>
      <c r="D23" s="251">
        <v>388890</v>
      </c>
      <c r="E23" s="105">
        <f t="shared" si="0"/>
        <v>6848448</v>
      </c>
      <c r="F23" s="251">
        <v>6397019</v>
      </c>
      <c r="G23" s="251">
        <v>106570</v>
      </c>
      <c r="H23" s="105">
        <f t="shared" si="1"/>
        <v>6503589</v>
      </c>
      <c r="I23" s="88">
        <f t="shared" si="2"/>
        <v>99.03183778208974</v>
      </c>
      <c r="J23" s="88">
        <f t="shared" si="2"/>
        <v>27.40363598961146</v>
      </c>
      <c r="K23" s="87">
        <f t="shared" si="2"/>
        <v>94.96442113600044</v>
      </c>
    </row>
    <row r="24" spans="1:11" s="81" customFormat="1" ht="16.5" customHeight="1">
      <c r="A24" s="107">
        <v>16</v>
      </c>
      <c r="B24" s="106" t="s">
        <v>42</v>
      </c>
      <c r="C24" s="250">
        <v>7060690</v>
      </c>
      <c r="D24" s="251">
        <v>437586</v>
      </c>
      <c r="E24" s="105">
        <f t="shared" si="0"/>
        <v>7498276</v>
      </c>
      <c r="F24" s="251">
        <v>6977190</v>
      </c>
      <c r="G24" s="251">
        <v>109775</v>
      </c>
      <c r="H24" s="105">
        <f t="shared" si="1"/>
        <v>7086965</v>
      </c>
      <c r="I24" s="88">
        <f t="shared" si="2"/>
        <v>98.81739603353213</v>
      </c>
      <c r="J24" s="88">
        <f t="shared" si="2"/>
        <v>25.086497282819835</v>
      </c>
      <c r="K24" s="87">
        <f t="shared" si="2"/>
        <v>94.51459242097783</v>
      </c>
    </row>
    <row r="25" spans="1:11" s="81" customFormat="1" ht="16.5" customHeight="1">
      <c r="A25" s="108">
        <v>17</v>
      </c>
      <c r="B25" s="106" t="s">
        <v>43</v>
      </c>
      <c r="C25" s="250">
        <v>13011784</v>
      </c>
      <c r="D25" s="251">
        <v>736143</v>
      </c>
      <c r="E25" s="105">
        <f t="shared" si="0"/>
        <v>13747927</v>
      </c>
      <c r="F25" s="251">
        <v>12839668</v>
      </c>
      <c r="G25" s="251">
        <v>223498</v>
      </c>
      <c r="H25" s="105">
        <f t="shared" si="1"/>
        <v>13063166</v>
      </c>
      <c r="I25" s="88">
        <f t="shared" si="2"/>
        <v>98.67722980953265</v>
      </c>
      <c r="J25" s="88">
        <f t="shared" si="2"/>
        <v>30.360677205379933</v>
      </c>
      <c r="K25" s="87">
        <f t="shared" si="2"/>
        <v>95.01916907181716</v>
      </c>
    </row>
    <row r="26" spans="1:11" s="81" customFormat="1" ht="16.5" customHeight="1">
      <c r="A26" s="107">
        <v>18</v>
      </c>
      <c r="B26" s="106" t="s">
        <v>44</v>
      </c>
      <c r="C26" s="250">
        <v>14545562</v>
      </c>
      <c r="D26" s="251">
        <v>1700006</v>
      </c>
      <c r="E26" s="105">
        <f t="shared" si="0"/>
        <v>16245568</v>
      </c>
      <c r="F26" s="251">
        <v>14124477</v>
      </c>
      <c r="G26" s="251">
        <v>477840</v>
      </c>
      <c r="H26" s="105">
        <f t="shared" si="1"/>
        <v>14602317</v>
      </c>
      <c r="I26" s="88">
        <f t="shared" si="2"/>
        <v>97.10506201135439</v>
      </c>
      <c r="J26" s="88">
        <f t="shared" si="2"/>
        <v>28.108136088931452</v>
      </c>
      <c r="K26" s="87">
        <f t="shared" si="2"/>
        <v>89.88492738450266</v>
      </c>
    </row>
    <row r="27" spans="1:11" s="81" customFormat="1" ht="16.5" customHeight="1">
      <c r="A27" s="107">
        <v>19</v>
      </c>
      <c r="B27" s="106" t="s">
        <v>45</v>
      </c>
      <c r="C27" s="250">
        <v>19882046</v>
      </c>
      <c r="D27" s="251">
        <v>866689</v>
      </c>
      <c r="E27" s="105">
        <f t="shared" si="0"/>
        <v>20748735</v>
      </c>
      <c r="F27" s="251">
        <v>19586175</v>
      </c>
      <c r="G27" s="251">
        <v>297983</v>
      </c>
      <c r="H27" s="105">
        <f t="shared" si="1"/>
        <v>19884158</v>
      </c>
      <c r="I27" s="88">
        <f t="shared" si="2"/>
        <v>98.51186844653714</v>
      </c>
      <c r="J27" s="88">
        <f t="shared" si="2"/>
        <v>34.38176785444375</v>
      </c>
      <c r="K27" s="87">
        <f t="shared" si="2"/>
        <v>95.83310982573154</v>
      </c>
    </row>
    <row r="28" spans="1:11" s="81" customFormat="1" ht="16.5" customHeight="1">
      <c r="A28" s="107">
        <v>20</v>
      </c>
      <c r="B28" s="106" t="s">
        <v>46</v>
      </c>
      <c r="C28" s="250">
        <v>4643652</v>
      </c>
      <c r="D28" s="251">
        <v>528257</v>
      </c>
      <c r="E28" s="105">
        <f t="shared" si="0"/>
        <v>5171909</v>
      </c>
      <c r="F28" s="251">
        <v>4523961</v>
      </c>
      <c r="G28" s="251">
        <v>108776</v>
      </c>
      <c r="H28" s="105">
        <f t="shared" si="1"/>
        <v>4632737</v>
      </c>
      <c r="I28" s="88">
        <f t="shared" si="2"/>
        <v>97.42248127120638</v>
      </c>
      <c r="J28" s="88">
        <f t="shared" si="2"/>
        <v>20.591492398586293</v>
      </c>
      <c r="K28" s="87">
        <f t="shared" si="2"/>
        <v>89.5749905885815</v>
      </c>
    </row>
    <row r="29" spans="1:11" s="81" customFormat="1" ht="16.5" customHeight="1">
      <c r="A29" s="107">
        <v>21</v>
      </c>
      <c r="B29" s="106" t="s">
        <v>47</v>
      </c>
      <c r="C29" s="250">
        <v>9438095</v>
      </c>
      <c r="D29" s="251">
        <v>848404</v>
      </c>
      <c r="E29" s="105">
        <f t="shared" si="0"/>
        <v>10286499</v>
      </c>
      <c r="F29" s="251">
        <v>9266241</v>
      </c>
      <c r="G29" s="251">
        <v>161869</v>
      </c>
      <c r="H29" s="105">
        <f t="shared" si="1"/>
        <v>9428110</v>
      </c>
      <c r="I29" s="88">
        <f t="shared" si="2"/>
        <v>98.17914526183515</v>
      </c>
      <c r="J29" s="88">
        <f t="shared" si="2"/>
        <v>19.079235835757494</v>
      </c>
      <c r="K29" s="87">
        <f t="shared" si="2"/>
        <v>91.65518802850221</v>
      </c>
    </row>
    <row r="30" spans="1:11" s="81" customFormat="1" ht="16.5" customHeight="1">
      <c r="A30" s="107">
        <v>22</v>
      </c>
      <c r="B30" s="106" t="s">
        <v>48</v>
      </c>
      <c r="C30" s="250">
        <v>8327981</v>
      </c>
      <c r="D30" s="251">
        <v>635742</v>
      </c>
      <c r="E30" s="105">
        <f t="shared" si="0"/>
        <v>8963723</v>
      </c>
      <c r="F30" s="251">
        <v>8217838</v>
      </c>
      <c r="G30" s="251">
        <v>187934</v>
      </c>
      <c r="H30" s="105">
        <f t="shared" si="1"/>
        <v>8405772</v>
      </c>
      <c r="I30" s="88">
        <f t="shared" si="2"/>
        <v>98.67743454265806</v>
      </c>
      <c r="J30" s="88">
        <f t="shared" si="2"/>
        <v>29.56136294282901</v>
      </c>
      <c r="K30" s="87">
        <f t="shared" si="2"/>
        <v>93.77545468551405</v>
      </c>
    </row>
    <row r="31" spans="1:11" s="81" customFormat="1" ht="16.5" customHeight="1">
      <c r="A31" s="107">
        <v>23</v>
      </c>
      <c r="B31" s="106" t="s">
        <v>49</v>
      </c>
      <c r="C31" s="250">
        <v>9385921</v>
      </c>
      <c r="D31" s="251">
        <v>689274</v>
      </c>
      <c r="E31" s="105">
        <f t="shared" si="0"/>
        <v>10075195</v>
      </c>
      <c r="F31" s="251">
        <v>9237256</v>
      </c>
      <c r="G31" s="251">
        <v>181972</v>
      </c>
      <c r="H31" s="105">
        <f t="shared" si="1"/>
        <v>9419228</v>
      </c>
      <c r="I31" s="88">
        <f t="shared" si="2"/>
        <v>98.41608511301129</v>
      </c>
      <c r="J31" s="88">
        <f t="shared" si="2"/>
        <v>26.40053157380084</v>
      </c>
      <c r="K31" s="87">
        <f t="shared" si="2"/>
        <v>93.4892873041167</v>
      </c>
    </row>
    <row r="32" spans="1:11" s="81" customFormat="1" ht="16.5" customHeight="1">
      <c r="A32" s="107">
        <v>24</v>
      </c>
      <c r="B32" s="106" t="s">
        <v>50</v>
      </c>
      <c r="C32" s="250">
        <v>5006657</v>
      </c>
      <c r="D32" s="251">
        <v>382573</v>
      </c>
      <c r="E32" s="105">
        <f t="shared" si="0"/>
        <v>5389230</v>
      </c>
      <c r="F32" s="251">
        <v>4938997</v>
      </c>
      <c r="G32" s="251">
        <v>85493</v>
      </c>
      <c r="H32" s="105">
        <f t="shared" si="1"/>
        <v>5024490</v>
      </c>
      <c r="I32" s="88">
        <f t="shared" si="2"/>
        <v>98.64859925495195</v>
      </c>
      <c r="J32" s="88">
        <f t="shared" si="2"/>
        <v>22.346846222812378</v>
      </c>
      <c r="K32" s="87">
        <f t="shared" si="2"/>
        <v>93.23205726977694</v>
      </c>
    </row>
    <row r="33" spans="1:11" s="81" customFormat="1" ht="16.5" customHeight="1">
      <c r="A33" s="108">
        <v>25</v>
      </c>
      <c r="B33" s="106" t="s">
        <v>51</v>
      </c>
      <c r="C33" s="250">
        <v>6322240</v>
      </c>
      <c r="D33" s="251">
        <v>379342</v>
      </c>
      <c r="E33" s="105">
        <f t="shared" si="0"/>
        <v>6701582</v>
      </c>
      <c r="F33" s="251">
        <v>6240787</v>
      </c>
      <c r="G33" s="251">
        <v>102847</v>
      </c>
      <c r="H33" s="105">
        <f t="shared" si="1"/>
        <v>6343634</v>
      </c>
      <c r="I33" s="88">
        <f t="shared" si="2"/>
        <v>98.71164334160044</v>
      </c>
      <c r="J33" s="88">
        <f t="shared" si="2"/>
        <v>27.11194647573957</v>
      </c>
      <c r="K33" s="87">
        <f t="shared" si="2"/>
        <v>94.65875370919882</v>
      </c>
    </row>
    <row r="34" spans="1:11" s="81" customFormat="1" ht="16.5" customHeight="1">
      <c r="A34" s="107">
        <v>26</v>
      </c>
      <c r="B34" s="106" t="s">
        <v>52</v>
      </c>
      <c r="C34" s="250">
        <v>9817417</v>
      </c>
      <c r="D34" s="251">
        <v>1055278</v>
      </c>
      <c r="E34" s="105">
        <f t="shared" si="0"/>
        <v>10872695</v>
      </c>
      <c r="F34" s="251">
        <v>9602024</v>
      </c>
      <c r="G34" s="251">
        <v>215420</v>
      </c>
      <c r="H34" s="105">
        <f t="shared" si="1"/>
        <v>9817444</v>
      </c>
      <c r="I34" s="88">
        <f t="shared" si="2"/>
        <v>97.80601149976617</v>
      </c>
      <c r="J34" s="88">
        <f t="shared" si="2"/>
        <v>20.41357822298958</v>
      </c>
      <c r="K34" s="87">
        <f t="shared" si="2"/>
        <v>90.29448540587224</v>
      </c>
    </row>
    <row r="35" spans="1:11" s="81" customFormat="1" ht="16.5" customHeight="1">
      <c r="A35" s="107">
        <v>27</v>
      </c>
      <c r="B35" s="106" t="s">
        <v>53</v>
      </c>
      <c r="C35" s="250">
        <v>4177855</v>
      </c>
      <c r="D35" s="251">
        <v>123930</v>
      </c>
      <c r="E35" s="105">
        <f t="shared" si="0"/>
        <v>4301785</v>
      </c>
      <c r="F35" s="251">
        <v>4155485</v>
      </c>
      <c r="G35" s="251">
        <v>29639</v>
      </c>
      <c r="H35" s="105">
        <f t="shared" si="1"/>
        <v>4185124</v>
      </c>
      <c r="I35" s="88">
        <f t="shared" si="2"/>
        <v>99.46455776947741</v>
      </c>
      <c r="J35" s="88">
        <f t="shared" si="2"/>
        <v>23.91592027757605</v>
      </c>
      <c r="K35" s="87">
        <f t="shared" si="2"/>
        <v>97.28807925082262</v>
      </c>
    </row>
    <row r="36" spans="1:11" s="81" customFormat="1" ht="16.5" customHeight="1">
      <c r="A36" s="107">
        <v>28</v>
      </c>
      <c r="B36" s="106" t="s">
        <v>54</v>
      </c>
      <c r="C36" s="250">
        <v>8409769</v>
      </c>
      <c r="D36" s="251">
        <v>511073</v>
      </c>
      <c r="E36" s="105">
        <f t="shared" si="0"/>
        <v>8920842</v>
      </c>
      <c r="F36" s="251">
        <v>8300381</v>
      </c>
      <c r="G36" s="251">
        <v>143696</v>
      </c>
      <c r="H36" s="105">
        <f t="shared" si="1"/>
        <v>8444077</v>
      </c>
      <c r="I36" s="88">
        <f t="shared" si="2"/>
        <v>98.6992746174122</v>
      </c>
      <c r="J36" s="88">
        <f t="shared" si="2"/>
        <v>28.116531297877213</v>
      </c>
      <c r="K36" s="87">
        <f t="shared" si="2"/>
        <v>94.65560537895415</v>
      </c>
    </row>
    <row r="37" spans="1:11" s="81" customFormat="1" ht="16.5" customHeight="1">
      <c r="A37" s="107">
        <v>29</v>
      </c>
      <c r="B37" s="106" t="s">
        <v>55</v>
      </c>
      <c r="C37" s="250">
        <v>3718174</v>
      </c>
      <c r="D37" s="251">
        <v>191004</v>
      </c>
      <c r="E37" s="105">
        <f t="shared" si="0"/>
        <v>3909178</v>
      </c>
      <c r="F37" s="251">
        <v>3661230</v>
      </c>
      <c r="G37" s="251">
        <v>63554</v>
      </c>
      <c r="H37" s="105">
        <f t="shared" si="1"/>
        <v>3724784</v>
      </c>
      <c r="I37" s="88">
        <f t="shared" si="2"/>
        <v>98.46849555722783</v>
      </c>
      <c r="J37" s="88">
        <f t="shared" si="2"/>
        <v>33.273648719398544</v>
      </c>
      <c r="K37" s="87">
        <f t="shared" si="2"/>
        <v>95.28304927532079</v>
      </c>
    </row>
    <row r="38" spans="1:11" s="81" customFormat="1" ht="16.5" customHeight="1">
      <c r="A38" s="107">
        <v>30</v>
      </c>
      <c r="B38" s="106" t="s">
        <v>56</v>
      </c>
      <c r="C38" s="250">
        <v>4960514</v>
      </c>
      <c r="D38" s="251">
        <v>497682</v>
      </c>
      <c r="E38" s="105">
        <f t="shared" si="0"/>
        <v>5458196</v>
      </c>
      <c r="F38" s="251">
        <v>4805371</v>
      </c>
      <c r="G38" s="251">
        <v>157260</v>
      </c>
      <c r="H38" s="105">
        <f t="shared" si="1"/>
        <v>4962631</v>
      </c>
      <c r="I38" s="88">
        <f t="shared" si="2"/>
        <v>96.87244104139208</v>
      </c>
      <c r="J38" s="88">
        <f t="shared" si="2"/>
        <v>31.59849060243288</v>
      </c>
      <c r="K38" s="87">
        <f t="shared" si="2"/>
        <v>90.92071812738128</v>
      </c>
    </row>
    <row r="39" spans="1:11" s="81" customFormat="1" ht="16.5" customHeight="1">
      <c r="A39" s="107">
        <v>31</v>
      </c>
      <c r="B39" s="106" t="s">
        <v>57</v>
      </c>
      <c r="C39" s="250">
        <v>6634925</v>
      </c>
      <c r="D39" s="251">
        <v>579770</v>
      </c>
      <c r="E39" s="105">
        <f t="shared" si="0"/>
        <v>7214695</v>
      </c>
      <c r="F39" s="251">
        <v>6509089</v>
      </c>
      <c r="G39" s="251">
        <v>172797</v>
      </c>
      <c r="H39" s="105">
        <f t="shared" si="1"/>
        <v>6681886</v>
      </c>
      <c r="I39" s="88">
        <f t="shared" si="2"/>
        <v>98.10342995587742</v>
      </c>
      <c r="J39" s="88">
        <f t="shared" si="2"/>
        <v>29.804405195163596</v>
      </c>
      <c r="K39" s="87">
        <f t="shared" si="2"/>
        <v>92.61494768663124</v>
      </c>
    </row>
    <row r="40" spans="1:11" s="81" customFormat="1" ht="16.5" customHeight="1">
      <c r="A40" s="107">
        <v>32</v>
      </c>
      <c r="B40" s="106" t="s">
        <v>58</v>
      </c>
      <c r="C40" s="250">
        <v>7685104</v>
      </c>
      <c r="D40" s="251">
        <v>724308</v>
      </c>
      <c r="E40" s="105">
        <f t="shared" si="0"/>
        <v>8409412</v>
      </c>
      <c r="F40" s="251">
        <v>7521304</v>
      </c>
      <c r="G40" s="251">
        <v>169398</v>
      </c>
      <c r="H40" s="105">
        <f t="shared" si="1"/>
        <v>7690702</v>
      </c>
      <c r="I40" s="88">
        <f t="shared" si="2"/>
        <v>97.8686039902648</v>
      </c>
      <c r="J40" s="88">
        <f t="shared" si="2"/>
        <v>23.387564406302292</v>
      </c>
      <c r="K40" s="87">
        <f t="shared" si="2"/>
        <v>91.45350471590642</v>
      </c>
    </row>
    <row r="41" spans="1:11" s="81" customFormat="1" ht="16.5" customHeight="1">
      <c r="A41" s="108">
        <v>33</v>
      </c>
      <c r="B41" s="106" t="s">
        <v>59</v>
      </c>
      <c r="C41" s="250">
        <v>3622910</v>
      </c>
      <c r="D41" s="251">
        <v>230871</v>
      </c>
      <c r="E41" s="105">
        <f t="shared" si="0"/>
        <v>3853781</v>
      </c>
      <c r="F41" s="251">
        <v>3587523</v>
      </c>
      <c r="G41" s="251">
        <v>66065</v>
      </c>
      <c r="H41" s="105">
        <f t="shared" si="1"/>
        <v>3653588</v>
      </c>
      <c r="I41" s="88">
        <f aca="true" t="shared" si="3" ref="I41:K74">F41/C41*100</f>
        <v>99.02324374604945</v>
      </c>
      <c r="J41" s="88">
        <f t="shared" si="3"/>
        <v>28.615547210346904</v>
      </c>
      <c r="K41" s="87">
        <f t="shared" si="3"/>
        <v>94.80528343463212</v>
      </c>
    </row>
    <row r="42" spans="1:11" s="81" customFormat="1" ht="16.5" customHeight="1">
      <c r="A42" s="107">
        <v>34</v>
      </c>
      <c r="B42" s="106" t="s">
        <v>60</v>
      </c>
      <c r="C42" s="250">
        <v>5365625</v>
      </c>
      <c r="D42" s="251">
        <v>511973</v>
      </c>
      <c r="E42" s="105">
        <f t="shared" si="0"/>
        <v>5877598</v>
      </c>
      <c r="F42" s="251">
        <v>5253849</v>
      </c>
      <c r="G42" s="251">
        <v>116541</v>
      </c>
      <c r="H42" s="105">
        <f t="shared" si="1"/>
        <v>5370390</v>
      </c>
      <c r="I42" s="88">
        <f t="shared" si="3"/>
        <v>97.91681304601049</v>
      </c>
      <c r="J42" s="88">
        <f t="shared" si="3"/>
        <v>22.76311446111416</v>
      </c>
      <c r="K42" s="87">
        <f t="shared" si="3"/>
        <v>91.37048842060992</v>
      </c>
    </row>
    <row r="43" spans="1:11" s="81" customFormat="1" ht="16.5" customHeight="1">
      <c r="A43" s="107">
        <v>35</v>
      </c>
      <c r="B43" s="106" t="s">
        <v>61</v>
      </c>
      <c r="C43" s="250">
        <v>2530651</v>
      </c>
      <c r="D43" s="251">
        <v>132573</v>
      </c>
      <c r="E43" s="105">
        <f t="shared" si="0"/>
        <v>2663224</v>
      </c>
      <c r="F43" s="251">
        <v>2504340</v>
      </c>
      <c r="G43" s="251">
        <v>49852</v>
      </c>
      <c r="H43" s="105">
        <f t="shared" si="1"/>
        <v>2554192</v>
      </c>
      <c r="I43" s="88">
        <f t="shared" si="3"/>
        <v>98.96030705142668</v>
      </c>
      <c r="J43" s="88">
        <f t="shared" si="3"/>
        <v>37.60343357998989</v>
      </c>
      <c r="K43" s="87">
        <f t="shared" si="3"/>
        <v>95.90601466493243</v>
      </c>
    </row>
    <row r="44" spans="1:11" s="81" customFormat="1" ht="16.5" customHeight="1">
      <c r="A44" s="107">
        <v>36</v>
      </c>
      <c r="B44" s="106" t="s">
        <v>62</v>
      </c>
      <c r="C44" s="250">
        <v>4034462</v>
      </c>
      <c r="D44" s="251">
        <v>346590</v>
      </c>
      <c r="E44" s="105">
        <f t="shared" si="0"/>
        <v>4381052</v>
      </c>
      <c r="F44" s="251">
        <v>3976975</v>
      </c>
      <c r="G44" s="251">
        <v>85456</v>
      </c>
      <c r="H44" s="105">
        <f t="shared" si="1"/>
        <v>4062431</v>
      </c>
      <c r="I44" s="88">
        <f t="shared" si="3"/>
        <v>98.57510121547804</v>
      </c>
      <c r="J44" s="88">
        <f t="shared" si="3"/>
        <v>24.65622204910701</v>
      </c>
      <c r="K44" s="87">
        <f t="shared" si="3"/>
        <v>92.72729472281999</v>
      </c>
    </row>
    <row r="45" spans="1:11" s="81" customFormat="1" ht="16.5" customHeight="1">
      <c r="A45" s="107">
        <v>37</v>
      </c>
      <c r="B45" s="106" t="s">
        <v>63</v>
      </c>
      <c r="C45" s="250">
        <v>2888634</v>
      </c>
      <c r="D45" s="251">
        <v>252438</v>
      </c>
      <c r="E45" s="105">
        <f t="shared" si="0"/>
        <v>3141072</v>
      </c>
      <c r="F45" s="251">
        <v>2845964</v>
      </c>
      <c r="G45" s="251">
        <v>51010</v>
      </c>
      <c r="H45" s="105">
        <f t="shared" si="1"/>
        <v>2896974</v>
      </c>
      <c r="I45" s="88">
        <f t="shared" si="3"/>
        <v>98.52283120672263</v>
      </c>
      <c r="J45" s="88">
        <f t="shared" si="3"/>
        <v>20.206941902566175</v>
      </c>
      <c r="K45" s="87">
        <f t="shared" si="3"/>
        <v>92.22883143079815</v>
      </c>
    </row>
    <row r="46" spans="1:11" s="81" customFormat="1" ht="16.5" customHeight="1">
      <c r="A46" s="107">
        <v>38</v>
      </c>
      <c r="B46" s="106" t="s">
        <v>64</v>
      </c>
      <c r="C46" s="250">
        <v>3923940</v>
      </c>
      <c r="D46" s="251">
        <v>270217</v>
      </c>
      <c r="E46" s="105">
        <f t="shared" si="0"/>
        <v>4194157</v>
      </c>
      <c r="F46" s="251">
        <v>3862197</v>
      </c>
      <c r="G46" s="251">
        <v>81929</v>
      </c>
      <c r="H46" s="105">
        <f t="shared" si="1"/>
        <v>3944126</v>
      </c>
      <c r="I46" s="88">
        <f t="shared" si="3"/>
        <v>98.42650499243108</v>
      </c>
      <c r="J46" s="88">
        <f t="shared" si="3"/>
        <v>30.31970601405537</v>
      </c>
      <c r="K46" s="87">
        <f t="shared" si="3"/>
        <v>94.0385874920753</v>
      </c>
    </row>
    <row r="47" spans="1:11" s="81" customFormat="1" ht="16.5" customHeight="1">
      <c r="A47" s="104">
        <v>39</v>
      </c>
      <c r="B47" s="103" t="s">
        <v>65</v>
      </c>
      <c r="C47" s="252">
        <v>6602385</v>
      </c>
      <c r="D47" s="253">
        <v>630605</v>
      </c>
      <c r="E47" s="102">
        <f t="shared" si="0"/>
        <v>7232990</v>
      </c>
      <c r="F47" s="253">
        <v>6463863</v>
      </c>
      <c r="G47" s="253">
        <v>163383</v>
      </c>
      <c r="H47" s="102">
        <f t="shared" si="1"/>
        <v>6627246</v>
      </c>
      <c r="I47" s="83">
        <f t="shared" si="3"/>
        <v>97.90193998077967</v>
      </c>
      <c r="J47" s="83">
        <f t="shared" si="3"/>
        <v>25.908928727174697</v>
      </c>
      <c r="K47" s="82">
        <f t="shared" si="3"/>
        <v>91.62526147554469</v>
      </c>
    </row>
    <row r="48" spans="1:11" s="81" customFormat="1" ht="16.5" customHeight="1" thickBot="1">
      <c r="A48" s="101">
        <v>40</v>
      </c>
      <c r="B48" s="90" t="s">
        <v>153</v>
      </c>
      <c r="C48" s="254">
        <v>3063971</v>
      </c>
      <c r="D48" s="254">
        <v>148317</v>
      </c>
      <c r="E48" s="100">
        <f t="shared" si="0"/>
        <v>3212288</v>
      </c>
      <c r="F48" s="254">
        <v>3033813</v>
      </c>
      <c r="G48" s="254">
        <v>37171</v>
      </c>
      <c r="H48" s="100">
        <f t="shared" si="1"/>
        <v>3070984</v>
      </c>
      <c r="I48" s="99">
        <f t="shared" si="3"/>
        <v>99.01572175454663</v>
      </c>
      <c r="J48" s="99">
        <f t="shared" si="3"/>
        <v>25.06186074421678</v>
      </c>
      <c r="K48" s="98">
        <f t="shared" si="3"/>
        <v>95.60114161619381</v>
      </c>
    </row>
    <row r="49" spans="1:11" s="74" customFormat="1" ht="18" customHeight="1" thickBot="1" thickTop="1">
      <c r="A49" s="679" t="s">
        <v>152</v>
      </c>
      <c r="B49" s="680"/>
      <c r="C49" s="77">
        <f aca="true" t="shared" si="4" ref="C49:H49">SUM(C9:C48)</f>
        <v>410695089</v>
      </c>
      <c r="D49" s="77">
        <f t="shared" si="4"/>
        <v>31413490</v>
      </c>
      <c r="E49" s="77">
        <f t="shared" si="4"/>
        <v>442108579</v>
      </c>
      <c r="F49" s="77">
        <f t="shared" si="4"/>
        <v>403997855</v>
      </c>
      <c r="G49" s="77">
        <f t="shared" si="4"/>
        <v>8130612</v>
      </c>
      <c r="H49" s="77">
        <f t="shared" si="4"/>
        <v>412128467</v>
      </c>
      <c r="I49" s="97">
        <f t="shared" si="3"/>
        <v>98.36929289407695</v>
      </c>
      <c r="J49" s="97">
        <f t="shared" si="3"/>
        <v>25.882549185079405</v>
      </c>
      <c r="K49" s="96">
        <f t="shared" si="3"/>
        <v>93.2188350500206</v>
      </c>
    </row>
    <row r="50" spans="1:11" s="81" customFormat="1" ht="16.5" customHeight="1">
      <c r="A50" s="95">
        <v>41</v>
      </c>
      <c r="B50" s="94" t="s">
        <v>67</v>
      </c>
      <c r="C50" s="255">
        <v>2375341</v>
      </c>
      <c r="D50" s="256">
        <v>200891</v>
      </c>
      <c r="E50" s="93">
        <f aca="true" t="shared" si="5" ref="E50:E72">C50+D50</f>
        <v>2576232</v>
      </c>
      <c r="F50" s="256">
        <v>2334411</v>
      </c>
      <c r="G50" s="256">
        <v>42540</v>
      </c>
      <c r="H50" s="93">
        <f aca="true" t="shared" si="6" ref="H50:H72">F50+G50</f>
        <v>2376951</v>
      </c>
      <c r="I50" s="92">
        <f t="shared" si="3"/>
        <v>98.2768789828492</v>
      </c>
      <c r="J50" s="92">
        <f t="shared" si="3"/>
        <v>21.17566242390152</v>
      </c>
      <c r="K50" s="91">
        <f t="shared" si="3"/>
        <v>92.2646329988914</v>
      </c>
    </row>
    <row r="51" spans="1:11" s="81" customFormat="1" ht="16.5" customHeight="1">
      <c r="A51" s="86">
        <v>42</v>
      </c>
      <c r="B51" s="90" t="s">
        <v>68</v>
      </c>
      <c r="C51" s="250">
        <v>2200052</v>
      </c>
      <c r="D51" s="251">
        <v>113940</v>
      </c>
      <c r="E51" s="89">
        <f t="shared" si="5"/>
        <v>2313992</v>
      </c>
      <c r="F51" s="251">
        <v>2174341</v>
      </c>
      <c r="G51" s="251">
        <v>48080</v>
      </c>
      <c r="H51" s="89">
        <f t="shared" si="6"/>
        <v>2222421</v>
      </c>
      <c r="I51" s="88">
        <f t="shared" si="3"/>
        <v>98.8313458045537</v>
      </c>
      <c r="J51" s="88">
        <f t="shared" si="3"/>
        <v>42.197647884851676</v>
      </c>
      <c r="K51" s="87">
        <f t="shared" si="3"/>
        <v>96.0427261632711</v>
      </c>
    </row>
    <row r="52" spans="1:11" s="81" customFormat="1" ht="16.5" customHeight="1">
      <c r="A52" s="86">
        <v>43</v>
      </c>
      <c r="B52" s="90" t="s">
        <v>69</v>
      </c>
      <c r="C52" s="250">
        <v>1622342</v>
      </c>
      <c r="D52" s="251">
        <v>120128</v>
      </c>
      <c r="E52" s="89">
        <f t="shared" si="5"/>
        <v>1742470</v>
      </c>
      <c r="F52" s="251">
        <v>1598348</v>
      </c>
      <c r="G52" s="251">
        <v>38678</v>
      </c>
      <c r="H52" s="89">
        <f t="shared" si="6"/>
        <v>1637026</v>
      </c>
      <c r="I52" s="88">
        <f t="shared" si="3"/>
        <v>98.52102700910166</v>
      </c>
      <c r="J52" s="88">
        <f t="shared" si="3"/>
        <v>32.19732285562067</v>
      </c>
      <c r="K52" s="87">
        <f t="shared" si="3"/>
        <v>93.94859021963076</v>
      </c>
    </row>
    <row r="53" spans="1:11" s="81" customFormat="1" ht="16.5" customHeight="1">
      <c r="A53" s="86">
        <v>44</v>
      </c>
      <c r="B53" s="90" t="s">
        <v>70</v>
      </c>
      <c r="C53" s="250">
        <v>562988</v>
      </c>
      <c r="D53" s="251">
        <v>17301</v>
      </c>
      <c r="E53" s="89">
        <f t="shared" si="5"/>
        <v>580289</v>
      </c>
      <c r="F53" s="251">
        <v>558104</v>
      </c>
      <c r="G53" s="251">
        <v>5987</v>
      </c>
      <c r="H53" s="89">
        <f t="shared" si="6"/>
        <v>564091</v>
      </c>
      <c r="I53" s="88">
        <f t="shared" si="3"/>
        <v>99.13248594996696</v>
      </c>
      <c r="J53" s="88">
        <f t="shared" si="3"/>
        <v>34.604936130859485</v>
      </c>
      <c r="K53" s="87">
        <f t="shared" si="3"/>
        <v>97.20863225048208</v>
      </c>
    </row>
    <row r="54" spans="1:11" s="81" customFormat="1" ht="16.5" customHeight="1">
      <c r="A54" s="86">
        <v>45</v>
      </c>
      <c r="B54" s="90" t="s">
        <v>71</v>
      </c>
      <c r="C54" s="250">
        <v>965061</v>
      </c>
      <c r="D54" s="251">
        <v>62374</v>
      </c>
      <c r="E54" s="89">
        <f t="shared" si="5"/>
        <v>1027435</v>
      </c>
      <c r="F54" s="251">
        <v>953145</v>
      </c>
      <c r="G54" s="251">
        <v>13300</v>
      </c>
      <c r="H54" s="89">
        <f t="shared" si="6"/>
        <v>966445</v>
      </c>
      <c r="I54" s="88">
        <f t="shared" si="3"/>
        <v>98.76525939811059</v>
      </c>
      <c r="J54" s="88">
        <f t="shared" si="3"/>
        <v>21.322987142078432</v>
      </c>
      <c r="K54" s="87">
        <f t="shared" si="3"/>
        <v>94.0638580542808</v>
      </c>
    </row>
    <row r="55" spans="1:11" s="81" customFormat="1" ht="16.5" customHeight="1">
      <c r="A55" s="86">
        <v>46</v>
      </c>
      <c r="B55" s="90" t="s">
        <v>72</v>
      </c>
      <c r="C55" s="250">
        <v>839672</v>
      </c>
      <c r="D55" s="251">
        <v>43333</v>
      </c>
      <c r="E55" s="89">
        <f t="shared" si="5"/>
        <v>883005</v>
      </c>
      <c r="F55" s="251">
        <v>827796</v>
      </c>
      <c r="G55" s="251">
        <v>11855</v>
      </c>
      <c r="H55" s="89">
        <f t="shared" si="6"/>
        <v>839651</v>
      </c>
      <c r="I55" s="88">
        <f t="shared" si="3"/>
        <v>98.58563820158348</v>
      </c>
      <c r="J55" s="88">
        <f t="shared" si="3"/>
        <v>27.357902753098102</v>
      </c>
      <c r="K55" s="87">
        <f t="shared" si="3"/>
        <v>95.09017502732148</v>
      </c>
    </row>
    <row r="56" spans="1:11" s="81" customFormat="1" ht="16.5" customHeight="1">
      <c r="A56" s="86">
        <v>47</v>
      </c>
      <c r="B56" s="90" t="s">
        <v>73</v>
      </c>
      <c r="C56" s="250">
        <v>1529907</v>
      </c>
      <c r="D56" s="251">
        <v>95846</v>
      </c>
      <c r="E56" s="89">
        <f t="shared" si="5"/>
        <v>1625753</v>
      </c>
      <c r="F56" s="251">
        <v>1516209</v>
      </c>
      <c r="G56" s="251">
        <v>24708</v>
      </c>
      <c r="H56" s="89">
        <f t="shared" si="6"/>
        <v>1540917</v>
      </c>
      <c r="I56" s="88">
        <f t="shared" si="3"/>
        <v>99.10465145920634</v>
      </c>
      <c r="J56" s="88">
        <f t="shared" si="3"/>
        <v>25.778853577614093</v>
      </c>
      <c r="K56" s="87">
        <f t="shared" si="3"/>
        <v>94.78174113779892</v>
      </c>
    </row>
    <row r="57" spans="1:11" s="81" customFormat="1" ht="16.5" customHeight="1">
      <c r="A57" s="86">
        <v>48</v>
      </c>
      <c r="B57" s="90" t="s">
        <v>74</v>
      </c>
      <c r="C57" s="250">
        <v>987077</v>
      </c>
      <c r="D57" s="251">
        <v>48082</v>
      </c>
      <c r="E57" s="89">
        <f t="shared" si="5"/>
        <v>1035159</v>
      </c>
      <c r="F57" s="251">
        <v>979605</v>
      </c>
      <c r="G57" s="251">
        <v>16390</v>
      </c>
      <c r="H57" s="89">
        <f t="shared" si="6"/>
        <v>995995</v>
      </c>
      <c r="I57" s="88">
        <f t="shared" si="3"/>
        <v>99.24301751535089</v>
      </c>
      <c r="J57" s="88">
        <f t="shared" si="3"/>
        <v>34.087600349403104</v>
      </c>
      <c r="K57" s="87">
        <f t="shared" si="3"/>
        <v>96.2166198622627</v>
      </c>
    </row>
    <row r="58" spans="1:11" s="81" customFormat="1" ht="16.5" customHeight="1">
      <c r="A58" s="86">
        <v>49</v>
      </c>
      <c r="B58" s="90" t="s">
        <v>75</v>
      </c>
      <c r="C58" s="250">
        <v>938265</v>
      </c>
      <c r="D58" s="251">
        <v>72884</v>
      </c>
      <c r="E58" s="89">
        <f t="shared" si="5"/>
        <v>1011149</v>
      </c>
      <c r="F58" s="251">
        <v>929736</v>
      </c>
      <c r="G58" s="251">
        <v>20879</v>
      </c>
      <c r="H58" s="89">
        <f t="shared" si="6"/>
        <v>950615</v>
      </c>
      <c r="I58" s="88">
        <f t="shared" si="3"/>
        <v>99.09098175888475</v>
      </c>
      <c r="J58" s="88">
        <f t="shared" si="3"/>
        <v>28.646890950002746</v>
      </c>
      <c r="K58" s="87">
        <f t="shared" si="3"/>
        <v>94.01334521420681</v>
      </c>
    </row>
    <row r="59" spans="1:11" s="81" customFormat="1" ht="16.5" customHeight="1">
      <c r="A59" s="86">
        <v>50</v>
      </c>
      <c r="B59" s="90" t="s">
        <v>76</v>
      </c>
      <c r="C59" s="250">
        <v>736973</v>
      </c>
      <c r="D59" s="251">
        <v>31586</v>
      </c>
      <c r="E59" s="89">
        <f t="shared" si="5"/>
        <v>768559</v>
      </c>
      <c r="F59" s="251">
        <v>728352</v>
      </c>
      <c r="G59" s="251">
        <v>9240</v>
      </c>
      <c r="H59" s="89">
        <f t="shared" si="6"/>
        <v>737592</v>
      </c>
      <c r="I59" s="88">
        <f t="shared" si="3"/>
        <v>98.83021494681623</v>
      </c>
      <c r="J59" s="88">
        <f t="shared" si="3"/>
        <v>29.253466725764582</v>
      </c>
      <c r="K59" s="87">
        <f t="shared" si="3"/>
        <v>95.97077127455407</v>
      </c>
    </row>
    <row r="60" spans="1:11" s="81" customFormat="1" ht="16.5" customHeight="1">
      <c r="A60" s="86">
        <v>51</v>
      </c>
      <c r="B60" s="90" t="s">
        <v>77</v>
      </c>
      <c r="C60" s="250">
        <v>508375</v>
      </c>
      <c r="D60" s="251">
        <v>45666</v>
      </c>
      <c r="E60" s="89">
        <f t="shared" si="5"/>
        <v>554041</v>
      </c>
      <c r="F60" s="251">
        <v>502389</v>
      </c>
      <c r="G60" s="251">
        <v>8998</v>
      </c>
      <c r="H60" s="89">
        <f t="shared" si="6"/>
        <v>511387</v>
      </c>
      <c r="I60" s="88">
        <f t="shared" si="3"/>
        <v>98.82252274403737</v>
      </c>
      <c r="J60" s="88">
        <f t="shared" si="3"/>
        <v>19.70393728375597</v>
      </c>
      <c r="K60" s="87">
        <f t="shared" si="3"/>
        <v>92.30129178165515</v>
      </c>
    </row>
    <row r="61" spans="1:11" s="81" customFormat="1" ht="16.5" customHeight="1">
      <c r="A61" s="86">
        <v>52</v>
      </c>
      <c r="B61" s="90" t="s">
        <v>78</v>
      </c>
      <c r="C61" s="250">
        <v>368628</v>
      </c>
      <c r="D61" s="251">
        <v>16102</v>
      </c>
      <c r="E61" s="89">
        <f t="shared" si="5"/>
        <v>384730</v>
      </c>
      <c r="F61" s="251">
        <v>364118</v>
      </c>
      <c r="G61" s="251">
        <v>3617</v>
      </c>
      <c r="H61" s="89">
        <f t="shared" si="6"/>
        <v>367735</v>
      </c>
      <c r="I61" s="88">
        <f t="shared" si="3"/>
        <v>98.77654437535945</v>
      </c>
      <c r="J61" s="88">
        <f t="shared" si="3"/>
        <v>22.46304806856291</v>
      </c>
      <c r="K61" s="87">
        <f t="shared" si="3"/>
        <v>95.58261638031867</v>
      </c>
    </row>
    <row r="62" spans="1:11" s="81" customFormat="1" ht="16.5" customHeight="1">
      <c r="A62" s="86">
        <v>53</v>
      </c>
      <c r="B62" s="90" t="s">
        <v>79</v>
      </c>
      <c r="C62" s="250">
        <v>398151</v>
      </c>
      <c r="D62" s="251">
        <v>16932</v>
      </c>
      <c r="E62" s="89">
        <f t="shared" si="5"/>
        <v>415083</v>
      </c>
      <c r="F62" s="251">
        <v>393216</v>
      </c>
      <c r="G62" s="251">
        <v>4204</v>
      </c>
      <c r="H62" s="89">
        <f t="shared" si="6"/>
        <v>397420</v>
      </c>
      <c r="I62" s="88">
        <f t="shared" si="3"/>
        <v>98.76052050603916</v>
      </c>
      <c r="J62" s="88">
        <f t="shared" si="3"/>
        <v>24.82872667139145</v>
      </c>
      <c r="K62" s="87">
        <f t="shared" si="3"/>
        <v>95.74470648039068</v>
      </c>
    </row>
    <row r="63" spans="1:11" s="81" customFormat="1" ht="16.5" customHeight="1">
      <c r="A63" s="86">
        <v>54</v>
      </c>
      <c r="B63" s="90" t="s">
        <v>80</v>
      </c>
      <c r="C63" s="250">
        <v>336010</v>
      </c>
      <c r="D63" s="251">
        <v>27435</v>
      </c>
      <c r="E63" s="89">
        <f t="shared" si="5"/>
        <v>363445</v>
      </c>
      <c r="F63" s="251">
        <v>331247</v>
      </c>
      <c r="G63" s="251">
        <v>4132</v>
      </c>
      <c r="H63" s="89">
        <f t="shared" si="6"/>
        <v>335379</v>
      </c>
      <c r="I63" s="88">
        <f t="shared" si="3"/>
        <v>98.58248266420642</v>
      </c>
      <c r="J63" s="88">
        <f t="shared" si="3"/>
        <v>15.061053398942956</v>
      </c>
      <c r="K63" s="87">
        <f t="shared" si="3"/>
        <v>92.27778618497985</v>
      </c>
    </row>
    <row r="64" spans="1:11" s="81" customFormat="1" ht="16.5" customHeight="1">
      <c r="A64" s="86">
        <v>55</v>
      </c>
      <c r="B64" s="90" t="s">
        <v>81</v>
      </c>
      <c r="C64" s="250">
        <v>445891</v>
      </c>
      <c r="D64" s="251">
        <v>28058</v>
      </c>
      <c r="E64" s="89">
        <f t="shared" si="5"/>
        <v>473949</v>
      </c>
      <c r="F64" s="251">
        <v>442301</v>
      </c>
      <c r="G64" s="251">
        <v>5712</v>
      </c>
      <c r="H64" s="89">
        <f t="shared" si="6"/>
        <v>448013</v>
      </c>
      <c r="I64" s="88">
        <f t="shared" si="3"/>
        <v>99.19487049525557</v>
      </c>
      <c r="J64" s="88">
        <f t="shared" si="3"/>
        <v>20.357830208853088</v>
      </c>
      <c r="K64" s="87">
        <f t="shared" si="3"/>
        <v>94.52768124840436</v>
      </c>
    </row>
    <row r="65" spans="1:11" s="81" customFormat="1" ht="16.5" customHeight="1">
      <c r="A65" s="86">
        <v>56</v>
      </c>
      <c r="B65" s="90" t="s">
        <v>82</v>
      </c>
      <c r="C65" s="250">
        <v>97168</v>
      </c>
      <c r="D65" s="251">
        <v>203</v>
      </c>
      <c r="E65" s="89">
        <f t="shared" si="5"/>
        <v>97371</v>
      </c>
      <c r="F65" s="251">
        <v>97168</v>
      </c>
      <c r="G65" s="251">
        <v>155</v>
      </c>
      <c r="H65" s="89">
        <f t="shared" si="6"/>
        <v>97323</v>
      </c>
      <c r="I65" s="88">
        <f t="shared" si="3"/>
        <v>100</v>
      </c>
      <c r="J65" s="88">
        <f t="shared" si="3"/>
        <v>76.35467980295566</v>
      </c>
      <c r="K65" s="87">
        <f t="shared" si="3"/>
        <v>99.95070400838031</v>
      </c>
    </row>
    <row r="66" spans="1:11" s="81" customFormat="1" ht="16.5" customHeight="1">
      <c r="A66" s="86">
        <v>57</v>
      </c>
      <c r="B66" s="90" t="s">
        <v>83</v>
      </c>
      <c r="C66" s="250">
        <v>457850</v>
      </c>
      <c r="D66" s="251">
        <v>20547</v>
      </c>
      <c r="E66" s="89">
        <f t="shared" si="5"/>
        <v>478397</v>
      </c>
      <c r="F66" s="251">
        <v>455209</v>
      </c>
      <c r="G66" s="251">
        <v>8646</v>
      </c>
      <c r="H66" s="89">
        <f t="shared" si="6"/>
        <v>463855</v>
      </c>
      <c r="I66" s="88">
        <f t="shared" si="3"/>
        <v>99.42317352844819</v>
      </c>
      <c r="J66" s="88">
        <f t="shared" si="3"/>
        <v>42.07913564023945</v>
      </c>
      <c r="K66" s="87">
        <f t="shared" si="3"/>
        <v>96.96026521905446</v>
      </c>
    </row>
    <row r="67" spans="1:11" s="81" customFormat="1" ht="16.5" customHeight="1">
      <c r="A67" s="86">
        <v>58</v>
      </c>
      <c r="B67" s="90" t="s">
        <v>84</v>
      </c>
      <c r="C67" s="250">
        <v>535468</v>
      </c>
      <c r="D67" s="251">
        <v>48943</v>
      </c>
      <c r="E67" s="89">
        <f t="shared" si="5"/>
        <v>584411</v>
      </c>
      <c r="F67" s="251">
        <v>526886</v>
      </c>
      <c r="G67" s="251">
        <v>10497</v>
      </c>
      <c r="H67" s="89">
        <f t="shared" si="6"/>
        <v>537383</v>
      </c>
      <c r="I67" s="88">
        <f t="shared" si="3"/>
        <v>98.39728984738584</v>
      </c>
      <c r="J67" s="88">
        <f t="shared" si="3"/>
        <v>21.447397993584374</v>
      </c>
      <c r="K67" s="87">
        <f t="shared" si="3"/>
        <v>91.95292354182246</v>
      </c>
    </row>
    <row r="68" spans="1:11" s="81" customFormat="1" ht="16.5" customHeight="1">
      <c r="A68" s="86">
        <v>59</v>
      </c>
      <c r="B68" s="90" t="s">
        <v>85</v>
      </c>
      <c r="C68" s="250">
        <v>1360461</v>
      </c>
      <c r="D68" s="251">
        <v>143424</v>
      </c>
      <c r="E68" s="89">
        <f t="shared" si="5"/>
        <v>1503885</v>
      </c>
      <c r="F68" s="251">
        <v>1334877</v>
      </c>
      <c r="G68" s="251">
        <v>30078</v>
      </c>
      <c r="H68" s="89">
        <f t="shared" si="6"/>
        <v>1364955</v>
      </c>
      <c r="I68" s="88">
        <f t="shared" si="3"/>
        <v>98.11946097683065</v>
      </c>
      <c r="J68" s="88">
        <f t="shared" si="3"/>
        <v>20.971385542168676</v>
      </c>
      <c r="K68" s="87">
        <f t="shared" si="3"/>
        <v>90.7619266100799</v>
      </c>
    </row>
    <row r="69" spans="1:11" s="81" customFormat="1" ht="16.5" customHeight="1">
      <c r="A69" s="86">
        <v>60</v>
      </c>
      <c r="B69" s="90" t="s">
        <v>86</v>
      </c>
      <c r="C69" s="250">
        <v>1471648</v>
      </c>
      <c r="D69" s="251">
        <v>99011</v>
      </c>
      <c r="E69" s="89">
        <f t="shared" si="5"/>
        <v>1570659</v>
      </c>
      <c r="F69" s="251">
        <v>1456650</v>
      </c>
      <c r="G69" s="251">
        <v>34422</v>
      </c>
      <c r="H69" s="89">
        <f t="shared" si="6"/>
        <v>1491072</v>
      </c>
      <c r="I69" s="88">
        <f t="shared" si="3"/>
        <v>98.98087042553654</v>
      </c>
      <c r="J69" s="88">
        <f t="shared" si="3"/>
        <v>34.7658340992415</v>
      </c>
      <c r="K69" s="87">
        <f t="shared" si="3"/>
        <v>94.93289122591219</v>
      </c>
    </row>
    <row r="70" spans="1:11" s="81" customFormat="1" ht="16.5" customHeight="1">
      <c r="A70" s="86">
        <v>61</v>
      </c>
      <c r="B70" s="90" t="s">
        <v>87</v>
      </c>
      <c r="C70" s="250">
        <v>1693012</v>
      </c>
      <c r="D70" s="251">
        <v>108265</v>
      </c>
      <c r="E70" s="89">
        <f t="shared" si="5"/>
        <v>1801277</v>
      </c>
      <c r="F70" s="251">
        <v>1670035</v>
      </c>
      <c r="G70" s="251">
        <v>28466</v>
      </c>
      <c r="H70" s="89">
        <f t="shared" si="6"/>
        <v>1698501</v>
      </c>
      <c r="I70" s="88">
        <f t="shared" si="3"/>
        <v>98.64283301004365</v>
      </c>
      <c r="J70" s="88">
        <f t="shared" si="3"/>
        <v>26.29289243984667</v>
      </c>
      <c r="K70" s="87">
        <f t="shared" si="3"/>
        <v>94.29427012058667</v>
      </c>
    </row>
    <row r="71" spans="1:11" s="81" customFormat="1" ht="16.5" customHeight="1">
      <c r="A71" s="86">
        <v>62</v>
      </c>
      <c r="B71" s="90" t="s">
        <v>88</v>
      </c>
      <c r="C71" s="250">
        <v>2306330</v>
      </c>
      <c r="D71" s="251">
        <v>110412</v>
      </c>
      <c r="E71" s="89">
        <f t="shared" si="5"/>
        <v>2416742</v>
      </c>
      <c r="F71" s="251">
        <v>2278652</v>
      </c>
      <c r="G71" s="251">
        <v>39661</v>
      </c>
      <c r="H71" s="89">
        <f t="shared" si="6"/>
        <v>2318313</v>
      </c>
      <c r="I71" s="88">
        <f t="shared" si="3"/>
        <v>98.79991154778371</v>
      </c>
      <c r="J71" s="88">
        <f t="shared" si="3"/>
        <v>35.92091439336304</v>
      </c>
      <c r="K71" s="87">
        <f t="shared" si="3"/>
        <v>95.92720282098793</v>
      </c>
    </row>
    <row r="72" spans="1:11" s="81" customFormat="1" ht="16.5" customHeight="1" thickBot="1">
      <c r="A72" s="86">
        <v>63</v>
      </c>
      <c r="B72" s="85" t="s">
        <v>89</v>
      </c>
      <c r="C72" s="252">
        <v>1448650</v>
      </c>
      <c r="D72" s="253">
        <v>144550</v>
      </c>
      <c r="E72" s="84">
        <f t="shared" si="5"/>
        <v>1593200</v>
      </c>
      <c r="F72" s="253">
        <v>1418282</v>
      </c>
      <c r="G72" s="253">
        <v>45336</v>
      </c>
      <c r="H72" s="84">
        <f t="shared" si="6"/>
        <v>1463618</v>
      </c>
      <c r="I72" s="83">
        <f t="shared" si="3"/>
        <v>97.90370344803783</v>
      </c>
      <c r="J72" s="83">
        <f t="shared" si="3"/>
        <v>31.363542026980284</v>
      </c>
      <c r="K72" s="82">
        <f t="shared" si="3"/>
        <v>91.86655787095155</v>
      </c>
    </row>
    <row r="73" spans="1:11" s="74" customFormat="1" ht="18" customHeight="1" thickBot="1" thickTop="1">
      <c r="A73" s="665" t="s">
        <v>151</v>
      </c>
      <c r="B73" s="666"/>
      <c r="C73" s="80">
        <f aca="true" t="shared" si="7" ref="C73:H73">SUM(C50:C72)</f>
        <v>24185320</v>
      </c>
      <c r="D73" s="80">
        <f t="shared" si="7"/>
        <v>1615913</v>
      </c>
      <c r="E73" s="80">
        <f t="shared" si="7"/>
        <v>25801233</v>
      </c>
      <c r="F73" s="80">
        <f t="shared" si="7"/>
        <v>23871077</v>
      </c>
      <c r="G73" s="80">
        <f t="shared" si="7"/>
        <v>455581</v>
      </c>
      <c r="H73" s="80">
        <f t="shared" si="7"/>
        <v>24326658</v>
      </c>
      <c r="I73" s="79">
        <f t="shared" si="3"/>
        <v>98.70068702832958</v>
      </c>
      <c r="J73" s="79">
        <f t="shared" si="3"/>
        <v>28.193411402717842</v>
      </c>
      <c r="K73" s="78">
        <f t="shared" si="3"/>
        <v>94.28486615348965</v>
      </c>
    </row>
    <row r="74" spans="1:11" s="74" customFormat="1" ht="18" customHeight="1" thickBot="1" thickTop="1">
      <c r="A74" s="667" t="s">
        <v>150</v>
      </c>
      <c r="B74" s="668"/>
      <c r="C74" s="77">
        <f aca="true" t="shared" si="8" ref="C74:H74">C49+C73</f>
        <v>434880409</v>
      </c>
      <c r="D74" s="77">
        <f t="shared" si="8"/>
        <v>33029403</v>
      </c>
      <c r="E74" s="77">
        <f t="shared" si="8"/>
        <v>467909812</v>
      </c>
      <c r="F74" s="77">
        <f t="shared" si="8"/>
        <v>427868932</v>
      </c>
      <c r="G74" s="77">
        <f t="shared" si="8"/>
        <v>8586193</v>
      </c>
      <c r="H74" s="77">
        <f t="shared" si="8"/>
        <v>436455125</v>
      </c>
      <c r="I74" s="76">
        <f t="shared" si="3"/>
        <v>98.3877229567267</v>
      </c>
      <c r="J74" s="76">
        <f t="shared" si="3"/>
        <v>25.99560458298323</v>
      </c>
      <c r="K74" s="75">
        <f t="shared" si="3"/>
        <v>93.27761756789148</v>
      </c>
    </row>
    <row r="75" ht="15.75" customHeight="1">
      <c r="A75" s="73" t="s">
        <v>149</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xl/worksheets/sheet16.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C9" sqref="C9"/>
      <selection pane="topRight" activeCell="C9" sqref="C9"/>
      <selection pane="bottomLeft" activeCell="C9" sqref="C9"/>
      <selection pane="bottomRight" activeCell="K74" sqref="K74"/>
    </sheetView>
  </sheetViews>
  <sheetFormatPr defaultColWidth="9.00390625" defaultRowHeight="13.5"/>
  <cols>
    <col min="1" max="1" width="4.125" style="263" customWidth="1"/>
    <col min="2" max="2" width="11.125" style="263" customWidth="1"/>
    <col min="3" max="8" width="15.625" style="263" customWidth="1"/>
    <col min="9" max="11" width="6.625" style="263" customWidth="1"/>
    <col min="12" max="16384" width="9.00390625" style="263" customWidth="1"/>
  </cols>
  <sheetData>
    <row r="1" spans="1:11" ht="18.75">
      <c r="A1" s="653" t="s">
        <v>275</v>
      </c>
      <c r="B1" s="653"/>
      <c r="C1" s="653"/>
      <c r="D1" s="653"/>
      <c r="E1" s="653"/>
      <c r="F1" s="653"/>
      <c r="G1" s="653"/>
      <c r="H1" s="653"/>
      <c r="I1" s="653"/>
      <c r="J1" s="653"/>
      <c r="K1" s="653"/>
    </row>
    <row r="2" spans="7:11" ht="6" customHeight="1">
      <c r="G2" s="264"/>
      <c r="H2" s="265"/>
      <c r="I2" s="265"/>
      <c r="J2" s="265"/>
      <c r="K2" s="265"/>
    </row>
    <row r="3" spans="7:11" ht="16.5" customHeight="1" thickBot="1">
      <c r="G3" s="264"/>
      <c r="H3" s="264"/>
      <c r="I3" s="266"/>
      <c r="J3" s="266"/>
      <c r="K3" s="267" t="s">
        <v>148</v>
      </c>
    </row>
    <row r="4" spans="1:11" s="268" customFormat="1" ht="17.25" customHeight="1">
      <c r="A4" s="654" t="s">
        <v>8</v>
      </c>
      <c r="B4" s="655"/>
      <c r="C4" s="660" t="s">
        <v>171</v>
      </c>
      <c r="D4" s="661"/>
      <c r="E4" s="661"/>
      <c r="F4" s="661" t="s">
        <v>170</v>
      </c>
      <c r="G4" s="661"/>
      <c r="H4" s="661"/>
      <c r="I4" s="661" t="s">
        <v>169</v>
      </c>
      <c r="J4" s="661"/>
      <c r="K4" s="662"/>
    </row>
    <row r="5" spans="1:11" s="268" customFormat="1" ht="6" customHeight="1">
      <c r="A5" s="656"/>
      <c r="B5" s="657"/>
      <c r="C5" s="269"/>
      <c r="D5" s="270"/>
      <c r="E5" s="270"/>
      <c r="F5" s="270"/>
      <c r="G5" s="270"/>
      <c r="H5" s="270"/>
      <c r="I5" s="270"/>
      <c r="J5" s="270"/>
      <c r="K5" s="271"/>
    </row>
    <row r="6" spans="1:11" s="268" customFormat="1" ht="17.25" customHeight="1">
      <c r="A6" s="656"/>
      <c r="B6" s="657"/>
      <c r="C6" s="272" t="s">
        <v>168</v>
      </c>
      <c r="D6" s="273" t="s">
        <v>167</v>
      </c>
      <c r="E6" s="273" t="s">
        <v>164</v>
      </c>
      <c r="F6" s="273" t="s">
        <v>168</v>
      </c>
      <c r="G6" s="273" t="s">
        <v>167</v>
      </c>
      <c r="H6" s="273" t="s">
        <v>164</v>
      </c>
      <c r="I6" s="273" t="s">
        <v>166</v>
      </c>
      <c r="J6" s="273" t="s">
        <v>165</v>
      </c>
      <c r="K6" s="274" t="s">
        <v>164</v>
      </c>
    </row>
    <row r="7" spans="1:11" s="268" customFormat="1" ht="17.25" customHeight="1">
      <c r="A7" s="656"/>
      <c r="B7" s="657"/>
      <c r="C7" s="272" t="s">
        <v>184</v>
      </c>
      <c r="D7" s="273" t="s">
        <v>183</v>
      </c>
      <c r="E7" s="273" t="s">
        <v>182</v>
      </c>
      <c r="F7" s="273" t="s">
        <v>181</v>
      </c>
      <c r="G7" s="273" t="s">
        <v>180</v>
      </c>
      <c r="H7" s="273" t="s">
        <v>179</v>
      </c>
      <c r="I7" s="273" t="s">
        <v>178</v>
      </c>
      <c r="J7" s="273" t="s">
        <v>177</v>
      </c>
      <c r="K7" s="274" t="s">
        <v>176</v>
      </c>
    </row>
    <row r="8" spans="1:11" s="268" customFormat="1" ht="6" customHeight="1" thickBot="1">
      <c r="A8" s="658"/>
      <c r="B8" s="659"/>
      <c r="C8" s="275"/>
      <c r="D8" s="276"/>
      <c r="E8" s="276"/>
      <c r="F8" s="276"/>
      <c r="G8" s="276"/>
      <c r="H8" s="276"/>
      <c r="I8" s="276"/>
      <c r="J8" s="276"/>
      <c r="K8" s="277"/>
    </row>
    <row r="9" spans="1:11" s="268" customFormat="1" ht="16.5" customHeight="1">
      <c r="A9" s="278">
        <v>1</v>
      </c>
      <c r="B9" s="279" t="s">
        <v>154</v>
      </c>
      <c r="C9" s="280">
        <f>ROUND('21 税（千円)'!C9/1000,0)</f>
        <v>80768</v>
      </c>
      <c r="D9" s="281">
        <f>ROUND('21 税（千円)'!D9/1000,0)</f>
        <v>2498</v>
      </c>
      <c r="E9" s="281">
        <f>ROUND('21 税（千円)'!E9/1000,0)</f>
        <v>83266</v>
      </c>
      <c r="F9" s="281">
        <f>ROUND('21 税（千円)'!F9/1000,0)</f>
        <v>80142</v>
      </c>
      <c r="G9" s="281">
        <f>ROUND('21 税（千円)'!G9/1000,0)</f>
        <v>979</v>
      </c>
      <c r="H9" s="281">
        <f>ROUND('21 税（千円)'!H9/1000,0)</f>
        <v>81121</v>
      </c>
      <c r="I9" s="282">
        <f>F9/C9*100</f>
        <v>99.22494057052297</v>
      </c>
      <c r="J9" s="282">
        <f>G9/D9*100</f>
        <v>39.19135308246597</v>
      </c>
      <c r="K9" s="283">
        <f>H9/E9*100</f>
        <v>97.42391852616915</v>
      </c>
    </row>
    <row r="10" spans="1:11" s="268" customFormat="1" ht="16.5" customHeight="1">
      <c r="A10" s="284">
        <v>2</v>
      </c>
      <c r="B10" s="285" t="s">
        <v>28</v>
      </c>
      <c r="C10" s="286">
        <f>ROUND('21 税（千円)'!C10/1000,0)</f>
        <v>22065</v>
      </c>
      <c r="D10" s="287">
        <f>ROUND('21 税（千円)'!D10/1000,0)</f>
        <v>960</v>
      </c>
      <c r="E10" s="281">
        <f>ROUND('21 税（千円)'!E10/1000,0)</f>
        <v>23025</v>
      </c>
      <c r="F10" s="287">
        <f>ROUND('21 税（千円)'!F10/1000,0)</f>
        <v>21830</v>
      </c>
      <c r="G10" s="287">
        <f>ROUND('21 税（千円)'!G10/1000,0)</f>
        <v>282</v>
      </c>
      <c r="H10" s="281">
        <f>ROUND('21 税（千円)'!H10/1000,0)</f>
        <v>22112</v>
      </c>
      <c r="I10" s="288">
        <f aca="true" t="shared" si="0" ref="I10:I73">F10/C10*100</f>
        <v>98.93496487650124</v>
      </c>
      <c r="J10" s="288">
        <f aca="true" t="shared" si="1" ref="J10:J73">G10/D10*100</f>
        <v>29.375</v>
      </c>
      <c r="K10" s="289">
        <f aca="true" t="shared" si="2" ref="K10:K73">H10/E10*100</f>
        <v>96.03474484256243</v>
      </c>
    </row>
    <row r="11" spans="1:11" s="268" customFormat="1" ht="16.5" customHeight="1">
      <c r="A11" s="284">
        <v>3</v>
      </c>
      <c r="B11" s="285" t="s">
        <v>29</v>
      </c>
      <c r="C11" s="286">
        <f>ROUND('21 税（千円)'!C11/1000,0)</f>
        <v>11973</v>
      </c>
      <c r="D11" s="287">
        <f>ROUND('21 税（千円)'!D11/1000,0)</f>
        <v>706</v>
      </c>
      <c r="E11" s="281">
        <f>ROUND('21 税（千円)'!E11/1000,0)</f>
        <v>12680</v>
      </c>
      <c r="F11" s="287">
        <f>ROUND('21 税（千円)'!F11/1000,0)</f>
        <v>11830</v>
      </c>
      <c r="G11" s="287">
        <f>ROUND('21 税（千円)'!G11/1000,0)</f>
        <v>169</v>
      </c>
      <c r="H11" s="281">
        <f>ROUND('21 税（千円)'!H11/1000,0)</f>
        <v>12000</v>
      </c>
      <c r="I11" s="288">
        <f t="shared" si="0"/>
        <v>98.8056460369164</v>
      </c>
      <c r="J11" s="288">
        <f t="shared" si="1"/>
        <v>23.937677053824363</v>
      </c>
      <c r="K11" s="289">
        <f t="shared" si="2"/>
        <v>94.6372239747634</v>
      </c>
    </row>
    <row r="12" spans="1:11" s="268" customFormat="1" ht="16.5" customHeight="1">
      <c r="A12" s="284">
        <v>4</v>
      </c>
      <c r="B12" s="285" t="s">
        <v>30</v>
      </c>
      <c r="C12" s="286">
        <f>ROUND('21 税（千円)'!C12/1000,0)</f>
        <v>36056</v>
      </c>
      <c r="D12" s="287">
        <f>ROUND('21 税（千円)'!D12/1000,0)</f>
        <v>2310</v>
      </c>
      <c r="E12" s="281">
        <f>ROUND('21 税（千円)'!E12/1000,0)</f>
        <v>38366</v>
      </c>
      <c r="F12" s="287">
        <f>ROUND('21 税（千円)'!F12/1000,0)</f>
        <v>35441</v>
      </c>
      <c r="G12" s="287">
        <f>ROUND('21 税（千円)'!G12/1000,0)</f>
        <v>792</v>
      </c>
      <c r="H12" s="281">
        <f>ROUND('21 税（千円)'!H12/1000,0)</f>
        <v>36233</v>
      </c>
      <c r="I12" s="288">
        <f t="shared" si="0"/>
        <v>98.2943199467495</v>
      </c>
      <c r="J12" s="288">
        <f t="shared" si="1"/>
        <v>34.285714285714285</v>
      </c>
      <c r="K12" s="289">
        <f t="shared" si="2"/>
        <v>94.4403899285826</v>
      </c>
    </row>
    <row r="13" spans="1:11" s="268" customFormat="1" ht="16.5" customHeight="1">
      <c r="A13" s="284">
        <v>5</v>
      </c>
      <c r="B13" s="285" t="s">
        <v>31</v>
      </c>
      <c r="C13" s="286">
        <f>ROUND('21 税（千円)'!C13/1000,0)</f>
        <v>4249</v>
      </c>
      <c r="D13" s="287">
        <f>ROUND('21 税（千円)'!D13/1000,0)</f>
        <v>155</v>
      </c>
      <c r="E13" s="281">
        <f>ROUND('21 税（千円)'!E13/1000,0)</f>
        <v>4405</v>
      </c>
      <c r="F13" s="287">
        <f>ROUND('21 税（千円)'!F13/1000,0)</f>
        <v>4206</v>
      </c>
      <c r="G13" s="287">
        <f>ROUND('21 税（千円)'!G13/1000,0)</f>
        <v>49</v>
      </c>
      <c r="H13" s="281">
        <f>ROUND('21 税（千円)'!H13/1000,0)</f>
        <v>4254</v>
      </c>
      <c r="I13" s="288">
        <f t="shared" si="0"/>
        <v>98.98799717580607</v>
      </c>
      <c r="J13" s="288">
        <f t="shared" si="1"/>
        <v>31.61290322580645</v>
      </c>
      <c r="K13" s="289">
        <f t="shared" si="2"/>
        <v>96.57207718501702</v>
      </c>
    </row>
    <row r="14" spans="1:11" s="268" customFormat="1" ht="16.5" customHeight="1">
      <c r="A14" s="284">
        <v>6</v>
      </c>
      <c r="B14" s="285" t="s">
        <v>32</v>
      </c>
      <c r="C14" s="286">
        <f>ROUND('21 税（千円)'!C14/1000,0)</f>
        <v>4595</v>
      </c>
      <c r="D14" s="287">
        <f>ROUND('21 税（千円)'!D14/1000,0)</f>
        <v>350</v>
      </c>
      <c r="E14" s="281">
        <f>ROUND('21 税（千円)'!E14/1000,0)</f>
        <v>4945</v>
      </c>
      <c r="F14" s="287">
        <f>ROUND('21 税（千円)'!F14/1000,0)</f>
        <v>4511</v>
      </c>
      <c r="G14" s="287">
        <f>ROUND('21 税（千円)'!G14/1000,0)</f>
        <v>57</v>
      </c>
      <c r="H14" s="281">
        <f>ROUND('21 税（千円)'!H14/1000,0)</f>
        <v>4568</v>
      </c>
      <c r="I14" s="288">
        <f t="shared" si="0"/>
        <v>98.17192600652884</v>
      </c>
      <c r="J14" s="288">
        <f t="shared" si="1"/>
        <v>16.28571428571429</v>
      </c>
      <c r="K14" s="289">
        <f t="shared" si="2"/>
        <v>92.37613751263903</v>
      </c>
    </row>
    <row r="15" spans="1:11" s="268" customFormat="1" ht="16.5" customHeight="1">
      <c r="A15" s="284">
        <v>7</v>
      </c>
      <c r="B15" s="285" t="s">
        <v>33</v>
      </c>
      <c r="C15" s="286">
        <f>ROUND('21 税（千円)'!C15/1000,0)</f>
        <v>19592</v>
      </c>
      <c r="D15" s="287">
        <f>ROUND('21 税（千円)'!D15/1000,0)</f>
        <v>1464</v>
      </c>
      <c r="E15" s="281">
        <f>ROUND('21 税（千円)'!E15/1000,0)</f>
        <v>21056</v>
      </c>
      <c r="F15" s="287">
        <f>ROUND('21 税（千円)'!F15/1000,0)</f>
        <v>19300</v>
      </c>
      <c r="G15" s="287">
        <f>ROUND('21 税（千円)'!G15/1000,0)</f>
        <v>280</v>
      </c>
      <c r="H15" s="281">
        <f>ROUND('21 税（千円)'!H15/1000,0)</f>
        <v>19580</v>
      </c>
      <c r="I15" s="288">
        <f t="shared" si="0"/>
        <v>98.50959575336871</v>
      </c>
      <c r="J15" s="288">
        <f t="shared" si="1"/>
        <v>19.12568306010929</v>
      </c>
      <c r="K15" s="289">
        <f t="shared" si="2"/>
        <v>92.99012158054711</v>
      </c>
    </row>
    <row r="16" spans="1:11" s="268" customFormat="1" ht="16.5" customHeight="1">
      <c r="A16" s="284">
        <v>8</v>
      </c>
      <c r="B16" s="285" t="s">
        <v>34</v>
      </c>
      <c r="C16" s="286">
        <f>ROUND('21 税（千円)'!C16/1000,0)</f>
        <v>5260</v>
      </c>
      <c r="D16" s="287">
        <f>ROUND('21 税（千円)'!D16/1000,0)</f>
        <v>262</v>
      </c>
      <c r="E16" s="281">
        <f>ROUND('21 税（千円)'!E16/1000,0)</f>
        <v>5521</v>
      </c>
      <c r="F16" s="287">
        <f>ROUND('21 税（千円)'!F16/1000,0)</f>
        <v>5198</v>
      </c>
      <c r="G16" s="287">
        <f>ROUND('21 税（千円)'!G16/1000,0)</f>
        <v>61</v>
      </c>
      <c r="H16" s="281">
        <f>ROUND('21 税（千円)'!H16/1000,0)</f>
        <v>5259</v>
      </c>
      <c r="I16" s="288">
        <f t="shared" si="0"/>
        <v>98.8212927756654</v>
      </c>
      <c r="J16" s="288">
        <f t="shared" si="1"/>
        <v>23.282442748091604</v>
      </c>
      <c r="K16" s="289">
        <f t="shared" si="2"/>
        <v>95.2544828835356</v>
      </c>
    </row>
    <row r="17" spans="1:11" s="268" customFormat="1" ht="16.5" customHeight="1">
      <c r="A17" s="278">
        <v>9</v>
      </c>
      <c r="B17" s="285" t="s">
        <v>35</v>
      </c>
      <c r="C17" s="286">
        <f>ROUND('21 税（千円)'!C17/1000,0)</f>
        <v>7110</v>
      </c>
      <c r="D17" s="287">
        <f>ROUND('21 税（千円)'!D17/1000,0)</f>
        <v>166</v>
      </c>
      <c r="E17" s="281">
        <f>ROUND('21 税（千円)'!E17/1000,0)</f>
        <v>7276</v>
      </c>
      <c r="F17" s="287">
        <f>ROUND('21 税（千円)'!F17/1000,0)</f>
        <v>7036</v>
      </c>
      <c r="G17" s="287">
        <f>ROUND('21 税（千円)'!G17/1000,0)</f>
        <v>67</v>
      </c>
      <c r="H17" s="281">
        <f>ROUND('21 税（千円)'!H17/1000,0)</f>
        <v>7103</v>
      </c>
      <c r="I17" s="288">
        <f t="shared" si="0"/>
        <v>98.95921237693389</v>
      </c>
      <c r="J17" s="288">
        <f t="shared" si="1"/>
        <v>40.36144578313253</v>
      </c>
      <c r="K17" s="289">
        <f t="shared" si="2"/>
        <v>97.6223199560198</v>
      </c>
    </row>
    <row r="18" spans="1:11" s="268" customFormat="1" ht="16.5" customHeight="1">
      <c r="A18" s="284">
        <v>10</v>
      </c>
      <c r="B18" s="285" t="s">
        <v>36</v>
      </c>
      <c r="C18" s="286">
        <f>ROUND('21 税（千円)'!C18/1000,0)</f>
        <v>4842</v>
      </c>
      <c r="D18" s="287">
        <f>ROUND('21 税（千円)'!D18/1000,0)</f>
        <v>454</v>
      </c>
      <c r="E18" s="281">
        <f>ROUND('21 税（千円)'!E18/1000,0)</f>
        <v>5296</v>
      </c>
      <c r="F18" s="287">
        <f>ROUND('21 税（千円)'!F18/1000,0)</f>
        <v>4775</v>
      </c>
      <c r="G18" s="287">
        <f>ROUND('21 税（千円)'!G18/1000,0)</f>
        <v>241</v>
      </c>
      <c r="H18" s="281">
        <f>ROUND('21 税（千円)'!H18/1000,0)</f>
        <v>5016</v>
      </c>
      <c r="I18" s="288">
        <f t="shared" si="0"/>
        <v>98.61627426683188</v>
      </c>
      <c r="J18" s="288">
        <f t="shared" si="1"/>
        <v>53.08370044052864</v>
      </c>
      <c r="K18" s="289">
        <f t="shared" si="2"/>
        <v>94.7129909365559</v>
      </c>
    </row>
    <row r="19" spans="1:11" s="268" customFormat="1" ht="16.5" customHeight="1">
      <c r="A19" s="284">
        <v>11</v>
      </c>
      <c r="B19" s="285" t="s">
        <v>37</v>
      </c>
      <c r="C19" s="286">
        <f>ROUND('21 税（千円)'!C19/1000,0)</f>
        <v>5351</v>
      </c>
      <c r="D19" s="287">
        <f>ROUND('21 税（千円)'!D19/1000,0)</f>
        <v>196</v>
      </c>
      <c r="E19" s="281">
        <f>ROUND('21 税（千円)'!E19/1000,0)</f>
        <v>5547</v>
      </c>
      <c r="F19" s="287">
        <f>ROUND('21 税（千円)'!F19/1000,0)</f>
        <v>5320</v>
      </c>
      <c r="G19" s="287">
        <f>ROUND('21 税（千円)'!G19/1000,0)</f>
        <v>79</v>
      </c>
      <c r="H19" s="281">
        <f>ROUND('21 税（千円)'!H19/1000,0)</f>
        <v>5398</v>
      </c>
      <c r="I19" s="288">
        <f t="shared" si="0"/>
        <v>99.42066903382545</v>
      </c>
      <c r="J19" s="288">
        <f t="shared" si="1"/>
        <v>40.30612244897959</v>
      </c>
      <c r="K19" s="289">
        <f t="shared" si="2"/>
        <v>97.31386334955832</v>
      </c>
    </row>
    <row r="20" spans="1:11" s="268" customFormat="1" ht="16.5" customHeight="1">
      <c r="A20" s="284">
        <v>12</v>
      </c>
      <c r="B20" s="285" t="s">
        <v>38</v>
      </c>
      <c r="C20" s="286">
        <f>ROUND('21 税（千円)'!C20/1000,0)</f>
        <v>10556</v>
      </c>
      <c r="D20" s="287">
        <f>ROUND('21 税（千円)'!D20/1000,0)</f>
        <v>643</v>
      </c>
      <c r="E20" s="281">
        <f>ROUND('21 税（千円)'!E20/1000,0)</f>
        <v>11199</v>
      </c>
      <c r="F20" s="287">
        <f>ROUND('21 税（千円)'!F20/1000,0)</f>
        <v>10416</v>
      </c>
      <c r="G20" s="287">
        <f>ROUND('21 税（千円)'!G20/1000,0)</f>
        <v>133</v>
      </c>
      <c r="H20" s="281">
        <f>ROUND('21 税（千円)'!H20/1000,0)</f>
        <v>10549</v>
      </c>
      <c r="I20" s="288">
        <f t="shared" si="0"/>
        <v>98.6737400530504</v>
      </c>
      <c r="J20" s="288">
        <f t="shared" si="1"/>
        <v>20.684292379471227</v>
      </c>
      <c r="K20" s="289">
        <f t="shared" si="2"/>
        <v>94.19591034913832</v>
      </c>
    </row>
    <row r="21" spans="1:11" s="268" customFormat="1" ht="16.5" customHeight="1">
      <c r="A21" s="284">
        <v>13</v>
      </c>
      <c r="B21" s="285" t="s">
        <v>39</v>
      </c>
      <c r="C21" s="286">
        <f>ROUND('21 税（千円)'!C21/1000,0)</f>
        <v>9091</v>
      </c>
      <c r="D21" s="287">
        <f>ROUND('21 税（千円)'!D21/1000,0)</f>
        <v>365</v>
      </c>
      <c r="E21" s="281">
        <f>ROUND('21 税（千円)'!E21/1000,0)</f>
        <v>9457</v>
      </c>
      <c r="F21" s="287">
        <f>ROUND('21 税（千円)'!F21/1000,0)</f>
        <v>8998</v>
      </c>
      <c r="G21" s="287">
        <f>ROUND('21 税（千円)'!G21/1000,0)</f>
        <v>109</v>
      </c>
      <c r="H21" s="281">
        <f>ROUND('21 税（千円)'!H21/1000,0)</f>
        <v>9107</v>
      </c>
      <c r="I21" s="288">
        <f t="shared" si="0"/>
        <v>98.9770102298977</v>
      </c>
      <c r="J21" s="288">
        <f t="shared" si="1"/>
        <v>29.863013698630137</v>
      </c>
      <c r="K21" s="289">
        <f t="shared" si="2"/>
        <v>96.29903774981496</v>
      </c>
    </row>
    <row r="22" spans="1:11" s="268" customFormat="1" ht="16.5" customHeight="1">
      <c r="A22" s="284">
        <v>14</v>
      </c>
      <c r="B22" s="285" t="s">
        <v>40</v>
      </c>
      <c r="C22" s="286">
        <f>ROUND('21 税（千円)'!C22/1000,0)</f>
        <v>3451</v>
      </c>
      <c r="D22" s="287">
        <f>ROUND('21 税（千円)'!D22/1000,0)</f>
        <v>107</v>
      </c>
      <c r="E22" s="281">
        <f>ROUND('21 税（千円)'!E22/1000,0)</f>
        <v>3558</v>
      </c>
      <c r="F22" s="287">
        <f>ROUND('21 税（千円)'!F22/1000,0)</f>
        <v>3421</v>
      </c>
      <c r="G22" s="287">
        <f>ROUND('21 税（千円)'!G22/1000,0)</f>
        <v>29</v>
      </c>
      <c r="H22" s="281">
        <f>ROUND('21 税（千円)'!H22/1000,0)</f>
        <v>3450</v>
      </c>
      <c r="I22" s="288">
        <f t="shared" si="0"/>
        <v>99.1306867574616</v>
      </c>
      <c r="J22" s="288">
        <f t="shared" si="1"/>
        <v>27.102803738317753</v>
      </c>
      <c r="K22" s="289">
        <f t="shared" si="2"/>
        <v>96.964586846543</v>
      </c>
    </row>
    <row r="23" spans="1:11" s="268" customFormat="1" ht="16.5" customHeight="1">
      <c r="A23" s="284">
        <v>15</v>
      </c>
      <c r="B23" s="285" t="s">
        <v>41</v>
      </c>
      <c r="C23" s="286">
        <f>ROUND('21 税（千円)'!C23/1000,0)</f>
        <v>5772</v>
      </c>
      <c r="D23" s="287">
        <f>ROUND('21 税（千円)'!D23/1000,0)</f>
        <v>305</v>
      </c>
      <c r="E23" s="281">
        <f>ROUND('21 税（千円)'!E23/1000,0)</f>
        <v>6076</v>
      </c>
      <c r="F23" s="287">
        <f>ROUND('21 税（千円)'!F23/1000,0)</f>
        <v>5710</v>
      </c>
      <c r="G23" s="287">
        <f>ROUND('21 税（千円)'!G23/1000,0)</f>
        <v>76</v>
      </c>
      <c r="H23" s="281">
        <f>ROUND('21 税（千円)'!H23/1000,0)</f>
        <v>5786</v>
      </c>
      <c r="I23" s="288">
        <f t="shared" si="0"/>
        <v>98.92584892584892</v>
      </c>
      <c r="J23" s="288">
        <f t="shared" si="1"/>
        <v>24.91803278688525</v>
      </c>
      <c r="K23" s="289">
        <f t="shared" si="2"/>
        <v>95.22712310730745</v>
      </c>
    </row>
    <row r="24" spans="1:11" s="268" customFormat="1" ht="16.5" customHeight="1">
      <c r="A24" s="284">
        <v>16</v>
      </c>
      <c r="B24" s="285" t="s">
        <v>42</v>
      </c>
      <c r="C24" s="286">
        <f>ROUND('21 税（千円)'!C24/1000,0)</f>
        <v>8268</v>
      </c>
      <c r="D24" s="287">
        <f>ROUND('21 税（千円)'!D24/1000,0)</f>
        <v>474</v>
      </c>
      <c r="E24" s="281">
        <f>ROUND('21 税（千円)'!E24/1000,0)</f>
        <v>8742</v>
      </c>
      <c r="F24" s="287">
        <f>ROUND('21 税（千円)'!F24/1000,0)</f>
        <v>8169</v>
      </c>
      <c r="G24" s="287">
        <f>ROUND('21 税（千円)'!G24/1000,0)</f>
        <v>122</v>
      </c>
      <c r="H24" s="281">
        <f>ROUND('21 税（千円)'!H24/1000,0)</f>
        <v>8291</v>
      </c>
      <c r="I24" s="288">
        <f t="shared" si="0"/>
        <v>98.80261248185776</v>
      </c>
      <c r="J24" s="288">
        <f t="shared" si="1"/>
        <v>25.738396624472575</v>
      </c>
      <c r="K24" s="289">
        <f t="shared" si="2"/>
        <v>94.8409974834134</v>
      </c>
    </row>
    <row r="25" spans="1:11" s="268" customFormat="1" ht="16.5" customHeight="1">
      <c r="A25" s="278">
        <v>17</v>
      </c>
      <c r="B25" s="285" t="s">
        <v>43</v>
      </c>
      <c r="C25" s="286">
        <f>ROUND('21 税（千円)'!C25/1000,0)</f>
        <v>11434</v>
      </c>
      <c r="D25" s="287">
        <f>ROUND('21 税（千円)'!D25/1000,0)</f>
        <v>342</v>
      </c>
      <c r="E25" s="281">
        <f>ROUND('21 税（千円)'!E25/1000,0)</f>
        <v>11775</v>
      </c>
      <c r="F25" s="287">
        <f>ROUND('21 税（千円)'!F25/1000,0)</f>
        <v>11337</v>
      </c>
      <c r="G25" s="287">
        <f>ROUND('21 税（千円)'!G25/1000,0)</f>
        <v>134</v>
      </c>
      <c r="H25" s="281">
        <f>ROUND('21 税（千円)'!H25/1000,0)</f>
        <v>11471</v>
      </c>
      <c r="I25" s="288">
        <f t="shared" si="0"/>
        <v>99.1516529648417</v>
      </c>
      <c r="J25" s="288">
        <f t="shared" si="1"/>
        <v>39.1812865497076</v>
      </c>
      <c r="K25" s="289">
        <f t="shared" si="2"/>
        <v>97.41825902335457</v>
      </c>
    </row>
    <row r="26" spans="1:11" s="268" customFormat="1" ht="16.5" customHeight="1">
      <c r="A26" s="284">
        <v>18</v>
      </c>
      <c r="B26" s="285" t="s">
        <v>44</v>
      </c>
      <c r="C26" s="286">
        <f>ROUND('21 税（千円)'!C26/1000,0)</f>
        <v>13510</v>
      </c>
      <c r="D26" s="287">
        <f>ROUND('21 税（千円)'!D26/1000,0)</f>
        <v>878</v>
      </c>
      <c r="E26" s="281">
        <f>ROUND('21 税（千円)'!E26/1000,0)</f>
        <v>14388</v>
      </c>
      <c r="F26" s="287">
        <f>ROUND('21 税（千円)'!F26/1000,0)</f>
        <v>13279</v>
      </c>
      <c r="G26" s="287">
        <f>ROUND('21 税（千円)'!G26/1000,0)</f>
        <v>338</v>
      </c>
      <c r="H26" s="281">
        <f>ROUND('21 税（千円)'!H26/1000,0)</f>
        <v>13617</v>
      </c>
      <c r="I26" s="288">
        <f t="shared" si="0"/>
        <v>98.29015544041451</v>
      </c>
      <c r="J26" s="288">
        <f t="shared" si="1"/>
        <v>38.496583143507976</v>
      </c>
      <c r="K26" s="289">
        <f t="shared" si="2"/>
        <v>94.64136780650541</v>
      </c>
    </row>
    <row r="27" spans="1:11" s="268" customFormat="1" ht="16.5" customHeight="1">
      <c r="A27" s="284">
        <v>19</v>
      </c>
      <c r="B27" s="285" t="s">
        <v>45</v>
      </c>
      <c r="C27" s="286">
        <f>ROUND('21 税（千円)'!C27/1000,0)</f>
        <v>18103</v>
      </c>
      <c r="D27" s="287">
        <f>ROUND('21 税（千円)'!D27/1000,0)</f>
        <v>408</v>
      </c>
      <c r="E27" s="281">
        <f>ROUND('21 税（千円)'!E27/1000,0)</f>
        <v>18511</v>
      </c>
      <c r="F27" s="287">
        <f>ROUND('21 税（千円)'!F27/1000,0)</f>
        <v>17948</v>
      </c>
      <c r="G27" s="287">
        <f>ROUND('21 税（千円)'!G27/1000,0)</f>
        <v>171</v>
      </c>
      <c r="H27" s="281">
        <f>ROUND('21 税（千円)'!H27/1000,0)</f>
        <v>18119</v>
      </c>
      <c r="I27" s="288">
        <f t="shared" si="0"/>
        <v>99.1437883223775</v>
      </c>
      <c r="J27" s="288">
        <f t="shared" si="1"/>
        <v>41.911764705882355</v>
      </c>
      <c r="K27" s="289">
        <f t="shared" si="2"/>
        <v>97.88234023013344</v>
      </c>
    </row>
    <row r="28" spans="1:11" s="268" customFormat="1" ht="16.5" customHeight="1">
      <c r="A28" s="284">
        <v>20</v>
      </c>
      <c r="B28" s="285" t="s">
        <v>46</v>
      </c>
      <c r="C28" s="286">
        <f>ROUND('21 税（千円)'!C28/1000,0)</f>
        <v>4240</v>
      </c>
      <c r="D28" s="287">
        <f>ROUND('21 税（千円)'!D28/1000,0)</f>
        <v>208</v>
      </c>
      <c r="E28" s="281">
        <f>ROUND('21 税（千円)'!E28/1000,0)</f>
        <v>4448</v>
      </c>
      <c r="F28" s="287">
        <f>ROUND('21 税（千円)'!F28/1000,0)</f>
        <v>4188</v>
      </c>
      <c r="G28" s="287">
        <f>ROUND('21 税（千円)'!G28/1000,0)</f>
        <v>43</v>
      </c>
      <c r="H28" s="281">
        <f>ROUND('21 税（千円)'!H28/1000,0)</f>
        <v>4231</v>
      </c>
      <c r="I28" s="288">
        <f t="shared" si="0"/>
        <v>98.77358490566037</v>
      </c>
      <c r="J28" s="288">
        <f t="shared" si="1"/>
        <v>20.673076923076923</v>
      </c>
      <c r="K28" s="289">
        <f t="shared" si="2"/>
        <v>95.12140287769785</v>
      </c>
    </row>
    <row r="29" spans="1:11" s="268" customFormat="1" ht="16.5" customHeight="1">
      <c r="A29" s="284">
        <v>21</v>
      </c>
      <c r="B29" s="285" t="s">
        <v>47</v>
      </c>
      <c r="C29" s="286">
        <f>ROUND('21 税（千円)'!C29/1000,0)</f>
        <v>12643</v>
      </c>
      <c r="D29" s="287">
        <f>ROUND('21 税（千円)'!D29/1000,0)</f>
        <v>314</v>
      </c>
      <c r="E29" s="281">
        <f>ROUND('21 税（千円)'!E29/1000,0)</f>
        <v>12956</v>
      </c>
      <c r="F29" s="287">
        <f>ROUND('21 税（千円)'!F29/1000,0)</f>
        <v>12583</v>
      </c>
      <c r="G29" s="287">
        <f>ROUND('21 税（千円)'!G29/1000,0)</f>
        <v>107</v>
      </c>
      <c r="H29" s="281">
        <f>ROUND('21 税（千円)'!H29/1000,0)</f>
        <v>12690</v>
      </c>
      <c r="I29" s="288">
        <f t="shared" si="0"/>
        <v>99.5254290911967</v>
      </c>
      <c r="J29" s="288">
        <f t="shared" si="1"/>
        <v>34.07643312101911</v>
      </c>
      <c r="K29" s="289">
        <f t="shared" si="2"/>
        <v>97.94689719049089</v>
      </c>
    </row>
    <row r="30" spans="1:11" s="268" customFormat="1" ht="16.5" customHeight="1">
      <c r="A30" s="284">
        <v>22</v>
      </c>
      <c r="B30" s="285" t="s">
        <v>48</v>
      </c>
      <c r="C30" s="286">
        <f>ROUND('21 税（千円)'!C30/1000,0)</f>
        <v>8766</v>
      </c>
      <c r="D30" s="287">
        <f>ROUND('21 税（千円)'!D30/1000,0)</f>
        <v>592</v>
      </c>
      <c r="E30" s="281">
        <f>ROUND('21 税（千円)'!E30/1000,0)</f>
        <v>9358</v>
      </c>
      <c r="F30" s="287">
        <f>ROUND('21 税（千円)'!F30/1000,0)</f>
        <v>8673</v>
      </c>
      <c r="G30" s="287">
        <f>ROUND('21 税（千円)'!G30/1000,0)</f>
        <v>158</v>
      </c>
      <c r="H30" s="281">
        <f>ROUND('21 税（千円)'!H30/1000,0)</f>
        <v>8831</v>
      </c>
      <c r="I30" s="288">
        <f t="shared" si="0"/>
        <v>98.93908281998631</v>
      </c>
      <c r="J30" s="288">
        <f t="shared" si="1"/>
        <v>26.68918918918919</v>
      </c>
      <c r="K30" s="289">
        <f t="shared" si="2"/>
        <v>94.36845479803377</v>
      </c>
    </row>
    <row r="31" spans="1:11" s="268" customFormat="1" ht="16.5" customHeight="1">
      <c r="A31" s="284">
        <v>23</v>
      </c>
      <c r="B31" s="285" t="s">
        <v>49</v>
      </c>
      <c r="C31" s="286">
        <f>ROUND('21 税（千円)'!C31/1000,0)</f>
        <v>8725</v>
      </c>
      <c r="D31" s="287">
        <f>ROUND('21 税（千円)'!D31/1000,0)</f>
        <v>331</v>
      </c>
      <c r="E31" s="281">
        <f>ROUND('21 税（千円)'!E31/1000,0)</f>
        <v>9056</v>
      </c>
      <c r="F31" s="287">
        <f>ROUND('21 税（千円)'!F31/1000,0)</f>
        <v>8653</v>
      </c>
      <c r="G31" s="287">
        <f>ROUND('21 税（千円)'!G31/1000,0)</f>
        <v>133</v>
      </c>
      <c r="H31" s="281">
        <f>ROUND('21 税（千円)'!H31/1000,0)</f>
        <v>8785</v>
      </c>
      <c r="I31" s="288">
        <f t="shared" si="0"/>
        <v>99.17478510028653</v>
      </c>
      <c r="J31" s="288">
        <f t="shared" si="1"/>
        <v>40.181268882175225</v>
      </c>
      <c r="K31" s="289">
        <f t="shared" si="2"/>
        <v>97.00750883392226</v>
      </c>
    </row>
    <row r="32" spans="1:11" s="268" customFormat="1" ht="16.5" customHeight="1">
      <c r="A32" s="284">
        <v>24</v>
      </c>
      <c r="B32" s="285" t="s">
        <v>50</v>
      </c>
      <c r="C32" s="286">
        <f>ROUND('21 税（千円)'!C32/1000,0)</f>
        <v>4108</v>
      </c>
      <c r="D32" s="287">
        <f>ROUND('21 税（千円)'!D32/1000,0)</f>
        <v>149</v>
      </c>
      <c r="E32" s="281">
        <f>ROUND('21 税（千円)'!E32/1000,0)</f>
        <v>4257</v>
      </c>
      <c r="F32" s="287">
        <f>ROUND('21 税（千円)'!F32/1000,0)</f>
        <v>4081</v>
      </c>
      <c r="G32" s="287">
        <f>ROUND('21 税（千円)'!G32/1000,0)</f>
        <v>34</v>
      </c>
      <c r="H32" s="281">
        <f>ROUND('21 税（千円)'!H32/1000,0)</f>
        <v>4116</v>
      </c>
      <c r="I32" s="288">
        <f t="shared" si="0"/>
        <v>99.3427458617332</v>
      </c>
      <c r="J32" s="288">
        <f t="shared" si="1"/>
        <v>22.818791946308725</v>
      </c>
      <c r="K32" s="289">
        <f t="shared" si="2"/>
        <v>96.6878083157153</v>
      </c>
    </row>
    <row r="33" spans="1:11" s="268" customFormat="1" ht="16.5" customHeight="1">
      <c r="A33" s="278">
        <v>25</v>
      </c>
      <c r="B33" s="285" t="s">
        <v>51</v>
      </c>
      <c r="C33" s="286">
        <f>ROUND('21 税（千円)'!C33/1000,0)</f>
        <v>5967</v>
      </c>
      <c r="D33" s="287">
        <f>ROUND('21 税（千円)'!D33/1000,0)</f>
        <v>271</v>
      </c>
      <c r="E33" s="281">
        <f>ROUND('21 税（千円)'!E33/1000,0)</f>
        <v>6238</v>
      </c>
      <c r="F33" s="287">
        <f>ROUND('21 税（千円)'!F33/1000,0)</f>
        <v>5931</v>
      </c>
      <c r="G33" s="287">
        <f>ROUND('21 税（千円)'!G33/1000,0)</f>
        <v>124</v>
      </c>
      <c r="H33" s="281">
        <f>ROUND('21 税（千円)'!H33/1000,0)</f>
        <v>6055</v>
      </c>
      <c r="I33" s="288">
        <f t="shared" si="0"/>
        <v>99.39668174962293</v>
      </c>
      <c r="J33" s="288">
        <f t="shared" si="1"/>
        <v>45.75645756457565</v>
      </c>
      <c r="K33" s="289">
        <f t="shared" si="2"/>
        <v>97.06636742545687</v>
      </c>
    </row>
    <row r="34" spans="1:11" s="268" customFormat="1" ht="16.5" customHeight="1">
      <c r="A34" s="284">
        <v>26</v>
      </c>
      <c r="B34" s="285" t="s">
        <v>52</v>
      </c>
      <c r="C34" s="286">
        <f>ROUND('21 税（千円)'!C34/1000,0)</f>
        <v>9643</v>
      </c>
      <c r="D34" s="287">
        <f>ROUND('21 税（千円)'!D34/1000,0)</f>
        <v>527</v>
      </c>
      <c r="E34" s="281">
        <f>ROUND('21 税（千円)'!E34/1000,0)</f>
        <v>10169</v>
      </c>
      <c r="F34" s="287">
        <f>ROUND('21 税（千円)'!F34/1000,0)</f>
        <v>9513</v>
      </c>
      <c r="G34" s="287">
        <f>ROUND('21 税（千円)'!G34/1000,0)</f>
        <v>144</v>
      </c>
      <c r="H34" s="281">
        <f>ROUND('21 税（千円)'!H34/1000,0)</f>
        <v>9656</v>
      </c>
      <c r="I34" s="288">
        <f t="shared" si="0"/>
        <v>98.65187182412113</v>
      </c>
      <c r="J34" s="288">
        <f t="shared" si="1"/>
        <v>27.32447817836812</v>
      </c>
      <c r="K34" s="289">
        <f t="shared" si="2"/>
        <v>94.95525617071492</v>
      </c>
    </row>
    <row r="35" spans="1:11" s="268" customFormat="1" ht="16.5" customHeight="1">
      <c r="A35" s="284">
        <v>27</v>
      </c>
      <c r="B35" s="285" t="s">
        <v>53</v>
      </c>
      <c r="C35" s="286">
        <f>ROUND('21 税（千円)'!C35/1000,0)</f>
        <v>4070</v>
      </c>
      <c r="D35" s="287">
        <f>ROUND('21 税（千円)'!D35/1000,0)</f>
        <v>82</v>
      </c>
      <c r="E35" s="281">
        <f>ROUND('21 税（千円)'!E35/1000,0)</f>
        <v>4151</v>
      </c>
      <c r="F35" s="287">
        <f>ROUND('21 税（千円)'!F35/1000,0)</f>
        <v>4053</v>
      </c>
      <c r="G35" s="287">
        <f>ROUND('21 税（千円)'!G35/1000,0)</f>
        <v>18</v>
      </c>
      <c r="H35" s="281">
        <f>ROUND('21 税（千円)'!H35/1000,0)</f>
        <v>4072</v>
      </c>
      <c r="I35" s="288">
        <f t="shared" si="0"/>
        <v>99.58230958230958</v>
      </c>
      <c r="J35" s="288">
        <f t="shared" si="1"/>
        <v>21.951219512195124</v>
      </c>
      <c r="K35" s="289">
        <f t="shared" si="2"/>
        <v>98.09684413394363</v>
      </c>
    </row>
    <row r="36" spans="1:11" s="268" customFormat="1" ht="16.5" customHeight="1">
      <c r="A36" s="284">
        <v>28</v>
      </c>
      <c r="B36" s="285" t="s">
        <v>54</v>
      </c>
      <c r="C36" s="286">
        <f>ROUND('21 税（千円)'!C36/1000,0)</f>
        <v>9653</v>
      </c>
      <c r="D36" s="287">
        <f>ROUND('21 税（千円)'!D36/1000,0)</f>
        <v>358</v>
      </c>
      <c r="E36" s="281">
        <f>ROUND('21 税（千円)'!E36/1000,0)</f>
        <v>10011</v>
      </c>
      <c r="F36" s="287">
        <f>ROUND('21 税（千円)'!F36/1000,0)</f>
        <v>9559</v>
      </c>
      <c r="G36" s="287">
        <f>ROUND('21 税（千円)'!G36/1000,0)</f>
        <v>94</v>
      </c>
      <c r="H36" s="281">
        <f>ROUND('21 税（千円)'!H36/1000,0)</f>
        <v>9653</v>
      </c>
      <c r="I36" s="288">
        <f t="shared" si="0"/>
        <v>99.026209468559</v>
      </c>
      <c r="J36" s="288">
        <f t="shared" si="1"/>
        <v>26.256983240223462</v>
      </c>
      <c r="K36" s="289">
        <f t="shared" si="2"/>
        <v>96.42393367295975</v>
      </c>
    </row>
    <row r="37" spans="1:11" s="268" customFormat="1" ht="16.5" customHeight="1">
      <c r="A37" s="284">
        <v>29</v>
      </c>
      <c r="B37" s="285" t="s">
        <v>55</v>
      </c>
      <c r="C37" s="286">
        <f>ROUND('21 税（千円)'!C37/1000,0)</f>
        <v>3707</v>
      </c>
      <c r="D37" s="287">
        <f>ROUND('21 税（千円)'!D37/1000,0)</f>
        <v>180</v>
      </c>
      <c r="E37" s="281">
        <f>ROUND('21 税（千円)'!E37/1000,0)</f>
        <v>3888</v>
      </c>
      <c r="F37" s="287">
        <f>ROUND('21 税（千円)'!F37/1000,0)</f>
        <v>3671</v>
      </c>
      <c r="G37" s="287">
        <f>ROUND('21 税（千円)'!G37/1000,0)</f>
        <v>46</v>
      </c>
      <c r="H37" s="281">
        <f>ROUND('21 税（千円)'!H37/1000,0)</f>
        <v>3717</v>
      </c>
      <c r="I37" s="288">
        <f t="shared" si="0"/>
        <v>99.02886431076342</v>
      </c>
      <c r="J37" s="288">
        <f t="shared" si="1"/>
        <v>25.555555555555554</v>
      </c>
      <c r="K37" s="289">
        <f t="shared" si="2"/>
        <v>95.60185185185185</v>
      </c>
    </row>
    <row r="38" spans="1:11" s="268" customFormat="1" ht="16.5" customHeight="1">
      <c r="A38" s="284">
        <v>30</v>
      </c>
      <c r="B38" s="285" t="s">
        <v>56</v>
      </c>
      <c r="C38" s="286">
        <f>ROUND('21 税（千円)'!C38/1000,0)</f>
        <v>7547</v>
      </c>
      <c r="D38" s="287">
        <f>ROUND('21 税（千円)'!D38/1000,0)</f>
        <v>363</v>
      </c>
      <c r="E38" s="281">
        <f>ROUND('21 税（千円)'!E38/1000,0)</f>
        <v>7910</v>
      </c>
      <c r="F38" s="287">
        <f>ROUND('21 税（千円)'!F38/1000,0)</f>
        <v>7440</v>
      </c>
      <c r="G38" s="287">
        <f>ROUND('21 税（千円)'!G38/1000,0)</f>
        <v>126</v>
      </c>
      <c r="H38" s="281">
        <f>ROUND('21 税（千円)'!H38/1000,0)</f>
        <v>7566</v>
      </c>
      <c r="I38" s="288">
        <f t="shared" si="0"/>
        <v>98.58221809990725</v>
      </c>
      <c r="J38" s="288">
        <f t="shared" si="1"/>
        <v>34.710743801652896</v>
      </c>
      <c r="K38" s="289">
        <f t="shared" si="2"/>
        <v>95.65107458912769</v>
      </c>
    </row>
    <row r="39" spans="1:11" s="268" customFormat="1" ht="16.5" customHeight="1">
      <c r="A39" s="284">
        <v>31</v>
      </c>
      <c r="B39" s="285" t="s">
        <v>57</v>
      </c>
      <c r="C39" s="286">
        <f>ROUND('21 税（千円)'!C39/1000,0)</f>
        <v>5319</v>
      </c>
      <c r="D39" s="287">
        <f>ROUND('21 税（千円)'!D39/1000,0)</f>
        <v>233</v>
      </c>
      <c r="E39" s="281">
        <f>ROUND('21 税（千円)'!E39/1000,0)</f>
        <v>5552</v>
      </c>
      <c r="F39" s="287">
        <f>ROUND('21 税（千円)'!F39/1000,0)</f>
        <v>5257</v>
      </c>
      <c r="G39" s="287">
        <f>ROUND('21 税（千円)'!G39/1000,0)</f>
        <v>84</v>
      </c>
      <c r="H39" s="281">
        <f>ROUND('21 税（千円)'!H39/1000,0)</f>
        <v>5341</v>
      </c>
      <c r="I39" s="288">
        <f t="shared" si="0"/>
        <v>98.83436736228614</v>
      </c>
      <c r="J39" s="288">
        <f t="shared" si="1"/>
        <v>36.05150214592275</v>
      </c>
      <c r="K39" s="289">
        <f t="shared" si="2"/>
        <v>96.19956772334294</v>
      </c>
    </row>
    <row r="40" spans="1:11" s="268" customFormat="1" ht="16.5" customHeight="1">
      <c r="A40" s="284">
        <v>32</v>
      </c>
      <c r="B40" s="285" t="s">
        <v>58</v>
      </c>
      <c r="C40" s="286">
        <f>ROUND('21 税（千円)'!C40/1000,0)</f>
        <v>9454</v>
      </c>
      <c r="D40" s="287">
        <f>ROUND('21 税（千円)'!D40/1000,0)</f>
        <v>299</v>
      </c>
      <c r="E40" s="281">
        <f>ROUND('21 税（千円)'!E40/1000,0)</f>
        <v>9754</v>
      </c>
      <c r="F40" s="287">
        <f>ROUND('21 税（千円)'!F40/1000,0)</f>
        <v>9375</v>
      </c>
      <c r="G40" s="287">
        <f>ROUND('21 税（千円)'!G40/1000,0)</f>
        <v>82</v>
      </c>
      <c r="H40" s="281">
        <f>ROUND('21 税（千円)'!H40/1000,0)</f>
        <v>9457</v>
      </c>
      <c r="I40" s="288">
        <f t="shared" si="0"/>
        <v>99.16437486778084</v>
      </c>
      <c r="J40" s="288">
        <f t="shared" si="1"/>
        <v>27.424749163879596</v>
      </c>
      <c r="K40" s="289">
        <f t="shared" si="2"/>
        <v>96.95509534549929</v>
      </c>
    </row>
    <row r="41" spans="1:11" s="268" customFormat="1" ht="16.5" customHeight="1">
      <c r="A41" s="278">
        <v>33</v>
      </c>
      <c r="B41" s="285" t="s">
        <v>59</v>
      </c>
      <c r="C41" s="286">
        <f>ROUND('21 税（千円)'!C41/1000,0)</f>
        <v>3229</v>
      </c>
      <c r="D41" s="287">
        <f>ROUND('21 税（千円)'!D41/1000,0)</f>
        <v>287</v>
      </c>
      <c r="E41" s="281">
        <f>ROUND('21 税（千円)'!E41/1000,0)</f>
        <v>3515</v>
      </c>
      <c r="F41" s="287">
        <f>ROUND('21 税（千円)'!F41/1000,0)</f>
        <v>3193</v>
      </c>
      <c r="G41" s="287">
        <f>ROUND('21 税（千円)'!G41/1000,0)</f>
        <v>58</v>
      </c>
      <c r="H41" s="281">
        <f>ROUND('21 税（千円)'!H41/1000,0)</f>
        <v>3251</v>
      </c>
      <c r="I41" s="288">
        <f t="shared" si="0"/>
        <v>98.88510374729019</v>
      </c>
      <c r="J41" s="288">
        <f t="shared" si="1"/>
        <v>20.209059233449477</v>
      </c>
      <c r="K41" s="289">
        <f t="shared" si="2"/>
        <v>92.48933143669986</v>
      </c>
    </row>
    <row r="42" spans="1:11" s="268" customFormat="1" ht="16.5" customHeight="1">
      <c r="A42" s="284">
        <v>34</v>
      </c>
      <c r="B42" s="285" t="s">
        <v>60</v>
      </c>
      <c r="C42" s="286">
        <f>ROUND('21 税（千円)'!C42/1000,0)</f>
        <v>5592</v>
      </c>
      <c r="D42" s="287">
        <f>ROUND('21 税（千円)'!D42/1000,0)</f>
        <v>360</v>
      </c>
      <c r="E42" s="281">
        <f>ROUND('21 税（千円)'!E42/1000,0)</f>
        <v>5952</v>
      </c>
      <c r="F42" s="287">
        <f>ROUND('21 税（千円)'!F42/1000,0)</f>
        <v>5495</v>
      </c>
      <c r="G42" s="287">
        <f>ROUND('21 税（千円)'!G42/1000,0)</f>
        <v>87</v>
      </c>
      <c r="H42" s="281">
        <f>ROUND('21 税（千円)'!H42/1000,0)</f>
        <v>5582</v>
      </c>
      <c r="I42" s="288">
        <f t="shared" si="0"/>
        <v>98.2653791130186</v>
      </c>
      <c r="J42" s="288">
        <f t="shared" si="1"/>
        <v>24.166666666666668</v>
      </c>
      <c r="K42" s="289">
        <f t="shared" si="2"/>
        <v>93.78360215053763</v>
      </c>
    </row>
    <row r="43" spans="1:11" s="268" customFormat="1" ht="16.5" customHeight="1">
      <c r="A43" s="284">
        <v>35</v>
      </c>
      <c r="B43" s="285" t="s">
        <v>61</v>
      </c>
      <c r="C43" s="286">
        <f>ROUND('21 税（千円)'!C43/1000,0)</f>
        <v>2553</v>
      </c>
      <c r="D43" s="287">
        <f>ROUND('21 税（千円)'!D43/1000,0)</f>
        <v>81</v>
      </c>
      <c r="E43" s="281">
        <f>ROUND('21 税（千円)'!E43/1000,0)</f>
        <v>2634</v>
      </c>
      <c r="F43" s="287">
        <f>ROUND('21 税（千円)'!F43/1000,0)</f>
        <v>2533</v>
      </c>
      <c r="G43" s="287">
        <f>ROUND('21 税（千円)'!G43/1000,0)</f>
        <v>36</v>
      </c>
      <c r="H43" s="281">
        <f>ROUND('21 税（千円)'!H43/1000,0)</f>
        <v>2569</v>
      </c>
      <c r="I43" s="288">
        <f t="shared" si="0"/>
        <v>99.21660791226009</v>
      </c>
      <c r="J43" s="288">
        <f t="shared" si="1"/>
        <v>44.44444444444444</v>
      </c>
      <c r="K43" s="289">
        <f t="shared" si="2"/>
        <v>97.5322703113136</v>
      </c>
    </row>
    <row r="44" spans="1:11" s="268" customFormat="1" ht="16.5" customHeight="1">
      <c r="A44" s="284">
        <v>36</v>
      </c>
      <c r="B44" s="285" t="s">
        <v>62</v>
      </c>
      <c r="C44" s="286">
        <f>ROUND('21 税（千円)'!C44/1000,0)</f>
        <v>4112</v>
      </c>
      <c r="D44" s="287">
        <f>ROUND('21 税（千円)'!D44/1000,0)</f>
        <v>169</v>
      </c>
      <c r="E44" s="281">
        <f>ROUND('21 税（千円)'!E44/1000,0)</f>
        <v>4281</v>
      </c>
      <c r="F44" s="287">
        <f>ROUND('21 税（千円)'!F44/1000,0)</f>
        <v>4086</v>
      </c>
      <c r="G44" s="287">
        <f>ROUND('21 税（千円)'!G44/1000,0)</f>
        <v>33</v>
      </c>
      <c r="H44" s="281">
        <f>ROUND('21 税（千円)'!H44/1000,0)</f>
        <v>4119</v>
      </c>
      <c r="I44" s="288">
        <f t="shared" si="0"/>
        <v>99.36770428015565</v>
      </c>
      <c r="J44" s="288">
        <f t="shared" si="1"/>
        <v>19.526627218934912</v>
      </c>
      <c r="K44" s="289">
        <f t="shared" si="2"/>
        <v>96.21583742116327</v>
      </c>
    </row>
    <row r="45" spans="1:11" s="268" customFormat="1" ht="16.5" customHeight="1">
      <c r="A45" s="284">
        <v>37</v>
      </c>
      <c r="B45" s="285" t="s">
        <v>63</v>
      </c>
      <c r="C45" s="286">
        <f>ROUND('21 税（千円)'!C45/1000,0)</f>
        <v>3709</v>
      </c>
      <c r="D45" s="287">
        <f>ROUND('21 税（千円)'!D45/1000,0)</f>
        <v>209</v>
      </c>
      <c r="E45" s="281">
        <f>ROUND('21 税（千円)'!E45/1000,0)</f>
        <v>3919</v>
      </c>
      <c r="F45" s="287">
        <f>ROUND('21 税（千円)'!F45/1000,0)</f>
        <v>3676</v>
      </c>
      <c r="G45" s="287">
        <f>ROUND('21 税（千円)'!G45/1000,0)</f>
        <v>46</v>
      </c>
      <c r="H45" s="281">
        <f>ROUND('21 税（千円)'!H45/1000,0)</f>
        <v>3722</v>
      </c>
      <c r="I45" s="288">
        <f t="shared" si="0"/>
        <v>99.11027231059585</v>
      </c>
      <c r="J45" s="288">
        <f t="shared" si="1"/>
        <v>22.00956937799043</v>
      </c>
      <c r="K45" s="289">
        <f t="shared" si="2"/>
        <v>94.97320745088032</v>
      </c>
    </row>
    <row r="46" spans="1:11" s="268" customFormat="1" ht="16.5" customHeight="1">
      <c r="A46" s="284">
        <v>38</v>
      </c>
      <c r="B46" s="285" t="s">
        <v>64</v>
      </c>
      <c r="C46" s="286">
        <f>ROUND('21 税（千円)'!C46/1000,0)</f>
        <v>3742</v>
      </c>
      <c r="D46" s="287">
        <f>ROUND('21 税（千円)'!D46/1000,0)</f>
        <v>195</v>
      </c>
      <c r="E46" s="281">
        <f>ROUND('21 税（千円)'!E46/1000,0)</f>
        <v>3937</v>
      </c>
      <c r="F46" s="287">
        <f>ROUND('21 税（千円)'!F46/1000,0)</f>
        <v>3701</v>
      </c>
      <c r="G46" s="287">
        <f>ROUND('21 税（千円)'!G46/1000,0)</f>
        <v>48</v>
      </c>
      <c r="H46" s="281">
        <f>ROUND('21 税（千円)'!H46/1000,0)</f>
        <v>3749</v>
      </c>
      <c r="I46" s="288">
        <f t="shared" si="0"/>
        <v>98.90432923570283</v>
      </c>
      <c r="J46" s="288">
        <f t="shared" si="1"/>
        <v>24.615384615384617</v>
      </c>
      <c r="K46" s="289">
        <f t="shared" si="2"/>
        <v>95.2247904495809</v>
      </c>
    </row>
    <row r="47" spans="1:11" s="268" customFormat="1" ht="16.5" customHeight="1">
      <c r="A47" s="290">
        <v>39</v>
      </c>
      <c r="B47" s="291" t="s">
        <v>65</v>
      </c>
      <c r="C47" s="292">
        <f>ROUND('21 税（千円)'!C47/1000,0)</f>
        <v>6415</v>
      </c>
      <c r="D47" s="293">
        <f>ROUND('21 税（千円)'!D47/1000,0)</f>
        <v>360</v>
      </c>
      <c r="E47" s="294">
        <f>ROUND('21 税（千円)'!E47/1000,0)</f>
        <v>6775</v>
      </c>
      <c r="F47" s="293">
        <f>ROUND('21 税（千円)'!F47/1000,0)</f>
        <v>6335</v>
      </c>
      <c r="G47" s="293">
        <f>ROUND('21 税（千円)'!G47/1000,0)</f>
        <v>130</v>
      </c>
      <c r="H47" s="294">
        <f>ROUND('21 税（千円)'!H47/1000,0)</f>
        <v>6464</v>
      </c>
      <c r="I47" s="295">
        <f t="shared" si="0"/>
        <v>98.75292283710054</v>
      </c>
      <c r="J47" s="295">
        <f t="shared" si="1"/>
        <v>36.11111111111111</v>
      </c>
      <c r="K47" s="296">
        <f t="shared" si="2"/>
        <v>95.40959409594096</v>
      </c>
    </row>
    <row r="48" spans="1:11" s="268" customFormat="1" ht="16.5" customHeight="1" thickBot="1">
      <c r="A48" s="297">
        <v>40</v>
      </c>
      <c r="B48" s="298" t="s">
        <v>153</v>
      </c>
      <c r="C48" s="299">
        <f>ROUND('21 税（千円)'!C48/1000,0)</f>
        <v>2919</v>
      </c>
      <c r="D48" s="299">
        <f>ROUND('21 税（千円)'!D48/1000,0)</f>
        <v>135</v>
      </c>
      <c r="E48" s="299">
        <f>ROUND('21 税（千円)'!E48/1000,0)</f>
        <v>3054</v>
      </c>
      <c r="F48" s="299">
        <f>ROUND('21 税（千円)'!F48/1000,0)</f>
        <v>2893</v>
      </c>
      <c r="G48" s="299">
        <f>ROUND('21 税（千円)'!G48/1000,0)</f>
        <v>37</v>
      </c>
      <c r="H48" s="299">
        <f>ROUND('21 税（千円)'!H48/1000,0)</f>
        <v>2930</v>
      </c>
      <c r="I48" s="300">
        <f t="shared" si="0"/>
        <v>99.10928400137034</v>
      </c>
      <c r="J48" s="300">
        <f t="shared" si="1"/>
        <v>27.40740740740741</v>
      </c>
      <c r="K48" s="301">
        <f t="shared" si="2"/>
        <v>95.93975114603799</v>
      </c>
    </row>
    <row r="49" spans="1:11" s="305" customFormat="1" ht="18" customHeight="1" thickBot="1" thickTop="1">
      <c r="A49" s="663" t="s">
        <v>152</v>
      </c>
      <c r="B49" s="664"/>
      <c r="C49" s="302">
        <f>ROUND('21 税（千円)'!C49/1000,0)</f>
        <v>408160</v>
      </c>
      <c r="D49" s="302">
        <f>ROUND('21 税（千円)'!D49/1000,0)</f>
        <v>18745</v>
      </c>
      <c r="E49" s="302">
        <f>ROUND('21 税（千円)'!E49/1000,0)</f>
        <v>426905</v>
      </c>
      <c r="F49" s="302">
        <f>ROUND('21 税（千円)'!F49/1000,0)</f>
        <v>403756</v>
      </c>
      <c r="G49" s="302">
        <f>ROUND('21 税（千円)'!G49/1000,0)</f>
        <v>5836</v>
      </c>
      <c r="H49" s="302">
        <f>ROUND('21 税（千円)'!H49/1000,0)</f>
        <v>409592</v>
      </c>
      <c r="I49" s="303">
        <f t="shared" si="0"/>
        <v>98.92101136809094</v>
      </c>
      <c r="J49" s="303">
        <f t="shared" si="1"/>
        <v>31.133635636169643</v>
      </c>
      <c r="K49" s="304">
        <f t="shared" si="2"/>
        <v>95.9445309846453</v>
      </c>
    </row>
    <row r="50" spans="1:11" s="268" customFormat="1" ht="16.5" customHeight="1">
      <c r="A50" s="306">
        <v>41</v>
      </c>
      <c r="B50" s="307" t="s">
        <v>67</v>
      </c>
      <c r="C50" s="308">
        <f>ROUND('21 税（千円)'!C50/1000,0)</f>
        <v>2389</v>
      </c>
      <c r="D50" s="309">
        <f>ROUND('21 税（千円)'!D50/1000,0)</f>
        <v>124</v>
      </c>
      <c r="E50" s="309">
        <f>ROUND('21 税（千円)'!E50/1000,0)</f>
        <v>2512</v>
      </c>
      <c r="F50" s="309">
        <f>ROUND('21 税（千円)'!F50/1000,0)</f>
        <v>2366</v>
      </c>
      <c r="G50" s="309">
        <f>ROUND('21 税（千円)'!G50/1000,0)</f>
        <v>22</v>
      </c>
      <c r="H50" s="309">
        <f>ROUND('21 税（千円)'!H50/1000,0)</f>
        <v>2389</v>
      </c>
      <c r="I50" s="310">
        <f t="shared" si="0"/>
        <v>99.03725408120553</v>
      </c>
      <c r="J50" s="310">
        <f t="shared" si="1"/>
        <v>17.741935483870968</v>
      </c>
      <c r="K50" s="311">
        <f t="shared" si="2"/>
        <v>95.10350318471338</v>
      </c>
    </row>
    <row r="51" spans="1:11" s="268" customFormat="1" ht="16.5" customHeight="1">
      <c r="A51" s="312">
        <v>42</v>
      </c>
      <c r="B51" s="298" t="s">
        <v>68</v>
      </c>
      <c r="C51" s="286">
        <f>ROUND('21 税（千円)'!C51/1000,0)</f>
        <v>3891</v>
      </c>
      <c r="D51" s="287">
        <f>ROUND('21 税（千円)'!D51/1000,0)</f>
        <v>120</v>
      </c>
      <c r="E51" s="287">
        <f>ROUND('21 税（千円)'!E51/1000,0)</f>
        <v>4011</v>
      </c>
      <c r="F51" s="287">
        <f>ROUND('21 税（千円)'!F51/1000,0)</f>
        <v>3864</v>
      </c>
      <c r="G51" s="287">
        <f>ROUND('21 税（千円)'!G51/1000,0)</f>
        <v>62</v>
      </c>
      <c r="H51" s="287">
        <f>ROUND('21 税（千円)'!H51/1000,0)</f>
        <v>3926</v>
      </c>
      <c r="I51" s="288">
        <f t="shared" si="0"/>
        <v>99.30609097918273</v>
      </c>
      <c r="J51" s="288">
        <f t="shared" si="1"/>
        <v>51.66666666666667</v>
      </c>
      <c r="K51" s="289">
        <f t="shared" si="2"/>
        <v>97.88082772375965</v>
      </c>
    </row>
    <row r="52" spans="1:11" s="268" customFormat="1" ht="16.5" customHeight="1">
      <c r="A52" s="312">
        <v>43</v>
      </c>
      <c r="B52" s="298" t="s">
        <v>69</v>
      </c>
      <c r="C52" s="286">
        <f>ROUND('21 税（千円)'!C52/1000,0)</f>
        <v>1374</v>
      </c>
      <c r="D52" s="287">
        <f>ROUND('21 税（千円)'!D52/1000,0)</f>
        <v>210</v>
      </c>
      <c r="E52" s="287">
        <f>ROUND('21 税（千円)'!E52/1000,0)</f>
        <v>1584</v>
      </c>
      <c r="F52" s="287">
        <f>ROUND('21 税（千円)'!F52/1000,0)</f>
        <v>1310</v>
      </c>
      <c r="G52" s="287">
        <f>ROUND('21 税（千円)'!G52/1000,0)</f>
        <v>68</v>
      </c>
      <c r="H52" s="287">
        <f>ROUND('21 税（千円)'!H52/1000,0)</f>
        <v>1378</v>
      </c>
      <c r="I52" s="288">
        <f t="shared" si="0"/>
        <v>95.34206695778748</v>
      </c>
      <c r="J52" s="288">
        <f t="shared" si="1"/>
        <v>32.38095238095238</v>
      </c>
      <c r="K52" s="289">
        <f t="shared" si="2"/>
        <v>86.9949494949495</v>
      </c>
    </row>
    <row r="53" spans="1:11" s="268" customFormat="1" ht="16.5" customHeight="1">
      <c r="A53" s="312">
        <v>44</v>
      </c>
      <c r="B53" s="298" t="s">
        <v>70</v>
      </c>
      <c r="C53" s="286">
        <f>ROUND('21 税（千円)'!C53/1000,0)</f>
        <v>654</v>
      </c>
      <c r="D53" s="287">
        <f>ROUND('21 税（千円)'!D53/1000,0)</f>
        <v>26</v>
      </c>
      <c r="E53" s="287">
        <f>ROUND('21 税（千円)'!E53/1000,0)</f>
        <v>681</v>
      </c>
      <c r="F53" s="287">
        <f>ROUND('21 税（千円)'!F53/1000,0)</f>
        <v>648</v>
      </c>
      <c r="G53" s="287">
        <f>ROUND('21 税（千円)'!G53/1000,0)</f>
        <v>8</v>
      </c>
      <c r="H53" s="287">
        <f>ROUND('21 税（千円)'!H53/1000,0)</f>
        <v>656</v>
      </c>
      <c r="I53" s="288">
        <f t="shared" si="0"/>
        <v>99.08256880733946</v>
      </c>
      <c r="J53" s="288">
        <f t="shared" si="1"/>
        <v>30.76923076923077</v>
      </c>
      <c r="K53" s="289">
        <f t="shared" si="2"/>
        <v>96.32892804698973</v>
      </c>
    </row>
    <row r="54" spans="1:11" s="268" customFormat="1" ht="16.5" customHeight="1">
      <c r="A54" s="312">
        <v>45</v>
      </c>
      <c r="B54" s="298" t="s">
        <v>71</v>
      </c>
      <c r="C54" s="286">
        <f>ROUND('21 税（千円)'!C54/1000,0)</f>
        <v>1478</v>
      </c>
      <c r="D54" s="287">
        <f>ROUND('21 税（千円)'!D54/1000,0)</f>
        <v>82</v>
      </c>
      <c r="E54" s="287">
        <f>ROUND('21 税（千円)'!E54/1000,0)</f>
        <v>1561</v>
      </c>
      <c r="F54" s="287">
        <f>ROUND('21 税（千円)'!F54/1000,0)</f>
        <v>1458</v>
      </c>
      <c r="G54" s="287">
        <f>ROUND('21 税（千円)'!G54/1000,0)</f>
        <v>21</v>
      </c>
      <c r="H54" s="287">
        <f>ROUND('21 税（千円)'!H54/1000,0)</f>
        <v>1479</v>
      </c>
      <c r="I54" s="288">
        <f t="shared" si="0"/>
        <v>98.6468200270636</v>
      </c>
      <c r="J54" s="288">
        <f t="shared" si="1"/>
        <v>25.609756097560975</v>
      </c>
      <c r="K54" s="289">
        <f t="shared" si="2"/>
        <v>94.74695707879565</v>
      </c>
    </row>
    <row r="55" spans="1:11" s="268" customFormat="1" ht="16.5" customHeight="1">
      <c r="A55" s="312">
        <v>46</v>
      </c>
      <c r="B55" s="298" t="s">
        <v>72</v>
      </c>
      <c r="C55" s="286">
        <f>ROUND('21 税（千円)'!C55/1000,0)</f>
        <v>1461</v>
      </c>
      <c r="D55" s="287">
        <f>ROUND('21 税（千円)'!D55/1000,0)</f>
        <v>37</v>
      </c>
      <c r="E55" s="287">
        <f>ROUND('21 税（千円)'!E55/1000,0)</f>
        <v>1498</v>
      </c>
      <c r="F55" s="287">
        <f>ROUND('21 税（千円)'!F55/1000,0)</f>
        <v>1450</v>
      </c>
      <c r="G55" s="287">
        <f>ROUND('21 税（千円)'!G55/1000,0)</f>
        <v>10</v>
      </c>
      <c r="H55" s="287">
        <f>ROUND('21 税（千円)'!H55/1000,0)</f>
        <v>1460</v>
      </c>
      <c r="I55" s="288">
        <f t="shared" si="0"/>
        <v>99.24709103353867</v>
      </c>
      <c r="J55" s="288">
        <f t="shared" si="1"/>
        <v>27.027027027027028</v>
      </c>
      <c r="K55" s="289">
        <f t="shared" si="2"/>
        <v>97.46328437917224</v>
      </c>
    </row>
    <row r="56" spans="1:11" s="268" customFormat="1" ht="16.5" customHeight="1">
      <c r="A56" s="312">
        <v>47</v>
      </c>
      <c r="B56" s="298" t="s">
        <v>73</v>
      </c>
      <c r="C56" s="286">
        <f>ROUND('21 税（千円)'!C56/1000,0)</f>
        <v>1635</v>
      </c>
      <c r="D56" s="287">
        <f>ROUND('21 税（千円)'!D56/1000,0)</f>
        <v>151</v>
      </c>
      <c r="E56" s="287">
        <f>ROUND('21 税（千円)'!E56/1000,0)</f>
        <v>1786</v>
      </c>
      <c r="F56" s="287">
        <f>ROUND('21 税（千円)'!F56/1000,0)</f>
        <v>1619</v>
      </c>
      <c r="G56" s="287">
        <f>ROUND('21 税（千円)'!G56/1000,0)</f>
        <v>29</v>
      </c>
      <c r="H56" s="287">
        <f>ROUND('21 税（千円)'!H56/1000,0)</f>
        <v>1648</v>
      </c>
      <c r="I56" s="288">
        <f t="shared" si="0"/>
        <v>99.02140672782875</v>
      </c>
      <c r="J56" s="288">
        <f t="shared" si="1"/>
        <v>19.205298013245034</v>
      </c>
      <c r="K56" s="289">
        <f t="shared" si="2"/>
        <v>92.27323628219484</v>
      </c>
    </row>
    <row r="57" spans="1:11" s="268" customFormat="1" ht="16.5" customHeight="1">
      <c r="A57" s="312">
        <v>48</v>
      </c>
      <c r="B57" s="298" t="s">
        <v>74</v>
      </c>
      <c r="C57" s="286">
        <f>ROUND('21 税（千円)'!C57/1000,0)</f>
        <v>1710</v>
      </c>
      <c r="D57" s="287">
        <f>ROUND('21 税（千円)'!D57/1000,0)</f>
        <v>83</v>
      </c>
      <c r="E57" s="287">
        <f>ROUND('21 税（千円)'!E57/1000,0)</f>
        <v>1793</v>
      </c>
      <c r="F57" s="287">
        <f>ROUND('21 税（千円)'!F57/1000,0)</f>
        <v>1700</v>
      </c>
      <c r="G57" s="287">
        <f>ROUND('21 税（千円)'!G57/1000,0)</f>
        <v>17</v>
      </c>
      <c r="H57" s="287">
        <f>ROUND('21 税（千円)'!H57/1000,0)</f>
        <v>1717</v>
      </c>
      <c r="I57" s="288">
        <f t="shared" si="0"/>
        <v>99.41520467836257</v>
      </c>
      <c r="J57" s="288">
        <f t="shared" si="1"/>
        <v>20.481927710843372</v>
      </c>
      <c r="K57" s="289">
        <f t="shared" si="2"/>
        <v>95.76129392080313</v>
      </c>
    </row>
    <row r="58" spans="1:11" s="268" customFormat="1" ht="16.5" customHeight="1">
      <c r="A58" s="312">
        <v>49</v>
      </c>
      <c r="B58" s="298" t="s">
        <v>75</v>
      </c>
      <c r="C58" s="286">
        <f>ROUND('21 税（千円)'!C58/1000,0)</f>
        <v>1325</v>
      </c>
      <c r="D58" s="287">
        <f>ROUND('21 税（千円)'!D58/1000,0)</f>
        <v>67</v>
      </c>
      <c r="E58" s="287">
        <f>ROUND('21 税（千円)'!E58/1000,0)</f>
        <v>1392</v>
      </c>
      <c r="F58" s="287">
        <f>ROUND('21 税（千円)'!F58/1000,0)</f>
        <v>1317</v>
      </c>
      <c r="G58" s="287">
        <f>ROUND('21 税（千円)'!G58/1000,0)</f>
        <v>15</v>
      </c>
      <c r="H58" s="287">
        <f>ROUND('21 税（千円)'!H58/1000,0)</f>
        <v>1331</v>
      </c>
      <c r="I58" s="288">
        <f t="shared" si="0"/>
        <v>99.39622641509433</v>
      </c>
      <c r="J58" s="288">
        <f t="shared" si="1"/>
        <v>22.388059701492537</v>
      </c>
      <c r="K58" s="289">
        <f t="shared" si="2"/>
        <v>95.61781609195403</v>
      </c>
    </row>
    <row r="59" spans="1:11" s="268" customFormat="1" ht="16.5" customHeight="1">
      <c r="A59" s="312">
        <v>50</v>
      </c>
      <c r="B59" s="298" t="s">
        <v>76</v>
      </c>
      <c r="C59" s="286">
        <f>ROUND('21 税（千円)'!C59/1000,0)</f>
        <v>839</v>
      </c>
      <c r="D59" s="287">
        <f>ROUND('21 税（千円)'!D59/1000,0)</f>
        <v>40</v>
      </c>
      <c r="E59" s="287">
        <f>ROUND('21 税（千円)'!E59/1000,0)</f>
        <v>879</v>
      </c>
      <c r="F59" s="287">
        <f>ROUND('21 税（千円)'!F59/1000,0)</f>
        <v>828</v>
      </c>
      <c r="G59" s="287">
        <f>ROUND('21 税（千円)'!G59/1000,0)</f>
        <v>9</v>
      </c>
      <c r="H59" s="287">
        <f>ROUND('21 税（千円)'!H59/1000,0)</f>
        <v>837</v>
      </c>
      <c r="I59" s="288">
        <f t="shared" si="0"/>
        <v>98.68891537544697</v>
      </c>
      <c r="J59" s="288">
        <f t="shared" si="1"/>
        <v>22.5</v>
      </c>
      <c r="K59" s="289">
        <f t="shared" si="2"/>
        <v>95.22184300341297</v>
      </c>
    </row>
    <row r="60" spans="1:11" s="268" customFormat="1" ht="16.5" customHeight="1">
      <c r="A60" s="312">
        <v>51</v>
      </c>
      <c r="B60" s="298" t="s">
        <v>77</v>
      </c>
      <c r="C60" s="286">
        <f>ROUND('21 税（千円)'!C60/1000,0)</f>
        <v>642</v>
      </c>
      <c r="D60" s="287">
        <f>ROUND('21 税（千円)'!D60/1000,0)</f>
        <v>74</v>
      </c>
      <c r="E60" s="287">
        <f>ROUND('21 税（千円)'!E60/1000,0)</f>
        <v>716</v>
      </c>
      <c r="F60" s="287">
        <f>ROUND('21 税（千円)'!F60/1000,0)</f>
        <v>635</v>
      </c>
      <c r="G60" s="287">
        <f>ROUND('21 税（千円)'!G60/1000,0)</f>
        <v>12</v>
      </c>
      <c r="H60" s="287">
        <f>ROUND('21 税（千円)'!H60/1000,0)</f>
        <v>647</v>
      </c>
      <c r="I60" s="288">
        <f t="shared" si="0"/>
        <v>98.90965732087228</v>
      </c>
      <c r="J60" s="288">
        <f t="shared" si="1"/>
        <v>16.216216216216218</v>
      </c>
      <c r="K60" s="289">
        <f t="shared" si="2"/>
        <v>90.36312849162012</v>
      </c>
    </row>
    <row r="61" spans="1:11" s="268" customFormat="1" ht="16.5" customHeight="1">
      <c r="A61" s="312">
        <v>52</v>
      </c>
      <c r="B61" s="298" t="s">
        <v>78</v>
      </c>
      <c r="C61" s="286">
        <f>ROUND('21 税（千円)'!C61/1000,0)</f>
        <v>583</v>
      </c>
      <c r="D61" s="287">
        <f>ROUND('21 税（千円)'!D61/1000,0)</f>
        <v>64</v>
      </c>
      <c r="E61" s="287">
        <f>ROUND('21 税（千円)'!E61/1000,0)</f>
        <v>647</v>
      </c>
      <c r="F61" s="287">
        <f>ROUND('21 税（千円)'!F61/1000,0)</f>
        <v>575</v>
      </c>
      <c r="G61" s="287">
        <f>ROUND('21 税（千円)'!G61/1000,0)</f>
        <v>7</v>
      </c>
      <c r="H61" s="287">
        <f>ROUND('21 税（千円)'!H61/1000,0)</f>
        <v>581</v>
      </c>
      <c r="I61" s="288">
        <f t="shared" si="0"/>
        <v>98.62778730703259</v>
      </c>
      <c r="J61" s="288">
        <f t="shared" si="1"/>
        <v>10.9375</v>
      </c>
      <c r="K61" s="289">
        <f t="shared" si="2"/>
        <v>89.79907264296754</v>
      </c>
    </row>
    <row r="62" spans="1:11" s="268" customFormat="1" ht="16.5" customHeight="1">
      <c r="A62" s="312">
        <v>53</v>
      </c>
      <c r="B62" s="298" t="s">
        <v>79</v>
      </c>
      <c r="C62" s="286">
        <f>ROUND('21 税（千円)'!C62/1000,0)</f>
        <v>507</v>
      </c>
      <c r="D62" s="287">
        <f>ROUND('21 税（千円)'!D62/1000,0)</f>
        <v>43</v>
      </c>
      <c r="E62" s="287">
        <f>ROUND('21 税（千円)'!E62/1000,0)</f>
        <v>550</v>
      </c>
      <c r="F62" s="287">
        <f>ROUND('21 税（千円)'!F62/1000,0)</f>
        <v>498</v>
      </c>
      <c r="G62" s="287">
        <f>ROUND('21 税（千円)'!G62/1000,0)</f>
        <v>7</v>
      </c>
      <c r="H62" s="287">
        <f>ROUND('21 税（千円)'!H62/1000,0)</f>
        <v>505</v>
      </c>
      <c r="I62" s="288">
        <f t="shared" si="0"/>
        <v>98.22485207100591</v>
      </c>
      <c r="J62" s="288">
        <f t="shared" si="1"/>
        <v>16.27906976744186</v>
      </c>
      <c r="K62" s="289">
        <f t="shared" si="2"/>
        <v>91.81818181818183</v>
      </c>
    </row>
    <row r="63" spans="1:11" s="268" customFormat="1" ht="16.5" customHeight="1">
      <c r="A63" s="312">
        <v>54</v>
      </c>
      <c r="B63" s="298" t="s">
        <v>80</v>
      </c>
      <c r="C63" s="286">
        <f>ROUND('21 税（千円)'!C63/1000,0)</f>
        <v>416</v>
      </c>
      <c r="D63" s="287">
        <f>ROUND('21 税（千円)'!D63/1000,0)</f>
        <v>34</v>
      </c>
      <c r="E63" s="287">
        <f>ROUND('21 税（千円)'!E63/1000,0)</f>
        <v>450</v>
      </c>
      <c r="F63" s="287">
        <f>ROUND('21 税（千円)'!F63/1000,0)</f>
        <v>402</v>
      </c>
      <c r="G63" s="287">
        <f>ROUND('21 税（千円)'!G63/1000,0)</f>
        <v>8</v>
      </c>
      <c r="H63" s="287">
        <f>ROUND('21 税（千円)'!H63/1000,0)</f>
        <v>410</v>
      </c>
      <c r="I63" s="288">
        <f t="shared" si="0"/>
        <v>96.63461538461539</v>
      </c>
      <c r="J63" s="288">
        <f t="shared" si="1"/>
        <v>23.52941176470588</v>
      </c>
      <c r="K63" s="289">
        <f t="shared" si="2"/>
        <v>91.11111111111111</v>
      </c>
    </row>
    <row r="64" spans="1:11" s="268" customFormat="1" ht="16.5" customHeight="1">
      <c r="A64" s="312">
        <v>55</v>
      </c>
      <c r="B64" s="298" t="s">
        <v>81</v>
      </c>
      <c r="C64" s="286">
        <f>ROUND('21 税（千円)'!C64/1000,0)</f>
        <v>637</v>
      </c>
      <c r="D64" s="287">
        <f>ROUND('21 税（千円)'!D64/1000,0)</f>
        <v>37</v>
      </c>
      <c r="E64" s="287">
        <f>ROUND('21 税（千円)'!E64/1000,0)</f>
        <v>675</v>
      </c>
      <c r="F64" s="287">
        <f>ROUND('21 税（千円)'!F64/1000,0)</f>
        <v>630</v>
      </c>
      <c r="G64" s="287">
        <f>ROUND('21 税（千円)'!G64/1000,0)</f>
        <v>10</v>
      </c>
      <c r="H64" s="287">
        <f>ROUND('21 税（千円)'!H64/1000,0)</f>
        <v>640</v>
      </c>
      <c r="I64" s="288">
        <f t="shared" si="0"/>
        <v>98.9010989010989</v>
      </c>
      <c r="J64" s="288">
        <f t="shared" si="1"/>
        <v>27.027027027027028</v>
      </c>
      <c r="K64" s="289">
        <f t="shared" si="2"/>
        <v>94.81481481481482</v>
      </c>
    </row>
    <row r="65" spans="1:11" s="268" customFormat="1" ht="16.5" customHeight="1">
      <c r="A65" s="312">
        <v>56</v>
      </c>
      <c r="B65" s="298" t="s">
        <v>82</v>
      </c>
      <c r="C65" s="286">
        <f>ROUND('21 税（千円)'!C65/1000,0)</f>
        <v>129</v>
      </c>
      <c r="D65" s="287">
        <f>ROUND('21 税（千円)'!D65/1000,0)</f>
        <v>1</v>
      </c>
      <c r="E65" s="287">
        <f>ROUND('21 税（千円)'!E65/1000,0)</f>
        <v>130</v>
      </c>
      <c r="F65" s="287">
        <f>ROUND('21 税（千円)'!F65/1000,0)</f>
        <v>129</v>
      </c>
      <c r="G65" s="287">
        <f>ROUND('21 税（千円)'!G65/1000,0)</f>
        <v>0</v>
      </c>
      <c r="H65" s="287">
        <f>ROUND('21 税（千円)'!H65/1000,0)</f>
        <v>130</v>
      </c>
      <c r="I65" s="288">
        <f t="shared" si="0"/>
        <v>100</v>
      </c>
      <c r="J65" s="288">
        <f>G65/D65*100</f>
        <v>0</v>
      </c>
      <c r="K65" s="289">
        <f t="shared" si="2"/>
        <v>100</v>
      </c>
    </row>
    <row r="66" spans="1:11" s="268" customFormat="1" ht="16.5" customHeight="1">
      <c r="A66" s="312">
        <v>57</v>
      </c>
      <c r="B66" s="298" t="s">
        <v>83</v>
      </c>
      <c r="C66" s="286">
        <f>ROUND('21 税（千円)'!C66/1000,0)</f>
        <v>939</v>
      </c>
      <c r="D66" s="287">
        <f>ROUND('21 税（千円)'!D66/1000,0)</f>
        <v>56</v>
      </c>
      <c r="E66" s="287">
        <f>ROUND('21 税（千円)'!E66/1000,0)</f>
        <v>995</v>
      </c>
      <c r="F66" s="287">
        <f>ROUND('21 税（千円)'!F66/1000,0)</f>
        <v>931</v>
      </c>
      <c r="G66" s="287">
        <f>ROUND('21 税（千円)'!G66/1000,0)</f>
        <v>8</v>
      </c>
      <c r="H66" s="287">
        <f>ROUND('21 税（千円)'!H66/1000,0)</f>
        <v>939</v>
      </c>
      <c r="I66" s="288">
        <f t="shared" si="0"/>
        <v>99.14802981895635</v>
      </c>
      <c r="J66" s="288">
        <f t="shared" si="1"/>
        <v>14.285714285714285</v>
      </c>
      <c r="K66" s="289">
        <f t="shared" si="2"/>
        <v>94.37185929648241</v>
      </c>
    </row>
    <row r="67" spans="1:11" s="268" customFormat="1" ht="16.5" customHeight="1">
      <c r="A67" s="312">
        <v>58</v>
      </c>
      <c r="B67" s="298" t="s">
        <v>84</v>
      </c>
      <c r="C67" s="286">
        <f>ROUND('21 税（千円)'!C67/1000,0)</f>
        <v>941</v>
      </c>
      <c r="D67" s="287">
        <f>ROUND('21 税（千円)'!D67/1000,0)</f>
        <v>69</v>
      </c>
      <c r="E67" s="287">
        <f>ROUND('21 税（千円)'!E67/1000,0)</f>
        <v>1010</v>
      </c>
      <c r="F67" s="287">
        <f>ROUND('21 税（千円)'!F67/1000,0)</f>
        <v>930</v>
      </c>
      <c r="G67" s="287">
        <f>ROUND('21 税（千円)'!G67/1000,0)</f>
        <v>9</v>
      </c>
      <c r="H67" s="287">
        <f>ROUND('21 税（千円)'!H67/1000,0)</f>
        <v>940</v>
      </c>
      <c r="I67" s="288">
        <f t="shared" si="0"/>
        <v>98.83103081827844</v>
      </c>
      <c r="J67" s="288">
        <f t="shared" si="1"/>
        <v>13.043478260869565</v>
      </c>
      <c r="K67" s="289">
        <f t="shared" si="2"/>
        <v>93.06930693069307</v>
      </c>
    </row>
    <row r="68" spans="1:11" s="268" customFormat="1" ht="16.5" customHeight="1">
      <c r="A68" s="312">
        <v>59</v>
      </c>
      <c r="B68" s="298" t="s">
        <v>85</v>
      </c>
      <c r="C68" s="286">
        <f>ROUND('21 税（千円)'!C68/1000,0)</f>
        <v>1795</v>
      </c>
      <c r="D68" s="287">
        <f>ROUND('21 税（千円)'!D68/1000,0)</f>
        <v>159</v>
      </c>
      <c r="E68" s="287">
        <f>ROUND('21 税（千円)'!E68/1000,0)</f>
        <v>1954</v>
      </c>
      <c r="F68" s="287">
        <f>ROUND('21 税（千円)'!F68/1000,0)</f>
        <v>1774</v>
      </c>
      <c r="G68" s="287">
        <f>ROUND('21 税（千円)'!G68/1000,0)</f>
        <v>22</v>
      </c>
      <c r="H68" s="287">
        <f>ROUND('21 税（千円)'!H68/1000,0)</f>
        <v>1795</v>
      </c>
      <c r="I68" s="288">
        <f t="shared" si="0"/>
        <v>98.83008356545962</v>
      </c>
      <c r="J68" s="288">
        <f t="shared" si="1"/>
        <v>13.836477987421384</v>
      </c>
      <c r="K68" s="289">
        <f t="shared" si="2"/>
        <v>91.86284544524054</v>
      </c>
    </row>
    <row r="69" spans="1:11" s="268" customFormat="1" ht="16.5" customHeight="1">
      <c r="A69" s="312">
        <v>60</v>
      </c>
      <c r="B69" s="298" t="s">
        <v>86</v>
      </c>
      <c r="C69" s="286">
        <f>ROUND('21 税（千円)'!C69/1000,0)</f>
        <v>2901</v>
      </c>
      <c r="D69" s="287">
        <f>ROUND('21 税（千円)'!D69/1000,0)</f>
        <v>124</v>
      </c>
      <c r="E69" s="287">
        <f>ROUND('21 税（千円)'!E69/1000,0)</f>
        <v>3025</v>
      </c>
      <c r="F69" s="287">
        <f>ROUND('21 税（千円)'!F69/1000,0)</f>
        <v>2870</v>
      </c>
      <c r="G69" s="287">
        <f>ROUND('21 税（千円)'!G69/1000,0)</f>
        <v>34</v>
      </c>
      <c r="H69" s="287">
        <f>ROUND('21 税（千円)'!H69/1000,0)</f>
        <v>2904</v>
      </c>
      <c r="I69" s="288">
        <f t="shared" si="0"/>
        <v>98.93140296449499</v>
      </c>
      <c r="J69" s="288">
        <f t="shared" si="1"/>
        <v>27.419354838709676</v>
      </c>
      <c r="K69" s="289">
        <f t="shared" si="2"/>
        <v>96</v>
      </c>
    </row>
    <row r="70" spans="1:11" s="268" customFormat="1" ht="16.5" customHeight="1">
      <c r="A70" s="312">
        <v>61</v>
      </c>
      <c r="B70" s="298" t="s">
        <v>87</v>
      </c>
      <c r="C70" s="286">
        <f>ROUND('21 税（千円)'!C70/1000,0)</f>
        <v>1437</v>
      </c>
      <c r="D70" s="287">
        <f>ROUND('21 税（千円)'!D70/1000,0)</f>
        <v>67</v>
      </c>
      <c r="E70" s="287">
        <f>ROUND('21 税（千円)'!E70/1000,0)</f>
        <v>1504</v>
      </c>
      <c r="F70" s="287">
        <f>ROUND('21 税（千円)'!F70/1000,0)</f>
        <v>1421</v>
      </c>
      <c r="G70" s="287">
        <f>ROUND('21 税（千円)'!G70/1000,0)</f>
        <v>18</v>
      </c>
      <c r="H70" s="287">
        <f>ROUND('21 税（千円)'!H70/1000,0)</f>
        <v>1440</v>
      </c>
      <c r="I70" s="288">
        <f t="shared" si="0"/>
        <v>98.8865692414753</v>
      </c>
      <c r="J70" s="288">
        <f t="shared" si="1"/>
        <v>26.865671641791046</v>
      </c>
      <c r="K70" s="289">
        <f t="shared" si="2"/>
        <v>95.74468085106383</v>
      </c>
    </row>
    <row r="71" spans="1:11" s="268" customFormat="1" ht="16.5" customHeight="1">
      <c r="A71" s="312">
        <v>62</v>
      </c>
      <c r="B71" s="298" t="s">
        <v>88</v>
      </c>
      <c r="C71" s="286">
        <f>ROUND('21 税（千円)'!C71/1000,0)</f>
        <v>2278</v>
      </c>
      <c r="D71" s="287">
        <f>ROUND('21 税（千円)'!D71/1000,0)</f>
        <v>125</v>
      </c>
      <c r="E71" s="287">
        <f>ROUND('21 税（千円)'!E71/1000,0)</f>
        <v>2403</v>
      </c>
      <c r="F71" s="287">
        <f>ROUND('21 税（千円)'!F71/1000,0)</f>
        <v>2255</v>
      </c>
      <c r="G71" s="287">
        <f>ROUND('21 税（千円)'!G71/1000,0)</f>
        <v>30</v>
      </c>
      <c r="H71" s="287">
        <f>ROUND('21 税（千円)'!H71/1000,0)</f>
        <v>2285</v>
      </c>
      <c r="I71" s="288">
        <f t="shared" si="0"/>
        <v>98.99034240561896</v>
      </c>
      <c r="J71" s="288">
        <f t="shared" si="1"/>
        <v>24</v>
      </c>
      <c r="K71" s="289">
        <f t="shared" si="2"/>
        <v>95.08947149396587</v>
      </c>
    </row>
    <row r="72" spans="1:11" s="268" customFormat="1" ht="16.5" customHeight="1" thickBot="1">
      <c r="A72" s="312">
        <v>63</v>
      </c>
      <c r="B72" s="313" t="s">
        <v>89</v>
      </c>
      <c r="C72" s="292">
        <f>ROUND('21 税（千円)'!C72/1000,0)</f>
        <v>1201</v>
      </c>
      <c r="D72" s="293">
        <f>ROUND('21 税（千円)'!D72/1000,0)</f>
        <v>135</v>
      </c>
      <c r="E72" s="314">
        <f>ROUND('21 税（千円)'!E72/1000,0)</f>
        <v>1336</v>
      </c>
      <c r="F72" s="293">
        <f>ROUND('21 税（千円)'!F72/1000,0)</f>
        <v>1177</v>
      </c>
      <c r="G72" s="293">
        <f>ROUND('21 税（千円)'!G72/1000,0)</f>
        <v>41</v>
      </c>
      <c r="H72" s="314">
        <f>ROUND('21 税（千円)'!H72/1000,0)</f>
        <v>1218</v>
      </c>
      <c r="I72" s="295">
        <f t="shared" si="0"/>
        <v>98.00166527893423</v>
      </c>
      <c r="J72" s="295">
        <f t="shared" si="1"/>
        <v>30.37037037037037</v>
      </c>
      <c r="K72" s="296">
        <f t="shared" si="2"/>
        <v>91.1676646706587</v>
      </c>
    </row>
    <row r="73" spans="1:11" s="305" customFormat="1" ht="18" customHeight="1" thickBot="1" thickTop="1">
      <c r="A73" s="649" t="s">
        <v>151</v>
      </c>
      <c r="B73" s="650"/>
      <c r="C73" s="315">
        <f>ROUND('21 税（千円)'!C73/1000,0)</f>
        <v>31164</v>
      </c>
      <c r="D73" s="315">
        <f>ROUND('21 税（千円)'!D73/1000,0)</f>
        <v>1929</v>
      </c>
      <c r="E73" s="315">
        <f>ROUND('21 税（千円)'!E73/1000,0)</f>
        <v>33093</v>
      </c>
      <c r="F73" s="315">
        <f>ROUND('21 税（千円)'!F73/1000,0)</f>
        <v>30789</v>
      </c>
      <c r="G73" s="315">
        <f>ROUND('21 税（千円)'!G73/1000,0)</f>
        <v>466</v>
      </c>
      <c r="H73" s="315">
        <f>ROUND('21 税（千円)'!H73/1000,0)</f>
        <v>31255</v>
      </c>
      <c r="I73" s="316">
        <f t="shared" si="0"/>
        <v>98.79668848671544</v>
      </c>
      <c r="J73" s="316">
        <f t="shared" si="1"/>
        <v>24.157594608605496</v>
      </c>
      <c r="K73" s="317">
        <f t="shared" si="2"/>
        <v>94.44595533798689</v>
      </c>
    </row>
    <row r="74" spans="1:11" s="305" customFormat="1" ht="18" customHeight="1" thickBot="1" thickTop="1">
      <c r="A74" s="651" t="s">
        <v>150</v>
      </c>
      <c r="B74" s="652"/>
      <c r="C74" s="302">
        <f>ROUND('21 税（千円)'!C74/1000,0)</f>
        <v>439325</v>
      </c>
      <c r="D74" s="302">
        <f>ROUND('21 税（千円)'!D74/1000,0)</f>
        <v>20674</v>
      </c>
      <c r="E74" s="302">
        <f>ROUND('21 税（千円)'!E74/1000,0)</f>
        <v>459998</v>
      </c>
      <c r="F74" s="302">
        <f>ROUND('21 税（千円)'!F74/1000,0)</f>
        <v>434545</v>
      </c>
      <c r="G74" s="302">
        <f>ROUND('21 税（千円)'!G74/1000,0)</f>
        <v>6301</v>
      </c>
      <c r="H74" s="302">
        <f>ROUND('21 税（千円)'!H74/1000,0)</f>
        <v>440847</v>
      </c>
      <c r="I74" s="318">
        <f>F74/C74*100</f>
        <v>98.91196722244352</v>
      </c>
      <c r="J74" s="318">
        <f>G74/D74*100</f>
        <v>30.477894940504985</v>
      </c>
      <c r="K74" s="319">
        <f>H74/E74*100</f>
        <v>95.83672102922186</v>
      </c>
    </row>
    <row r="75" ht="15.75" customHeight="1">
      <c r="A75" s="73" t="s">
        <v>149</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K75"/>
  <sheetViews>
    <sheetView view="pageBreakPreview" zoomScale="90" zoomScaleSheetLayoutView="90" zoomScalePageLayoutView="0" workbookViewId="0" topLeftCell="A1">
      <pane xSplit="2" ySplit="8" topLeftCell="C9" activePane="bottomRight" state="frozen"/>
      <selection pane="topLeft" activeCell="F7" sqref="F7"/>
      <selection pane="topRight" activeCell="F7" sqref="F7"/>
      <selection pane="bottomLeft" activeCell="F7" sqref="F7"/>
      <selection pane="bottomRight" activeCell="F15" sqref="F15"/>
    </sheetView>
  </sheetViews>
  <sheetFormatPr defaultColWidth="9.00390625" defaultRowHeight="13.5"/>
  <cols>
    <col min="1" max="1" width="4.125" style="72" customWidth="1"/>
    <col min="2" max="2" width="11.125" style="72" customWidth="1"/>
    <col min="3" max="8" width="15.625" style="72" customWidth="1"/>
    <col min="9" max="11" width="6.625" style="72" customWidth="1"/>
    <col min="12" max="16384" width="9.00390625" style="72" customWidth="1"/>
  </cols>
  <sheetData>
    <row r="1" spans="1:11" ht="18.75">
      <c r="A1" s="669" t="s">
        <v>175</v>
      </c>
      <c r="B1" s="669"/>
      <c r="C1" s="669"/>
      <c r="D1" s="669"/>
      <c r="E1" s="669"/>
      <c r="F1" s="669"/>
      <c r="G1" s="669"/>
      <c r="H1" s="669"/>
      <c r="I1" s="669"/>
      <c r="J1" s="669"/>
      <c r="K1" s="669"/>
    </row>
    <row r="2" spans="7:11" ht="6" customHeight="1">
      <c r="G2" s="123"/>
      <c r="H2" s="124"/>
      <c r="I2" s="124"/>
      <c r="J2" s="124"/>
      <c r="K2" s="124"/>
    </row>
    <row r="3" spans="7:11" ht="16.5" customHeight="1" thickBot="1">
      <c r="G3" s="123"/>
      <c r="H3" s="123"/>
      <c r="I3" s="122"/>
      <c r="J3" s="122"/>
      <c r="K3" s="121" t="s">
        <v>172</v>
      </c>
    </row>
    <row r="4" spans="1:11" s="81" customFormat="1" ht="17.25" customHeight="1">
      <c r="A4" s="670" t="s">
        <v>8</v>
      </c>
      <c r="B4" s="671"/>
      <c r="C4" s="676" t="s">
        <v>171</v>
      </c>
      <c r="D4" s="677"/>
      <c r="E4" s="677"/>
      <c r="F4" s="677" t="s">
        <v>170</v>
      </c>
      <c r="G4" s="677"/>
      <c r="H4" s="677"/>
      <c r="I4" s="677" t="s">
        <v>169</v>
      </c>
      <c r="J4" s="677"/>
      <c r="K4" s="678"/>
    </row>
    <row r="5" spans="1:11" s="81" customFormat="1" ht="6" customHeight="1">
      <c r="A5" s="672"/>
      <c r="B5" s="673"/>
      <c r="C5" s="120"/>
      <c r="D5" s="119"/>
      <c r="E5" s="119"/>
      <c r="F5" s="119"/>
      <c r="G5" s="119"/>
      <c r="H5" s="119"/>
      <c r="I5" s="119"/>
      <c r="J5" s="119"/>
      <c r="K5" s="118"/>
    </row>
    <row r="6" spans="1:11" s="81" customFormat="1" ht="17.25" customHeight="1">
      <c r="A6" s="672"/>
      <c r="B6" s="673"/>
      <c r="C6" s="117" t="s">
        <v>168</v>
      </c>
      <c r="D6" s="116" t="s">
        <v>167</v>
      </c>
      <c r="E6" s="116" t="s">
        <v>164</v>
      </c>
      <c r="F6" s="116" t="s">
        <v>168</v>
      </c>
      <c r="G6" s="116" t="s">
        <v>167</v>
      </c>
      <c r="H6" s="116" t="s">
        <v>164</v>
      </c>
      <c r="I6" s="116" t="s">
        <v>166</v>
      </c>
      <c r="J6" s="116" t="s">
        <v>165</v>
      </c>
      <c r="K6" s="115" t="s">
        <v>164</v>
      </c>
    </row>
    <row r="7" spans="1:11" s="81" customFormat="1" ht="17.25" customHeight="1">
      <c r="A7" s="672"/>
      <c r="B7" s="673"/>
      <c r="C7" s="117" t="s">
        <v>256</v>
      </c>
      <c r="D7" s="116" t="s">
        <v>257</v>
      </c>
      <c r="E7" s="116" t="s">
        <v>258</v>
      </c>
      <c r="F7" s="116" t="s">
        <v>259</v>
      </c>
      <c r="G7" s="116" t="s">
        <v>260</v>
      </c>
      <c r="H7" s="116" t="s">
        <v>261</v>
      </c>
      <c r="I7" s="116" t="s">
        <v>262</v>
      </c>
      <c r="J7" s="116" t="s">
        <v>263</v>
      </c>
      <c r="K7" s="115" t="s">
        <v>264</v>
      </c>
    </row>
    <row r="8" spans="1:11" s="81" customFormat="1" ht="6" customHeight="1" thickBot="1">
      <c r="A8" s="674"/>
      <c r="B8" s="675"/>
      <c r="C8" s="114"/>
      <c r="D8" s="113"/>
      <c r="E8" s="113"/>
      <c r="F8" s="113"/>
      <c r="G8" s="113"/>
      <c r="H8" s="113"/>
      <c r="I8" s="113"/>
      <c r="J8" s="113"/>
      <c r="K8" s="112"/>
    </row>
    <row r="9" spans="1:11" s="81" customFormat="1" ht="16.5" customHeight="1">
      <c r="A9" s="108">
        <v>1</v>
      </c>
      <c r="B9" s="111" t="s">
        <v>154</v>
      </c>
      <c r="C9" s="248">
        <v>80768035</v>
      </c>
      <c r="D9" s="249">
        <v>2498340</v>
      </c>
      <c r="E9" s="105">
        <f aca="true" t="shared" si="0" ref="E9:E48">C9+D9</f>
        <v>83266375</v>
      </c>
      <c r="F9" s="249">
        <v>80142432</v>
      </c>
      <c r="G9" s="249">
        <v>979030</v>
      </c>
      <c r="H9" s="105">
        <f aca="true" t="shared" si="1" ref="H9:H48">F9+G9</f>
        <v>81121462</v>
      </c>
      <c r="I9" s="110">
        <f aca="true" t="shared" si="2" ref="I9:K40">F9/C9*100</f>
        <v>99.22543243747356</v>
      </c>
      <c r="J9" s="110">
        <f t="shared" si="2"/>
        <v>39.18722031428869</v>
      </c>
      <c r="K9" s="109">
        <f t="shared" si="2"/>
        <v>97.4240346118106</v>
      </c>
    </row>
    <row r="10" spans="1:11" s="81" customFormat="1" ht="16.5" customHeight="1">
      <c r="A10" s="107">
        <v>2</v>
      </c>
      <c r="B10" s="106" t="s">
        <v>28</v>
      </c>
      <c r="C10" s="250">
        <v>22064990</v>
      </c>
      <c r="D10" s="251">
        <v>960158</v>
      </c>
      <c r="E10" s="105">
        <f t="shared" si="0"/>
        <v>23025148</v>
      </c>
      <c r="F10" s="251">
        <v>21830202</v>
      </c>
      <c r="G10" s="251">
        <v>281915</v>
      </c>
      <c r="H10" s="105">
        <f t="shared" si="1"/>
        <v>22112117</v>
      </c>
      <c r="I10" s="88">
        <f t="shared" si="2"/>
        <v>98.93592519189902</v>
      </c>
      <c r="J10" s="88">
        <f t="shared" si="2"/>
        <v>29.36131345049461</v>
      </c>
      <c r="K10" s="87">
        <f t="shared" si="2"/>
        <v>96.03463569484983</v>
      </c>
    </row>
    <row r="11" spans="1:11" s="81" customFormat="1" ht="16.5" customHeight="1">
      <c r="A11" s="107">
        <v>3</v>
      </c>
      <c r="B11" s="106" t="s">
        <v>29</v>
      </c>
      <c r="C11" s="250">
        <v>11973440</v>
      </c>
      <c r="D11" s="251">
        <v>706365</v>
      </c>
      <c r="E11" s="105">
        <f t="shared" si="0"/>
        <v>12679805</v>
      </c>
      <c r="F11" s="251">
        <v>11830125</v>
      </c>
      <c r="G11" s="251">
        <v>169430</v>
      </c>
      <c r="H11" s="105">
        <f t="shared" si="1"/>
        <v>11999555</v>
      </c>
      <c r="I11" s="88">
        <f t="shared" si="2"/>
        <v>98.80305910415052</v>
      </c>
      <c r="J11" s="88">
        <f t="shared" si="2"/>
        <v>23.98618278085692</v>
      </c>
      <c r="K11" s="87">
        <f t="shared" si="2"/>
        <v>94.635169862628</v>
      </c>
    </row>
    <row r="12" spans="1:11" s="81" customFormat="1" ht="16.5" customHeight="1">
      <c r="A12" s="107">
        <v>4</v>
      </c>
      <c r="B12" s="106" t="s">
        <v>30</v>
      </c>
      <c r="C12" s="250">
        <v>36056225</v>
      </c>
      <c r="D12" s="251">
        <v>2310004</v>
      </c>
      <c r="E12" s="105">
        <f t="shared" si="0"/>
        <v>38366229</v>
      </c>
      <c r="F12" s="251">
        <v>35440595</v>
      </c>
      <c r="G12" s="251">
        <v>792424</v>
      </c>
      <c r="H12" s="105">
        <f t="shared" si="1"/>
        <v>36233019</v>
      </c>
      <c r="I12" s="88">
        <f t="shared" si="2"/>
        <v>98.29258331952389</v>
      </c>
      <c r="J12" s="88">
        <f t="shared" si="2"/>
        <v>34.30400986318639</v>
      </c>
      <c r="K12" s="87">
        <f t="shared" si="2"/>
        <v>94.43987575635853</v>
      </c>
    </row>
    <row r="13" spans="1:11" s="81" customFormat="1" ht="16.5" customHeight="1">
      <c r="A13" s="107">
        <v>5</v>
      </c>
      <c r="B13" s="106" t="s">
        <v>31</v>
      </c>
      <c r="C13" s="250">
        <v>4249288</v>
      </c>
      <c r="D13" s="251">
        <v>155408</v>
      </c>
      <c r="E13" s="105">
        <f t="shared" si="0"/>
        <v>4404696</v>
      </c>
      <c r="F13" s="251">
        <v>4205530</v>
      </c>
      <c r="G13" s="251">
        <v>48808</v>
      </c>
      <c r="H13" s="105">
        <f t="shared" si="1"/>
        <v>4254338</v>
      </c>
      <c r="I13" s="88">
        <f t="shared" si="2"/>
        <v>98.97022748281594</v>
      </c>
      <c r="J13" s="88">
        <f t="shared" si="2"/>
        <v>31.40636260681561</v>
      </c>
      <c r="K13" s="87">
        <f t="shared" si="2"/>
        <v>96.58641595242895</v>
      </c>
    </row>
    <row r="14" spans="1:11" s="81" customFormat="1" ht="16.5" customHeight="1">
      <c r="A14" s="107">
        <v>6</v>
      </c>
      <c r="B14" s="106" t="s">
        <v>32</v>
      </c>
      <c r="C14" s="250">
        <v>4595280</v>
      </c>
      <c r="D14" s="251">
        <v>349687</v>
      </c>
      <c r="E14" s="105">
        <f t="shared" si="0"/>
        <v>4944967</v>
      </c>
      <c r="F14" s="251">
        <v>4510979</v>
      </c>
      <c r="G14" s="251">
        <v>57265</v>
      </c>
      <c r="H14" s="105">
        <f t="shared" si="1"/>
        <v>4568244</v>
      </c>
      <c r="I14" s="88">
        <f t="shared" si="2"/>
        <v>98.16548719555718</v>
      </c>
      <c r="J14" s="88">
        <f t="shared" si="2"/>
        <v>16.376073459979924</v>
      </c>
      <c r="K14" s="87">
        <f t="shared" si="2"/>
        <v>92.38168829033641</v>
      </c>
    </row>
    <row r="15" spans="1:11" s="81" customFormat="1" ht="16.5" customHeight="1">
      <c r="A15" s="107">
        <v>7</v>
      </c>
      <c r="B15" s="106" t="s">
        <v>33</v>
      </c>
      <c r="C15" s="250">
        <v>19591762</v>
      </c>
      <c r="D15" s="251">
        <v>1464457</v>
      </c>
      <c r="E15" s="105">
        <f t="shared" si="0"/>
        <v>21056219</v>
      </c>
      <c r="F15" s="251">
        <v>19299620</v>
      </c>
      <c r="G15" s="251">
        <v>279917</v>
      </c>
      <c r="H15" s="105">
        <f t="shared" si="1"/>
        <v>19579537</v>
      </c>
      <c r="I15" s="88">
        <f t="shared" si="2"/>
        <v>98.5088528535616</v>
      </c>
      <c r="J15" s="88">
        <f t="shared" si="2"/>
        <v>19.114047049520742</v>
      </c>
      <c r="K15" s="87">
        <f t="shared" si="2"/>
        <v>92.98695554030854</v>
      </c>
    </row>
    <row r="16" spans="1:11" s="81" customFormat="1" ht="16.5" customHeight="1">
      <c r="A16" s="107">
        <v>8</v>
      </c>
      <c r="B16" s="106" t="s">
        <v>34</v>
      </c>
      <c r="C16" s="250">
        <v>5259545</v>
      </c>
      <c r="D16" s="251">
        <v>261900</v>
      </c>
      <c r="E16" s="105">
        <f t="shared" si="0"/>
        <v>5521445</v>
      </c>
      <c r="F16" s="251">
        <v>5197876</v>
      </c>
      <c r="G16" s="251">
        <v>61059</v>
      </c>
      <c r="H16" s="105">
        <f t="shared" si="1"/>
        <v>5258935</v>
      </c>
      <c r="I16" s="88">
        <f t="shared" si="2"/>
        <v>98.82748412647862</v>
      </c>
      <c r="J16" s="88">
        <f t="shared" si="2"/>
        <v>23.31386025200458</v>
      </c>
      <c r="K16" s="87">
        <f t="shared" si="2"/>
        <v>95.24562863525762</v>
      </c>
    </row>
    <row r="17" spans="1:11" s="81" customFormat="1" ht="16.5" customHeight="1">
      <c r="A17" s="108">
        <v>9</v>
      </c>
      <c r="B17" s="106" t="s">
        <v>35</v>
      </c>
      <c r="C17" s="250">
        <v>7110414</v>
      </c>
      <c r="D17" s="251">
        <v>166048</v>
      </c>
      <c r="E17" s="105">
        <f t="shared" si="0"/>
        <v>7276462</v>
      </c>
      <c r="F17" s="251">
        <v>7036469</v>
      </c>
      <c r="G17" s="251">
        <v>66543</v>
      </c>
      <c r="H17" s="105">
        <f t="shared" si="1"/>
        <v>7103012</v>
      </c>
      <c r="I17" s="88">
        <f t="shared" si="2"/>
        <v>98.96004648955743</v>
      </c>
      <c r="J17" s="88">
        <f t="shared" si="2"/>
        <v>40.074556754673345</v>
      </c>
      <c r="K17" s="87">
        <f t="shared" si="2"/>
        <v>97.61628659642557</v>
      </c>
    </row>
    <row r="18" spans="1:11" s="81" customFormat="1" ht="16.5" customHeight="1">
      <c r="A18" s="107">
        <v>10</v>
      </c>
      <c r="B18" s="106" t="s">
        <v>36</v>
      </c>
      <c r="C18" s="250">
        <v>4842451</v>
      </c>
      <c r="D18" s="251">
        <v>453552</v>
      </c>
      <c r="E18" s="105">
        <f t="shared" si="0"/>
        <v>5296003</v>
      </c>
      <c r="F18" s="251">
        <v>4774988</v>
      </c>
      <c r="G18" s="251">
        <v>240744</v>
      </c>
      <c r="H18" s="105">
        <f t="shared" si="1"/>
        <v>5015732</v>
      </c>
      <c r="I18" s="88">
        <f t="shared" si="2"/>
        <v>98.60684186582374</v>
      </c>
      <c r="J18" s="88">
        <f t="shared" si="2"/>
        <v>53.07969097258969</v>
      </c>
      <c r="K18" s="87">
        <f t="shared" si="2"/>
        <v>94.70787686487337</v>
      </c>
    </row>
    <row r="19" spans="1:11" s="81" customFormat="1" ht="16.5" customHeight="1">
      <c r="A19" s="107">
        <v>11</v>
      </c>
      <c r="B19" s="106" t="s">
        <v>37</v>
      </c>
      <c r="C19" s="250">
        <v>5351051</v>
      </c>
      <c r="D19" s="251">
        <v>196189</v>
      </c>
      <c r="E19" s="105">
        <f t="shared" si="0"/>
        <v>5547240</v>
      </c>
      <c r="F19" s="251">
        <v>5319691</v>
      </c>
      <c r="G19" s="251">
        <v>78520</v>
      </c>
      <c r="H19" s="105">
        <f t="shared" si="1"/>
        <v>5398211</v>
      </c>
      <c r="I19" s="88">
        <f t="shared" si="2"/>
        <v>99.41394690500988</v>
      </c>
      <c r="J19" s="88">
        <f t="shared" si="2"/>
        <v>40.022631238244756</v>
      </c>
      <c r="K19" s="87">
        <f t="shared" si="2"/>
        <v>97.31345678211146</v>
      </c>
    </row>
    <row r="20" spans="1:11" s="81" customFormat="1" ht="16.5" customHeight="1">
      <c r="A20" s="107">
        <v>12</v>
      </c>
      <c r="B20" s="106" t="s">
        <v>38</v>
      </c>
      <c r="C20" s="250">
        <v>10556221</v>
      </c>
      <c r="D20" s="251">
        <v>643085</v>
      </c>
      <c r="E20" s="105">
        <f t="shared" si="0"/>
        <v>11199306</v>
      </c>
      <c r="F20" s="251">
        <v>10416028</v>
      </c>
      <c r="G20" s="251">
        <v>133383</v>
      </c>
      <c r="H20" s="105">
        <f t="shared" si="1"/>
        <v>10549411</v>
      </c>
      <c r="I20" s="88">
        <f t="shared" si="2"/>
        <v>98.67193951320269</v>
      </c>
      <c r="J20" s="88">
        <f t="shared" si="2"/>
        <v>20.74111509365014</v>
      </c>
      <c r="K20" s="87">
        <f t="shared" si="2"/>
        <v>94.19700649308092</v>
      </c>
    </row>
    <row r="21" spans="1:11" s="81" customFormat="1" ht="16.5" customHeight="1">
      <c r="A21" s="107">
        <v>13</v>
      </c>
      <c r="B21" s="106" t="s">
        <v>39</v>
      </c>
      <c r="C21" s="250">
        <v>9091389</v>
      </c>
      <c r="D21" s="251">
        <v>365305</v>
      </c>
      <c r="E21" s="105">
        <f t="shared" si="0"/>
        <v>9456694</v>
      </c>
      <c r="F21" s="251">
        <v>8998402</v>
      </c>
      <c r="G21" s="251">
        <v>108692</v>
      </c>
      <c r="H21" s="105">
        <f t="shared" si="1"/>
        <v>9107094</v>
      </c>
      <c r="I21" s="88">
        <f t="shared" si="2"/>
        <v>98.9771969937707</v>
      </c>
      <c r="J21" s="88">
        <f t="shared" si="2"/>
        <v>29.753767399843966</v>
      </c>
      <c r="K21" s="87">
        <f t="shared" si="2"/>
        <v>96.30314780196969</v>
      </c>
    </row>
    <row r="22" spans="1:11" s="81" customFormat="1" ht="16.5" customHeight="1">
      <c r="A22" s="107">
        <v>14</v>
      </c>
      <c r="B22" s="106" t="s">
        <v>40</v>
      </c>
      <c r="C22" s="250">
        <v>3450621</v>
      </c>
      <c r="D22" s="251">
        <v>107137</v>
      </c>
      <c r="E22" s="105">
        <f t="shared" si="0"/>
        <v>3557758</v>
      </c>
      <c r="F22" s="251">
        <v>3421179</v>
      </c>
      <c r="G22" s="251">
        <v>29148</v>
      </c>
      <c r="H22" s="105">
        <f t="shared" si="1"/>
        <v>3450327</v>
      </c>
      <c r="I22" s="88">
        <f t="shared" si="2"/>
        <v>99.14676227844205</v>
      </c>
      <c r="J22" s="88">
        <f t="shared" si="2"/>
        <v>27.20628727703781</v>
      </c>
      <c r="K22" s="87">
        <f t="shared" si="2"/>
        <v>96.98037359483135</v>
      </c>
    </row>
    <row r="23" spans="1:11" s="81" customFormat="1" ht="16.5" customHeight="1">
      <c r="A23" s="107">
        <v>15</v>
      </c>
      <c r="B23" s="106" t="s">
        <v>41</v>
      </c>
      <c r="C23" s="250">
        <v>5771678</v>
      </c>
      <c r="D23" s="251">
        <v>304766</v>
      </c>
      <c r="E23" s="105">
        <f t="shared" si="0"/>
        <v>6076444</v>
      </c>
      <c r="F23" s="251">
        <v>5710342</v>
      </c>
      <c r="G23" s="251">
        <v>75909</v>
      </c>
      <c r="H23" s="105">
        <f t="shared" si="1"/>
        <v>5786251</v>
      </c>
      <c r="I23" s="88">
        <f t="shared" si="2"/>
        <v>98.93729345261465</v>
      </c>
      <c r="J23" s="88">
        <f t="shared" si="2"/>
        <v>24.907305933076522</v>
      </c>
      <c r="K23" s="87">
        <f t="shared" si="2"/>
        <v>95.22429565713104</v>
      </c>
    </row>
    <row r="24" spans="1:11" s="81" customFormat="1" ht="16.5" customHeight="1">
      <c r="A24" s="107">
        <v>16</v>
      </c>
      <c r="B24" s="106" t="s">
        <v>42</v>
      </c>
      <c r="C24" s="250">
        <v>8268097</v>
      </c>
      <c r="D24" s="251">
        <v>473565</v>
      </c>
      <c r="E24" s="105">
        <f t="shared" si="0"/>
        <v>8741662</v>
      </c>
      <c r="F24" s="251">
        <v>8169282</v>
      </c>
      <c r="G24" s="251">
        <v>122107</v>
      </c>
      <c r="H24" s="105">
        <f t="shared" si="1"/>
        <v>8291389</v>
      </c>
      <c r="I24" s="88">
        <f t="shared" si="2"/>
        <v>98.80486404549922</v>
      </c>
      <c r="J24" s="88">
        <f t="shared" si="2"/>
        <v>25.784633577228043</v>
      </c>
      <c r="K24" s="87">
        <f t="shared" si="2"/>
        <v>94.84911450477037</v>
      </c>
    </row>
    <row r="25" spans="1:11" s="81" customFormat="1" ht="16.5" customHeight="1">
      <c r="A25" s="108">
        <v>17</v>
      </c>
      <c r="B25" s="106" t="s">
        <v>43</v>
      </c>
      <c r="C25" s="250">
        <v>11433604</v>
      </c>
      <c r="D25" s="251">
        <v>341578</v>
      </c>
      <c r="E25" s="105">
        <f t="shared" si="0"/>
        <v>11775182</v>
      </c>
      <c r="F25" s="251">
        <v>11336584</v>
      </c>
      <c r="G25" s="251">
        <v>133946</v>
      </c>
      <c r="H25" s="105">
        <f t="shared" si="1"/>
        <v>11470530</v>
      </c>
      <c r="I25" s="88">
        <f t="shared" si="2"/>
        <v>99.15144865958275</v>
      </c>
      <c r="J25" s="88">
        <f t="shared" si="2"/>
        <v>39.213883798136884</v>
      </c>
      <c r="K25" s="87">
        <f t="shared" si="2"/>
        <v>97.41276185794835</v>
      </c>
    </row>
    <row r="26" spans="1:11" s="81" customFormat="1" ht="16.5" customHeight="1">
      <c r="A26" s="107">
        <v>18</v>
      </c>
      <c r="B26" s="106" t="s">
        <v>44</v>
      </c>
      <c r="C26" s="250">
        <v>13510461</v>
      </c>
      <c r="D26" s="251">
        <v>877606</v>
      </c>
      <c r="E26" s="105">
        <f t="shared" si="0"/>
        <v>14388067</v>
      </c>
      <c r="F26" s="251">
        <v>13279055</v>
      </c>
      <c r="G26" s="251">
        <v>338098</v>
      </c>
      <c r="H26" s="105">
        <f t="shared" si="1"/>
        <v>13617153</v>
      </c>
      <c r="I26" s="88">
        <f t="shared" si="2"/>
        <v>98.28720870442541</v>
      </c>
      <c r="J26" s="88">
        <f t="shared" si="2"/>
        <v>38.52503287352183</v>
      </c>
      <c r="K26" s="87">
        <f t="shared" si="2"/>
        <v>94.64199047724757</v>
      </c>
    </row>
    <row r="27" spans="1:11" s="81" customFormat="1" ht="16.5" customHeight="1">
      <c r="A27" s="107">
        <v>19</v>
      </c>
      <c r="B27" s="106" t="s">
        <v>45</v>
      </c>
      <c r="C27" s="250">
        <v>18102872</v>
      </c>
      <c r="D27" s="251">
        <v>408012</v>
      </c>
      <c r="E27" s="105">
        <f t="shared" si="0"/>
        <v>18510884</v>
      </c>
      <c r="F27" s="251">
        <v>17948030</v>
      </c>
      <c r="G27" s="251">
        <v>171075</v>
      </c>
      <c r="H27" s="105">
        <f t="shared" si="1"/>
        <v>18119105</v>
      </c>
      <c r="I27" s="88">
        <f t="shared" si="2"/>
        <v>99.14465505804824</v>
      </c>
      <c r="J27" s="88">
        <f t="shared" si="2"/>
        <v>41.92891385547484</v>
      </c>
      <c r="K27" s="87">
        <f t="shared" si="2"/>
        <v>97.88352085184047</v>
      </c>
    </row>
    <row r="28" spans="1:11" s="81" customFormat="1" ht="16.5" customHeight="1">
      <c r="A28" s="107">
        <v>20</v>
      </c>
      <c r="B28" s="106" t="s">
        <v>46</v>
      </c>
      <c r="C28" s="250">
        <v>4240152</v>
      </c>
      <c r="D28" s="251">
        <v>207923</v>
      </c>
      <c r="E28" s="105">
        <f t="shared" si="0"/>
        <v>4448075</v>
      </c>
      <c r="F28" s="251">
        <v>4187636</v>
      </c>
      <c r="G28" s="251">
        <v>43003</v>
      </c>
      <c r="H28" s="105">
        <f t="shared" si="1"/>
        <v>4230639</v>
      </c>
      <c r="I28" s="88">
        <f t="shared" si="2"/>
        <v>98.7614594948483</v>
      </c>
      <c r="J28" s="88">
        <f t="shared" si="2"/>
        <v>20.682175613087537</v>
      </c>
      <c r="K28" s="87">
        <f t="shared" si="2"/>
        <v>95.11168314383188</v>
      </c>
    </row>
    <row r="29" spans="1:11" s="81" customFormat="1" ht="16.5" customHeight="1">
      <c r="A29" s="107">
        <v>21</v>
      </c>
      <c r="B29" s="106" t="s">
        <v>47</v>
      </c>
      <c r="C29" s="250">
        <v>12642787</v>
      </c>
      <c r="D29" s="251">
        <v>313511</v>
      </c>
      <c r="E29" s="105">
        <f t="shared" si="0"/>
        <v>12956298</v>
      </c>
      <c r="F29" s="251">
        <v>12582852</v>
      </c>
      <c r="G29" s="251">
        <v>106910</v>
      </c>
      <c r="H29" s="105">
        <f t="shared" si="1"/>
        <v>12689762</v>
      </c>
      <c r="I29" s="88">
        <f t="shared" si="2"/>
        <v>99.52593522298525</v>
      </c>
      <c r="J29" s="88">
        <f t="shared" si="2"/>
        <v>34.10087684323676</v>
      </c>
      <c r="K29" s="87">
        <f t="shared" si="2"/>
        <v>97.94280742847997</v>
      </c>
    </row>
    <row r="30" spans="1:11" s="81" customFormat="1" ht="16.5" customHeight="1">
      <c r="A30" s="107">
        <v>22</v>
      </c>
      <c r="B30" s="106" t="s">
        <v>48</v>
      </c>
      <c r="C30" s="250">
        <v>8766045</v>
      </c>
      <c r="D30" s="251">
        <v>592384</v>
      </c>
      <c r="E30" s="105">
        <f t="shared" si="0"/>
        <v>9358429</v>
      </c>
      <c r="F30" s="251">
        <v>8673309</v>
      </c>
      <c r="G30" s="251">
        <v>158126</v>
      </c>
      <c r="H30" s="105">
        <f t="shared" si="1"/>
        <v>8831435</v>
      </c>
      <c r="I30" s="88">
        <f t="shared" si="2"/>
        <v>98.94209988655089</v>
      </c>
      <c r="J30" s="88">
        <f t="shared" si="2"/>
        <v>26.69315849178911</v>
      </c>
      <c r="K30" s="87">
        <f t="shared" si="2"/>
        <v>94.36877706717655</v>
      </c>
    </row>
    <row r="31" spans="1:11" s="81" customFormat="1" ht="16.5" customHeight="1">
      <c r="A31" s="107">
        <v>23</v>
      </c>
      <c r="B31" s="106" t="s">
        <v>49</v>
      </c>
      <c r="C31" s="250">
        <v>8725389</v>
      </c>
      <c r="D31" s="251">
        <v>330778</v>
      </c>
      <c r="E31" s="105">
        <f t="shared" si="0"/>
        <v>9056167</v>
      </c>
      <c r="F31" s="251">
        <v>8652913</v>
      </c>
      <c r="G31" s="251">
        <v>132571</v>
      </c>
      <c r="H31" s="105">
        <f t="shared" si="1"/>
        <v>8785484</v>
      </c>
      <c r="I31" s="88">
        <f t="shared" si="2"/>
        <v>99.16936654629382</v>
      </c>
      <c r="J31" s="88">
        <f t="shared" si="2"/>
        <v>40.07854210376748</v>
      </c>
      <c r="K31" s="87">
        <f t="shared" si="2"/>
        <v>97.01106439402012</v>
      </c>
    </row>
    <row r="32" spans="1:11" s="81" customFormat="1" ht="16.5" customHeight="1">
      <c r="A32" s="107">
        <v>24</v>
      </c>
      <c r="B32" s="106" t="s">
        <v>50</v>
      </c>
      <c r="C32" s="250">
        <v>4108412</v>
      </c>
      <c r="D32" s="251">
        <v>148619</v>
      </c>
      <c r="E32" s="105">
        <f t="shared" si="0"/>
        <v>4257031</v>
      </c>
      <c r="F32" s="251">
        <v>4081111</v>
      </c>
      <c r="G32" s="251">
        <v>34449</v>
      </c>
      <c r="H32" s="105">
        <f t="shared" si="1"/>
        <v>4115560</v>
      </c>
      <c r="I32" s="88">
        <f t="shared" si="2"/>
        <v>99.33548534080808</v>
      </c>
      <c r="J32" s="88">
        <f t="shared" si="2"/>
        <v>23.179405055881148</v>
      </c>
      <c r="K32" s="87">
        <f t="shared" si="2"/>
        <v>96.67676838622975</v>
      </c>
    </row>
    <row r="33" spans="1:11" s="81" customFormat="1" ht="16.5" customHeight="1">
      <c r="A33" s="108">
        <v>25</v>
      </c>
      <c r="B33" s="106" t="s">
        <v>51</v>
      </c>
      <c r="C33" s="250">
        <v>5967292</v>
      </c>
      <c r="D33" s="251">
        <v>270724</v>
      </c>
      <c r="E33" s="105">
        <f t="shared" si="0"/>
        <v>6238016</v>
      </c>
      <c r="F33" s="251">
        <v>5930744</v>
      </c>
      <c r="G33" s="251">
        <v>124418</v>
      </c>
      <c r="H33" s="105">
        <f t="shared" si="1"/>
        <v>6055162</v>
      </c>
      <c r="I33" s="88">
        <f t="shared" si="2"/>
        <v>99.38752787696664</v>
      </c>
      <c r="J33" s="88">
        <f t="shared" si="2"/>
        <v>45.95750653802397</v>
      </c>
      <c r="K33" s="87">
        <f t="shared" si="2"/>
        <v>97.06871543772891</v>
      </c>
    </row>
    <row r="34" spans="1:11" s="81" customFormat="1" ht="16.5" customHeight="1">
      <c r="A34" s="107">
        <v>26</v>
      </c>
      <c r="B34" s="106" t="s">
        <v>52</v>
      </c>
      <c r="C34" s="250">
        <v>9642674</v>
      </c>
      <c r="D34" s="251">
        <v>526675</v>
      </c>
      <c r="E34" s="105">
        <f t="shared" si="0"/>
        <v>10169349</v>
      </c>
      <c r="F34" s="251">
        <v>9512694</v>
      </c>
      <c r="G34" s="251">
        <v>143662</v>
      </c>
      <c r="H34" s="105">
        <f t="shared" si="1"/>
        <v>9656356</v>
      </c>
      <c r="I34" s="88">
        <f t="shared" si="2"/>
        <v>98.65203365788369</v>
      </c>
      <c r="J34" s="88">
        <f t="shared" si="2"/>
        <v>27.277163336023165</v>
      </c>
      <c r="K34" s="87">
        <f t="shared" si="2"/>
        <v>94.9554981346397</v>
      </c>
    </row>
    <row r="35" spans="1:11" s="81" customFormat="1" ht="16.5" customHeight="1">
      <c r="A35" s="107">
        <v>27</v>
      </c>
      <c r="B35" s="106" t="s">
        <v>53</v>
      </c>
      <c r="C35" s="250">
        <v>4069846</v>
      </c>
      <c r="D35" s="251">
        <v>81528</v>
      </c>
      <c r="E35" s="105">
        <f t="shared" si="0"/>
        <v>4151374</v>
      </c>
      <c r="F35" s="251">
        <v>4053382</v>
      </c>
      <c r="G35" s="251">
        <v>18491</v>
      </c>
      <c r="H35" s="105">
        <f t="shared" si="1"/>
        <v>4071873</v>
      </c>
      <c r="I35" s="88">
        <f t="shared" si="2"/>
        <v>99.59546380870431</v>
      </c>
      <c r="J35" s="88">
        <f t="shared" si="2"/>
        <v>22.68055146698067</v>
      </c>
      <c r="K35" s="87">
        <f t="shared" si="2"/>
        <v>98.08494729696721</v>
      </c>
    </row>
    <row r="36" spans="1:11" s="81" customFormat="1" ht="16.5" customHeight="1">
      <c r="A36" s="107">
        <v>28</v>
      </c>
      <c r="B36" s="106" t="s">
        <v>54</v>
      </c>
      <c r="C36" s="250">
        <v>9653257</v>
      </c>
      <c r="D36" s="251">
        <v>357547</v>
      </c>
      <c r="E36" s="105">
        <f t="shared" si="0"/>
        <v>10010804</v>
      </c>
      <c r="F36" s="251">
        <v>9559186</v>
      </c>
      <c r="G36" s="251">
        <v>93988</v>
      </c>
      <c r="H36" s="105">
        <f t="shared" si="1"/>
        <v>9653174</v>
      </c>
      <c r="I36" s="88">
        <f t="shared" si="2"/>
        <v>99.02549989086586</v>
      </c>
      <c r="J36" s="88">
        <f t="shared" si="2"/>
        <v>26.286893751031332</v>
      </c>
      <c r="K36" s="87">
        <f t="shared" si="2"/>
        <v>96.42755966453844</v>
      </c>
    </row>
    <row r="37" spans="1:11" s="81" customFormat="1" ht="16.5" customHeight="1">
      <c r="A37" s="107">
        <v>29</v>
      </c>
      <c r="B37" s="106" t="s">
        <v>55</v>
      </c>
      <c r="C37" s="250">
        <v>3707133</v>
      </c>
      <c r="D37" s="251">
        <v>180384</v>
      </c>
      <c r="E37" s="105">
        <f t="shared" si="0"/>
        <v>3887517</v>
      </c>
      <c r="F37" s="251">
        <v>3671008</v>
      </c>
      <c r="G37" s="251">
        <v>46194</v>
      </c>
      <c r="H37" s="105">
        <f t="shared" si="1"/>
        <v>3717202</v>
      </c>
      <c r="I37" s="88">
        <f t="shared" si="2"/>
        <v>99.02552727404169</v>
      </c>
      <c r="J37" s="88">
        <f t="shared" si="2"/>
        <v>25.60870143693454</v>
      </c>
      <c r="K37" s="87">
        <f t="shared" si="2"/>
        <v>95.61892591080631</v>
      </c>
    </row>
    <row r="38" spans="1:11" s="81" customFormat="1" ht="16.5" customHeight="1">
      <c r="A38" s="107">
        <v>30</v>
      </c>
      <c r="B38" s="106" t="s">
        <v>56</v>
      </c>
      <c r="C38" s="250">
        <v>7546518</v>
      </c>
      <c r="D38" s="251">
        <v>363317</v>
      </c>
      <c r="E38" s="105">
        <f t="shared" si="0"/>
        <v>7909835</v>
      </c>
      <c r="F38" s="251">
        <v>7439895</v>
      </c>
      <c r="G38" s="251">
        <v>125869</v>
      </c>
      <c r="H38" s="105">
        <f t="shared" si="1"/>
        <v>7565764</v>
      </c>
      <c r="I38" s="88">
        <f t="shared" si="2"/>
        <v>98.58712322689749</v>
      </c>
      <c r="J38" s="88">
        <f t="shared" si="2"/>
        <v>34.64440144556957</v>
      </c>
      <c r="K38" s="87">
        <f t="shared" si="2"/>
        <v>95.6500862533795</v>
      </c>
    </row>
    <row r="39" spans="1:11" s="81" customFormat="1" ht="16.5" customHeight="1">
      <c r="A39" s="107">
        <v>31</v>
      </c>
      <c r="B39" s="106" t="s">
        <v>57</v>
      </c>
      <c r="C39" s="250">
        <v>5318892</v>
      </c>
      <c r="D39" s="251">
        <v>232675</v>
      </c>
      <c r="E39" s="105">
        <f t="shared" si="0"/>
        <v>5551567</v>
      </c>
      <c r="F39" s="251">
        <v>5257056</v>
      </c>
      <c r="G39" s="251">
        <v>84319</v>
      </c>
      <c r="H39" s="105">
        <f t="shared" si="1"/>
        <v>5341375</v>
      </c>
      <c r="I39" s="88">
        <f t="shared" si="2"/>
        <v>98.83742704307589</v>
      </c>
      <c r="J39" s="88">
        <f t="shared" si="2"/>
        <v>36.23895992263888</v>
      </c>
      <c r="K39" s="87">
        <f t="shared" si="2"/>
        <v>96.21382575406187</v>
      </c>
    </row>
    <row r="40" spans="1:11" s="81" customFormat="1" ht="16.5" customHeight="1">
      <c r="A40" s="107">
        <v>32</v>
      </c>
      <c r="B40" s="106" t="s">
        <v>58</v>
      </c>
      <c r="C40" s="250">
        <v>9454233</v>
      </c>
      <c r="D40" s="251">
        <v>299484</v>
      </c>
      <c r="E40" s="105">
        <f t="shared" si="0"/>
        <v>9753717</v>
      </c>
      <c r="F40" s="251">
        <v>9374835</v>
      </c>
      <c r="G40" s="251">
        <v>81730</v>
      </c>
      <c r="H40" s="105">
        <f t="shared" si="1"/>
        <v>9456565</v>
      </c>
      <c r="I40" s="88">
        <f t="shared" si="2"/>
        <v>99.16018570729112</v>
      </c>
      <c r="J40" s="88">
        <f t="shared" si="2"/>
        <v>27.290272602209132</v>
      </c>
      <c r="K40" s="87">
        <f t="shared" si="2"/>
        <v>96.9534486186138</v>
      </c>
    </row>
    <row r="41" spans="1:11" s="81" customFormat="1" ht="16.5" customHeight="1">
      <c r="A41" s="108">
        <v>33</v>
      </c>
      <c r="B41" s="106" t="s">
        <v>59</v>
      </c>
      <c r="C41" s="250">
        <v>3228603</v>
      </c>
      <c r="D41" s="251">
        <v>286502</v>
      </c>
      <c r="E41" s="105">
        <f t="shared" si="0"/>
        <v>3515105</v>
      </c>
      <c r="F41" s="251">
        <v>3193190</v>
      </c>
      <c r="G41" s="251">
        <v>58242</v>
      </c>
      <c r="H41" s="105">
        <f t="shared" si="1"/>
        <v>3251432</v>
      </c>
      <c r="I41" s="88">
        <f aca="true" t="shared" si="3" ref="I41:K74">F41/C41*100</f>
        <v>98.90314789399626</v>
      </c>
      <c r="J41" s="88">
        <f t="shared" si="3"/>
        <v>20.328653901194407</v>
      </c>
      <c r="K41" s="87">
        <f t="shared" si="3"/>
        <v>92.49885849782581</v>
      </c>
    </row>
    <row r="42" spans="1:11" s="81" customFormat="1" ht="16.5" customHeight="1">
      <c r="A42" s="107">
        <v>34</v>
      </c>
      <c r="B42" s="106" t="s">
        <v>60</v>
      </c>
      <c r="C42" s="250">
        <v>5591690</v>
      </c>
      <c r="D42" s="251">
        <v>360260</v>
      </c>
      <c r="E42" s="105">
        <f t="shared" si="0"/>
        <v>5951950</v>
      </c>
      <c r="F42" s="251">
        <v>5495424</v>
      </c>
      <c r="G42" s="251">
        <v>86899</v>
      </c>
      <c r="H42" s="105">
        <f t="shared" si="1"/>
        <v>5582323</v>
      </c>
      <c r="I42" s="88">
        <f t="shared" si="3"/>
        <v>98.27840956848466</v>
      </c>
      <c r="J42" s="88">
        <f t="shared" si="3"/>
        <v>24.12119025148504</v>
      </c>
      <c r="K42" s="87">
        <f t="shared" si="3"/>
        <v>93.78981678273507</v>
      </c>
    </row>
    <row r="43" spans="1:11" s="81" customFormat="1" ht="16.5" customHeight="1">
      <c r="A43" s="107">
        <v>35</v>
      </c>
      <c r="B43" s="106" t="s">
        <v>61</v>
      </c>
      <c r="C43" s="250">
        <v>2553378</v>
      </c>
      <c r="D43" s="251">
        <v>80973</v>
      </c>
      <c r="E43" s="105">
        <f t="shared" si="0"/>
        <v>2634351</v>
      </c>
      <c r="F43" s="251">
        <v>2532597</v>
      </c>
      <c r="G43" s="251">
        <v>36246</v>
      </c>
      <c r="H43" s="105">
        <f t="shared" si="1"/>
        <v>2568843</v>
      </c>
      <c r="I43" s="88">
        <f t="shared" si="3"/>
        <v>99.1861369526956</v>
      </c>
      <c r="J43" s="88">
        <f t="shared" si="3"/>
        <v>44.76306917120522</v>
      </c>
      <c r="K43" s="87">
        <f t="shared" si="3"/>
        <v>97.51331542379887</v>
      </c>
    </row>
    <row r="44" spans="1:11" s="81" customFormat="1" ht="16.5" customHeight="1">
      <c r="A44" s="107">
        <v>36</v>
      </c>
      <c r="B44" s="106" t="s">
        <v>62</v>
      </c>
      <c r="C44" s="250">
        <v>4112076</v>
      </c>
      <c r="D44" s="251">
        <v>168709</v>
      </c>
      <c r="E44" s="105">
        <f t="shared" si="0"/>
        <v>4280785</v>
      </c>
      <c r="F44" s="251">
        <v>4086400</v>
      </c>
      <c r="G44" s="251">
        <v>32560</v>
      </c>
      <c r="H44" s="105">
        <f t="shared" si="1"/>
        <v>4118960</v>
      </c>
      <c r="I44" s="88">
        <f t="shared" si="3"/>
        <v>99.37559519814323</v>
      </c>
      <c r="J44" s="88">
        <f t="shared" si="3"/>
        <v>19.29950387946108</v>
      </c>
      <c r="K44" s="87">
        <f t="shared" si="3"/>
        <v>96.21973539899808</v>
      </c>
    </row>
    <row r="45" spans="1:11" s="81" customFormat="1" ht="16.5" customHeight="1">
      <c r="A45" s="107">
        <v>37</v>
      </c>
      <c r="B45" s="106" t="s">
        <v>63</v>
      </c>
      <c r="C45" s="250">
        <v>3709386</v>
      </c>
      <c r="D45" s="251">
        <v>209132</v>
      </c>
      <c r="E45" s="105">
        <f t="shared" si="0"/>
        <v>3918518</v>
      </c>
      <c r="F45" s="251">
        <v>3676120</v>
      </c>
      <c r="G45" s="251">
        <v>45953</v>
      </c>
      <c r="H45" s="105">
        <f t="shared" si="1"/>
        <v>3722073</v>
      </c>
      <c r="I45" s="88">
        <f t="shared" si="3"/>
        <v>99.10319389785803</v>
      </c>
      <c r="J45" s="88">
        <f t="shared" si="3"/>
        <v>21.97320352695905</v>
      </c>
      <c r="K45" s="87">
        <f t="shared" si="3"/>
        <v>94.98675264474987</v>
      </c>
    </row>
    <row r="46" spans="1:11" s="81" customFormat="1" ht="16.5" customHeight="1">
      <c r="A46" s="107">
        <v>38</v>
      </c>
      <c r="B46" s="106" t="s">
        <v>64</v>
      </c>
      <c r="C46" s="250">
        <v>3741776</v>
      </c>
      <c r="D46" s="251">
        <v>194811</v>
      </c>
      <c r="E46" s="105">
        <f t="shared" si="0"/>
        <v>3936587</v>
      </c>
      <c r="F46" s="251">
        <v>3701038</v>
      </c>
      <c r="G46" s="251">
        <v>47756</v>
      </c>
      <c r="H46" s="105">
        <f t="shared" si="1"/>
        <v>3748794</v>
      </c>
      <c r="I46" s="88">
        <f t="shared" si="3"/>
        <v>98.91126566635737</v>
      </c>
      <c r="J46" s="88">
        <f t="shared" si="3"/>
        <v>24.514016148985426</v>
      </c>
      <c r="K46" s="87">
        <f t="shared" si="3"/>
        <v>95.22954782912203</v>
      </c>
    </row>
    <row r="47" spans="1:11" s="81" customFormat="1" ht="16.5" customHeight="1">
      <c r="A47" s="104">
        <v>39</v>
      </c>
      <c r="B47" s="103" t="s">
        <v>65</v>
      </c>
      <c r="C47" s="252">
        <v>6414942</v>
      </c>
      <c r="D47" s="253">
        <v>360454</v>
      </c>
      <c r="E47" s="102">
        <f t="shared" si="0"/>
        <v>6775396</v>
      </c>
      <c r="F47" s="253">
        <v>6334554</v>
      </c>
      <c r="G47" s="253">
        <v>129565</v>
      </c>
      <c r="H47" s="102">
        <f t="shared" si="1"/>
        <v>6464119</v>
      </c>
      <c r="I47" s="83">
        <f t="shared" si="3"/>
        <v>98.74686318286277</v>
      </c>
      <c r="J47" s="83">
        <f t="shared" si="3"/>
        <v>35.94494720546866</v>
      </c>
      <c r="K47" s="82">
        <f t="shared" si="3"/>
        <v>95.4057740684087</v>
      </c>
    </row>
    <row r="48" spans="1:11" s="81" customFormat="1" ht="16.5" customHeight="1" thickBot="1">
      <c r="A48" s="101">
        <v>40</v>
      </c>
      <c r="B48" s="90" t="s">
        <v>153</v>
      </c>
      <c r="C48" s="254">
        <v>2918540</v>
      </c>
      <c r="D48" s="254">
        <v>135398</v>
      </c>
      <c r="E48" s="100">
        <f t="shared" si="0"/>
        <v>3053938</v>
      </c>
      <c r="F48" s="254">
        <v>2892985</v>
      </c>
      <c r="G48" s="254">
        <v>36560</v>
      </c>
      <c r="H48" s="100">
        <f t="shared" si="1"/>
        <v>2929545</v>
      </c>
      <c r="I48" s="99">
        <f t="shared" si="3"/>
        <v>99.1243909626046</v>
      </c>
      <c r="J48" s="99">
        <f t="shared" si="3"/>
        <v>27.001875950900313</v>
      </c>
      <c r="K48" s="98">
        <f t="shared" si="3"/>
        <v>95.92680008565989</v>
      </c>
    </row>
    <row r="49" spans="1:11" s="74" customFormat="1" ht="18" customHeight="1" thickBot="1" thickTop="1">
      <c r="A49" s="679" t="s">
        <v>152</v>
      </c>
      <c r="B49" s="680"/>
      <c r="C49" s="77">
        <f aca="true" t="shared" si="4" ref="C49:H49">SUM(C9:C48)</f>
        <v>408160445</v>
      </c>
      <c r="D49" s="77">
        <f t="shared" si="4"/>
        <v>18744950</v>
      </c>
      <c r="E49" s="77">
        <f t="shared" si="4"/>
        <v>426905395</v>
      </c>
      <c r="F49" s="77">
        <f t="shared" si="4"/>
        <v>403756338</v>
      </c>
      <c r="G49" s="77">
        <f t="shared" si="4"/>
        <v>5835524</v>
      </c>
      <c r="H49" s="77">
        <f t="shared" si="4"/>
        <v>409591862</v>
      </c>
      <c r="I49" s="97">
        <f t="shared" si="3"/>
        <v>98.92098632928528</v>
      </c>
      <c r="J49" s="97">
        <f t="shared" si="3"/>
        <v>31.131179330966475</v>
      </c>
      <c r="K49" s="96">
        <f t="shared" si="3"/>
        <v>95.94440988500509</v>
      </c>
    </row>
    <row r="50" spans="1:11" s="81" customFormat="1" ht="16.5" customHeight="1">
      <c r="A50" s="95">
        <v>41</v>
      </c>
      <c r="B50" s="94" t="s">
        <v>67</v>
      </c>
      <c r="C50" s="255">
        <v>2388882</v>
      </c>
      <c r="D50" s="256">
        <v>123519</v>
      </c>
      <c r="E50" s="93">
        <f aca="true" t="shared" si="5" ref="E50:E72">C50+D50</f>
        <v>2512401</v>
      </c>
      <c r="F50" s="256">
        <v>2366151</v>
      </c>
      <c r="G50" s="256">
        <v>22393</v>
      </c>
      <c r="H50" s="93">
        <f aca="true" t="shared" si="6" ref="H50:H72">F50+G50</f>
        <v>2388544</v>
      </c>
      <c r="I50" s="92">
        <f t="shared" si="3"/>
        <v>99.0484670234863</v>
      </c>
      <c r="J50" s="92">
        <f t="shared" si="3"/>
        <v>18.129194698791277</v>
      </c>
      <c r="K50" s="91">
        <f t="shared" si="3"/>
        <v>95.0701739093401</v>
      </c>
    </row>
    <row r="51" spans="1:11" s="81" customFormat="1" ht="16.5" customHeight="1">
      <c r="A51" s="86">
        <v>42</v>
      </c>
      <c r="B51" s="90" t="s">
        <v>68</v>
      </c>
      <c r="C51" s="250">
        <v>3890814</v>
      </c>
      <c r="D51" s="251">
        <v>120279</v>
      </c>
      <c r="E51" s="89">
        <f t="shared" si="5"/>
        <v>4011093</v>
      </c>
      <c r="F51" s="251">
        <v>3864088</v>
      </c>
      <c r="G51" s="251">
        <v>62309</v>
      </c>
      <c r="H51" s="89">
        <f t="shared" si="6"/>
        <v>3926397</v>
      </c>
      <c r="I51" s="88">
        <f t="shared" si="3"/>
        <v>99.31310003510833</v>
      </c>
      <c r="J51" s="88">
        <f t="shared" si="3"/>
        <v>51.80372301066687</v>
      </c>
      <c r="K51" s="87">
        <f t="shared" si="3"/>
        <v>97.88845583984215</v>
      </c>
    </row>
    <row r="52" spans="1:11" s="81" customFormat="1" ht="16.5" customHeight="1">
      <c r="A52" s="86">
        <v>43</v>
      </c>
      <c r="B52" s="90" t="s">
        <v>69</v>
      </c>
      <c r="C52" s="250">
        <v>1374480</v>
      </c>
      <c r="D52" s="251">
        <v>209796</v>
      </c>
      <c r="E52" s="89">
        <f t="shared" si="5"/>
        <v>1584276</v>
      </c>
      <c r="F52" s="251">
        <v>1310454</v>
      </c>
      <c r="G52" s="251">
        <v>67686</v>
      </c>
      <c r="H52" s="89">
        <f t="shared" si="6"/>
        <v>1378140</v>
      </c>
      <c r="I52" s="88">
        <f t="shared" si="3"/>
        <v>95.34180199057099</v>
      </c>
      <c r="J52" s="88">
        <f t="shared" si="3"/>
        <v>32.26276954756049</v>
      </c>
      <c r="K52" s="87">
        <f t="shared" si="3"/>
        <v>86.98863076888118</v>
      </c>
    </row>
    <row r="53" spans="1:11" s="81" customFormat="1" ht="16.5" customHeight="1">
      <c r="A53" s="86">
        <v>44</v>
      </c>
      <c r="B53" s="90" t="s">
        <v>70</v>
      </c>
      <c r="C53" s="250">
        <v>654415</v>
      </c>
      <c r="D53" s="251">
        <v>26474</v>
      </c>
      <c r="E53" s="89">
        <f t="shared" si="5"/>
        <v>680889</v>
      </c>
      <c r="F53" s="251">
        <v>648343</v>
      </c>
      <c r="G53" s="251">
        <v>7693</v>
      </c>
      <c r="H53" s="89">
        <f t="shared" si="6"/>
        <v>656036</v>
      </c>
      <c r="I53" s="88">
        <f t="shared" si="3"/>
        <v>99.07214840735618</v>
      </c>
      <c r="J53" s="88">
        <f t="shared" si="3"/>
        <v>29.05869910100476</v>
      </c>
      <c r="K53" s="87">
        <f t="shared" si="3"/>
        <v>96.34991900295056</v>
      </c>
    </row>
    <row r="54" spans="1:11" s="81" customFormat="1" ht="16.5" customHeight="1">
      <c r="A54" s="86">
        <v>45</v>
      </c>
      <c r="B54" s="90" t="s">
        <v>71</v>
      </c>
      <c r="C54" s="250">
        <v>1478347</v>
      </c>
      <c r="D54" s="251">
        <v>82266</v>
      </c>
      <c r="E54" s="89">
        <f t="shared" si="5"/>
        <v>1560613</v>
      </c>
      <c r="F54" s="251">
        <v>1457727</v>
      </c>
      <c r="G54" s="251">
        <v>21152</v>
      </c>
      <c r="H54" s="89">
        <f t="shared" si="6"/>
        <v>1478879</v>
      </c>
      <c r="I54" s="88">
        <f t="shared" si="3"/>
        <v>98.60519891473382</v>
      </c>
      <c r="J54" s="88">
        <f t="shared" si="3"/>
        <v>25.711715654097684</v>
      </c>
      <c r="K54" s="87">
        <f t="shared" si="3"/>
        <v>94.76269901634807</v>
      </c>
    </row>
    <row r="55" spans="1:11" s="81" customFormat="1" ht="16.5" customHeight="1">
      <c r="A55" s="86">
        <v>46</v>
      </c>
      <c r="B55" s="90" t="s">
        <v>72</v>
      </c>
      <c r="C55" s="250">
        <v>1460947</v>
      </c>
      <c r="D55" s="251">
        <v>36736</v>
      </c>
      <c r="E55" s="89">
        <f t="shared" si="5"/>
        <v>1497683</v>
      </c>
      <c r="F55" s="251">
        <v>1450072</v>
      </c>
      <c r="G55" s="251">
        <v>10175</v>
      </c>
      <c r="H55" s="89">
        <f t="shared" si="6"/>
        <v>1460247</v>
      </c>
      <c r="I55" s="88">
        <f t="shared" si="3"/>
        <v>99.25561981372356</v>
      </c>
      <c r="J55" s="88">
        <f t="shared" si="3"/>
        <v>27.69762630662021</v>
      </c>
      <c r="K55" s="87">
        <f t="shared" si="3"/>
        <v>97.50040562655782</v>
      </c>
    </row>
    <row r="56" spans="1:11" s="81" customFormat="1" ht="16.5" customHeight="1">
      <c r="A56" s="86">
        <v>47</v>
      </c>
      <c r="B56" s="90" t="s">
        <v>73</v>
      </c>
      <c r="C56" s="250">
        <v>1635332</v>
      </c>
      <c r="D56" s="251">
        <v>150955</v>
      </c>
      <c r="E56" s="89">
        <f t="shared" si="5"/>
        <v>1786287</v>
      </c>
      <c r="F56" s="251">
        <v>1618994</v>
      </c>
      <c r="G56" s="251">
        <v>29023</v>
      </c>
      <c r="H56" s="89">
        <f t="shared" si="6"/>
        <v>1648017</v>
      </c>
      <c r="I56" s="88">
        <f t="shared" si="3"/>
        <v>99.00093681283066</v>
      </c>
      <c r="J56" s="88">
        <f t="shared" si="3"/>
        <v>19.226259481302375</v>
      </c>
      <c r="K56" s="87">
        <f t="shared" si="3"/>
        <v>92.25936257723423</v>
      </c>
    </row>
    <row r="57" spans="1:11" s="81" customFormat="1" ht="16.5" customHeight="1">
      <c r="A57" s="86">
        <v>48</v>
      </c>
      <c r="B57" s="90" t="s">
        <v>74</v>
      </c>
      <c r="C57" s="250">
        <v>1710269</v>
      </c>
      <c r="D57" s="251">
        <v>83081</v>
      </c>
      <c r="E57" s="89">
        <f t="shared" si="5"/>
        <v>1793350</v>
      </c>
      <c r="F57" s="251">
        <v>1699953</v>
      </c>
      <c r="G57" s="251">
        <v>17309</v>
      </c>
      <c r="H57" s="89">
        <f t="shared" si="6"/>
        <v>1717262</v>
      </c>
      <c r="I57" s="88">
        <f t="shared" si="3"/>
        <v>99.39682003240425</v>
      </c>
      <c r="J57" s="88">
        <f t="shared" si="3"/>
        <v>20.83388500379148</v>
      </c>
      <c r="K57" s="87">
        <f t="shared" si="3"/>
        <v>95.75721415228483</v>
      </c>
    </row>
    <row r="58" spans="1:11" s="81" customFormat="1" ht="16.5" customHeight="1">
      <c r="A58" s="86">
        <v>49</v>
      </c>
      <c r="B58" s="90" t="s">
        <v>75</v>
      </c>
      <c r="C58" s="250">
        <v>1325473</v>
      </c>
      <c r="D58" s="251">
        <v>66931</v>
      </c>
      <c r="E58" s="89">
        <f t="shared" si="5"/>
        <v>1392404</v>
      </c>
      <c r="F58" s="251">
        <v>1316529</v>
      </c>
      <c r="G58" s="251">
        <v>14826</v>
      </c>
      <c r="H58" s="89">
        <f t="shared" si="6"/>
        <v>1331355</v>
      </c>
      <c r="I58" s="88">
        <f t="shared" si="3"/>
        <v>99.32522201508442</v>
      </c>
      <c r="J58" s="88">
        <f t="shared" si="3"/>
        <v>22.15117060853715</v>
      </c>
      <c r="K58" s="87">
        <f t="shared" si="3"/>
        <v>95.61556847007047</v>
      </c>
    </row>
    <row r="59" spans="1:11" s="81" customFormat="1" ht="16.5" customHeight="1">
      <c r="A59" s="86">
        <v>50</v>
      </c>
      <c r="B59" s="90" t="s">
        <v>76</v>
      </c>
      <c r="C59" s="250">
        <v>838753</v>
      </c>
      <c r="D59" s="251">
        <v>39992</v>
      </c>
      <c r="E59" s="89">
        <f t="shared" si="5"/>
        <v>878745</v>
      </c>
      <c r="F59" s="251">
        <v>828470</v>
      </c>
      <c r="G59" s="251">
        <v>8621</v>
      </c>
      <c r="H59" s="89">
        <f t="shared" si="6"/>
        <v>837091</v>
      </c>
      <c r="I59" s="88">
        <f t="shared" si="3"/>
        <v>98.774013326927</v>
      </c>
      <c r="J59" s="88">
        <f t="shared" si="3"/>
        <v>21.556811362272455</v>
      </c>
      <c r="K59" s="87">
        <f t="shared" si="3"/>
        <v>95.25983078139846</v>
      </c>
    </row>
    <row r="60" spans="1:11" s="81" customFormat="1" ht="16.5" customHeight="1">
      <c r="A60" s="86">
        <v>51</v>
      </c>
      <c r="B60" s="90" t="s">
        <v>77</v>
      </c>
      <c r="C60" s="250">
        <v>642100</v>
      </c>
      <c r="D60" s="251">
        <v>74054</v>
      </c>
      <c r="E60" s="89">
        <f t="shared" si="5"/>
        <v>716154</v>
      </c>
      <c r="F60" s="251">
        <v>634912</v>
      </c>
      <c r="G60" s="251">
        <v>11698</v>
      </c>
      <c r="H60" s="89">
        <f t="shared" si="6"/>
        <v>646610</v>
      </c>
      <c r="I60" s="88">
        <f t="shared" si="3"/>
        <v>98.88054820121476</v>
      </c>
      <c r="J60" s="88">
        <f t="shared" si="3"/>
        <v>15.796580873416696</v>
      </c>
      <c r="K60" s="87">
        <f t="shared" si="3"/>
        <v>90.28923946525468</v>
      </c>
    </row>
    <row r="61" spans="1:11" s="81" customFormat="1" ht="16.5" customHeight="1">
      <c r="A61" s="86">
        <v>52</v>
      </c>
      <c r="B61" s="90" t="s">
        <v>78</v>
      </c>
      <c r="C61" s="250">
        <v>582530</v>
      </c>
      <c r="D61" s="251">
        <v>64463</v>
      </c>
      <c r="E61" s="89">
        <f t="shared" si="5"/>
        <v>646993</v>
      </c>
      <c r="F61" s="251">
        <v>574501</v>
      </c>
      <c r="G61" s="251">
        <v>6687</v>
      </c>
      <c r="H61" s="89">
        <f t="shared" si="6"/>
        <v>581188</v>
      </c>
      <c r="I61" s="88">
        <f t="shared" si="3"/>
        <v>98.62170188659812</v>
      </c>
      <c r="J61" s="88">
        <f t="shared" si="3"/>
        <v>10.373392488714456</v>
      </c>
      <c r="K61" s="87">
        <f t="shared" si="3"/>
        <v>89.82910170589172</v>
      </c>
    </row>
    <row r="62" spans="1:11" s="81" customFormat="1" ht="16.5" customHeight="1">
      <c r="A62" s="86">
        <v>53</v>
      </c>
      <c r="B62" s="90" t="s">
        <v>79</v>
      </c>
      <c r="C62" s="250">
        <v>507480</v>
      </c>
      <c r="D62" s="251">
        <v>42769</v>
      </c>
      <c r="E62" s="89">
        <f t="shared" si="5"/>
        <v>550249</v>
      </c>
      <c r="F62" s="251">
        <v>498275</v>
      </c>
      <c r="G62" s="251">
        <v>6610</v>
      </c>
      <c r="H62" s="89">
        <f t="shared" si="6"/>
        <v>504885</v>
      </c>
      <c r="I62" s="88">
        <f t="shared" si="3"/>
        <v>98.1861354142035</v>
      </c>
      <c r="J62" s="88">
        <f t="shared" si="3"/>
        <v>15.455119362154832</v>
      </c>
      <c r="K62" s="87">
        <f t="shared" si="3"/>
        <v>91.75573240478401</v>
      </c>
    </row>
    <row r="63" spans="1:11" s="81" customFormat="1" ht="16.5" customHeight="1">
      <c r="A63" s="86">
        <v>54</v>
      </c>
      <c r="B63" s="90" t="s">
        <v>80</v>
      </c>
      <c r="C63" s="250">
        <v>415831</v>
      </c>
      <c r="D63" s="251">
        <v>34113</v>
      </c>
      <c r="E63" s="89">
        <f t="shared" si="5"/>
        <v>449944</v>
      </c>
      <c r="F63" s="251">
        <v>401911</v>
      </c>
      <c r="G63" s="251">
        <v>7973</v>
      </c>
      <c r="H63" s="89">
        <f t="shared" si="6"/>
        <v>409884</v>
      </c>
      <c r="I63" s="88">
        <f t="shared" si="3"/>
        <v>96.65248622637563</v>
      </c>
      <c r="J63" s="88">
        <f t="shared" si="3"/>
        <v>23.372321402397915</v>
      </c>
      <c r="K63" s="87">
        <f t="shared" si="3"/>
        <v>91.0966698077983</v>
      </c>
    </row>
    <row r="64" spans="1:11" s="81" customFormat="1" ht="16.5" customHeight="1">
      <c r="A64" s="86">
        <v>55</v>
      </c>
      <c r="B64" s="90" t="s">
        <v>81</v>
      </c>
      <c r="C64" s="250">
        <v>637493</v>
      </c>
      <c r="D64" s="251">
        <v>37148</v>
      </c>
      <c r="E64" s="89">
        <f t="shared" si="5"/>
        <v>674641</v>
      </c>
      <c r="F64" s="251">
        <v>630377</v>
      </c>
      <c r="G64" s="251">
        <v>9615</v>
      </c>
      <c r="H64" s="89">
        <f t="shared" si="6"/>
        <v>639992</v>
      </c>
      <c r="I64" s="88">
        <f t="shared" si="3"/>
        <v>98.8837524490465</v>
      </c>
      <c r="J64" s="88">
        <f t="shared" si="3"/>
        <v>25.882954667815227</v>
      </c>
      <c r="K64" s="87">
        <f t="shared" si="3"/>
        <v>94.86408326798994</v>
      </c>
    </row>
    <row r="65" spans="1:11" s="81" customFormat="1" ht="16.5" customHeight="1">
      <c r="A65" s="86">
        <v>56</v>
      </c>
      <c r="B65" s="90" t="s">
        <v>82</v>
      </c>
      <c r="C65" s="250">
        <v>129445</v>
      </c>
      <c r="D65" s="251">
        <v>623</v>
      </c>
      <c r="E65" s="89">
        <f t="shared" si="5"/>
        <v>130068</v>
      </c>
      <c r="F65" s="251">
        <v>129381</v>
      </c>
      <c r="G65" s="251">
        <v>337</v>
      </c>
      <c r="H65" s="89">
        <f t="shared" si="6"/>
        <v>129718</v>
      </c>
      <c r="I65" s="88">
        <f t="shared" si="3"/>
        <v>99.95055815211093</v>
      </c>
      <c r="J65" s="88">
        <f t="shared" si="3"/>
        <v>54.09309791332263</v>
      </c>
      <c r="K65" s="87">
        <f t="shared" si="3"/>
        <v>99.73090998554602</v>
      </c>
    </row>
    <row r="66" spans="1:11" s="81" customFormat="1" ht="16.5" customHeight="1">
      <c r="A66" s="86">
        <v>57</v>
      </c>
      <c r="B66" s="90" t="s">
        <v>83</v>
      </c>
      <c r="C66" s="250">
        <v>938647</v>
      </c>
      <c r="D66" s="251">
        <v>56353</v>
      </c>
      <c r="E66" s="89">
        <f t="shared" si="5"/>
        <v>995000</v>
      </c>
      <c r="F66" s="251">
        <v>931071</v>
      </c>
      <c r="G66" s="251">
        <v>7746</v>
      </c>
      <c r="H66" s="89">
        <f t="shared" si="6"/>
        <v>938817</v>
      </c>
      <c r="I66" s="88">
        <f t="shared" si="3"/>
        <v>99.19288081675006</v>
      </c>
      <c r="J66" s="88">
        <f t="shared" si="3"/>
        <v>13.745497134136603</v>
      </c>
      <c r="K66" s="87">
        <f t="shared" si="3"/>
        <v>94.35346733668342</v>
      </c>
    </row>
    <row r="67" spans="1:11" s="81" customFormat="1" ht="16.5" customHeight="1">
      <c r="A67" s="86">
        <v>58</v>
      </c>
      <c r="B67" s="90" t="s">
        <v>84</v>
      </c>
      <c r="C67" s="250">
        <v>941227</v>
      </c>
      <c r="D67" s="251">
        <v>68525</v>
      </c>
      <c r="E67" s="89">
        <f t="shared" si="5"/>
        <v>1009752</v>
      </c>
      <c r="F67" s="251">
        <v>930457</v>
      </c>
      <c r="G67" s="251">
        <v>9081</v>
      </c>
      <c r="H67" s="89">
        <f t="shared" si="6"/>
        <v>939538</v>
      </c>
      <c r="I67" s="88">
        <f t="shared" si="3"/>
        <v>98.85574893197922</v>
      </c>
      <c r="J67" s="88">
        <f t="shared" si="3"/>
        <v>13.25209777453484</v>
      </c>
      <c r="K67" s="87">
        <f t="shared" si="3"/>
        <v>93.04641139606557</v>
      </c>
    </row>
    <row r="68" spans="1:11" s="81" customFormat="1" ht="16.5" customHeight="1">
      <c r="A68" s="86">
        <v>59</v>
      </c>
      <c r="B68" s="90" t="s">
        <v>85</v>
      </c>
      <c r="C68" s="250">
        <v>1795074</v>
      </c>
      <c r="D68" s="251">
        <v>159276</v>
      </c>
      <c r="E68" s="89">
        <f t="shared" si="5"/>
        <v>1954350</v>
      </c>
      <c r="F68" s="251">
        <v>1773713</v>
      </c>
      <c r="G68" s="251">
        <v>21786</v>
      </c>
      <c r="H68" s="89">
        <f t="shared" si="6"/>
        <v>1795499</v>
      </c>
      <c r="I68" s="88">
        <f t="shared" si="3"/>
        <v>98.81002120246853</v>
      </c>
      <c r="J68" s="88">
        <f t="shared" si="3"/>
        <v>13.678143599789044</v>
      </c>
      <c r="K68" s="87">
        <f t="shared" si="3"/>
        <v>91.87192672755647</v>
      </c>
    </row>
    <row r="69" spans="1:11" s="81" customFormat="1" ht="16.5" customHeight="1">
      <c r="A69" s="86">
        <v>60</v>
      </c>
      <c r="B69" s="90" t="s">
        <v>86</v>
      </c>
      <c r="C69" s="250">
        <v>2900621</v>
      </c>
      <c r="D69" s="251">
        <v>124122</v>
      </c>
      <c r="E69" s="89">
        <f t="shared" si="5"/>
        <v>3024743</v>
      </c>
      <c r="F69" s="251">
        <v>2870042</v>
      </c>
      <c r="G69" s="251">
        <v>33952</v>
      </c>
      <c r="H69" s="89">
        <f t="shared" si="6"/>
        <v>2903994</v>
      </c>
      <c r="I69" s="88">
        <f t="shared" si="3"/>
        <v>98.94577747316868</v>
      </c>
      <c r="J69" s="88">
        <f t="shared" si="3"/>
        <v>27.35373261790819</v>
      </c>
      <c r="K69" s="87">
        <f t="shared" si="3"/>
        <v>96.00795836208233</v>
      </c>
    </row>
    <row r="70" spans="1:11" s="81" customFormat="1" ht="16.5" customHeight="1">
      <c r="A70" s="86">
        <v>61</v>
      </c>
      <c r="B70" s="90" t="s">
        <v>87</v>
      </c>
      <c r="C70" s="250">
        <v>1437251</v>
      </c>
      <c r="D70" s="251">
        <v>66622</v>
      </c>
      <c r="E70" s="89">
        <f t="shared" si="5"/>
        <v>1503873</v>
      </c>
      <c r="F70" s="251">
        <v>1421290</v>
      </c>
      <c r="G70" s="251">
        <v>18379</v>
      </c>
      <c r="H70" s="89">
        <f t="shared" si="6"/>
        <v>1439669</v>
      </c>
      <c r="I70" s="88">
        <f t="shared" si="3"/>
        <v>98.88947720335557</v>
      </c>
      <c r="J70" s="88">
        <f t="shared" si="3"/>
        <v>27.586983278796794</v>
      </c>
      <c r="K70" s="87">
        <f t="shared" si="3"/>
        <v>95.73075651999869</v>
      </c>
    </row>
    <row r="71" spans="1:11" s="81" customFormat="1" ht="16.5" customHeight="1">
      <c r="A71" s="86">
        <v>62</v>
      </c>
      <c r="B71" s="90" t="s">
        <v>88</v>
      </c>
      <c r="C71" s="250">
        <v>2278067</v>
      </c>
      <c r="D71" s="251">
        <v>125363</v>
      </c>
      <c r="E71" s="89">
        <f t="shared" si="5"/>
        <v>2403430</v>
      </c>
      <c r="F71" s="251">
        <v>2255429</v>
      </c>
      <c r="G71" s="251">
        <v>29984</v>
      </c>
      <c r="H71" s="89">
        <f t="shared" si="6"/>
        <v>2285413</v>
      </c>
      <c r="I71" s="88">
        <f t="shared" si="3"/>
        <v>99.00626276575711</v>
      </c>
      <c r="J71" s="88">
        <f t="shared" si="3"/>
        <v>23.917742874691893</v>
      </c>
      <c r="K71" s="87">
        <f t="shared" si="3"/>
        <v>95.08964271894752</v>
      </c>
    </row>
    <row r="72" spans="1:11" s="81" customFormat="1" ht="16.5" customHeight="1" thickBot="1">
      <c r="A72" s="86">
        <v>63</v>
      </c>
      <c r="B72" s="85" t="s">
        <v>89</v>
      </c>
      <c r="C72" s="252">
        <v>1200808</v>
      </c>
      <c r="D72" s="253">
        <v>135108</v>
      </c>
      <c r="E72" s="84">
        <f t="shared" si="5"/>
        <v>1335916</v>
      </c>
      <c r="F72" s="253">
        <v>1177014</v>
      </c>
      <c r="G72" s="253">
        <v>40766</v>
      </c>
      <c r="H72" s="84">
        <f t="shared" si="6"/>
        <v>1217780</v>
      </c>
      <c r="I72" s="83">
        <f t="shared" si="3"/>
        <v>98.01850087607677</v>
      </c>
      <c r="J72" s="83">
        <f t="shared" si="3"/>
        <v>30.172898718062584</v>
      </c>
      <c r="K72" s="82">
        <f t="shared" si="3"/>
        <v>91.15692902847185</v>
      </c>
    </row>
    <row r="73" spans="1:11" s="74" customFormat="1" ht="18" customHeight="1" thickBot="1" thickTop="1">
      <c r="A73" s="665" t="s">
        <v>151</v>
      </c>
      <c r="B73" s="666"/>
      <c r="C73" s="80">
        <f aca="true" t="shared" si="7" ref="C73:H73">SUM(C50:C72)</f>
        <v>31164286</v>
      </c>
      <c r="D73" s="80">
        <f t="shared" si="7"/>
        <v>1928568</v>
      </c>
      <c r="E73" s="80">
        <f t="shared" si="7"/>
        <v>33092854</v>
      </c>
      <c r="F73" s="80">
        <f t="shared" si="7"/>
        <v>30789154</v>
      </c>
      <c r="G73" s="80">
        <f t="shared" si="7"/>
        <v>465801</v>
      </c>
      <c r="H73" s="80">
        <f t="shared" si="7"/>
        <v>31254955</v>
      </c>
      <c r="I73" s="79">
        <f t="shared" si="3"/>
        <v>98.79627596794613</v>
      </c>
      <c r="J73" s="79">
        <f t="shared" si="3"/>
        <v>24.152687382555346</v>
      </c>
      <c r="K73" s="78">
        <f t="shared" si="3"/>
        <v>94.44623603633582</v>
      </c>
    </row>
    <row r="74" spans="1:11" s="74" customFormat="1" ht="18" customHeight="1" thickBot="1" thickTop="1">
      <c r="A74" s="667" t="s">
        <v>150</v>
      </c>
      <c r="B74" s="668"/>
      <c r="C74" s="77">
        <f aca="true" t="shared" si="8" ref="C74:H74">C49+C73</f>
        <v>439324731</v>
      </c>
      <c r="D74" s="77">
        <f t="shared" si="8"/>
        <v>20673518</v>
      </c>
      <c r="E74" s="77">
        <f t="shared" si="8"/>
        <v>459998249</v>
      </c>
      <c r="F74" s="77">
        <f t="shared" si="8"/>
        <v>434545492</v>
      </c>
      <c r="G74" s="77">
        <f t="shared" si="8"/>
        <v>6301325</v>
      </c>
      <c r="H74" s="77">
        <f t="shared" si="8"/>
        <v>440846817</v>
      </c>
      <c r="I74" s="76">
        <f t="shared" si="3"/>
        <v>98.9121397766246</v>
      </c>
      <c r="J74" s="76">
        <f t="shared" si="3"/>
        <v>30.480177587578467</v>
      </c>
      <c r="K74" s="75">
        <f t="shared" si="3"/>
        <v>95.8366293694305</v>
      </c>
    </row>
    <row r="75" ht="15.75" customHeight="1">
      <c r="A75" s="73" t="s">
        <v>149</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2.xml><?xml version="1.0" encoding="utf-8"?>
<worksheet xmlns="http://schemas.openxmlformats.org/spreadsheetml/2006/main" xmlns:r="http://schemas.openxmlformats.org/officeDocument/2006/relationships">
  <sheetPr>
    <tabColor rgb="FFFF0000"/>
  </sheetPr>
  <dimension ref="A1:O60"/>
  <sheetViews>
    <sheetView view="pageBreakPreview" zoomScale="70" zoomScaleSheetLayoutView="70" workbookViewId="0" topLeftCell="A1">
      <selection activeCell="A1" sqref="A1:A46"/>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519">
        <v>12</v>
      </c>
      <c r="B1" s="521" t="s">
        <v>106</v>
      </c>
      <c r="C1" s="522"/>
      <c r="D1" s="522"/>
      <c r="E1" s="522"/>
      <c r="F1" s="522"/>
      <c r="G1" s="522"/>
      <c r="H1" s="522"/>
      <c r="I1" s="522"/>
      <c r="J1" s="522"/>
      <c r="K1" s="522"/>
      <c r="L1" s="522"/>
      <c r="M1" s="522"/>
      <c r="N1" s="522"/>
      <c r="O1" s="522"/>
    </row>
    <row r="2" ht="7.5" customHeight="1" thickBot="1">
      <c r="A2" s="520"/>
    </row>
    <row r="3" spans="1:15" s="9" customFormat="1" ht="18.75" customHeight="1">
      <c r="A3" s="520"/>
      <c r="B3" s="3"/>
      <c r="C3" s="4"/>
      <c r="D3" s="5"/>
      <c r="E3" s="6"/>
      <c r="F3" s="7" t="s">
        <v>0</v>
      </c>
      <c r="G3" s="7" t="s">
        <v>1</v>
      </c>
      <c r="H3" s="7" t="s">
        <v>2</v>
      </c>
      <c r="I3" s="7"/>
      <c r="J3" s="7"/>
      <c r="K3" s="7" t="s">
        <v>3</v>
      </c>
      <c r="L3" s="7" t="s">
        <v>4</v>
      </c>
      <c r="M3" s="8" t="s">
        <v>5</v>
      </c>
      <c r="N3" s="523" t="s">
        <v>6</v>
      </c>
      <c r="O3" s="526" t="s">
        <v>7</v>
      </c>
    </row>
    <row r="4" spans="1:15" s="9" customFormat="1" ht="18.75" customHeight="1">
      <c r="A4" s="520"/>
      <c r="B4" s="10"/>
      <c r="C4" s="11" t="s">
        <v>8</v>
      </c>
      <c r="D4" s="12" t="s">
        <v>9</v>
      </c>
      <c r="E4" s="13" t="s">
        <v>10</v>
      </c>
      <c r="F4" s="13" t="s">
        <v>11</v>
      </c>
      <c r="G4" s="13" t="s">
        <v>12</v>
      </c>
      <c r="H4" s="13" t="s">
        <v>13</v>
      </c>
      <c r="I4" s="13" t="s">
        <v>14</v>
      </c>
      <c r="J4" s="13" t="s">
        <v>4</v>
      </c>
      <c r="K4" s="13" t="s">
        <v>15</v>
      </c>
      <c r="L4" s="13" t="s">
        <v>16</v>
      </c>
      <c r="M4" s="14" t="s">
        <v>17</v>
      </c>
      <c r="N4" s="524"/>
      <c r="O4" s="527"/>
    </row>
    <row r="5" spans="1:15" s="9" customFormat="1" ht="18.75" customHeight="1" thickBot="1">
      <c r="A5" s="520"/>
      <c r="B5" s="15"/>
      <c r="C5" s="16"/>
      <c r="D5" s="17" t="s">
        <v>18</v>
      </c>
      <c r="E5" s="18" t="s">
        <v>19</v>
      </c>
      <c r="F5" s="18" t="s">
        <v>20</v>
      </c>
      <c r="G5" s="18" t="s">
        <v>21</v>
      </c>
      <c r="H5" s="18" t="s">
        <v>22</v>
      </c>
      <c r="I5" s="18" t="s">
        <v>23</v>
      </c>
      <c r="J5" s="18" t="s">
        <v>24</v>
      </c>
      <c r="K5" s="18" t="s">
        <v>25</v>
      </c>
      <c r="L5" s="18" t="s">
        <v>26</v>
      </c>
      <c r="M5" s="19"/>
      <c r="N5" s="525"/>
      <c r="O5" s="528"/>
    </row>
    <row r="6" spans="1:15" s="27" customFormat="1" ht="18.75" customHeight="1">
      <c r="A6" s="520"/>
      <c r="B6" s="60">
        <v>1</v>
      </c>
      <c r="C6" s="61" t="s">
        <v>27</v>
      </c>
      <c r="D6" s="22">
        <v>460291491</v>
      </c>
      <c r="E6" s="23">
        <v>449432080</v>
      </c>
      <c r="F6" s="23">
        <v>10859411</v>
      </c>
      <c r="G6" s="23">
        <v>5899580</v>
      </c>
      <c r="H6" s="23">
        <v>4959831</v>
      </c>
      <c r="I6" s="23">
        <v>-879472</v>
      </c>
      <c r="J6" s="23">
        <v>21253</v>
      </c>
      <c r="K6" s="23">
        <v>0</v>
      </c>
      <c r="L6" s="23">
        <v>0</v>
      </c>
      <c r="M6" s="24">
        <v>-858219</v>
      </c>
      <c r="N6" s="25"/>
      <c r="O6" s="26"/>
    </row>
    <row r="7" spans="1:15" s="27" customFormat="1" ht="18.75" customHeight="1">
      <c r="A7" s="520"/>
      <c r="B7" s="62">
        <v>2</v>
      </c>
      <c r="C7" s="63" t="s">
        <v>28</v>
      </c>
      <c r="D7" s="30">
        <v>109716352</v>
      </c>
      <c r="E7" s="31">
        <v>104050763</v>
      </c>
      <c r="F7" s="31">
        <v>5665589</v>
      </c>
      <c r="G7" s="31">
        <v>757599</v>
      </c>
      <c r="H7" s="31">
        <v>4907990</v>
      </c>
      <c r="I7" s="31">
        <v>-207567</v>
      </c>
      <c r="J7" s="31">
        <v>6020</v>
      </c>
      <c r="K7" s="31">
        <v>0</v>
      </c>
      <c r="L7" s="31">
        <v>308268</v>
      </c>
      <c r="M7" s="32">
        <v>-509815</v>
      </c>
      <c r="N7" s="33"/>
      <c r="O7" s="34"/>
    </row>
    <row r="8" spans="1:15" s="27" customFormat="1" ht="18.75" customHeight="1">
      <c r="A8" s="520"/>
      <c r="B8" s="62">
        <v>3</v>
      </c>
      <c r="C8" s="63" t="s">
        <v>29</v>
      </c>
      <c r="D8" s="30">
        <v>68619565</v>
      </c>
      <c r="E8" s="31">
        <v>64427953</v>
      </c>
      <c r="F8" s="31">
        <v>4191612</v>
      </c>
      <c r="G8" s="31">
        <v>224761</v>
      </c>
      <c r="H8" s="31">
        <v>3966851</v>
      </c>
      <c r="I8" s="31">
        <v>970681</v>
      </c>
      <c r="J8" s="31">
        <v>9205</v>
      </c>
      <c r="K8" s="31">
        <v>968038</v>
      </c>
      <c r="L8" s="31">
        <v>0</v>
      </c>
      <c r="M8" s="32">
        <v>1947924</v>
      </c>
      <c r="N8" s="33"/>
      <c r="O8" s="34"/>
    </row>
    <row r="9" spans="1:15" s="27" customFormat="1" ht="18.75" customHeight="1">
      <c r="A9" s="520"/>
      <c r="B9" s="62">
        <v>4</v>
      </c>
      <c r="C9" s="63" t="s">
        <v>30</v>
      </c>
      <c r="D9" s="30">
        <v>193192858</v>
      </c>
      <c r="E9" s="31">
        <v>183934509</v>
      </c>
      <c r="F9" s="31">
        <v>9258349</v>
      </c>
      <c r="G9" s="31">
        <v>1187000</v>
      </c>
      <c r="H9" s="31">
        <v>8071349</v>
      </c>
      <c r="I9" s="31">
        <v>-4945843</v>
      </c>
      <c r="J9" s="31">
        <v>6056277</v>
      </c>
      <c r="K9" s="31">
        <v>0</v>
      </c>
      <c r="L9" s="31">
        <v>102429</v>
      </c>
      <c r="M9" s="32">
        <v>1008005</v>
      </c>
      <c r="N9" s="33"/>
      <c r="O9" s="34"/>
    </row>
    <row r="10" spans="1:15" s="27" customFormat="1" ht="18.75" customHeight="1">
      <c r="A10" s="520"/>
      <c r="B10" s="62">
        <v>5</v>
      </c>
      <c r="C10" s="63" t="s">
        <v>31</v>
      </c>
      <c r="D10" s="30">
        <v>27858982</v>
      </c>
      <c r="E10" s="31">
        <v>26275433</v>
      </c>
      <c r="F10" s="31">
        <v>1583549</v>
      </c>
      <c r="G10" s="31">
        <v>112873</v>
      </c>
      <c r="H10" s="31">
        <v>1470676</v>
      </c>
      <c r="I10" s="31">
        <v>445408</v>
      </c>
      <c r="J10" s="31">
        <v>102919</v>
      </c>
      <c r="K10" s="31">
        <v>0</v>
      </c>
      <c r="L10" s="31">
        <v>0</v>
      </c>
      <c r="M10" s="32">
        <v>548327</v>
      </c>
      <c r="N10" s="33"/>
      <c r="O10" s="34"/>
    </row>
    <row r="11" spans="1:15" s="27" customFormat="1" ht="18.75" customHeight="1">
      <c r="A11" s="520"/>
      <c r="B11" s="62">
        <v>6</v>
      </c>
      <c r="C11" s="63" t="s">
        <v>32</v>
      </c>
      <c r="D11" s="30">
        <v>30803970</v>
      </c>
      <c r="E11" s="31">
        <v>28468321</v>
      </c>
      <c r="F11" s="31">
        <v>2335649</v>
      </c>
      <c r="G11" s="31">
        <v>528855</v>
      </c>
      <c r="H11" s="31">
        <v>1806794</v>
      </c>
      <c r="I11" s="31">
        <v>-219994</v>
      </c>
      <c r="J11" s="31">
        <v>804864</v>
      </c>
      <c r="K11" s="31">
        <v>0</v>
      </c>
      <c r="L11" s="31">
        <v>700000</v>
      </c>
      <c r="M11" s="32">
        <v>-115130</v>
      </c>
      <c r="N11" s="33"/>
      <c r="O11" s="34"/>
    </row>
    <row r="12" spans="1:15" s="27" customFormat="1" ht="18.75" customHeight="1">
      <c r="A12" s="520"/>
      <c r="B12" s="62">
        <v>7</v>
      </c>
      <c r="C12" s="63" t="s">
        <v>33</v>
      </c>
      <c r="D12" s="30">
        <v>102565881</v>
      </c>
      <c r="E12" s="31">
        <v>96655772</v>
      </c>
      <c r="F12" s="31">
        <v>5910109</v>
      </c>
      <c r="G12" s="31">
        <v>1577721</v>
      </c>
      <c r="H12" s="31">
        <v>4332388</v>
      </c>
      <c r="I12" s="31">
        <v>773070</v>
      </c>
      <c r="J12" s="31">
        <v>1785257</v>
      </c>
      <c r="K12" s="31">
        <v>0</v>
      </c>
      <c r="L12" s="31">
        <v>1713458</v>
      </c>
      <c r="M12" s="32">
        <v>844869</v>
      </c>
      <c r="N12" s="33"/>
      <c r="O12" s="34"/>
    </row>
    <row r="13" spans="1:15" s="27" customFormat="1" ht="18.75" customHeight="1">
      <c r="A13" s="520"/>
      <c r="B13" s="62">
        <v>8</v>
      </c>
      <c r="C13" s="63" t="s">
        <v>34</v>
      </c>
      <c r="D13" s="30">
        <v>29361222</v>
      </c>
      <c r="E13" s="31">
        <v>27605403</v>
      </c>
      <c r="F13" s="31">
        <v>1755819</v>
      </c>
      <c r="G13" s="31">
        <v>962448</v>
      </c>
      <c r="H13" s="31">
        <v>793371</v>
      </c>
      <c r="I13" s="31">
        <v>-595004</v>
      </c>
      <c r="J13" s="31">
        <v>6791</v>
      </c>
      <c r="K13" s="31">
        <v>893</v>
      </c>
      <c r="L13" s="31">
        <v>3137</v>
      </c>
      <c r="M13" s="32">
        <v>-590457</v>
      </c>
      <c r="N13" s="33"/>
      <c r="O13" s="34"/>
    </row>
    <row r="14" spans="1:15" s="27" customFormat="1" ht="18.75" customHeight="1">
      <c r="A14" s="520"/>
      <c r="B14" s="62">
        <v>9</v>
      </c>
      <c r="C14" s="63" t="s">
        <v>35</v>
      </c>
      <c r="D14" s="30">
        <v>41822688</v>
      </c>
      <c r="E14" s="31">
        <v>37874885</v>
      </c>
      <c r="F14" s="31">
        <v>3947803</v>
      </c>
      <c r="G14" s="31">
        <v>678304</v>
      </c>
      <c r="H14" s="31">
        <v>3269499</v>
      </c>
      <c r="I14" s="31">
        <v>633615</v>
      </c>
      <c r="J14" s="31">
        <v>28700</v>
      </c>
      <c r="K14" s="31">
        <v>34130</v>
      </c>
      <c r="L14" s="31">
        <v>0</v>
      </c>
      <c r="M14" s="32">
        <v>696445</v>
      </c>
      <c r="N14" s="33"/>
      <c r="O14" s="34"/>
    </row>
    <row r="15" spans="1:15" s="27" customFormat="1" ht="18.75" customHeight="1">
      <c r="A15" s="520"/>
      <c r="B15" s="62">
        <v>10</v>
      </c>
      <c r="C15" s="63" t="s">
        <v>36</v>
      </c>
      <c r="D15" s="30">
        <v>35364146</v>
      </c>
      <c r="E15" s="31">
        <v>32746684</v>
      </c>
      <c r="F15" s="31">
        <v>2617462</v>
      </c>
      <c r="G15" s="31">
        <v>260257</v>
      </c>
      <c r="H15" s="31">
        <v>2357205</v>
      </c>
      <c r="I15" s="31">
        <v>148765</v>
      </c>
      <c r="J15" s="31">
        <v>624464</v>
      </c>
      <c r="K15" s="31">
        <v>0</v>
      </c>
      <c r="L15" s="31">
        <v>0</v>
      </c>
      <c r="M15" s="32">
        <v>773229</v>
      </c>
      <c r="N15" s="33"/>
      <c r="O15" s="34"/>
    </row>
    <row r="16" spans="1:15" s="27" customFormat="1" ht="18.75" customHeight="1">
      <c r="A16" s="520"/>
      <c r="B16" s="62">
        <v>11</v>
      </c>
      <c r="C16" s="63" t="s">
        <v>37</v>
      </c>
      <c r="D16" s="30">
        <v>31868673</v>
      </c>
      <c r="E16" s="31">
        <v>30341229</v>
      </c>
      <c r="F16" s="31">
        <v>1527444</v>
      </c>
      <c r="G16" s="31">
        <v>336746</v>
      </c>
      <c r="H16" s="31">
        <v>1190698</v>
      </c>
      <c r="I16" s="31">
        <v>-15196</v>
      </c>
      <c r="J16" s="31">
        <v>1456921</v>
      </c>
      <c r="K16" s="31">
        <v>0</v>
      </c>
      <c r="L16" s="31">
        <v>1429000</v>
      </c>
      <c r="M16" s="32">
        <v>12725</v>
      </c>
      <c r="N16" s="33"/>
      <c r="O16" s="34"/>
    </row>
    <row r="17" spans="1:15" s="27" customFormat="1" ht="18.75" customHeight="1">
      <c r="A17" s="520"/>
      <c r="B17" s="62">
        <v>12</v>
      </c>
      <c r="C17" s="63" t="s">
        <v>38</v>
      </c>
      <c r="D17" s="30">
        <v>74084640</v>
      </c>
      <c r="E17" s="31">
        <v>71018135</v>
      </c>
      <c r="F17" s="31">
        <v>3066505</v>
      </c>
      <c r="G17" s="31">
        <v>344055</v>
      </c>
      <c r="H17" s="31">
        <v>2722450</v>
      </c>
      <c r="I17" s="31">
        <v>505359</v>
      </c>
      <c r="J17" s="31">
        <v>5732</v>
      </c>
      <c r="K17" s="31">
        <v>0</v>
      </c>
      <c r="L17" s="31">
        <v>934070</v>
      </c>
      <c r="M17" s="32">
        <v>-422979</v>
      </c>
      <c r="N17" s="33"/>
      <c r="O17" s="34"/>
    </row>
    <row r="18" spans="1:15" s="27" customFormat="1" ht="18.75" customHeight="1">
      <c r="A18" s="520"/>
      <c r="B18" s="62">
        <v>13</v>
      </c>
      <c r="C18" s="63" t="s">
        <v>39</v>
      </c>
      <c r="D18" s="30">
        <v>46689778</v>
      </c>
      <c r="E18" s="31">
        <v>45325124</v>
      </c>
      <c r="F18" s="31">
        <v>1364654</v>
      </c>
      <c r="G18" s="31">
        <v>255257</v>
      </c>
      <c r="H18" s="31">
        <v>1109397</v>
      </c>
      <c r="I18" s="31">
        <v>-811549</v>
      </c>
      <c r="J18" s="31">
        <v>370084</v>
      </c>
      <c r="K18" s="31">
        <v>0</v>
      </c>
      <c r="L18" s="31">
        <v>1000000</v>
      </c>
      <c r="M18" s="32">
        <v>-1441465</v>
      </c>
      <c r="N18" s="33"/>
      <c r="O18" s="34"/>
    </row>
    <row r="19" spans="1:15" s="27" customFormat="1" ht="18.75" customHeight="1">
      <c r="A19" s="520"/>
      <c r="B19" s="62">
        <v>14</v>
      </c>
      <c r="C19" s="63" t="s">
        <v>40</v>
      </c>
      <c r="D19" s="30">
        <v>19140158</v>
      </c>
      <c r="E19" s="31">
        <v>18110469</v>
      </c>
      <c r="F19" s="31">
        <v>1029689</v>
      </c>
      <c r="G19" s="31">
        <v>122833</v>
      </c>
      <c r="H19" s="31">
        <v>906856</v>
      </c>
      <c r="I19" s="31">
        <v>-168875</v>
      </c>
      <c r="J19" s="31">
        <v>620516</v>
      </c>
      <c r="K19" s="31">
        <v>986</v>
      </c>
      <c r="L19" s="31">
        <v>600000</v>
      </c>
      <c r="M19" s="32">
        <v>-147373</v>
      </c>
      <c r="N19" s="33"/>
      <c r="O19" s="34"/>
    </row>
    <row r="20" spans="1:15" s="27" customFormat="1" ht="18.75" customHeight="1">
      <c r="A20" s="520"/>
      <c r="B20" s="62">
        <v>15</v>
      </c>
      <c r="C20" s="63" t="s">
        <v>41</v>
      </c>
      <c r="D20" s="30">
        <v>38110852</v>
      </c>
      <c r="E20" s="31">
        <v>36023300</v>
      </c>
      <c r="F20" s="31">
        <v>2087552</v>
      </c>
      <c r="G20" s="31">
        <v>158967</v>
      </c>
      <c r="H20" s="31">
        <v>1928585</v>
      </c>
      <c r="I20" s="31">
        <v>229530</v>
      </c>
      <c r="J20" s="31">
        <v>11910</v>
      </c>
      <c r="K20" s="31">
        <v>100</v>
      </c>
      <c r="L20" s="31">
        <v>430000</v>
      </c>
      <c r="M20" s="32">
        <v>-188460</v>
      </c>
      <c r="N20" s="33"/>
      <c r="O20" s="34"/>
    </row>
    <row r="21" spans="1:15" s="27" customFormat="1" ht="18.75" customHeight="1">
      <c r="A21" s="520"/>
      <c r="B21" s="62">
        <v>16</v>
      </c>
      <c r="C21" s="63" t="s">
        <v>42</v>
      </c>
      <c r="D21" s="30">
        <v>56484313</v>
      </c>
      <c r="E21" s="31">
        <v>51751008</v>
      </c>
      <c r="F21" s="31">
        <v>4733305</v>
      </c>
      <c r="G21" s="31">
        <v>846247</v>
      </c>
      <c r="H21" s="31">
        <v>3887058</v>
      </c>
      <c r="I21" s="31">
        <v>827499</v>
      </c>
      <c r="J21" s="31">
        <v>1639556</v>
      </c>
      <c r="K21" s="31">
        <v>0</v>
      </c>
      <c r="L21" s="31">
        <v>131227</v>
      </c>
      <c r="M21" s="32">
        <v>2335828</v>
      </c>
      <c r="N21" s="33"/>
      <c r="O21" s="34"/>
    </row>
    <row r="22" spans="1:15" s="27" customFormat="1" ht="18.75" customHeight="1">
      <c r="A22" s="520"/>
      <c r="B22" s="62">
        <v>17</v>
      </c>
      <c r="C22" s="63" t="s">
        <v>43</v>
      </c>
      <c r="D22" s="30">
        <v>62964838</v>
      </c>
      <c r="E22" s="31">
        <v>59773554</v>
      </c>
      <c r="F22" s="31">
        <v>3191284</v>
      </c>
      <c r="G22" s="31">
        <v>669679</v>
      </c>
      <c r="H22" s="31">
        <v>2521605</v>
      </c>
      <c r="I22" s="31">
        <v>430875</v>
      </c>
      <c r="J22" s="31">
        <v>5722</v>
      </c>
      <c r="K22" s="31">
        <v>0</v>
      </c>
      <c r="L22" s="31">
        <v>212998</v>
      </c>
      <c r="M22" s="32">
        <v>223599</v>
      </c>
      <c r="N22" s="33"/>
      <c r="O22" s="34"/>
    </row>
    <row r="23" spans="1:15" s="27" customFormat="1" ht="18.75" customHeight="1">
      <c r="A23" s="520"/>
      <c r="B23" s="62">
        <v>18</v>
      </c>
      <c r="C23" s="63" t="s">
        <v>44</v>
      </c>
      <c r="D23" s="30">
        <v>73840684</v>
      </c>
      <c r="E23" s="31">
        <v>68416804</v>
      </c>
      <c r="F23" s="31">
        <v>5423880</v>
      </c>
      <c r="G23" s="31">
        <v>609521</v>
      </c>
      <c r="H23" s="31">
        <v>4814359</v>
      </c>
      <c r="I23" s="31">
        <v>378718</v>
      </c>
      <c r="J23" s="31">
        <v>194</v>
      </c>
      <c r="K23" s="31">
        <v>0</v>
      </c>
      <c r="L23" s="31">
        <v>437560</v>
      </c>
      <c r="M23" s="32">
        <v>-58648</v>
      </c>
      <c r="N23" s="33"/>
      <c r="O23" s="34"/>
    </row>
    <row r="24" spans="1:15" s="27" customFormat="1" ht="18.75" customHeight="1">
      <c r="A24" s="520"/>
      <c r="B24" s="62">
        <v>19</v>
      </c>
      <c r="C24" s="63" t="s">
        <v>45</v>
      </c>
      <c r="D24" s="30">
        <v>100481987</v>
      </c>
      <c r="E24" s="31">
        <v>95251493</v>
      </c>
      <c r="F24" s="31">
        <v>5230494</v>
      </c>
      <c r="G24" s="31">
        <v>75999</v>
      </c>
      <c r="H24" s="31">
        <v>5154495</v>
      </c>
      <c r="I24" s="31">
        <v>1713794</v>
      </c>
      <c r="J24" s="31">
        <v>1372800</v>
      </c>
      <c r="K24" s="31">
        <v>0</v>
      </c>
      <c r="L24" s="31">
        <v>1600000</v>
      </c>
      <c r="M24" s="32">
        <v>1486594</v>
      </c>
      <c r="N24" s="33"/>
      <c r="O24" s="34"/>
    </row>
    <row r="25" spans="1:15" s="27" customFormat="1" ht="18.75" customHeight="1">
      <c r="A25" s="520"/>
      <c r="B25" s="62">
        <v>20</v>
      </c>
      <c r="C25" s="63" t="s">
        <v>46</v>
      </c>
      <c r="D25" s="30">
        <v>24587729</v>
      </c>
      <c r="E25" s="31">
        <v>23502925</v>
      </c>
      <c r="F25" s="31">
        <v>1084804</v>
      </c>
      <c r="G25" s="31">
        <v>41299</v>
      </c>
      <c r="H25" s="31">
        <v>1043505</v>
      </c>
      <c r="I25" s="31">
        <v>-45085</v>
      </c>
      <c r="J25" s="31">
        <v>5108</v>
      </c>
      <c r="K25" s="31">
        <v>0</v>
      </c>
      <c r="L25" s="31">
        <v>0</v>
      </c>
      <c r="M25" s="32">
        <v>-39977</v>
      </c>
      <c r="N25" s="33"/>
      <c r="O25" s="34"/>
    </row>
    <row r="26" spans="1:15" s="27" customFormat="1" ht="18.75" customHeight="1">
      <c r="A26" s="520"/>
      <c r="B26" s="62">
        <v>21</v>
      </c>
      <c r="C26" s="63" t="s">
        <v>47</v>
      </c>
      <c r="D26" s="30">
        <v>52858652</v>
      </c>
      <c r="E26" s="31">
        <v>50246259</v>
      </c>
      <c r="F26" s="31">
        <v>2612393</v>
      </c>
      <c r="G26" s="31">
        <v>203065</v>
      </c>
      <c r="H26" s="31">
        <v>2409328</v>
      </c>
      <c r="I26" s="31">
        <v>633299</v>
      </c>
      <c r="J26" s="31">
        <v>1194914</v>
      </c>
      <c r="K26" s="31">
        <v>0</v>
      </c>
      <c r="L26" s="31">
        <v>892000</v>
      </c>
      <c r="M26" s="32">
        <v>936213</v>
      </c>
      <c r="N26" s="33"/>
      <c r="O26" s="34"/>
    </row>
    <row r="27" spans="1:15" s="27" customFormat="1" ht="18.75" customHeight="1">
      <c r="A27" s="520"/>
      <c r="B27" s="62">
        <v>22</v>
      </c>
      <c r="C27" s="63" t="s">
        <v>48</v>
      </c>
      <c r="D27" s="30">
        <v>40657100</v>
      </c>
      <c r="E27" s="31">
        <v>39300298</v>
      </c>
      <c r="F27" s="31">
        <v>1356802</v>
      </c>
      <c r="G27" s="31">
        <v>69791</v>
      </c>
      <c r="H27" s="31">
        <v>1287011</v>
      </c>
      <c r="I27" s="31">
        <v>183834</v>
      </c>
      <c r="J27" s="31">
        <v>1155939</v>
      </c>
      <c r="K27" s="31">
        <v>0</v>
      </c>
      <c r="L27" s="31">
        <v>0</v>
      </c>
      <c r="M27" s="32">
        <v>1339773</v>
      </c>
      <c r="N27" s="33"/>
      <c r="O27" s="34"/>
    </row>
    <row r="28" spans="1:15" s="27" customFormat="1" ht="18.75" customHeight="1">
      <c r="A28" s="520"/>
      <c r="B28" s="62">
        <v>23</v>
      </c>
      <c r="C28" s="63" t="s">
        <v>49</v>
      </c>
      <c r="D28" s="30">
        <v>38998161</v>
      </c>
      <c r="E28" s="31">
        <v>37923940</v>
      </c>
      <c r="F28" s="31">
        <v>1074221</v>
      </c>
      <c r="G28" s="31">
        <v>64835</v>
      </c>
      <c r="H28" s="31">
        <v>1009386</v>
      </c>
      <c r="I28" s="31">
        <v>105609</v>
      </c>
      <c r="J28" s="31">
        <v>853903</v>
      </c>
      <c r="K28" s="31">
        <v>0</v>
      </c>
      <c r="L28" s="31">
        <v>141705</v>
      </c>
      <c r="M28" s="32">
        <v>817807</v>
      </c>
      <c r="N28" s="33"/>
      <c r="O28" s="34"/>
    </row>
    <row r="29" spans="1:15" s="27" customFormat="1" ht="18.75" customHeight="1">
      <c r="A29" s="520"/>
      <c r="B29" s="62">
        <v>24</v>
      </c>
      <c r="C29" s="63" t="s">
        <v>50</v>
      </c>
      <c r="D29" s="30">
        <v>22745570</v>
      </c>
      <c r="E29" s="31">
        <v>21096825</v>
      </c>
      <c r="F29" s="31">
        <v>1648745</v>
      </c>
      <c r="G29" s="31">
        <v>56821</v>
      </c>
      <c r="H29" s="31">
        <v>1591924</v>
      </c>
      <c r="I29" s="31">
        <v>135699</v>
      </c>
      <c r="J29" s="31">
        <v>3245</v>
      </c>
      <c r="K29" s="31">
        <v>0</v>
      </c>
      <c r="L29" s="31">
        <v>57322</v>
      </c>
      <c r="M29" s="32">
        <v>81622</v>
      </c>
      <c r="N29" s="33"/>
      <c r="O29" s="34"/>
    </row>
    <row r="30" spans="1:15" s="27" customFormat="1" ht="18.75" customHeight="1">
      <c r="A30" s="520"/>
      <c r="B30" s="62">
        <v>25</v>
      </c>
      <c r="C30" s="63" t="s">
        <v>51</v>
      </c>
      <c r="D30" s="30">
        <v>30196271</v>
      </c>
      <c r="E30" s="31">
        <v>28707835</v>
      </c>
      <c r="F30" s="31">
        <v>1488436</v>
      </c>
      <c r="G30" s="31">
        <v>152913</v>
      </c>
      <c r="H30" s="31">
        <v>1335523</v>
      </c>
      <c r="I30" s="31">
        <v>70359</v>
      </c>
      <c r="J30" s="31">
        <v>558199</v>
      </c>
      <c r="K30" s="31">
        <v>0</v>
      </c>
      <c r="L30" s="31">
        <v>1099556</v>
      </c>
      <c r="M30" s="32">
        <v>-470998</v>
      </c>
      <c r="N30" s="33"/>
      <c r="O30" s="34"/>
    </row>
    <row r="31" spans="1:15" s="27" customFormat="1" ht="18.75" customHeight="1">
      <c r="A31" s="520"/>
      <c r="B31" s="62">
        <v>26</v>
      </c>
      <c r="C31" s="63" t="s">
        <v>52</v>
      </c>
      <c r="D31" s="30">
        <v>49686891</v>
      </c>
      <c r="E31" s="31">
        <v>48383076</v>
      </c>
      <c r="F31" s="31">
        <v>1303815</v>
      </c>
      <c r="G31" s="31">
        <v>166113</v>
      </c>
      <c r="H31" s="31">
        <v>1137702</v>
      </c>
      <c r="I31" s="31">
        <v>-138700</v>
      </c>
      <c r="J31" s="31">
        <v>1559218</v>
      </c>
      <c r="K31" s="31">
        <v>0</v>
      </c>
      <c r="L31" s="31">
        <v>1808356</v>
      </c>
      <c r="M31" s="32">
        <v>-387838</v>
      </c>
      <c r="N31" s="33"/>
      <c r="O31" s="34"/>
    </row>
    <row r="32" spans="1:15" s="27" customFormat="1" ht="18.75" customHeight="1">
      <c r="A32" s="520"/>
      <c r="B32" s="62">
        <v>27</v>
      </c>
      <c r="C32" s="63" t="s">
        <v>53</v>
      </c>
      <c r="D32" s="30">
        <v>22923868</v>
      </c>
      <c r="E32" s="31">
        <v>22408321</v>
      </c>
      <c r="F32" s="31">
        <v>515547</v>
      </c>
      <c r="G32" s="31">
        <v>134172</v>
      </c>
      <c r="H32" s="31">
        <v>381375</v>
      </c>
      <c r="I32" s="31">
        <v>-253478</v>
      </c>
      <c r="J32" s="31">
        <v>533</v>
      </c>
      <c r="K32" s="31">
        <v>0</v>
      </c>
      <c r="L32" s="31">
        <v>253488</v>
      </c>
      <c r="M32" s="32">
        <v>-506433</v>
      </c>
      <c r="N32" s="33"/>
      <c r="O32" s="34"/>
    </row>
    <row r="33" spans="1:15" s="27" customFormat="1" ht="18.75" customHeight="1">
      <c r="A33" s="520"/>
      <c r="B33" s="62">
        <v>28</v>
      </c>
      <c r="C33" s="63" t="s">
        <v>54</v>
      </c>
      <c r="D33" s="30">
        <v>58521222</v>
      </c>
      <c r="E33" s="31">
        <v>52156622</v>
      </c>
      <c r="F33" s="31">
        <v>6364600</v>
      </c>
      <c r="G33" s="31">
        <v>3802127</v>
      </c>
      <c r="H33" s="31">
        <v>2562473</v>
      </c>
      <c r="I33" s="31">
        <v>1004303</v>
      </c>
      <c r="J33" s="31">
        <v>2294</v>
      </c>
      <c r="K33" s="31">
        <v>165360</v>
      </c>
      <c r="L33" s="31">
        <v>734544</v>
      </c>
      <c r="M33" s="32">
        <v>437413</v>
      </c>
      <c r="N33" s="33"/>
      <c r="O33" s="34"/>
    </row>
    <row r="34" spans="1:15" s="27" customFormat="1" ht="18.75" customHeight="1">
      <c r="A34" s="520"/>
      <c r="B34" s="62">
        <v>29</v>
      </c>
      <c r="C34" s="63" t="s">
        <v>55</v>
      </c>
      <c r="D34" s="30">
        <v>20054990</v>
      </c>
      <c r="E34" s="31">
        <v>19135907</v>
      </c>
      <c r="F34" s="31">
        <v>919083</v>
      </c>
      <c r="G34" s="31">
        <v>28000</v>
      </c>
      <c r="H34" s="31">
        <v>891083</v>
      </c>
      <c r="I34" s="31">
        <v>-6950</v>
      </c>
      <c r="J34" s="31">
        <v>458711</v>
      </c>
      <c r="K34" s="31">
        <v>0</v>
      </c>
      <c r="L34" s="31">
        <v>360425</v>
      </c>
      <c r="M34" s="32">
        <v>91336</v>
      </c>
      <c r="N34" s="33"/>
      <c r="O34" s="34"/>
    </row>
    <row r="35" spans="1:15" s="27" customFormat="1" ht="18.75" customHeight="1">
      <c r="A35" s="520"/>
      <c r="B35" s="62">
        <v>30</v>
      </c>
      <c r="C35" s="63" t="s">
        <v>56</v>
      </c>
      <c r="D35" s="30">
        <v>31763346</v>
      </c>
      <c r="E35" s="31">
        <v>30063778</v>
      </c>
      <c r="F35" s="31">
        <v>1699568</v>
      </c>
      <c r="G35" s="31">
        <v>102320</v>
      </c>
      <c r="H35" s="31">
        <v>1597248</v>
      </c>
      <c r="I35" s="31">
        <v>85624</v>
      </c>
      <c r="J35" s="31">
        <v>564844</v>
      </c>
      <c r="K35" s="31">
        <v>112231</v>
      </c>
      <c r="L35" s="31">
        <v>554876</v>
      </c>
      <c r="M35" s="32">
        <v>207823</v>
      </c>
      <c r="N35" s="33"/>
      <c r="O35" s="34"/>
    </row>
    <row r="36" spans="1:15" s="27" customFormat="1" ht="18.75" customHeight="1">
      <c r="A36" s="520"/>
      <c r="B36" s="62">
        <v>31</v>
      </c>
      <c r="C36" s="63" t="s">
        <v>57</v>
      </c>
      <c r="D36" s="30">
        <v>33971053</v>
      </c>
      <c r="E36" s="31">
        <v>32392256</v>
      </c>
      <c r="F36" s="31">
        <v>1578797</v>
      </c>
      <c r="G36" s="31">
        <v>429518</v>
      </c>
      <c r="H36" s="31">
        <v>1149279</v>
      </c>
      <c r="I36" s="31">
        <v>340003</v>
      </c>
      <c r="J36" s="31">
        <v>1745</v>
      </c>
      <c r="K36" s="31">
        <v>0</v>
      </c>
      <c r="L36" s="31">
        <v>500000</v>
      </c>
      <c r="M36" s="32">
        <v>-158252</v>
      </c>
      <c r="N36" s="33"/>
      <c r="O36" s="34"/>
    </row>
    <row r="37" spans="1:15" s="27" customFormat="1" ht="18.75" customHeight="1">
      <c r="A37" s="520"/>
      <c r="B37" s="62">
        <v>32</v>
      </c>
      <c r="C37" s="63" t="s">
        <v>58</v>
      </c>
      <c r="D37" s="30">
        <v>49023470</v>
      </c>
      <c r="E37" s="31">
        <v>45942156</v>
      </c>
      <c r="F37" s="31">
        <v>3081314</v>
      </c>
      <c r="G37" s="31">
        <v>239991</v>
      </c>
      <c r="H37" s="31">
        <v>2841323</v>
      </c>
      <c r="I37" s="31">
        <v>-372887</v>
      </c>
      <c r="J37" s="31">
        <v>1447495</v>
      </c>
      <c r="K37" s="31">
        <v>0</v>
      </c>
      <c r="L37" s="31">
        <v>1756873</v>
      </c>
      <c r="M37" s="32">
        <v>-682265</v>
      </c>
      <c r="N37" s="33"/>
      <c r="O37" s="34"/>
    </row>
    <row r="38" spans="1:15" s="27" customFormat="1" ht="18.75" customHeight="1">
      <c r="A38" s="520"/>
      <c r="B38" s="62">
        <v>33</v>
      </c>
      <c r="C38" s="63" t="s">
        <v>59</v>
      </c>
      <c r="D38" s="30">
        <v>20891831</v>
      </c>
      <c r="E38" s="31">
        <v>19844287</v>
      </c>
      <c r="F38" s="31">
        <v>1047544</v>
      </c>
      <c r="G38" s="31">
        <v>350700</v>
      </c>
      <c r="H38" s="31">
        <v>696844</v>
      </c>
      <c r="I38" s="31">
        <v>25834</v>
      </c>
      <c r="J38" s="31">
        <v>590159</v>
      </c>
      <c r="K38" s="31">
        <v>0</v>
      </c>
      <c r="L38" s="31">
        <v>704087</v>
      </c>
      <c r="M38" s="32">
        <v>-88094</v>
      </c>
      <c r="N38" s="33"/>
      <c r="O38" s="34"/>
    </row>
    <row r="39" spans="1:15" s="27" customFormat="1" ht="18.75" customHeight="1">
      <c r="A39" s="520"/>
      <c r="B39" s="62">
        <v>34</v>
      </c>
      <c r="C39" s="63" t="s">
        <v>60</v>
      </c>
      <c r="D39" s="30">
        <v>31736459</v>
      </c>
      <c r="E39" s="31">
        <v>30216636</v>
      </c>
      <c r="F39" s="31">
        <v>1519823</v>
      </c>
      <c r="G39" s="31">
        <v>109696</v>
      </c>
      <c r="H39" s="31">
        <v>1410127</v>
      </c>
      <c r="I39" s="31">
        <v>123987</v>
      </c>
      <c r="J39" s="31">
        <v>716345</v>
      </c>
      <c r="K39" s="31">
        <v>0</v>
      </c>
      <c r="L39" s="31">
        <v>796753</v>
      </c>
      <c r="M39" s="32">
        <v>43579</v>
      </c>
      <c r="N39" s="33"/>
      <c r="O39" s="34"/>
    </row>
    <row r="40" spans="1:15" s="27" customFormat="1" ht="18.75" customHeight="1">
      <c r="A40" s="520"/>
      <c r="B40" s="62">
        <v>35</v>
      </c>
      <c r="C40" s="63" t="s">
        <v>61</v>
      </c>
      <c r="D40" s="30">
        <v>17779755</v>
      </c>
      <c r="E40" s="31">
        <v>16402906</v>
      </c>
      <c r="F40" s="31">
        <v>1376849</v>
      </c>
      <c r="G40" s="31">
        <v>161513</v>
      </c>
      <c r="H40" s="31">
        <v>1215336</v>
      </c>
      <c r="I40" s="31">
        <v>467553</v>
      </c>
      <c r="J40" s="31">
        <v>549532</v>
      </c>
      <c r="K40" s="31">
        <v>0</v>
      </c>
      <c r="L40" s="31">
        <v>435000</v>
      </c>
      <c r="M40" s="32">
        <v>582085</v>
      </c>
      <c r="N40" s="33"/>
      <c r="O40" s="34"/>
    </row>
    <row r="41" spans="1:15" s="27" customFormat="1" ht="18.75" customHeight="1">
      <c r="A41" s="520"/>
      <c r="B41" s="62">
        <v>36</v>
      </c>
      <c r="C41" s="63" t="s">
        <v>62</v>
      </c>
      <c r="D41" s="30">
        <v>21963457</v>
      </c>
      <c r="E41" s="31">
        <v>21053413</v>
      </c>
      <c r="F41" s="31">
        <v>910044</v>
      </c>
      <c r="G41" s="31">
        <v>105607</v>
      </c>
      <c r="H41" s="31">
        <v>804437</v>
      </c>
      <c r="I41" s="31">
        <v>-5464</v>
      </c>
      <c r="J41" s="31">
        <v>760309</v>
      </c>
      <c r="K41" s="31">
        <v>0</v>
      </c>
      <c r="L41" s="31">
        <v>812563</v>
      </c>
      <c r="M41" s="32">
        <v>-57718</v>
      </c>
      <c r="N41" s="33"/>
      <c r="O41" s="34"/>
    </row>
    <row r="42" spans="1:15" s="27" customFormat="1" ht="18.75" customHeight="1">
      <c r="A42" s="520"/>
      <c r="B42" s="62">
        <v>37</v>
      </c>
      <c r="C42" s="63" t="s">
        <v>63</v>
      </c>
      <c r="D42" s="30">
        <v>19859250</v>
      </c>
      <c r="E42" s="31">
        <v>18743856</v>
      </c>
      <c r="F42" s="31">
        <v>1115394</v>
      </c>
      <c r="G42" s="31">
        <v>300349</v>
      </c>
      <c r="H42" s="31">
        <v>815045</v>
      </c>
      <c r="I42" s="31">
        <v>-28517</v>
      </c>
      <c r="J42" s="31">
        <v>422587</v>
      </c>
      <c r="K42" s="31">
        <v>0</v>
      </c>
      <c r="L42" s="31">
        <v>250000</v>
      </c>
      <c r="M42" s="32">
        <v>144070</v>
      </c>
      <c r="N42" s="33"/>
      <c r="O42" s="34"/>
    </row>
    <row r="43" spans="1:15" s="27" customFormat="1" ht="18.75" customHeight="1">
      <c r="A43" s="520"/>
      <c r="B43" s="62">
        <v>38</v>
      </c>
      <c r="C43" s="63" t="s">
        <v>64</v>
      </c>
      <c r="D43" s="30">
        <v>22914867</v>
      </c>
      <c r="E43" s="31">
        <v>22292382</v>
      </c>
      <c r="F43" s="31">
        <v>622485</v>
      </c>
      <c r="G43" s="31">
        <v>26343</v>
      </c>
      <c r="H43" s="31">
        <v>596142</v>
      </c>
      <c r="I43" s="31">
        <v>-31350</v>
      </c>
      <c r="J43" s="31">
        <v>974238</v>
      </c>
      <c r="K43" s="31">
        <v>49888</v>
      </c>
      <c r="L43" s="31">
        <v>868857</v>
      </c>
      <c r="M43" s="32">
        <v>123919</v>
      </c>
      <c r="N43" s="33"/>
      <c r="O43" s="34"/>
    </row>
    <row r="44" spans="1:15" s="27" customFormat="1" ht="18.75" customHeight="1">
      <c r="A44" s="520"/>
      <c r="B44" s="62">
        <v>39</v>
      </c>
      <c r="C44" s="63" t="s">
        <v>65</v>
      </c>
      <c r="D44" s="30">
        <v>49384590</v>
      </c>
      <c r="E44" s="31">
        <v>47108898</v>
      </c>
      <c r="F44" s="31">
        <v>2275692</v>
      </c>
      <c r="G44" s="31">
        <v>747786</v>
      </c>
      <c r="H44" s="31">
        <v>1527906</v>
      </c>
      <c r="I44" s="31">
        <v>300575</v>
      </c>
      <c r="J44" s="31">
        <v>1717</v>
      </c>
      <c r="K44" s="31">
        <v>421045</v>
      </c>
      <c r="L44" s="31">
        <v>0</v>
      </c>
      <c r="M44" s="32">
        <v>723337</v>
      </c>
      <c r="N44" s="33"/>
      <c r="O44" s="34"/>
    </row>
    <row r="45" spans="1:15" s="27" customFormat="1" ht="18.75" customHeight="1" thickBot="1">
      <c r="A45" s="520"/>
      <c r="B45" s="64">
        <v>40</v>
      </c>
      <c r="C45" s="65" t="s">
        <v>93</v>
      </c>
      <c r="D45" s="66">
        <v>14104132</v>
      </c>
      <c r="E45" s="67">
        <v>13298591</v>
      </c>
      <c r="F45" s="67">
        <v>805541</v>
      </c>
      <c r="G45" s="67">
        <v>244380</v>
      </c>
      <c r="H45" s="67">
        <v>561161</v>
      </c>
      <c r="I45" s="67">
        <v>137338</v>
      </c>
      <c r="J45" s="67">
        <v>942</v>
      </c>
      <c r="K45" s="67">
        <v>0</v>
      </c>
      <c r="L45" s="67">
        <v>24187</v>
      </c>
      <c r="M45" s="68">
        <v>114093</v>
      </c>
      <c r="N45" s="69"/>
      <c r="O45" s="70"/>
    </row>
    <row r="46" spans="1:15" s="47" customFormat="1" ht="21" customHeight="1" thickBot="1" thickTop="1">
      <c r="A46" s="520"/>
      <c r="B46" s="529" t="s">
        <v>66</v>
      </c>
      <c r="C46" s="530"/>
      <c r="D46" s="48">
        <f>SUM(D6:D45)</f>
        <v>2277885742</v>
      </c>
      <c r="E46" s="49">
        <f aca="true" t="shared" si="0" ref="E46:M46">SUM(E6:E45)</f>
        <v>2167704086</v>
      </c>
      <c r="F46" s="49">
        <f t="shared" si="0"/>
        <v>110181656</v>
      </c>
      <c r="G46" s="49">
        <f t="shared" si="0"/>
        <v>23146041</v>
      </c>
      <c r="H46" s="49">
        <f t="shared" si="0"/>
        <v>87035615</v>
      </c>
      <c r="I46" s="49">
        <f t="shared" si="0"/>
        <v>1945400</v>
      </c>
      <c r="J46" s="49">
        <f t="shared" si="0"/>
        <v>26751162</v>
      </c>
      <c r="K46" s="49">
        <f t="shared" si="0"/>
        <v>1752671</v>
      </c>
      <c r="L46" s="49">
        <f t="shared" si="0"/>
        <v>21652739</v>
      </c>
      <c r="M46" s="50">
        <f t="shared" si="0"/>
        <v>8796494</v>
      </c>
      <c r="N46" s="51"/>
      <c r="O46" s="52"/>
    </row>
    <row r="47" spans="4:14" ht="13.5">
      <c r="D47" s="71"/>
      <c r="E47" s="71"/>
      <c r="F47" s="71"/>
      <c r="G47" s="71"/>
      <c r="H47" s="71"/>
      <c r="I47" s="71"/>
      <c r="J47" s="71"/>
      <c r="K47" s="71"/>
      <c r="L47" s="71"/>
      <c r="M47" s="71"/>
      <c r="N47" s="71"/>
    </row>
    <row r="48" spans="4:14" ht="13.5">
      <c r="D48" s="71"/>
      <c r="E48" s="71"/>
      <c r="F48" s="71"/>
      <c r="G48" s="71"/>
      <c r="H48" s="71"/>
      <c r="I48" s="71"/>
      <c r="J48" s="71"/>
      <c r="K48" s="71"/>
      <c r="L48" s="71"/>
      <c r="M48" s="71"/>
      <c r="N48" s="71"/>
    </row>
    <row r="49" spans="4:14" ht="13.5">
      <c r="D49" s="71"/>
      <c r="E49" s="71"/>
      <c r="F49" s="71"/>
      <c r="G49" s="71"/>
      <c r="H49" s="71"/>
      <c r="I49" s="71"/>
      <c r="J49" s="71"/>
      <c r="K49" s="71"/>
      <c r="L49" s="71"/>
      <c r="M49" s="71"/>
      <c r="N49" s="71"/>
    </row>
    <row r="50" spans="4:14" ht="13.5">
      <c r="D50" s="71"/>
      <c r="E50" s="71"/>
      <c r="F50" s="71"/>
      <c r="G50" s="71"/>
      <c r="H50" s="71"/>
      <c r="I50" s="71"/>
      <c r="J50" s="71"/>
      <c r="K50" s="71"/>
      <c r="L50" s="71"/>
      <c r="M50" s="71"/>
      <c r="N50" s="71"/>
    </row>
    <row r="51" spans="4:14" ht="13.5">
      <c r="D51" s="71"/>
      <c r="E51" s="71"/>
      <c r="F51" s="71"/>
      <c r="G51" s="71"/>
      <c r="H51" s="71"/>
      <c r="I51" s="71"/>
      <c r="J51" s="71"/>
      <c r="K51" s="71"/>
      <c r="L51" s="71"/>
      <c r="M51" s="71"/>
      <c r="N51" s="71"/>
    </row>
    <row r="52" spans="4:14" ht="13.5">
      <c r="D52" s="71"/>
      <c r="E52" s="71"/>
      <c r="F52" s="71"/>
      <c r="G52" s="71"/>
      <c r="H52" s="71"/>
      <c r="I52" s="71"/>
      <c r="J52" s="71"/>
      <c r="K52" s="71"/>
      <c r="L52" s="71"/>
      <c r="M52" s="71"/>
      <c r="N52" s="71"/>
    </row>
    <row r="53" spans="4:14" ht="13.5">
      <c r="D53" s="71"/>
      <c r="E53" s="71"/>
      <c r="F53" s="71"/>
      <c r="G53" s="71"/>
      <c r="H53" s="71"/>
      <c r="I53" s="71"/>
      <c r="J53" s="71"/>
      <c r="K53" s="71"/>
      <c r="L53" s="71"/>
      <c r="M53" s="71"/>
      <c r="N53" s="71"/>
    </row>
    <row r="54" spans="4:14" ht="13.5">
      <c r="D54" s="71"/>
      <c r="E54" s="71"/>
      <c r="F54" s="71"/>
      <c r="G54" s="71"/>
      <c r="H54" s="71"/>
      <c r="I54" s="71"/>
      <c r="J54" s="71"/>
      <c r="K54" s="71"/>
      <c r="L54" s="71"/>
      <c r="M54" s="71"/>
      <c r="N54" s="71"/>
    </row>
    <row r="55" spans="4:14" ht="13.5">
      <c r="D55" s="71"/>
      <c r="E55" s="71"/>
      <c r="F55" s="71"/>
      <c r="G55" s="71"/>
      <c r="H55" s="71"/>
      <c r="I55" s="71"/>
      <c r="J55" s="71"/>
      <c r="K55" s="71"/>
      <c r="L55" s="71"/>
      <c r="M55" s="71"/>
      <c r="N55" s="71"/>
    </row>
    <row r="56" spans="4:14" ht="13.5">
      <c r="D56" s="71"/>
      <c r="E56" s="71"/>
      <c r="F56" s="71"/>
      <c r="G56" s="71"/>
      <c r="H56" s="71"/>
      <c r="I56" s="71"/>
      <c r="J56" s="71"/>
      <c r="K56" s="71"/>
      <c r="L56" s="71"/>
      <c r="M56" s="71"/>
      <c r="N56" s="71"/>
    </row>
    <row r="57" spans="4:14" ht="13.5">
      <c r="D57" s="71"/>
      <c r="E57" s="71"/>
      <c r="F57" s="71"/>
      <c r="G57" s="71"/>
      <c r="H57" s="71"/>
      <c r="I57" s="71"/>
      <c r="J57" s="71"/>
      <c r="K57" s="71"/>
      <c r="L57" s="71"/>
      <c r="M57" s="71"/>
      <c r="N57" s="71"/>
    </row>
    <row r="58" spans="4:14" ht="13.5">
      <c r="D58" s="71"/>
      <c r="E58" s="71"/>
      <c r="F58" s="71"/>
      <c r="G58" s="71"/>
      <c r="H58" s="71"/>
      <c r="I58" s="71"/>
      <c r="J58" s="71"/>
      <c r="K58" s="71"/>
      <c r="L58" s="71"/>
      <c r="M58" s="71"/>
      <c r="N58" s="71"/>
    </row>
    <row r="59" spans="4:14" ht="13.5">
      <c r="D59" s="71"/>
      <c r="E59" s="71"/>
      <c r="F59" s="71"/>
      <c r="G59" s="71"/>
      <c r="H59" s="71"/>
      <c r="I59" s="71"/>
      <c r="J59" s="71"/>
      <c r="K59" s="71"/>
      <c r="L59" s="71"/>
      <c r="M59" s="71"/>
      <c r="N59" s="71"/>
    </row>
    <row r="60" spans="4:14" ht="13.5">
      <c r="D60" s="71"/>
      <c r="E60" s="71"/>
      <c r="F60" s="71"/>
      <c r="G60" s="71"/>
      <c r="H60" s="71"/>
      <c r="I60" s="71"/>
      <c r="J60" s="71"/>
      <c r="K60" s="71"/>
      <c r="L60" s="71"/>
      <c r="M60" s="71"/>
      <c r="N60" s="71"/>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3.xml><?xml version="1.0" encoding="utf-8"?>
<worksheet xmlns="http://schemas.openxmlformats.org/spreadsheetml/2006/main" xmlns:r="http://schemas.openxmlformats.org/officeDocument/2006/relationships">
  <dimension ref="A1:O44"/>
  <sheetViews>
    <sheetView view="pageBreakPreview" zoomScale="70" zoomScaleSheetLayoutView="70" workbookViewId="0" topLeftCell="A1">
      <selection activeCell="B1" sqref="B1:O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519">
        <v>13</v>
      </c>
      <c r="B1" s="521" t="s">
        <v>254</v>
      </c>
      <c r="C1" s="522"/>
      <c r="D1" s="522"/>
      <c r="E1" s="522"/>
      <c r="F1" s="522"/>
      <c r="G1" s="522"/>
      <c r="H1" s="522"/>
      <c r="I1" s="522"/>
      <c r="J1" s="522"/>
      <c r="K1" s="522"/>
      <c r="L1" s="522"/>
      <c r="M1" s="522"/>
      <c r="N1" s="522"/>
      <c r="O1" s="522"/>
    </row>
    <row r="2" ht="7.5" customHeight="1" thickBot="1">
      <c r="A2" s="531"/>
    </row>
    <row r="3" spans="1:15" s="9" customFormat="1" ht="18.75" customHeight="1">
      <c r="A3" s="531"/>
      <c r="B3" s="3"/>
      <c r="C3" s="4"/>
      <c r="D3" s="5"/>
      <c r="E3" s="6"/>
      <c r="F3" s="7" t="s">
        <v>0</v>
      </c>
      <c r="G3" s="7" t="s">
        <v>1</v>
      </c>
      <c r="H3" s="7" t="s">
        <v>2</v>
      </c>
      <c r="I3" s="7"/>
      <c r="J3" s="7"/>
      <c r="K3" s="7" t="s">
        <v>3</v>
      </c>
      <c r="L3" s="7" t="s">
        <v>4</v>
      </c>
      <c r="M3" s="8" t="s">
        <v>5</v>
      </c>
      <c r="N3" s="523" t="s">
        <v>6</v>
      </c>
      <c r="O3" s="526" t="s">
        <v>7</v>
      </c>
    </row>
    <row r="4" spans="1:15" s="9" customFormat="1" ht="18.75" customHeight="1">
      <c r="A4" s="531"/>
      <c r="B4" s="10"/>
      <c r="C4" s="11" t="s">
        <v>8</v>
      </c>
      <c r="D4" s="12" t="s">
        <v>9</v>
      </c>
      <c r="E4" s="13" t="s">
        <v>10</v>
      </c>
      <c r="F4" s="13" t="s">
        <v>11</v>
      </c>
      <c r="G4" s="13" t="s">
        <v>12</v>
      </c>
      <c r="H4" s="13" t="s">
        <v>13</v>
      </c>
      <c r="I4" s="13" t="s">
        <v>14</v>
      </c>
      <c r="J4" s="13" t="s">
        <v>4</v>
      </c>
      <c r="K4" s="13" t="s">
        <v>15</v>
      </c>
      <c r="L4" s="13" t="s">
        <v>16</v>
      </c>
      <c r="M4" s="14" t="s">
        <v>17</v>
      </c>
      <c r="N4" s="524"/>
      <c r="O4" s="527"/>
    </row>
    <row r="5" spans="1:15" s="9" customFormat="1" ht="18.75" customHeight="1" thickBot="1">
      <c r="A5" s="531"/>
      <c r="B5" s="15"/>
      <c r="C5" s="16"/>
      <c r="D5" s="17" t="s">
        <v>18</v>
      </c>
      <c r="E5" s="18" t="s">
        <v>19</v>
      </c>
      <c r="F5" s="18" t="s">
        <v>20</v>
      </c>
      <c r="G5" s="18" t="s">
        <v>21</v>
      </c>
      <c r="H5" s="18" t="s">
        <v>22</v>
      </c>
      <c r="I5" s="18" t="s">
        <v>23</v>
      </c>
      <c r="J5" s="18" t="s">
        <v>24</v>
      </c>
      <c r="K5" s="18" t="s">
        <v>25</v>
      </c>
      <c r="L5" s="18" t="s">
        <v>26</v>
      </c>
      <c r="M5" s="19"/>
      <c r="N5" s="525"/>
      <c r="O5" s="528"/>
    </row>
    <row r="6" spans="1:15" s="27" customFormat="1" ht="19.5" customHeight="1">
      <c r="A6" s="531"/>
      <c r="B6" s="20">
        <v>41</v>
      </c>
      <c r="C6" s="21" t="s">
        <v>67</v>
      </c>
      <c r="D6" s="22">
        <f>ROUND('13 決算（千円）'!D6/1000,0)</f>
        <v>11611</v>
      </c>
      <c r="E6" s="23">
        <f>ROUND('13 決算（千円）'!E6/1000,0)</f>
        <v>11034</v>
      </c>
      <c r="F6" s="23">
        <f>ROUND('13 決算（千円）'!F6/1000,0)</f>
        <v>578</v>
      </c>
      <c r="G6" s="23">
        <f>ROUND('13 決算（千円）'!G6/1000,0)</f>
        <v>16</v>
      </c>
      <c r="H6" s="23">
        <f>ROUND('13 決算（千円）'!H6/1000,0)</f>
        <v>561</v>
      </c>
      <c r="I6" s="23">
        <f>ROUND('13 決算（千円）'!I6/1000,0)</f>
        <v>38</v>
      </c>
      <c r="J6" s="23">
        <f>ROUND('13 決算（千円）'!J6/1000,0)</f>
        <v>3</v>
      </c>
      <c r="K6" s="23">
        <f>ROUND('13 決算（千円）'!K6/1000,0)</f>
        <v>0</v>
      </c>
      <c r="L6" s="23">
        <f>ROUND('13 決算（千円）'!L6/1000,0)</f>
        <v>0</v>
      </c>
      <c r="M6" s="24">
        <f>ROUND('13 決算（千円）'!M6/1000,0)</f>
        <v>41</v>
      </c>
      <c r="N6" s="25">
        <v>7.3</v>
      </c>
      <c r="O6" s="26">
        <v>91.1</v>
      </c>
    </row>
    <row r="7" spans="1:15" s="27" customFormat="1" ht="19.5" customHeight="1">
      <c r="A7" s="531"/>
      <c r="B7" s="28">
        <v>42</v>
      </c>
      <c r="C7" s="29" t="s">
        <v>68</v>
      </c>
      <c r="D7" s="30">
        <f>ROUND('13 決算（千円）'!D7/1000,0)</f>
        <v>15113</v>
      </c>
      <c r="E7" s="31">
        <f>ROUND('13 決算（千円）'!E7/1000,0)</f>
        <v>14302</v>
      </c>
      <c r="F7" s="31">
        <f>ROUND('13 決算（千円）'!F7/1000,0)</f>
        <v>810</v>
      </c>
      <c r="G7" s="31">
        <f>ROUND('13 決算（千円）'!G7/1000,0)</f>
        <v>36</v>
      </c>
      <c r="H7" s="31">
        <f>ROUND('13 決算（千円）'!H7/1000,0)</f>
        <v>774</v>
      </c>
      <c r="I7" s="31">
        <f>ROUND('13 決算（千円）'!I7/1000,0)</f>
        <v>180</v>
      </c>
      <c r="J7" s="31">
        <f>ROUND('13 決算（千円）'!J7/1000,0)</f>
        <v>334</v>
      </c>
      <c r="K7" s="31">
        <f>ROUND('13 決算（千円）'!K7/1000,0)</f>
        <v>0</v>
      </c>
      <c r="L7" s="31">
        <f>ROUND('13 決算（千円）'!L7/1000,0)</f>
        <v>466</v>
      </c>
      <c r="M7" s="32">
        <f>ROUND('13 決算（千円）'!M7/1000,0)</f>
        <v>47</v>
      </c>
      <c r="N7" s="33">
        <v>9.7</v>
      </c>
      <c r="O7" s="34">
        <v>96.3</v>
      </c>
    </row>
    <row r="8" spans="1:15" s="27" customFormat="1" ht="19.5" customHeight="1">
      <c r="A8" s="531"/>
      <c r="B8" s="28">
        <v>43</v>
      </c>
      <c r="C8" s="29" t="s">
        <v>69</v>
      </c>
      <c r="D8" s="30">
        <f>ROUND('13 決算（千円）'!D8/1000,0)</f>
        <v>10880</v>
      </c>
      <c r="E8" s="31">
        <f>ROUND('13 決算（千円）'!E8/1000,0)</f>
        <v>10359</v>
      </c>
      <c r="F8" s="31">
        <f>ROUND('13 決算（千円）'!F8/1000,0)</f>
        <v>521</v>
      </c>
      <c r="G8" s="31">
        <f>ROUND('13 決算（千円）'!G8/1000,0)</f>
        <v>188</v>
      </c>
      <c r="H8" s="31">
        <f>ROUND('13 決算（千円）'!H8/1000,0)</f>
        <v>334</v>
      </c>
      <c r="I8" s="31">
        <f>ROUND('13 決算（千円）'!I8/1000,0)</f>
        <v>26</v>
      </c>
      <c r="J8" s="31">
        <f>ROUND('13 決算（千円）'!J8/1000,0)</f>
        <v>411</v>
      </c>
      <c r="K8" s="31">
        <f>ROUND('13 決算（千円）'!K8/1000,0)</f>
        <v>0</v>
      </c>
      <c r="L8" s="31">
        <f>ROUND('13 決算（千円）'!L8/1000,0)</f>
        <v>382</v>
      </c>
      <c r="M8" s="32">
        <f>ROUND('13 決算（千円）'!M8/1000,0)</f>
        <v>55</v>
      </c>
      <c r="N8" s="33">
        <v>4.9</v>
      </c>
      <c r="O8" s="34">
        <v>85.4</v>
      </c>
    </row>
    <row r="9" spans="1:15" s="27" customFormat="1" ht="19.5" customHeight="1">
      <c r="A9" s="531"/>
      <c r="B9" s="28">
        <v>44</v>
      </c>
      <c r="C9" s="29" t="s">
        <v>70</v>
      </c>
      <c r="D9" s="30">
        <f>ROUND('13 決算（千円）'!D9/1000,0)</f>
        <v>4568</v>
      </c>
      <c r="E9" s="31">
        <f>ROUND('13 決算（千円）'!E9/1000,0)</f>
        <v>4263</v>
      </c>
      <c r="F9" s="31">
        <f>ROUND('13 決算（千円）'!F9/1000,0)</f>
        <v>306</v>
      </c>
      <c r="G9" s="31">
        <f>ROUND('13 決算（千円）'!G9/1000,0)</f>
        <v>98</v>
      </c>
      <c r="H9" s="31">
        <f>ROUND('13 決算（千円）'!H9/1000,0)</f>
        <v>207</v>
      </c>
      <c r="I9" s="31">
        <f>ROUND('13 決算（千円）'!I9/1000,0)</f>
        <v>37</v>
      </c>
      <c r="J9" s="31">
        <f>ROUND('13 決算（千円）'!J9/1000,0)</f>
        <v>113</v>
      </c>
      <c r="K9" s="31">
        <f>ROUND('13 決算（千円）'!K9/1000,0)</f>
        <v>0</v>
      </c>
      <c r="L9" s="31">
        <f>ROUND('13 決算（千円）'!L9/1000,0)</f>
        <v>14</v>
      </c>
      <c r="M9" s="32">
        <f>ROUND('13 決算（千円）'!M9/1000,0)</f>
        <v>136</v>
      </c>
      <c r="N9" s="33">
        <v>7</v>
      </c>
      <c r="O9" s="34">
        <v>85.4</v>
      </c>
    </row>
    <row r="10" spans="1:15" s="27" customFormat="1" ht="19.5" customHeight="1">
      <c r="A10" s="531"/>
      <c r="B10" s="28">
        <v>45</v>
      </c>
      <c r="C10" s="29" t="s">
        <v>71</v>
      </c>
      <c r="D10" s="30">
        <f>ROUND('13 決算（千円）'!D10/1000,0)</f>
        <v>6220</v>
      </c>
      <c r="E10" s="31">
        <f>ROUND('13 決算（千円）'!E10/1000,0)</f>
        <v>5778</v>
      </c>
      <c r="F10" s="31">
        <f>ROUND('13 決算（千円）'!F10/1000,0)</f>
        <v>442</v>
      </c>
      <c r="G10" s="31">
        <f>ROUND('13 決算（千円）'!G10/1000,0)</f>
        <v>19</v>
      </c>
      <c r="H10" s="31">
        <f>ROUND('13 決算（千円）'!H10/1000,0)</f>
        <v>423</v>
      </c>
      <c r="I10" s="31">
        <f>ROUND('13 決算（千円）'!I10/1000,0)</f>
        <v>50</v>
      </c>
      <c r="J10" s="31">
        <f>ROUND('13 決算（千円）'!J10/1000,0)</f>
        <v>0</v>
      </c>
      <c r="K10" s="31">
        <f>ROUND('13 決算（千円）'!K10/1000,0)</f>
        <v>0</v>
      </c>
      <c r="L10" s="31">
        <f>ROUND('13 決算（千円）'!L10/1000,0)</f>
        <v>111</v>
      </c>
      <c r="M10" s="32">
        <f>ROUND('13 決算（千円）'!M10/1000,0)</f>
        <v>-60</v>
      </c>
      <c r="N10" s="33">
        <v>10.3</v>
      </c>
      <c r="O10" s="34">
        <v>89.7</v>
      </c>
    </row>
    <row r="11" spans="1:15" s="27" customFormat="1" ht="19.5" customHeight="1">
      <c r="A11" s="531"/>
      <c r="B11" s="28">
        <v>46</v>
      </c>
      <c r="C11" s="29" t="s">
        <v>72</v>
      </c>
      <c r="D11" s="30">
        <f>ROUND('13 決算（千円）'!D11/1000,0)</f>
        <v>6550</v>
      </c>
      <c r="E11" s="31">
        <f>ROUND('13 決算（千円）'!E11/1000,0)</f>
        <v>6219</v>
      </c>
      <c r="F11" s="31">
        <f>ROUND('13 決算（千円）'!F11/1000,0)</f>
        <v>331</v>
      </c>
      <c r="G11" s="31">
        <f>ROUND('13 決算（千円）'!G11/1000,0)</f>
        <v>1</v>
      </c>
      <c r="H11" s="31">
        <f>ROUND('13 決算（千円）'!H11/1000,0)</f>
        <v>330</v>
      </c>
      <c r="I11" s="31">
        <f>ROUND('13 決算（千円）'!I11/1000,0)</f>
        <v>92</v>
      </c>
      <c r="J11" s="31">
        <f>ROUND('13 決算（千円）'!J11/1000,0)</f>
        <v>278</v>
      </c>
      <c r="K11" s="31">
        <f>ROUND('13 決算（千円）'!K11/1000,0)</f>
        <v>0</v>
      </c>
      <c r="L11" s="31">
        <f>ROUND('13 決算（千円）'!L11/1000,0)</f>
        <v>268</v>
      </c>
      <c r="M11" s="32">
        <f>ROUND('13 決算（千円）'!M11/1000,0)</f>
        <v>102</v>
      </c>
      <c r="N11" s="33">
        <v>7.8</v>
      </c>
      <c r="O11" s="34">
        <v>82.7</v>
      </c>
    </row>
    <row r="12" spans="1:15" s="27" customFormat="1" ht="19.5" customHeight="1">
      <c r="A12" s="531"/>
      <c r="B12" s="28">
        <v>47</v>
      </c>
      <c r="C12" s="29" t="s">
        <v>73</v>
      </c>
      <c r="D12" s="30">
        <f>ROUND('13 決算（千円）'!D12/1000,0)</f>
        <v>9369</v>
      </c>
      <c r="E12" s="31">
        <f>ROUND('13 決算（千円）'!E12/1000,0)</f>
        <v>9051</v>
      </c>
      <c r="F12" s="31">
        <f>ROUND('13 決算（千円）'!F12/1000,0)</f>
        <v>318</v>
      </c>
      <c r="G12" s="31">
        <f>ROUND('13 決算（千円）'!G12/1000,0)</f>
        <v>16</v>
      </c>
      <c r="H12" s="31">
        <f>ROUND('13 決算（千円）'!H12/1000,0)</f>
        <v>302</v>
      </c>
      <c r="I12" s="31">
        <f>ROUND('13 決算（千円）'!I12/1000,0)</f>
        <v>-89</v>
      </c>
      <c r="J12" s="31">
        <f>ROUND('13 決算（千円）'!J12/1000,0)</f>
        <v>0</v>
      </c>
      <c r="K12" s="31">
        <f>ROUND('13 決算（千円）'!K12/1000,0)</f>
        <v>0</v>
      </c>
      <c r="L12" s="31">
        <f>ROUND('13 決算（千円）'!L12/1000,0)</f>
        <v>246</v>
      </c>
      <c r="M12" s="32">
        <f>ROUND('13 決算（千円）'!M12/1000,0)</f>
        <v>-334</v>
      </c>
      <c r="N12" s="33">
        <v>4.7</v>
      </c>
      <c r="O12" s="34">
        <v>90.9</v>
      </c>
    </row>
    <row r="13" spans="1:15" s="27" customFormat="1" ht="19.5" customHeight="1">
      <c r="A13" s="531"/>
      <c r="B13" s="28">
        <v>48</v>
      </c>
      <c r="C13" s="29" t="s">
        <v>74</v>
      </c>
      <c r="D13" s="30">
        <f>ROUND('13 決算（千円）'!D13/1000,0)</f>
        <v>8789</v>
      </c>
      <c r="E13" s="31">
        <f>ROUND('13 決算（千円）'!E13/1000,0)</f>
        <v>8384</v>
      </c>
      <c r="F13" s="31">
        <f>ROUND('13 決算（千円）'!F13/1000,0)</f>
        <v>405</v>
      </c>
      <c r="G13" s="31">
        <f>ROUND('13 決算（千円）'!G13/1000,0)</f>
        <v>62</v>
      </c>
      <c r="H13" s="31">
        <f>ROUND('13 決算（千円）'!H13/1000,0)</f>
        <v>343</v>
      </c>
      <c r="I13" s="31">
        <f>ROUND('13 決算（千円）'!I13/1000,0)</f>
        <v>55</v>
      </c>
      <c r="J13" s="31">
        <f>ROUND('13 決算（千円）'!J13/1000,0)</f>
        <v>0</v>
      </c>
      <c r="K13" s="31">
        <f>ROUND('13 決算（千円）'!K13/1000,0)</f>
        <v>0</v>
      </c>
      <c r="L13" s="31">
        <f>ROUND('13 決算（千円）'!L13/1000,0)</f>
        <v>0</v>
      </c>
      <c r="M13" s="32">
        <f>ROUND('13 決算（千円）'!M13/1000,0)</f>
        <v>55</v>
      </c>
      <c r="N13" s="33">
        <v>6.7</v>
      </c>
      <c r="O13" s="34">
        <v>82.1</v>
      </c>
    </row>
    <row r="14" spans="1:15" s="27" customFormat="1" ht="19.5" customHeight="1">
      <c r="A14" s="531"/>
      <c r="B14" s="28">
        <v>49</v>
      </c>
      <c r="C14" s="29" t="s">
        <v>75</v>
      </c>
      <c r="D14" s="30">
        <f>ROUND('13 決算（千円）'!D14/1000,0)</f>
        <v>7047</v>
      </c>
      <c r="E14" s="31">
        <f>ROUND('13 決算（千円）'!E14/1000,0)</f>
        <v>6424</v>
      </c>
      <c r="F14" s="31">
        <f>ROUND('13 決算（千円）'!F14/1000,0)</f>
        <v>623</v>
      </c>
      <c r="G14" s="31">
        <f>ROUND('13 決算（千円）'!G14/1000,0)</f>
        <v>16</v>
      </c>
      <c r="H14" s="31">
        <f>ROUND('13 決算（千円）'!H14/1000,0)</f>
        <v>607</v>
      </c>
      <c r="I14" s="31">
        <f>ROUND('13 決算（千円）'!I14/1000,0)</f>
        <v>142</v>
      </c>
      <c r="J14" s="31">
        <f>ROUND('13 決算（千円）'!J14/1000,0)</f>
        <v>87</v>
      </c>
      <c r="K14" s="31">
        <f>ROUND('13 決算（千円）'!K14/1000,0)</f>
        <v>0</v>
      </c>
      <c r="L14" s="31">
        <f>ROUND('13 決算（千円）'!L14/1000,0)</f>
        <v>0</v>
      </c>
      <c r="M14" s="32">
        <f>ROUND('13 決算（千円）'!M14/1000,0)</f>
        <v>228</v>
      </c>
      <c r="N14" s="33">
        <v>12.8</v>
      </c>
      <c r="O14" s="34">
        <v>82.6</v>
      </c>
    </row>
    <row r="15" spans="1:15" s="27" customFormat="1" ht="19.5" customHeight="1">
      <c r="A15" s="531"/>
      <c r="B15" s="28">
        <v>50</v>
      </c>
      <c r="C15" s="29" t="s">
        <v>76</v>
      </c>
      <c r="D15" s="30">
        <f>ROUND('13 決算（千円）'!D15/1000,0)</f>
        <v>5022</v>
      </c>
      <c r="E15" s="31">
        <f>ROUND('13 決算（千円）'!E15/1000,0)</f>
        <v>4942</v>
      </c>
      <c r="F15" s="31">
        <f>ROUND('13 決算（千円）'!F15/1000,0)</f>
        <v>79</v>
      </c>
      <c r="G15" s="31">
        <f>ROUND('13 決算（千円）'!G15/1000,0)</f>
        <v>1</v>
      </c>
      <c r="H15" s="31">
        <f>ROUND('13 決算（千円）'!H15/1000,0)</f>
        <v>78</v>
      </c>
      <c r="I15" s="31">
        <f>ROUND('13 決算（千円）'!I15/1000,0)</f>
        <v>-39</v>
      </c>
      <c r="J15" s="31">
        <f>ROUND('13 決算（千円）'!J15/1000,0)</f>
        <v>144</v>
      </c>
      <c r="K15" s="31">
        <f>ROUND('13 決算（千円）'!K15/1000,0)</f>
        <v>0</v>
      </c>
      <c r="L15" s="31">
        <f>ROUND('13 決算（千円）'!L15/1000,0)</f>
        <v>1</v>
      </c>
      <c r="M15" s="32">
        <f>ROUND('13 決算（千円）'!M15/1000,0)</f>
        <v>104</v>
      </c>
      <c r="N15" s="33">
        <v>2.2</v>
      </c>
      <c r="O15" s="34">
        <v>90.9</v>
      </c>
    </row>
    <row r="16" spans="1:15" s="27" customFormat="1" ht="19.5" customHeight="1">
      <c r="A16" s="531"/>
      <c r="B16" s="28">
        <v>51</v>
      </c>
      <c r="C16" s="29" t="s">
        <v>77</v>
      </c>
      <c r="D16" s="30">
        <f>ROUND('13 決算（千円）'!D16/1000,0)</f>
        <v>5708</v>
      </c>
      <c r="E16" s="31">
        <f>ROUND('13 決算（千円）'!E16/1000,0)</f>
        <v>5488</v>
      </c>
      <c r="F16" s="31">
        <f>ROUND('13 決算（千円）'!F16/1000,0)</f>
        <v>220</v>
      </c>
      <c r="G16" s="31">
        <f>ROUND('13 決算（千円）'!G16/1000,0)</f>
        <v>20</v>
      </c>
      <c r="H16" s="31">
        <f>ROUND('13 決算（千円）'!H16/1000,0)</f>
        <v>200</v>
      </c>
      <c r="I16" s="31">
        <f>ROUND('13 決算（千円）'!I16/1000,0)</f>
        <v>42</v>
      </c>
      <c r="J16" s="31">
        <f>ROUND('13 決算（千円）'!J16/1000,0)</f>
        <v>94</v>
      </c>
      <c r="K16" s="31">
        <f>ROUND('13 決算（千円）'!K16/1000,0)</f>
        <v>114</v>
      </c>
      <c r="L16" s="31">
        <f>ROUND('13 決算（千円）'!L16/1000,0)</f>
        <v>0</v>
      </c>
      <c r="M16" s="32">
        <f>ROUND('13 決算（千円）'!M16/1000,0)</f>
        <v>251</v>
      </c>
      <c r="N16" s="33">
        <v>5.2</v>
      </c>
      <c r="O16" s="34">
        <v>85.5</v>
      </c>
    </row>
    <row r="17" spans="1:15" s="27" customFormat="1" ht="19.5" customHeight="1">
      <c r="A17" s="531"/>
      <c r="B17" s="28">
        <v>52</v>
      </c>
      <c r="C17" s="29" t="s">
        <v>78</v>
      </c>
      <c r="D17" s="30">
        <f>ROUND('13 決算（千円）'!D17/1000,0)</f>
        <v>3743</v>
      </c>
      <c r="E17" s="31">
        <f>ROUND('13 決算（千円）'!E17/1000,0)</f>
        <v>3566</v>
      </c>
      <c r="F17" s="31">
        <f>ROUND('13 決算（千円）'!F17/1000,0)</f>
        <v>176</v>
      </c>
      <c r="G17" s="31">
        <f>ROUND('13 決算（千円）'!G17/1000,0)</f>
        <v>15</v>
      </c>
      <c r="H17" s="31">
        <f>ROUND('13 決算（千円）'!H17/1000,0)</f>
        <v>161</v>
      </c>
      <c r="I17" s="31">
        <f>ROUND('13 決算（千円）'!I17/1000,0)</f>
        <v>-59</v>
      </c>
      <c r="J17" s="31">
        <f>ROUND('13 決算（千円）'!J17/1000,0)</f>
        <v>255</v>
      </c>
      <c r="K17" s="31">
        <f>ROUND('13 決算（千円）'!K17/1000,0)</f>
        <v>0</v>
      </c>
      <c r="L17" s="31">
        <f>ROUND('13 決算（千円）'!L17/1000,0)</f>
        <v>50</v>
      </c>
      <c r="M17" s="32">
        <f>ROUND('13 決算（千円）'!M17/1000,0)</f>
        <v>146</v>
      </c>
      <c r="N17" s="33">
        <v>6.8</v>
      </c>
      <c r="O17" s="34">
        <v>85</v>
      </c>
    </row>
    <row r="18" spans="1:15" s="27" customFormat="1" ht="19.5" customHeight="1">
      <c r="A18" s="531"/>
      <c r="B18" s="28">
        <v>53</v>
      </c>
      <c r="C18" s="29" t="s">
        <v>79</v>
      </c>
      <c r="D18" s="30">
        <f>ROUND('13 決算（千円）'!D18/1000,0)</f>
        <v>4396</v>
      </c>
      <c r="E18" s="31">
        <f>ROUND('13 決算（千円）'!E18/1000,0)</f>
        <v>4190</v>
      </c>
      <c r="F18" s="31">
        <f>ROUND('13 決算（千円）'!F18/1000,0)</f>
        <v>206</v>
      </c>
      <c r="G18" s="31">
        <f>ROUND('13 決算（千円）'!G18/1000,0)</f>
        <v>51</v>
      </c>
      <c r="H18" s="31">
        <f>ROUND('13 決算（千円）'!H18/1000,0)</f>
        <v>156</v>
      </c>
      <c r="I18" s="31">
        <f>ROUND('13 決算（千円）'!I18/1000,0)</f>
        <v>46</v>
      </c>
      <c r="J18" s="31">
        <f>ROUND('13 決算（千円）'!J18/1000,0)</f>
        <v>75</v>
      </c>
      <c r="K18" s="31">
        <f>ROUND('13 決算（千円）'!K18/1000,0)</f>
        <v>0</v>
      </c>
      <c r="L18" s="31">
        <f>ROUND('13 決算（千円）'!L18/1000,0)</f>
        <v>0</v>
      </c>
      <c r="M18" s="32">
        <f>ROUND('13 決算（千円）'!M18/1000,0)</f>
        <v>120</v>
      </c>
      <c r="N18" s="33">
        <v>5.1</v>
      </c>
      <c r="O18" s="34">
        <v>76.1</v>
      </c>
    </row>
    <row r="19" spans="1:15" s="27" customFormat="1" ht="19.5" customHeight="1">
      <c r="A19" s="531"/>
      <c r="B19" s="28">
        <v>54</v>
      </c>
      <c r="C19" s="29" t="s">
        <v>80</v>
      </c>
      <c r="D19" s="30">
        <f>ROUND('13 決算（千円）'!D19/1000,0)</f>
        <v>3469</v>
      </c>
      <c r="E19" s="31">
        <f>ROUND('13 決算（千円）'!E19/1000,0)</f>
        <v>3328</v>
      </c>
      <c r="F19" s="31">
        <f>ROUND('13 決算（千円）'!F19/1000,0)</f>
        <v>141</v>
      </c>
      <c r="G19" s="31">
        <f>ROUND('13 決算（千円）'!G19/1000,0)</f>
        <v>0</v>
      </c>
      <c r="H19" s="31">
        <f>ROUND('13 決算（千円）'!H19/1000,0)</f>
        <v>141</v>
      </c>
      <c r="I19" s="31">
        <f>ROUND('13 決算（千円）'!I19/1000,0)</f>
        <v>82</v>
      </c>
      <c r="J19" s="31">
        <f>ROUND('13 決算（千円）'!J19/1000,0)</f>
        <v>59</v>
      </c>
      <c r="K19" s="31">
        <f>ROUND('13 決算（千円）'!K19/1000,0)</f>
        <v>0</v>
      </c>
      <c r="L19" s="31">
        <f>ROUND('13 決算（千円）'!L19/1000,0)</f>
        <v>63</v>
      </c>
      <c r="M19" s="32">
        <f>ROUND('13 決算（千円）'!M19/1000,0)</f>
        <v>78</v>
      </c>
      <c r="N19" s="33">
        <v>6.1</v>
      </c>
      <c r="O19" s="34">
        <v>87.8</v>
      </c>
    </row>
    <row r="20" spans="1:15" s="27" customFormat="1" ht="19.5" customHeight="1">
      <c r="A20" s="531"/>
      <c r="B20" s="28">
        <v>55</v>
      </c>
      <c r="C20" s="29" t="s">
        <v>81</v>
      </c>
      <c r="D20" s="30">
        <f>ROUND('13 決算（千円）'!D20/1000,0)</f>
        <v>7495</v>
      </c>
      <c r="E20" s="31">
        <f>ROUND('13 決算（千円）'!E20/1000,0)</f>
        <v>7017</v>
      </c>
      <c r="F20" s="31">
        <f>ROUND('13 決算（千円）'!F20/1000,0)</f>
        <v>478</v>
      </c>
      <c r="G20" s="31">
        <f>ROUND('13 決算（千円）'!G20/1000,0)</f>
        <v>14</v>
      </c>
      <c r="H20" s="31">
        <f>ROUND('13 決算（千円）'!H20/1000,0)</f>
        <v>464</v>
      </c>
      <c r="I20" s="31">
        <f>ROUND('13 決算（千円）'!I20/1000,0)</f>
        <v>-33</v>
      </c>
      <c r="J20" s="31">
        <f>ROUND('13 決算（千円）'!J20/1000,0)</f>
        <v>164</v>
      </c>
      <c r="K20" s="31">
        <f>ROUND('13 決算（千円）'!K20/1000,0)</f>
        <v>0</v>
      </c>
      <c r="L20" s="31">
        <f>ROUND('13 決算（千円）'!L20/1000,0)</f>
        <v>0</v>
      </c>
      <c r="M20" s="32">
        <f>ROUND('13 決算（千円）'!M20/1000,0)</f>
        <v>131</v>
      </c>
      <c r="N20" s="33">
        <v>10.4</v>
      </c>
      <c r="O20" s="34">
        <v>82.7</v>
      </c>
    </row>
    <row r="21" spans="1:15" s="27" customFormat="1" ht="19.5" customHeight="1">
      <c r="A21" s="531"/>
      <c r="B21" s="28">
        <v>56</v>
      </c>
      <c r="C21" s="29" t="s">
        <v>82</v>
      </c>
      <c r="D21" s="30">
        <f>ROUND('13 決算（千円）'!D21/1000,0)</f>
        <v>2021</v>
      </c>
      <c r="E21" s="31">
        <f>ROUND('13 決算（千円）'!E21/1000,0)</f>
        <v>1865</v>
      </c>
      <c r="F21" s="31">
        <f>ROUND('13 決算（千円）'!F21/1000,0)</f>
        <v>156</v>
      </c>
      <c r="G21" s="31">
        <f>ROUND('13 決算（千円）'!G21/1000,0)</f>
        <v>32</v>
      </c>
      <c r="H21" s="31">
        <f>ROUND('13 決算（千円）'!H21/1000,0)</f>
        <v>123</v>
      </c>
      <c r="I21" s="31">
        <f>ROUND('13 決算（千円）'!I21/1000,0)</f>
        <v>31</v>
      </c>
      <c r="J21" s="31">
        <f>ROUND('13 決算（千円）'!J21/1000,0)</f>
        <v>100</v>
      </c>
      <c r="K21" s="31">
        <f>ROUND('13 決算（千円）'!K21/1000,0)</f>
        <v>3</v>
      </c>
      <c r="L21" s="31">
        <f>ROUND('13 決算（千円）'!L21/1000,0)</f>
        <v>50</v>
      </c>
      <c r="M21" s="32">
        <f>ROUND('13 決算（千円）'!M21/1000,0)</f>
        <v>84</v>
      </c>
      <c r="N21" s="33">
        <v>8.5</v>
      </c>
      <c r="O21" s="34">
        <v>80.4</v>
      </c>
    </row>
    <row r="22" spans="1:15" s="27" customFormat="1" ht="19.5" customHeight="1">
      <c r="A22" s="531"/>
      <c r="B22" s="28">
        <v>57</v>
      </c>
      <c r="C22" s="29" t="s">
        <v>83</v>
      </c>
      <c r="D22" s="30">
        <f>ROUND('13 決算（千円）'!D22/1000,0)</f>
        <v>5498</v>
      </c>
      <c r="E22" s="31">
        <f>ROUND('13 決算（千円）'!E22/1000,0)</f>
        <v>4811</v>
      </c>
      <c r="F22" s="31">
        <f>ROUND('13 決算（千円）'!F22/1000,0)</f>
        <v>687</v>
      </c>
      <c r="G22" s="31">
        <f>ROUND('13 決算（千円）'!G22/1000,0)</f>
        <v>161</v>
      </c>
      <c r="H22" s="31">
        <f>ROUND('13 決算（千円）'!H22/1000,0)</f>
        <v>525</v>
      </c>
      <c r="I22" s="31">
        <f>ROUND('13 決算（千円）'!I22/1000,0)</f>
        <v>189</v>
      </c>
      <c r="J22" s="31">
        <f>ROUND('13 決算（千円）'!J22/1000,0)</f>
        <v>201</v>
      </c>
      <c r="K22" s="31">
        <f>ROUND('13 決算（千円）'!K22/1000,0)</f>
        <v>0</v>
      </c>
      <c r="L22" s="31">
        <f>ROUND('13 決算（千円）'!L22/1000,0)</f>
        <v>49</v>
      </c>
      <c r="M22" s="32">
        <f>ROUND('13 決算（千円）'!M22/1000,0)</f>
        <v>342</v>
      </c>
      <c r="N22" s="33">
        <v>16.8</v>
      </c>
      <c r="O22" s="34">
        <v>74.8</v>
      </c>
    </row>
    <row r="23" spans="1:15" s="27" customFormat="1" ht="19.5" customHeight="1">
      <c r="A23" s="531"/>
      <c r="B23" s="28">
        <v>58</v>
      </c>
      <c r="C23" s="29" t="s">
        <v>84</v>
      </c>
      <c r="D23" s="30">
        <f>ROUND('13 決算（千円）'!D23/1000,0)</f>
        <v>6698</v>
      </c>
      <c r="E23" s="31">
        <f>ROUND('13 決算（千円）'!E23/1000,0)</f>
        <v>6138</v>
      </c>
      <c r="F23" s="31">
        <f>ROUND('13 決算（千円）'!F23/1000,0)</f>
        <v>560</v>
      </c>
      <c r="G23" s="31">
        <f>ROUND('13 決算（千円）'!G23/1000,0)</f>
        <v>59</v>
      </c>
      <c r="H23" s="31">
        <f>ROUND('13 決算（千円）'!H23/1000,0)</f>
        <v>501</v>
      </c>
      <c r="I23" s="31">
        <f>ROUND('13 決算（千円）'!I23/1000,0)</f>
        <v>24</v>
      </c>
      <c r="J23" s="31">
        <f>ROUND('13 決算（千円）'!J23/1000,0)</f>
        <v>120</v>
      </c>
      <c r="K23" s="31">
        <f>ROUND('13 決算（千円）'!K23/1000,0)</f>
        <v>0</v>
      </c>
      <c r="L23" s="31">
        <f>ROUND('13 決算（千円）'!L23/1000,0)</f>
        <v>0</v>
      </c>
      <c r="M23" s="32">
        <f>ROUND('13 決算（千円）'!M23/1000,0)</f>
        <v>145</v>
      </c>
      <c r="N23" s="33">
        <v>12.7</v>
      </c>
      <c r="O23" s="34">
        <v>78.1</v>
      </c>
    </row>
    <row r="24" spans="1:15" s="27" customFormat="1" ht="19.5" customHeight="1">
      <c r="A24" s="531"/>
      <c r="B24" s="28">
        <v>59</v>
      </c>
      <c r="C24" s="29" t="s">
        <v>85</v>
      </c>
      <c r="D24" s="30">
        <f>ROUND('13 決算（千円）'!D24/1000,0)</f>
        <v>10645</v>
      </c>
      <c r="E24" s="31">
        <f>ROUND('13 決算（千円）'!E24/1000,0)</f>
        <v>9813</v>
      </c>
      <c r="F24" s="31">
        <f>ROUND('13 決算（千円）'!F24/1000,0)</f>
        <v>833</v>
      </c>
      <c r="G24" s="31">
        <f>ROUND('13 決算（千円）'!G24/1000,0)</f>
        <v>41</v>
      </c>
      <c r="H24" s="31">
        <f>ROUND('13 決算（千円）'!H24/1000,0)</f>
        <v>791</v>
      </c>
      <c r="I24" s="31">
        <f>ROUND('13 決算（千円）'!I24/1000,0)</f>
        <v>218</v>
      </c>
      <c r="J24" s="31">
        <f>ROUND('13 決算（千円）'!J24/1000,0)</f>
        <v>225</v>
      </c>
      <c r="K24" s="31">
        <f>ROUND('13 決算（千円）'!K24/1000,0)</f>
        <v>0</v>
      </c>
      <c r="L24" s="31">
        <f>ROUND('13 決算（千円）'!L24/1000,0)</f>
        <v>294</v>
      </c>
      <c r="M24" s="32">
        <f>ROUND('13 決算（千円）'!M24/1000,0)</f>
        <v>149</v>
      </c>
      <c r="N24" s="33">
        <v>13.2</v>
      </c>
      <c r="O24" s="34">
        <v>78.9</v>
      </c>
    </row>
    <row r="25" spans="1:15" s="27" customFormat="1" ht="19.5" customHeight="1">
      <c r="A25" s="531"/>
      <c r="B25" s="28">
        <v>60</v>
      </c>
      <c r="C25" s="29" t="s">
        <v>86</v>
      </c>
      <c r="D25" s="30">
        <f>ROUND('13 決算（千円）'!D25/1000,0)</f>
        <v>12178</v>
      </c>
      <c r="E25" s="31">
        <f>ROUND('13 決算（千円）'!E25/1000,0)</f>
        <v>11526</v>
      </c>
      <c r="F25" s="31">
        <f>ROUND('13 決算（千円）'!F25/1000,0)</f>
        <v>653</v>
      </c>
      <c r="G25" s="31">
        <f>ROUND('13 決算（千円）'!G25/1000,0)</f>
        <v>64</v>
      </c>
      <c r="H25" s="31">
        <f>ROUND('13 決算（千円）'!H25/1000,0)</f>
        <v>588</v>
      </c>
      <c r="I25" s="31">
        <f>ROUND('13 決算（千円）'!I25/1000,0)</f>
        <v>-15</v>
      </c>
      <c r="J25" s="31">
        <f>ROUND('13 決算（千円）'!J25/1000,0)</f>
        <v>388</v>
      </c>
      <c r="K25" s="31">
        <f>ROUND('13 決算（千円）'!K25/1000,0)</f>
        <v>0</v>
      </c>
      <c r="L25" s="31">
        <f>ROUND('13 決算（千円）'!L25/1000,0)</f>
        <v>0</v>
      </c>
      <c r="M25" s="32">
        <f>ROUND('13 決算（千円）'!M25/1000,0)</f>
        <v>373</v>
      </c>
      <c r="N25" s="33">
        <v>8</v>
      </c>
      <c r="O25" s="34">
        <v>81.2</v>
      </c>
    </row>
    <row r="26" spans="1:15" s="27" customFormat="1" ht="19.5" customHeight="1">
      <c r="A26" s="531"/>
      <c r="B26" s="28">
        <v>61</v>
      </c>
      <c r="C26" s="29" t="s">
        <v>87</v>
      </c>
      <c r="D26" s="30">
        <f>ROUND('13 決算（千円）'!D26/1000,0)</f>
        <v>10241</v>
      </c>
      <c r="E26" s="31">
        <f>ROUND('13 決算（千円）'!E26/1000,0)</f>
        <v>9539</v>
      </c>
      <c r="F26" s="31">
        <f>ROUND('13 決算（千円）'!F26/1000,0)</f>
        <v>702</v>
      </c>
      <c r="G26" s="31">
        <f>ROUND('13 決算（千円）'!G26/1000,0)</f>
        <v>200</v>
      </c>
      <c r="H26" s="31">
        <f>ROUND('13 決算（千円）'!H26/1000,0)</f>
        <v>502</v>
      </c>
      <c r="I26" s="31">
        <f>ROUND('13 決算（千円）'!I26/1000,0)</f>
        <v>244</v>
      </c>
      <c r="J26" s="31">
        <f>ROUND('13 決算（千円）'!J26/1000,0)</f>
        <v>129</v>
      </c>
      <c r="K26" s="31">
        <f>ROUND('13 決算（千円）'!K26/1000,0)</f>
        <v>0</v>
      </c>
      <c r="L26" s="31">
        <f>ROUND('13 決算（千円）'!L26/1000,0)</f>
        <v>240</v>
      </c>
      <c r="M26" s="32">
        <f>ROUND('13 決算（千円）'!M26/1000,0)</f>
        <v>133</v>
      </c>
      <c r="N26" s="33">
        <v>7.8</v>
      </c>
      <c r="O26" s="34">
        <v>90.7</v>
      </c>
    </row>
    <row r="27" spans="1:15" s="27" customFormat="1" ht="19.5" customHeight="1">
      <c r="A27" s="531"/>
      <c r="B27" s="28">
        <v>62</v>
      </c>
      <c r="C27" s="29" t="s">
        <v>88</v>
      </c>
      <c r="D27" s="30">
        <f>ROUND('13 決算（千円）'!D27/1000,0)</f>
        <v>13529</v>
      </c>
      <c r="E27" s="31">
        <f>ROUND('13 決算（千円）'!E27/1000,0)</f>
        <v>12806</v>
      </c>
      <c r="F27" s="31">
        <f>ROUND('13 決算（千円）'!F27/1000,0)</f>
        <v>723</v>
      </c>
      <c r="G27" s="31">
        <f>ROUND('13 決算（千円）'!G27/1000,0)</f>
        <v>167</v>
      </c>
      <c r="H27" s="31">
        <f>ROUND('13 決算（千円）'!H27/1000,0)</f>
        <v>557</v>
      </c>
      <c r="I27" s="31">
        <f>ROUND('13 決算（千円）'!I27/1000,0)</f>
        <v>27</v>
      </c>
      <c r="J27" s="31">
        <f>ROUND('13 決算（千円）'!J27/1000,0)</f>
        <v>1</v>
      </c>
      <c r="K27" s="31">
        <f>ROUND('13 決算（千円）'!K27/1000,0)</f>
        <v>0</v>
      </c>
      <c r="L27" s="31">
        <f>ROUND('13 決算（千円）'!L27/1000,0)</f>
        <v>123</v>
      </c>
      <c r="M27" s="32">
        <f>ROUND('13 決算（千円）'!M27/1000,0)</f>
        <v>-94</v>
      </c>
      <c r="N27" s="33">
        <v>6.5</v>
      </c>
      <c r="O27" s="34">
        <v>90.7</v>
      </c>
    </row>
    <row r="28" spans="1:15" s="27" customFormat="1" ht="19.5" customHeight="1" thickBot="1">
      <c r="A28" s="531"/>
      <c r="B28" s="35">
        <v>63</v>
      </c>
      <c r="C28" s="36" t="s">
        <v>89</v>
      </c>
      <c r="D28" s="37">
        <f>ROUND('13 決算（千円）'!D28/1000,0)</f>
        <v>8747</v>
      </c>
      <c r="E28" s="38">
        <f>ROUND('13 決算（千円）'!E28/1000,0)</f>
        <v>8162</v>
      </c>
      <c r="F28" s="38">
        <f>ROUND('13 決算（千円）'!F28/1000,0)</f>
        <v>585</v>
      </c>
      <c r="G28" s="38">
        <f>ROUND('13 決算（千円）'!G28/1000,0)</f>
        <v>101</v>
      </c>
      <c r="H28" s="38">
        <f>ROUND('13 決算（千円）'!H28/1000,0)</f>
        <v>484</v>
      </c>
      <c r="I28" s="38">
        <f>ROUND('13 決算（千円）'!I28/1000,0)</f>
        <v>110</v>
      </c>
      <c r="J28" s="38">
        <f>ROUND('13 決算（千円）'!J28/1000,0)</f>
        <v>193</v>
      </c>
      <c r="K28" s="38">
        <f>ROUND('13 決算（千円）'!K28/1000,0)</f>
        <v>0</v>
      </c>
      <c r="L28" s="38">
        <f>ROUND('13 決算（千円）'!L28/1000,0)</f>
        <v>160</v>
      </c>
      <c r="M28" s="39">
        <f>ROUND('13 決算（千円）'!M28/1000,0)</f>
        <v>143</v>
      </c>
      <c r="N28" s="40">
        <v>8.4</v>
      </c>
      <c r="O28" s="41">
        <v>85.4</v>
      </c>
    </row>
    <row r="29" spans="1:15" s="47" customFormat="1" ht="19.5" customHeight="1" thickBot="1" thickTop="1">
      <c r="A29" s="531"/>
      <c r="B29" s="532" t="s">
        <v>90</v>
      </c>
      <c r="C29" s="533"/>
      <c r="D29" s="42">
        <f>ROUND('13 決算（千円）'!D29/1000,0)</f>
        <v>179537</v>
      </c>
      <c r="E29" s="43">
        <f>ROUND('13 決算（千円）'!E29/1000,0)</f>
        <v>169004</v>
      </c>
      <c r="F29" s="43">
        <f>ROUND('13 決算（千円）'!F29/1000,0)</f>
        <v>10533</v>
      </c>
      <c r="G29" s="43">
        <f>ROUND('13 決算（千円）'!G29/1000,0)</f>
        <v>1381</v>
      </c>
      <c r="H29" s="43">
        <f>ROUND('13 決算（千円）'!H29/1000,0)</f>
        <v>9151</v>
      </c>
      <c r="I29" s="43">
        <f>ROUND('13 決算（千円）'!I29/1000,0)</f>
        <v>1398</v>
      </c>
      <c r="J29" s="43">
        <f>ROUND('13 決算（千円）'!J29/1000,0)</f>
        <v>3377</v>
      </c>
      <c r="K29" s="43">
        <f>ROUND('13 決算（千円）'!K29/1000,0)</f>
        <v>117</v>
      </c>
      <c r="L29" s="43">
        <f>ROUND('13 決算（千円）'!L29/1000,0)</f>
        <v>2517</v>
      </c>
      <c r="M29" s="44">
        <f>ROUND('13 決算（千円）'!M29/1000,0)</f>
        <v>2375</v>
      </c>
      <c r="N29" s="45">
        <v>8.2</v>
      </c>
      <c r="O29" s="46">
        <v>86</v>
      </c>
    </row>
    <row r="30" spans="1:15" s="47" customFormat="1" ht="19.5" customHeight="1" thickBot="1" thickTop="1">
      <c r="A30" s="531"/>
      <c r="B30" s="529" t="s">
        <v>91</v>
      </c>
      <c r="C30" s="530"/>
      <c r="D30" s="48">
        <f>ROUND('13 決算（千円）'!D30/1000,0)</f>
        <v>2457423</v>
      </c>
      <c r="E30" s="49">
        <f>ROUND('13 決算（千円）'!E30/1000,0)</f>
        <v>2336708</v>
      </c>
      <c r="F30" s="49">
        <f>ROUND('13 決算（千円）'!F30/1000,0)</f>
        <v>120714</v>
      </c>
      <c r="G30" s="49">
        <f>ROUND('13 決算（千円）'!G30/1000,0)</f>
        <v>24527</v>
      </c>
      <c r="H30" s="49">
        <f>ROUND('13 決算（千円）'!H30/1000,0)</f>
        <v>96187</v>
      </c>
      <c r="I30" s="49">
        <f>ROUND('13 決算（千円）'!I30/1000,0)</f>
        <v>3344</v>
      </c>
      <c r="J30" s="49">
        <f>ROUND('13 決算（千円）'!J30/1000,0)</f>
        <v>30128</v>
      </c>
      <c r="K30" s="49">
        <f>ROUND('13 決算（千円）'!K30/1000,0)</f>
        <v>1870</v>
      </c>
      <c r="L30" s="49">
        <f>ROUND('13 決算（千円）'!L30/1000,0)</f>
        <v>24170</v>
      </c>
      <c r="M30" s="50">
        <f>ROUND('13 決算（千円）'!M30/1000,0)</f>
        <v>11171</v>
      </c>
      <c r="N30" s="51">
        <v>7</v>
      </c>
      <c r="O30" s="52">
        <v>90.9</v>
      </c>
    </row>
    <row r="31" spans="1:15" s="47" customFormat="1" ht="9.75" customHeight="1">
      <c r="A31" s="531"/>
      <c r="B31" s="53"/>
      <c r="C31" s="53"/>
      <c r="D31" s="54"/>
      <c r="E31" s="54"/>
      <c r="F31" s="54"/>
      <c r="G31" s="54"/>
      <c r="H31" s="54"/>
      <c r="I31" s="54"/>
      <c r="J31" s="54"/>
      <c r="K31" s="54"/>
      <c r="L31" s="54"/>
      <c r="M31" s="54"/>
      <c r="N31" s="55"/>
      <c r="O31" s="55"/>
    </row>
    <row r="32" spans="1:15" s="47" customFormat="1" ht="27.75" customHeight="1">
      <c r="A32" s="531"/>
      <c r="B32" s="56" t="s">
        <v>92</v>
      </c>
      <c r="C32" s="53"/>
      <c r="D32" s="54"/>
      <c r="E32" s="54"/>
      <c r="F32" s="54"/>
      <c r="G32" s="54"/>
      <c r="H32" s="54"/>
      <c r="I32" s="54"/>
      <c r="J32" s="54"/>
      <c r="K32" s="54"/>
      <c r="L32" s="54"/>
      <c r="M32" s="54"/>
      <c r="N32" s="55"/>
      <c r="O32" s="55"/>
    </row>
    <row r="33" spans="1:15" s="47" customFormat="1" ht="235.5" customHeight="1">
      <c r="A33" s="531"/>
      <c r="B33" s="53"/>
      <c r="C33" s="53"/>
      <c r="D33" s="54"/>
      <c r="E33" s="54"/>
      <c r="F33" s="54"/>
      <c r="G33" s="54"/>
      <c r="H33" s="54"/>
      <c r="I33" s="54"/>
      <c r="J33" s="54"/>
      <c r="K33" s="54"/>
      <c r="L33" s="54"/>
      <c r="M33" s="54"/>
      <c r="N33" s="54"/>
      <c r="O33" s="55"/>
    </row>
    <row r="34" spans="3:15" s="9" customFormat="1" ht="14.25">
      <c r="C34" s="57"/>
      <c r="D34" s="58" t="b">
        <f>D29+'12 決算（千円）'!D46='13 決算（町村）'!D30</f>
        <v>0</v>
      </c>
      <c r="E34" s="58" t="b">
        <f>E29+'12 決算（千円）'!E46='13 決算（町村）'!E30</f>
        <v>0</v>
      </c>
      <c r="F34" s="58" t="b">
        <f>F29+'12 決算（千円）'!F46='13 決算（町村）'!F30</f>
        <v>0</v>
      </c>
      <c r="G34" s="58" t="b">
        <f>G29+'12 決算（千円）'!G46='13 決算（町村）'!G30</f>
        <v>0</v>
      </c>
      <c r="H34" s="58" t="b">
        <f>H29+'12 決算（千円）'!H46='13 決算（町村）'!H30</f>
        <v>0</v>
      </c>
      <c r="I34" s="58" t="b">
        <f>I29+'12 決算（千円）'!I46='13 決算（町村）'!I30</f>
        <v>0</v>
      </c>
      <c r="J34" s="58" t="b">
        <f>J29+'12 決算（千円）'!J46='13 決算（町村）'!J30</f>
        <v>0</v>
      </c>
      <c r="K34" s="58" t="b">
        <f>K29+'12 決算（千円）'!K46='13 決算（町村）'!K30</f>
        <v>0</v>
      </c>
      <c r="L34" s="58" t="b">
        <f>L29+'12 決算（千円）'!L46='13 決算（町村）'!L30</f>
        <v>0</v>
      </c>
      <c r="M34" s="58" t="b">
        <f>M29+'12 決算（千円）'!M46='13 決算（町村）'!M30</f>
        <v>0</v>
      </c>
      <c r="N34" s="58"/>
      <c r="O34" s="58"/>
    </row>
    <row r="35" spans="3:15" s="9" customFormat="1" ht="14.25">
      <c r="C35" s="57"/>
      <c r="D35" s="58"/>
      <c r="E35" s="58"/>
      <c r="F35" s="58"/>
      <c r="G35" s="58"/>
      <c r="H35" s="58"/>
      <c r="I35" s="58"/>
      <c r="J35" s="58"/>
      <c r="K35" s="58"/>
      <c r="L35" s="58"/>
      <c r="M35" s="58"/>
      <c r="N35" s="58"/>
      <c r="O35" s="58"/>
    </row>
    <row r="36" spans="3:15" s="9" customFormat="1" ht="14.25">
      <c r="C36" s="57"/>
      <c r="D36" s="58"/>
      <c r="E36" s="58"/>
      <c r="F36" s="58"/>
      <c r="G36" s="58"/>
      <c r="H36" s="58"/>
      <c r="I36" s="58"/>
      <c r="J36" s="58"/>
      <c r="K36" s="58"/>
      <c r="L36" s="58"/>
      <c r="M36" s="58"/>
      <c r="N36" s="58"/>
      <c r="O36" s="58"/>
    </row>
    <row r="37" s="9" customFormat="1" ht="14.25">
      <c r="C37" s="59"/>
    </row>
    <row r="38" s="9" customFormat="1" ht="14.25">
      <c r="C38" s="59"/>
    </row>
    <row r="39" s="9" customFormat="1" ht="14.25">
      <c r="C39" s="59"/>
    </row>
    <row r="40" s="9" customFormat="1" ht="14.25">
      <c r="C40" s="59"/>
    </row>
    <row r="41" s="9" customFormat="1" ht="14.25">
      <c r="C41" s="59"/>
    </row>
    <row r="42" s="9" customFormat="1" ht="14.25">
      <c r="C42" s="59"/>
    </row>
    <row r="43" s="9" customFormat="1" ht="14.25">
      <c r="C43" s="59"/>
    </row>
    <row r="44" s="9" customFormat="1" ht="14.25">
      <c r="C44" s="59"/>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4.xml><?xml version="1.0" encoding="utf-8"?>
<worksheet xmlns="http://schemas.openxmlformats.org/spreadsheetml/2006/main" xmlns:r="http://schemas.openxmlformats.org/officeDocument/2006/relationships">
  <sheetPr>
    <tabColor rgb="FFFF0000"/>
  </sheetPr>
  <dimension ref="A1:O44"/>
  <sheetViews>
    <sheetView view="pageBreakPreview" zoomScale="70" zoomScaleSheetLayoutView="70" workbookViewId="0" topLeftCell="A1">
      <selection activeCell="D31" sqref="D3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519">
        <v>13</v>
      </c>
      <c r="B1" s="521" t="s">
        <v>107</v>
      </c>
      <c r="C1" s="522"/>
      <c r="D1" s="522"/>
      <c r="E1" s="522"/>
      <c r="F1" s="522"/>
      <c r="G1" s="522"/>
      <c r="H1" s="522"/>
      <c r="I1" s="522"/>
      <c r="J1" s="522"/>
      <c r="K1" s="522"/>
      <c r="L1" s="522"/>
      <c r="M1" s="522"/>
      <c r="N1" s="522"/>
      <c r="O1" s="522"/>
    </row>
    <row r="2" ht="7.5" customHeight="1" thickBot="1">
      <c r="A2" s="531"/>
    </row>
    <row r="3" spans="1:15" s="9" customFormat="1" ht="18.75" customHeight="1">
      <c r="A3" s="531"/>
      <c r="B3" s="3"/>
      <c r="C3" s="4"/>
      <c r="D3" s="5"/>
      <c r="E3" s="6"/>
      <c r="F3" s="7" t="s">
        <v>0</v>
      </c>
      <c r="G3" s="7" t="s">
        <v>1</v>
      </c>
      <c r="H3" s="7" t="s">
        <v>2</v>
      </c>
      <c r="I3" s="7"/>
      <c r="J3" s="7"/>
      <c r="K3" s="7" t="s">
        <v>3</v>
      </c>
      <c r="L3" s="7" t="s">
        <v>4</v>
      </c>
      <c r="M3" s="8" t="s">
        <v>5</v>
      </c>
      <c r="N3" s="523" t="s">
        <v>6</v>
      </c>
      <c r="O3" s="526" t="s">
        <v>7</v>
      </c>
    </row>
    <row r="4" spans="1:15" s="9" customFormat="1" ht="18.75" customHeight="1">
      <c r="A4" s="531"/>
      <c r="B4" s="10"/>
      <c r="C4" s="11" t="s">
        <v>8</v>
      </c>
      <c r="D4" s="12" t="s">
        <v>9</v>
      </c>
      <c r="E4" s="13" t="s">
        <v>10</v>
      </c>
      <c r="F4" s="13" t="s">
        <v>94</v>
      </c>
      <c r="G4" s="13" t="s">
        <v>12</v>
      </c>
      <c r="H4" s="13" t="s">
        <v>95</v>
      </c>
      <c r="I4" s="13" t="s">
        <v>14</v>
      </c>
      <c r="J4" s="13" t="s">
        <v>4</v>
      </c>
      <c r="K4" s="13" t="s">
        <v>15</v>
      </c>
      <c r="L4" s="13" t="s">
        <v>16</v>
      </c>
      <c r="M4" s="14" t="s">
        <v>96</v>
      </c>
      <c r="N4" s="524"/>
      <c r="O4" s="527"/>
    </row>
    <row r="5" spans="1:15" s="9" customFormat="1" ht="18.75" customHeight="1" thickBot="1">
      <c r="A5" s="531"/>
      <c r="B5" s="15"/>
      <c r="C5" s="16"/>
      <c r="D5" s="17" t="s">
        <v>97</v>
      </c>
      <c r="E5" s="18" t="s">
        <v>98</v>
      </c>
      <c r="F5" s="18" t="s">
        <v>99</v>
      </c>
      <c r="G5" s="18" t="s">
        <v>100</v>
      </c>
      <c r="H5" s="18" t="s">
        <v>101</v>
      </c>
      <c r="I5" s="18" t="s">
        <v>102</v>
      </c>
      <c r="J5" s="18" t="s">
        <v>103</v>
      </c>
      <c r="K5" s="18" t="s">
        <v>104</v>
      </c>
      <c r="L5" s="18" t="s">
        <v>105</v>
      </c>
      <c r="M5" s="19"/>
      <c r="N5" s="525"/>
      <c r="O5" s="528"/>
    </row>
    <row r="6" spans="1:15" s="27" customFormat="1" ht="19.5" customHeight="1">
      <c r="A6" s="531"/>
      <c r="B6" s="20">
        <v>41</v>
      </c>
      <c r="C6" s="21" t="s">
        <v>67</v>
      </c>
      <c r="D6" s="22">
        <v>11611249</v>
      </c>
      <c r="E6" s="23">
        <v>11033531</v>
      </c>
      <c r="F6" s="23">
        <v>577718</v>
      </c>
      <c r="G6" s="23">
        <v>16426</v>
      </c>
      <c r="H6" s="23">
        <v>561292</v>
      </c>
      <c r="I6" s="23">
        <v>37941</v>
      </c>
      <c r="J6" s="23">
        <v>3270</v>
      </c>
      <c r="K6" s="23">
        <v>0</v>
      </c>
      <c r="L6" s="23">
        <v>0</v>
      </c>
      <c r="M6" s="24">
        <v>41211</v>
      </c>
      <c r="N6" s="25"/>
      <c r="O6" s="26"/>
    </row>
    <row r="7" spans="1:15" s="27" customFormat="1" ht="19.5" customHeight="1">
      <c r="A7" s="531"/>
      <c r="B7" s="28">
        <v>42</v>
      </c>
      <c r="C7" s="29" t="s">
        <v>68</v>
      </c>
      <c r="D7" s="30">
        <v>15112623</v>
      </c>
      <c r="E7" s="31">
        <v>14302355</v>
      </c>
      <c r="F7" s="31">
        <v>810268</v>
      </c>
      <c r="G7" s="31">
        <v>36395</v>
      </c>
      <c r="H7" s="31">
        <v>773873</v>
      </c>
      <c r="I7" s="31">
        <v>179696</v>
      </c>
      <c r="J7" s="31">
        <v>333726</v>
      </c>
      <c r="K7" s="31">
        <v>0</v>
      </c>
      <c r="L7" s="31">
        <v>465991</v>
      </c>
      <c r="M7" s="32">
        <v>47431</v>
      </c>
      <c r="N7" s="33"/>
      <c r="O7" s="34"/>
    </row>
    <row r="8" spans="1:15" s="27" customFormat="1" ht="19.5" customHeight="1">
      <c r="A8" s="531"/>
      <c r="B8" s="28">
        <v>43</v>
      </c>
      <c r="C8" s="29" t="s">
        <v>69</v>
      </c>
      <c r="D8" s="30">
        <v>10880265</v>
      </c>
      <c r="E8" s="31">
        <v>10358794</v>
      </c>
      <c r="F8" s="31">
        <v>521471</v>
      </c>
      <c r="G8" s="31">
        <v>187711</v>
      </c>
      <c r="H8" s="31">
        <v>333760</v>
      </c>
      <c r="I8" s="31">
        <v>25658</v>
      </c>
      <c r="J8" s="31">
        <v>411294</v>
      </c>
      <c r="K8" s="31">
        <v>0</v>
      </c>
      <c r="L8" s="31">
        <v>382013</v>
      </c>
      <c r="M8" s="32">
        <v>54939</v>
      </c>
      <c r="N8" s="33"/>
      <c r="O8" s="34"/>
    </row>
    <row r="9" spans="1:15" s="27" customFormat="1" ht="19.5" customHeight="1">
      <c r="A9" s="531"/>
      <c r="B9" s="28">
        <v>44</v>
      </c>
      <c r="C9" s="29" t="s">
        <v>70</v>
      </c>
      <c r="D9" s="30">
        <v>4568221</v>
      </c>
      <c r="E9" s="31">
        <v>4262558</v>
      </c>
      <c r="F9" s="31">
        <v>305663</v>
      </c>
      <c r="G9" s="31">
        <v>98386</v>
      </c>
      <c r="H9" s="31">
        <v>207277</v>
      </c>
      <c r="I9" s="31">
        <v>36626</v>
      </c>
      <c r="J9" s="31">
        <v>113482</v>
      </c>
      <c r="K9" s="31">
        <v>0</v>
      </c>
      <c r="L9" s="31">
        <v>14218</v>
      </c>
      <c r="M9" s="32">
        <v>135890</v>
      </c>
      <c r="N9" s="33"/>
      <c r="O9" s="34"/>
    </row>
    <row r="10" spans="1:15" s="27" customFormat="1" ht="19.5" customHeight="1">
      <c r="A10" s="531"/>
      <c r="B10" s="28">
        <v>45</v>
      </c>
      <c r="C10" s="29" t="s">
        <v>71</v>
      </c>
      <c r="D10" s="30">
        <v>6220045</v>
      </c>
      <c r="E10" s="31">
        <v>5777984</v>
      </c>
      <c r="F10" s="31">
        <v>442061</v>
      </c>
      <c r="G10" s="31">
        <v>19099</v>
      </c>
      <c r="H10" s="31">
        <v>422962</v>
      </c>
      <c r="I10" s="31">
        <v>50247</v>
      </c>
      <c r="J10" s="31">
        <v>437</v>
      </c>
      <c r="K10" s="31">
        <v>0</v>
      </c>
      <c r="L10" s="31">
        <v>111000</v>
      </c>
      <c r="M10" s="32">
        <v>-60316</v>
      </c>
      <c r="N10" s="33"/>
      <c r="O10" s="34"/>
    </row>
    <row r="11" spans="1:15" s="27" customFormat="1" ht="19.5" customHeight="1">
      <c r="A11" s="531"/>
      <c r="B11" s="28">
        <v>46</v>
      </c>
      <c r="C11" s="29" t="s">
        <v>72</v>
      </c>
      <c r="D11" s="30">
        <v>6549881</v>
      </c>
      <c r="E11" s="31">
        <v>6218997</v>
      </c>
      <c r="F11" s="31">
        <v>330884</v>
      </c>
      <c r="G11" s="31">
        <v>910</v>
      </c>
      <c r="H11" s="31">
        <v>329974</v>
      </c>
      <c r="I11" s="31">
        <v>92392</v>
      </c>
      <c r="J11" s="31">
        <v>278053</v>
      </c>
      <c r="K11" s="31">
        <v>0</v>
      </c>
      <c r="L11" s="31">
        <v>268000</v>
      </c>
      <c r="M11" s="32">
        <v>102445</v>
      </c>
      <c r="N11" s="33"/>
      <c r="O11" s="34"/>
    </row>
    <row r="12" spans="1:15" s="27" customFormat="1" ht="19.5" customHeight="1">
      <c r="A12" s="531"/>
      <c r="B12" s="28">
        <v>47</v>
      </c>
      <c r="C12" s="29" t="s">
        <v>73</v>
      </c>
      <c r="D12" s="30">
        <v>9368763</v>
      </c>
      <c r="E12" s="31">
        <v>9050730</v>
      </c>
      <c r="F12" s="31">
        <v>318033</v>
      </c>
      <c r="G12" s="31">
        <v>16141</v>
      </c>
      <c r="H12" s="31">
        <v>301892</v>
      </c>
      <c r="I12" s="31">
        <v>-88615</v>
      </c>
      <c r="J12" s="31">
        <v>111</v>
      </c>
      <c r="K12" s="31">
        <v>0</v>
      </c>
      <c r="L12" s="31">
        <v>245529</v>
      </c>
      <c r="M12" s="32">
        <v>-334033</v>
      </c>
      <c r="N12" s="33"/>
      <c r="O12" s="34"/>
    </row>
    <row r="13" spans="1:15" s="27" customFormat="1" ht="19.5" customHeight="1">
      <c r="A13" s="531"/>
      <c r="B13" s="28">
        <v>48</v>
      </c>
      <c r="C13" s="29" t="s">
        <v>74</v>
      </c>
      <c r="D13" s="30">
        <v>8788537</v>
      </c>
      <c r="E13" s="31">
        <v>8383588</v>
      </c>
      <c r="F13" s="31">
        <v>404949</v>
      </c>
      <c r="G13" s="31">
        <v>62400</v>
      </c>
      <c r="H13" s="31">
        <v>342549</v>
      </c>
      <c r="I13" s="31">
        <v>54981</v>
      </c>
      <c r="J13" s="31">
        <v>325</v>
      </c>
      <c r="K13" s="31">
        <v>0</v>
      </c>
      <c r="L13" s="31">
        <v>0</v>
      </c>
      <c r="M13" s="32">
        <v>55306</v>
      </c>
      <c r="N13" s="33"/>
      <c r="O13" s="34"/>
    </row>
    <row r="14" spans="1:15" s="27" customFormat="1" ht="19.5" customHeight="1">
      <c r="A14" s="531"/>
      <c r="B14" s="28">
        <v>49</v>
      </c>
      <c r="C14" s="29" t="s">
        <v>75</v>
      </c>
      <c r="D14" s="30">
        <v>7047310</v>
      </c>
      <c r="E14" s="31">
        <v>6424439</v>
      </c>
      <c r="F14" s="31">
        <v>622871</v>
      </c>
      <c r="G14" s="31">
        <v>16254</v>
      </c>
      <c r="H14" s="31">
        <v>606617</v>
      </c>
      <c r="I14" s="31">
        <v>141708</v>
      </c>
      <c r="J14" s="31">
        <v>86640</v>
      </c>
      <c r="K14" s="31">
        <v>47</v>
      </c>
      <c r="L14" s="31">
        <v>0</v>
      </c>
      <c r="M14" s="32">
        <v>228395</v>
      </c>
      <c r="N14" s="33"/>
      <c r="O14" s="34"/>
    </row>
    <row r="15" spans="1:15" s="27" customFormat="1" ht="19.5" customHeight="1">
      <c r="A15" s="531"/>
      <c r="B15" s="28">
        <v>50</v>
      </c>
      <c r="C15" s="29" t="s">
        <v>76</v>
      </c>
      <c r="D15" s="30">
        <v>5021556</v>
      </c>
      <c r="E15" s="31">
        <v>4942282</v>
      </c>
      <c r="F15" s="31">
        <v>79274</v>
      </c>
      <c r="G15" s="31">
        <v>1050</v>
      </c>
      <c r="H15" s="31">
        <v>78224</v>
      </c>
      <c r="I15" s="31">
        <v>-38881</v>
      </c>
      <c r="J15" s="31">
        <v>143504</v>
      </c>
      <c r="K15" s="31">
        <v>0</v>
      </c>
      <c r="L15" s="31">
        <v>1000</v>
      </c>
      <c r="M15" s="32">
        <v>103623</v>
      </c>
      <c r="N15" s="33"/>
      <c r="O15" s="34"/>
    </row>
    <row r="16" spans="1:15" s="27" customFormat="1" ht="19.5" customHeight="1">
      <c r="A16" s="531"/>
      <c r="B16" s="28">
        <v>51</v>
      </c>
      <c r="C16" s="29" t="s">
        <v>77</v>
      </c>
      <c r="D16" s="30">
        <v>5707897</v>
      </c>
      <c r="E16" s="31">
        <v>5487900</v>
      </c>
      <c r="F16" s="31">
        <v>219997</v>
      </c>
      <c r="G16" s="31">
        <v>20162</v>
      </c>
      <c r="H16" s="31">
        <v>199835</v>
      </c>
      <c r="I16" s="31">
        <v>42359</v>
      </c>
      <c r="J16" s="31">
        <v>94253</v>
      </c>
      <c r="K16" s="31">
        <v>114460</v>
      </c>
      <c r="L16" s="31">
        <v>0</v>
      </c>
      <c r="M16" s="32">
        <v>251072</v>
      </c>
      <c r="N16" s="33"/>
      <c r="O16" s="34"/>
    </row>
    <row r="17" spans="1:15" s="27" customFormat="1" ht="19.5" customHeight="1">
      <c r="A17" s="531"/>
      <c r="B17" s="28">
        <v>52</v>
      </c>
      <c r="C17" s="29" t="s">
        <v>78</v>
      </c>
      <c r="D17" s="30">
        <v>3742552</v>
      </c>
      <c r="E17" s="31">
        <v>3566206</v>
      </c>
      <c r="F17" s="31">
        <v>176346</v>
      </c>
      <c r="G17" s="31">
        <v>15060</v>
      </c>
      <c r="H17" s="31">
        <v>161286</v>
      </c>
      <c r="I17" s="31">
        <v>-59381</v>
      </c>
      <c r="J17" s="31">
        <v>255000</v>
      </c>
      <c r="K17" s="31">
        <v>0</v>
      </c>
      <c r="L17" s="31">
        <v>50000</v>
      </c>
      <c r="M17" s="32">
        <v>145619</v>
      </c>
      <c r="N17" s="33"/>
      <c r="O17" s="34"/>
    </row>
    <row r="18" spans="1:15" s="27" customFormat="1" ht="19.5" customHeight="1">
      <c r="A18" s="531"/>
      <c r="B18" s="28">
        <v>53</v>
      </c>
      <c r="C18" s="29" t="s">
        <v>79</v>
      </c>
      <c r="D18" s="30">
        <v>4396411</v>
      </c>
      <c r="E18" s="31">
        <v>4190216</v>
      </c>
      <c r="F18" s="31">
        <v>206195</v>
      </c>
      <c r="G18" s="31">
        <v>50678</v>
      </c>
      <c r="H18" s="31">
        <v>155517</v>
      </c>
      <c r="I18" s="31">
        <v>45616</v>
      </c>
      <c r="J18" s="31">
        <v>74579</v>
      </c>
      <c r="K18" s="31">
        <v>0</v>
      </c>
      <c r="L18" s="31">
        <v>0</v>
      </c>
      <c r="M18" s="32">
        <v>120195</v>
      </c>
      <c r="N18" s="33"/>
      <c r="O18" s="34"/>
    </row>
    <row r="19" spans="1:15" s="27" customFormat="1" ht="19.5" customHeight="1">
      <c r="A19" s="531"/>
      <c r="B19" s="28">
        <v>54</v>
      </c>
      <c r="C19" s="29" t="s">
        <v>80</v>
      </c>
      <c r="D19" s="30">
        <v>3469468</v>
      </c>
      <c r="E19" s="31">
        <v>3328440</v>
      </c>
      <c r="F19" s="31">
        <v>141028</v>
      </c>
      <c r="G19" s="31">
        <v>213</v>
      </c>
      <c r="H19" s="31">
        <v>140815</v>
      </c>
      <c r="I19" s="31">
        <v>82011</v>
      </c>
      <c r="J19" s="31">
        <v>59304</v>
      </c>
      <c r="K19" s="31">
        <v>0</v>
      </c>
      <c r="L19" s="31">
        <v>63361</v>
      </c>
      <c r="M19" s="32">
        <v>77954</v>
      </c>
      <c r="N19" s="33"/>
      <c r="O19" s="34"/>
    </row>
    <row r="20" spans="1:15" s="27" customFormat="1" ht="19.5" customHeight="1">
      <c r="A20" s="531"/>
      <c r="B20" s="28">
        <v>55</v>
      </c>
      <c r="C20" s="29" t="s">
        <v>81</v>
      </c>
      <c r="D20" s="30">
        <v>7494939</v>
      </c>
      <c r="E20" s="31">
        <v>7017040</v>
      </c>
      <c r="F20" s="31">
        <v>477899</v>
      </c>
      <c r="G20" s="31">
        <v>14359</v>
      </c>
      <c r="H20" s="31">
        <v>463540</v>
      </c>
      <c r="I20" s="31">
        <v>-33109</v>
      </c>
      <c r="J20" s="31">
        <v>164245</v>
      </c>
      <c r="K20" s="31">
        <v>0</v>
      </c>
      <c r="L20" s="31">
        <v>0</v>
      </c>
      <c r="M20" s="32">
        <v>131136</v>
      </c>
      <c r="N20" s="33"/>
      <c r="O20" s="34"/>
    </row>
    <row r="21" spans="1:15" s="27" customFormat="1" ht="19.5" customHeight="1">
      <c r="A21" s="531"/>
      <c r="B21" s="28">
        <v>56</v>
      </c>
      <c r="C21" s="29" t="s">
        <v>82</v>
      </c>
      <c r="D21" s="30">
        <v>2020564</v>
      </c>
      <c r="E21" s="31">
        <v>1864830</v>
      </c>
      <c r="F21" s="31">
        <v>155734</v>
      </c>
      <c r="G21" s="31">
        <v>32306</v>
      </c>
      <c r="H21" s="31">
        <v>123428</v>
      </c>
      <c r="I21" s="31">
        <v>31199</v>
      </c>
      <c r="J21" s="31">
        <v>100395</v>
      </c>
      <c r="K21" s="31">
        <v>2620</v>
      </c>
      <c r="L21" s="31">
        <v>50000</v>
      </c>
      <c r="M21" s="32">
        <v>84214</v>
      </c>
      <c r="N21" s="33"/>
      <c r="O21" s="34"/>
    </row>
    <row r="22" spans="1:15" s="27" customFormat="1" ht="19.5" customHeight="1">
      <c r="A22" s="531"/>
      <c r="B22" s="28">
        <v>57</v>
      </c>
      <c r="C22" s="29" t="s">
        <v>83</v>
      </c>
      <c r="D22" s="30">
        <v>5498013</v>
      </c>
      <c r="E22" s="31">
        <v>4811186</v>
      </c>
      <c r="F22" s="31">
        <v>686827</v>
      </c>
      <c r="G22" s="31">
        <v>161342</v>
      </c>
      <c r="H22" s="31">
        <v>525485</v>
      </c>
      <c r="I22" s="31">
        <v>189286</v>
      </c>
      <c r="J22" s="31">
        <v>201394</v>
      </c>
      <c r="K22" s="31">
        <v>0</v>
      </c>
      <c r="L22" s="31">
        <v>48861</v>
      </c>
      <c r="M22" s="32">
        <v>341819</v>
      </c>
      <c r="N22" s="33"/>
      <c r="O22" s="34"/>
    </row>
    <row r="23" spans="1:15" s="27" customFormat="1" ht="19.5" customHeight="1">
      <c r="A23" s="531"/>
      <c r="B23" s="28">
        <v>58</v>
      </c>
      <c r="C23" s="29" t="s">
        <v>84</v>
      </c>
      <c r="D23" s="30">
        <v>6698438</v>
      </c>
      <c r="E23" s="31">
        <v>6138068</v>
      </c>
      <c r="F23" s="31">
        <v>560370</v>
      </c>
      <c r="G23" s="31">
        <v>58958</v>
      </c>
      <c r="H23" s="31">
        <v>501412</v>
      </c>
      <c r="I23" s="31">
        <v>24458</v>
      </c>
      <c r="J23" s="31">
        <v>120211</v>
      </c>
      <c r="K23" s="31">
        <v>0</v>
      </c>
      <c r="L23" s="31">
        <v>0</v>
      </c>
      <c r="M23" s="32">
        <v>144669</v>
      </c>
      <c r="N23" s="33"/>
      <c r="O23" s="34"/>
    </row>
    <row r="24" spans="1:15" s="27" customFormat="1" ht="19.5" customHeight="1">
      <c r="A24" s="531"/>
      <c r="B24" s="28">
        <v>59</v>
      </c>
      <c r="C24" s="29" t="s">
        <v>85</v>
      </c>
      <c r="D24" s="30">
        <v>10645183</v>
      </c>
      <c r="E24" s="31">
        <v>9812645</v>
      </c>
      <c r="F24" s="31">
        <v>832538</v>
      </c>
      <c r="G24" s="31">
        <v>41403</v>
      </c>
      <c r="H24" s="31">
        <v>791135</v>
      </c>
      <c r="I24" s="31">
        <v>217728</v>
      </c>
      <c r="J24" s="31">
        <v>225050</v>
      </c>
      <c r="K24" s="31">
        <v>0</v>
      </c>
      <c r="L24" s="31">
        <v>294126</v>
      </c>
      <c r="M24" s="32">
        <v>148652</v>
      </c>
      <c r="N24" s="33"/>
      <c r="O24" s="34"/>
    </row>
    <row r="25" spans="1:15" s="27" customFormat="1" ht="19.5" customHeight="1">
      <c r="A25" s="531"/>
      <c r="B25" s="28">
        <v>60</v>
      </c>
      <c r="C25" s="29" t="s">
        <v>86</v>
      </c>
      <c r="D25" s="30">
        <v>12178238</v>
      </c>
      <c r="E25" s="31">
        <v>11525607</v>
      </c>
      <c r="F25" s="31">
        <v>652631</v>
      </c>
      <c r="G25" s="31">
        <v>64219</v>
      </c>
      <c r="H25" s="31">
        <v>588412</v>
      </c>
      <c r="I25" s="31">
        <v>-14541</v>
      </c>
      <c r="J25" s="31">
        <v>387615</v>
      </c>
      <c r="K25" s="31">
        <v>0</v>
      </c>
      <c r="L25" s="31">
        <v>0</v>
      </c>
      <c r="M25" s="32">
        <v>373074</v>
      </c>
      <c r="N25" s="33"/>
      <c r="O25" s="34"/>
    </row>
    <row r="26" spans="1:15" s="27" customFormat="1" ht="19.5" customHeight="1">
      <c r="A26" s="531"/>
      <c r="B26" s="28">
        <v>61</v>
      </c>
      <c r="C26" s="29" t="s">
        <v>87</v>
      </c>
      <c r="D26" s="30">
        <v>10240996</v>
      </c>
      <c r="E26" s="31">
        <v>9539090</v>
      </c>
      <c r="F26" s="31">
        <v>701906</v>
      </c>
      <c r="G26" s="31">
        <v>200120</v>
      </c>
      <c r="H26" s="31">
        <v>501786</v>
      </c>
      <c r="I26" s="31">
        <v>243940</v>
      </c>
      <c r="J26" s="31">
        <v>129356</v>
      </c>
      <c r="K26" s="31">
        <v>0</v>
      </c>
      <c r="L26" s="31">
        <v>240000</v>
      </c>
      <c r="M26" s="32">
        <v>133296</v>
      </c>
      <c r="N26" s="33"/>
      <c r="O26" s="34"/>
    </row>
    <row r="27" spans="1:15" s="27" customFormat="1" ht="19.5" customHeight="1">
      <c r="A27" s="531"/>
      <c r="B27" s="28">
        <v>62</v>
      </c>
      <c r="C27" s="29" t="s">
        <v>88</v>
      </c>
      <c r="D27" s="30">
        <v>13529162</v>
      </c>
      <c r="E27" s="31">
        <v>12806111</v>
      </c>
      <c r="F27" s="31">
        <v>723051</v>
      </c>
      <c r="G27" s="31">
        <v>166510</v>
      </c>
      <c r="H27" s="31">
        <v>556541</v>
      </c>
      <c r="I27" s="31">
        <v>27462</v>
      </c>
      <c r="J27" s="31">
        <v>1120</v>
      </c>
      <c r="K27" s="31">
        <v>0</v>
      </c>
      <c r="L27" s="31">
        <v>123008</v>
      </c>
      <c r="M27" s="32">
        <v>-94426</v>
      </c>
      <c r="N27" s="33"/>
      <c r="O27" s="34"/>
    </row>
    <row r="28" spans="1:15" s="27" customFormat="1" ht="19.5" customHeight="1" thickBot="1">
      <c r="A28" s="531"/>
      <c r="B28" s="35">
        <v>63</v>
      </c>
      <c r="C28" s="36" t="s">
        <v>89</v>
      </c>
      <c r="D28" s="37">
        <v>8746580</v>
      </c>
      <c r="E28" s="38">
        <v>8161623</v>
      </c>
      <c r="F28" s="38">
        <v>584957</v>
      </c>
      <c r="G28" s="38">
        <v>101213</v>
      </c>
      <c r="H28" s="38">
        <v>483744</v>
      </c>
      <c r="I28" s="38">
        <v>109524</v>
      </c>
      <c r="J28" s="38">
        <v>193223</v>
      </c>
      <c r="K28" s="38">
        <v>0</v>
      </c>
      <c r="L28" s="38">
        <v>160090</v>
      </c>
      <c r="M28" s="39">
        <v>142657</v>
      </c>
      <c r="N28" s="40"/>
      <c r="O28" s="41"/>
    </row>
    <row r="29" spans="1:15" s="47" customFormat="1" ht="19.5" customHeight="1" thickBot="1" thickTop="1">
      <c r="A29" s="531"/>
      <c r="B29" s="532" t="s">
        <v>90</v>
      </c>
      <c r="C29" s="533"/>
      <c r="D29" s="42">
        <f>SUM(D6:D28)</f>
        <v>179536891</v>
      </c>
      <c r="E29" s="43">
        <f aca="true" t="shared" si="0" ref="E29:M29">SUM(E6:E28)</f>
        <v>169004220</v>
      </c>
      <c r="F29" s="43">
        <f t="shared" si="0"/>
        <v>10532671</v>
      </c>
      <c r="G29" s="43">
        <f t="shared" si="0"/>
        <v>1381315</v>
      </c>
      <c r="H29" s="43">
        <f t="shared" si="0"/>
        <v>9151356</v>
      </c>
      <c r="I29" s="43">
        <f t="shared" si="0"/>
        <v>1398305</v>
      </c>
      <c r="J29" s="43">
        <f t="shared" si="0"/>
        <v>3376587</v>
      </c>
      <c r="K29" s="43">
        <f t="shared" si="0"/>
        <v>117127</v>
      </c>
      <c r="L29" s="43">
        <f t="shared" si="0"/>
        <v>2517197</v>
      </c>
      <c r="M29" s="44">
        <f t="shared" si="0"/>
        <v>2374822</v>
      </c>
      <c r="N29" s="45"/>
      <c r="O29" s="46"/>
    </row>
    <row r="30" spans="1:15" s="47" customFormat="1" ht="19.5" customHeight="1" thickBot="1" thickTop="1">
      <c r="A30" s="531"/>
      <c r="B30" s="529" t="s">
        <v>91</v>
      </c>
      <c r="C30" s="530"/>
      <c r="D30" s="48">
        <f>D29+'12 決算（千円）'!D46</f>
        <v>2457422633</v>
      </c>
      <c r="E30" s="48">
        <f>E29+'12 決算（千円）'!E46</f>
        <v>2336708306</v>
      </c>
      <c r="F30" s="48">
        <f>F29+'12 決算（千円）'!F46</f>
        <v>120714327</v>
      </c>
      <c r="G30" s="48">
        <f>G29+'12 決算（千円）'!G46</f>
        <v>24527356</v>
      </c>
      <c r="H30" s="48">
        <f>H29+'12 決算（千円）'!H46</f>
        <v>96186971</v>
      </c>
      <c r="I30" s="48">
        <f>I29+'12 決算（千円）'!I46</f>
        <v>3343705</v>
      </c>
      <c r="J30" s="48">
        <f>J29+'12 決算（千円）'!J46</f>
        <v>30127749</v>
      </c>
      <c r="K30" s="48">
        <f>K29+'12 決算（千円）'!K46</f>
        <v>1869798</v>
      </c>
      <c r="L30" s="48">
        <f>L29+'12 決算（千円）'!L46</f>
        <v>24169936</v>
      </c>
      <c r="M30" s="48">
        <f>M29+'12 決算（千円）'!M46</f>
        <v>11171316</v>
      </c>
      <c r="N30" s="51"/>
      <c r="O30" s="52"/>
    </row>
    <row r="31" spans="1:15" s="47" customFormat="1" ht="9.75" customHeight="1">
      <c r="A31" s="531"/>
      <c r="B31" s="53"/>
      <c r="C31" s="53"/>
      <c r="D31" s="54"/>
      <c r="E31" s="54"/>
      <c r="F31" s="54"/>
      <c r="G31" s="54"/>
      <c r="H31" s="54"/>
      <c r="I31" s="54"/>
      <c r="J31" s="54"/>
      <c r="K31" s="54"/>
      <c r="L31" s="54"/>
      <c r="M31" s="54"/>
      <c r="N31" s="55"/>
      <c r="O31" s="55"/>
    </row>
    <row r="32" spans="1:15" s="47" customFormat="1" ht="27.75" customHeight="1">
      <c r="A32" s="531"/>
      <c r="B32" s="56" t="s">
        <v>92</v>
      </c>
      <c r="C32" s="53"/>
      <c r="D32" s="54"/>
      <c r="E32" s="54"/>
      <c r="F32" s="54"/>
      <c r="G32" s="54"/>
      <c r="H32" s="54"/>
      <c r="I32" s="54"/>
      <c r="J32" s="54"/>
      <c r="K32" s="54"/>
      <c r="L32" s="54"/>
      <c r="M32" s="54"/>
      <c r="N32" s="55"/>
      <c r="O32" s="55"/>
    </row>
    <row r="33" spans="1:15" s="47" customFormat="1" ht="235.5" customHeight="1">
      <c r="A33" s="531"/>
      <c r="B33" s="53"/>
      <c r="C33" s="53"/>
      <c r="D33" s="54"/>
      <c r="E33" s="54"/>
      <c r="F33" s="54"/>
      <c r="G33" s="54"/>
      <c r="H33" s="54"/>
      <c r="I33" s="54"/>
      <c r="J33" s="54"/>
      <c r="K33" s="54"/>
      <c r="L33" s="54"/>
      <c r="M33" s="54"/>
      <c r="N33" s="54"/>
      <c r="O33" s="55"/>
    </row>
    <row r="34" spans="3:15" s="9" customFormat="1" ht="14.25">
      <c r="C34" s="57"/>
      <c r="D34" s="58" t="b">
        <f>D29+'12 決算（千円）'!D46='13 決算（千円）'!D30</f>
        <v>1</v>
      </c>
      <c r="E34" s="58" t="b">
        <f>E29+'12 決算（千円）'!E46='13 決算（千円）'!E30</f>
        <v>1</v>
      </c>
      <c r="F34" s="58" t="b">
        <f>F29+'12 決算（千円）'!F46='13 決算（千円）'!F30</f>
        <v>1</v>
      </c>
      <c r="G34" s="58" t="b">
        <f>G29+'12 決算（千円）'!G46='13 決算（千円）'!G30</f>
        <v>1</v>
      </c>
      <c r="H34" s="58" t="b">
        <f>H29+'12 決算（千円）'!H46='13 決算（千円）'!H30</f>
        <v>1</v>
      </c>
      <c r="I34" s="58" t="b">
        <f>I29+'12 決算（千円）'!I46='13 決算（千円）'!I30</f>
        <v>1</v>
      </c>
      <c r="J34" s="58" t="b">
        <f>J29+'12 決算（千円）'!J46='13 決算（千円）'!J30</f>
        <v>1</v>
      </c>
      <c r="K34" s="58" t="b">
        <f>K29+'12 決算（千円）'!K46='13 決算（千円）'!K30</f>
        <v>1</v>
      </c>
      <c r="L34" s="58" t="b">
        <f>L29+'12 決算（千円）'!L46='13 決算（千円）'!L30</f>
        <v>1</v>
      </c>
      <c r="M34" s="58" t="b">
        <f>M29+'12 決算（千円）'!M46='13 決算（千円）'!M30</f>
        <v>1</v>
      </c>
      <c r="N34" s="58"/>
      <c r="O34" s="58"/>
    </row>
    <row r="35" spans="3:15" s="9" customFormat="1" ht="14.25">
      <c r="C35" s="57"/>
      <c r="D35" s="58"/>
      <c r="E35" s="58"/>
      <c r="F35" s="58"/>
      <c r="G35" s="58"/>
      <c r="H35" s="58"/>
      <c r="I35" s="58"/>
      <c r="J35" s="58"/>
      <c r="K35" s="58"/>
      <c r="L35" s="58"/>
      <c r="M35" s="58"/>
      <c r="N35" s="58"/>
      <c r="O35" s="58"/>
    </row>
    <row r="36" spans="3:15" s="9" customFormat="1" ht="14.25">
      <c r="C36" s="57"/>
      <c r="D36" s="58"/>
      <c r="E36" s="58"/>
      <c r="F36" s="58"/>
      <c r="G36" s="58"/>
      <c r="H36" s="58"/>
      <c r="I36" s="58"/>
      <c r="J36" s="58"/>
      <c r="K36" s="58"/>
      <c r="L36" s="58"/>
      <c r="M36" s="58"/>
      <c r="N36" s="58"/>
      <c r="O36" s="58"/>
    </row>
    <row r="37" s="9" customFormat="1" ht="14.25">
      <c r="C37" s="59"/>
    </row>
    <row r="38" s="9" customFormat="1" ht="14.25">
      <c r="C38" s="59"/>
    </row>
    <row r="39" s="9" customFormat="1" ht="14.25">
      <c r="C39" s="59"/>
    </row>
    <row r="40" s="9" customFormat="1" ht="14.25">
      <c r="C40" s="59"/>
    </row>
    <row r="41" s="9" customFormat="1" ht="14.25">
      <c r="C41" s="59"/>
    </row>
    <row r="42" s="9" customFormat="1" ht="14.25">
      <c r="C42" s="59"/>
    </row>
    <row r="43" s="9" customFormat="1" ht="14.25">
      <c r="C43" s="59"/>
    </row>
    <row r="44" s="9" customFormat="1" ht="14.25">
      <c r="C44" s="59"/>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5.xml><?xml version="1.0" encoding="utf-8"?>
<worksheet xmlns="http://schemas.openxmlformats.org/spreadsheetml/2006/main" xmlns:r="http://schemas.openxmlformats.org/officeDocument/2006/relationships">
  <sheetPr>
    <tabColor rgb="FFFF0000"/>
  </sheetPr>
  <dimension ref="A1:I35"/>
  <sheetViews>
    <sheetView view="pageBreakPreview" zoomScale="83" zoomScaleSheetLayoutView="83" zoomScalePageLayoutView="0" workbookViewId="0" topLeftCell="A1">
      <pane xSplit="3" ySplit="4" topLeftCell="D5" activePane="bottomRight" state="frozen"/>
      <selection pane="topLeft" activeCell="A1" sqref="A1:A46"/>
      <selection pane="topRight" activeCell="A1" sqref="A1:A46"/>
      <selection pane="bottomLeft" activeCell="A1" sqref="A1:A46"/>
      <selection pane="bottomRight" activeCell="A1" sqref="A1:IV16384"/>
    </sheetView>
  </sheetViews>
  <sheetFormatPr defaultColWidth="9.00390625" defaultRowHeight="19.5" customHeight="1"/>
  <cols>
    <col min="1" max="1" width="7.125" style="125" customWidth="1"/>
    <col min="2" max="2" width="4.00390625" style="125" customWidth="1"/>
    <col min="3" max="3" width="33.75390625" style="125" customWidth="1"/>
    <col min="4" max="4" width="25.75390625" style="125" customWidth="1"/>
    <col min="5" max="5" width="12.00390625" style="125" customWidth="1"/>
    <col min="6" max="6" width="25.625" style="125" customWidth="1"/>
    <col min="7" max="7" width="12.125" style="125" customWidth="1"/>
    <col min="8" max="8" width="25.625" style="125" customWidth="1"/>
    <col min="9" max="9" width="17.625" style="125" customWidth="1"/>
    <col min="10" max="16384" width="9.00390625" style="125" customWidth="1"/>
  </cols>
  <sheetData>
    <row r="1" spans="1:9" ht="17.25">
      <c r="A1" s="534">
        <v>14</v>
      </c>
      <c r="B1" s="175" t="s">
        <v>215</v>
      </c>
      <c r="C1" s="127"/>
      <c r="D1" s="127"/>
      <c r="E1" s="127"/>
      <c r="F1" s="127"/>
      <c r="G1" s="127"/>
      <c r="H1" s="127"/>
      <c r="I1" s="127"/>
    </row>
    <row r="2" spans="1:9" ht="18" customHeight="1" thickBot="1">
      <c r="A2" s="534"/>
      <c r="B2" s="127"/>
      <c r="C2" s="127"/>
      <c r="D2" s="127"/>
      <c r="E2" s="127"/>
      <c r="F2" s="127"/>
      <c r="G2" s="127"/>
      <c r="H2" s="127"/>
      <c r="I2" s="174" t="s">
        <v>252</v>
      </c>
    </row>
    <row r="3" spans="1:9" ht="22.5" customHeight="1">
      <c r="A3" s="534"/>
      <c r="B3" s="535" t="s">
        <v>147</v>
      </c>
      <c r="C3" s="536"/>
      <c r="D3" s="539" t="s">
        <v>255</v>
      </c>
      <c r="E3" s="540"/>
      <c r="F3" s="540" t="s">
        <v>124</v>
      </c>
      <c r="G3" s="540"/>
      <c r="H3" s="541" t="s">
        <v>123</v>
      </c>
      <c r="I3" s="542"/>
    </row>
    <row r="4" spans="1:9" ht="22.5" customHeight="1" thickBot="1">
      <c r="A4" s="534"/>
      <c r="B4" s="537"/>
      <c r="C4" s="538"/>
      <c r="D4" s="173" t="s">
        <v>146</v>
      </c>
      <c r="E4" s="172" t="s">
        <v>122</v>
      </c>
      <c r="F4" s="173" t="s">
        <v>145</v>
      </c>
      <c r="G4" s="172" t="s">
        <v>122</v>
      </c>
      <c r="H4" s="171" t="s">
        <v>144</v>
      </c>
      <c r="I4" s="170" t="s">
        <v>143</v>
      </c>
    </row>
    <row r="5" spans="1:9" ht="22.5" customHeight="1">
      <c r="A5" s="534"/>
      <c r="B5" s="157" t="s">
        <v>214</v>
      </c>
      <c r="C5" s="169"/>
      <c r="D5" s="168">
        <v>1092605548</v>
      </c>
      <c r="E5" s="167">
        <f aca="true" t="shared" si="0" ref="E5:E30">D5/$D$31*100</f>
        <v>44.46144237982202</v>
      </c>
      <c r="F5" s="168">
        <v>1094178885</v>
      </c>
      <c r="G5" s="167">
        <f>F5/$F$31*100</f>
        <v>45.1872343147025</v>
      </c>
      <c r="H5" s="214">
        <f>D5-F5</f>
        <v>-1573337</v>
      </c>
      <c r="I5" s="215">
        <f>H5/F5*100</f>
        <v>-0.14379157024219125</v>
      </c>
    </row>
    <row r="6" spans="1:9" ht="22.5" customHeight="1">
      <c r="A6" s="534"/>
      <c r="B6" s="147"/>
      <c r="C6" s="166" t="s">
        <v>213</v>
      </c>
      <c r="D6" s="145">
        <v>436455125</v>
      </c>
      <c r="E6" s="144">
        <f t="shared" si="0"/>
        <v>17.760686303567546</v>
      </c>
      <c r="F6" s="145">
        <v>432384408</v>
      </c>
      <c r="G6" s="144">
        <f aca="true" t="shared" si="1" ref="G6:G31">F6/$F$31*100</f>
        <v>17.856545969007552</v>
      </c>
      <c r="H6" s="216">
        <f>D6-F6</f>
        <v>4070717</v>
      </c>
      <c r="I6" s="217">
        <f aca="true" t="shared" si="2" ref="I6:I29">H6/F6*100</f>
        <v>0.9414578612649697</v>
      </c>
    </row>
    <row r="7" spans="1:9" ht="22.5" customHeight="1">
      <c r="A7" s="534"/>
      <c r="B7" s="147"/>
      <c r="C7" s="165" t="s">
        <v>212</v>
      </c>
      <c r="D7" s="164">
        <v>80540508</v>
      </c>
      <c r="E7" s="163">
        <f t="shared" si="0"/>
        <v>3.2774381955486778</v>
      </c>
      <c r="F7" s="164">
        <v>86163700</v>
      </c>
      <c r="G7" s="163">
        <f t="shared" si="1"/>
        <v>3.558375467391451</v>
      </c>
      <c r="H7" s="218">
        <f>D7-F7</f>
        <v>-5623192</v>
      </c>
      <c r="I7" s="219">
        <f t="shared" si="2"/>
        <v>-6.52617285469403</v>
      </c>
    </row>
    <row r="8" spans="1:9" ht="22.5" customHeight="1">
      <c r="A8" s="534"/>
      <c r="B8" s="143"/>
      <c r="C8" s="162" t="s">
        <v>211</v>
      </c>
      <c r="D8" s="141">
        <v>440846817</v>
      </c>
      <c r="E8" s="140">
        <f t="shared" si="0"/>
        <v>17.939397606256197</v>
      </c>
      <c r="F8" s="141">
        <v>440735083</v>
      </c>
      <c r="G8" s="140">
        <f t="shared" si="1"/>
        <v>18.201410883770485</v>
      </c>
      <c r="H8" s="220">
        <f aca="true" t="shared" si="3" ref="H8:H30">D8-F8</f>
        <v>111734</v>
      </c>
      <c r="I8" s="221">
        <f t="shared" si="2"/>
        <v>0.025351737202186832</v>
      </c>
    </row>
    <row r="9" spans="1:9" ht="22.5" customHeight="1">
      <c r="A9" s="534"/>
      <c r="B9" s="161" t="s">
        <v>210</v>
      </c>
      <c r="C9" s="160"/>
      <c r="D9" s="159">
        <v>17369818</v>
      </c>
      <c r="E9" s="158">
        <f t="shared" si="0"/>
        <v>0.7068307163263602</v>
      </c>
      <c r="F9" s="159">
        <v>16595074</v>
      </c>
      <c r="G9" s="158">
        <f t="shared" si="1"/>
        <v>0.685340859331084</v>
      </c>
      <c r="H9" s="222">
        <f t="shared" si="3"/>
        <v>774744</v>
      </c>
      <c r="I9" s="223">
        <f t="shared" si="2"/>
        <v>4.668517898745134</v>
      </c>
    </row>
    <row r="10" spans="1:9" ht="22.5" customHeight="1">
      <c r="A10" s="534"/>
      <c r="B10" s="139" t="s">
        <v>209</v>
      </c>
      <c r="C10" s="149"/>
      <c r="D10" s="137">
        <v>116988682</v>
      </c>
      <c r="E10" s="136">
        <f t="shared" si="0"/>
        <v>4.760625235113963</v>
      </c>
      <c r="F10" s="137">
        <v>71069481</v>
      </c>
      <c r="G10" s="136">
        <f t="shared" si="1"/>
        <v>2.9350166911430553</v>
      </c>
      <c r="H10" s="224">
        <f t="shared" si="3"/>
        <v>45919201</v>
      </c>
      <c r="I10" s="225">
        <f t="shared" si="2"/>
        <v>64.61170161070967</v>
      </c>
    </row>
    <row r="11" spans="1:9" ht="22.5" customHeight="1">
      <c r="A11" s="534"/>
      <c r="B11" s="139" t="s">
        <v>208</v>
      </c>
      <c r="C11" s="149"/>
      <c r="D11" s="137">
        <v>29659876</v>
      </c>
      <c r="E11" s="136">
        <f t="shared" si="0"/>
        <v>1.2069505506178024</v>
      </c>
      <c r="F11" s="137">
        <v>27993213</v>
      </c>
      <c r="G11" s="136">
        <f t="shared" si="1"/>
        <v>1.1560594820401566</v>
      </c>
      <c r="H11" s="224">
        <f t="shared" si="3"/>
        <v>1666663</v>
      </c>
      <c r="I11" s="225">
        <f t="shared" si="2"/>
        <v>5.953811018406497</v>
      </c>
    </row>
    <row r="12" spans="1:9" ht="22.5" customHeight="1">
      <c r="A12" s="534"/>
      <c r="B12" s="139" t="s">
        <v>207</v>
      </c>
      <c r="C12" s="149"/>
      <c r="D12" s="137">
        <v>5394136</v>
      </c>
      <c r="E12" s="136">
        <f t="shared" si="0"/>
        <v>0.21950379749757923</v>
      </c>
      <c r="F12" s="137">
        <v>5443308</v>
      </c>
      <c r="G12" s="136">
        <f t="shared" si="1"/>
        <v>0.2247969115608502</v>
      </c>
      <c r="H12" s="224">
        <f t="shared" si="3"/>
        <v>-49172</v>
      </c>
      <c r="I12" s="225">
        <f t="shared" si="2"/>
        <v>-0.9033477436882131</v>
      </c>
    </row>
    <row r="13" spans="1:9" ht="22.5" customHeight="1">
      <c r="A13" s="534"/>
      <c r="B13" s="135" t="s">
        <v>206</v>
      </c>
      <c r="C13" s="148"/>
      <c r="D13" s="133">
        <v>162909654</v>
      </c>
      <c r="E13" s="132">
        <f t="shared" si="0"/>
        <v>6.629289232236024</v>
      </c>
      <c r="F13" s="133">
        <v>158001168</v>
      </c>
      <c r="G13" s="132">
        <f t="shared" si="1"/>
        <v>6.5251083696544505</v>
      </c>
      <c r="H13" s="226">
        <f>D13-F13</f>
        <v>4908486</v>
      </c>
      <c r="I13" s="227">
        <f t="shared" si="2"/>
        <v>3.1066137435135923</v>
      </c>
    </row>
    <row r="14" spans="1:9" ht="22.5" customHeight="1">
      <c r="A14" s="534"/>
      <c r="B14" s="147"/>
      <c r="C14" s="146" t="s">
        <v>205</v>
      </c>
      <c r="D14" s="145">
        <v>140080667</v>
      </c>
      <c r="E14" s="144">
        <f t="shared" si="0"/>
        <v>5.700308327875647</v>
      </c>
      <c r="F14" s="145">
        <v>136650847</v>
      </c>
      <c r="G14" s="144">
        <f t="shared" si="1"/>
        <v>5.643386038007452</v>
      </c>
      <c r="H14" s="216">
        <f>D14-F14</f>
        <v>3429820</v>
      </c>
      <c r="I14" s="217">
        <f t="shared" si="2"/>
        <v>2.5099149220787487</v>
      </c>
    </row>
    <row r="15" spans="1:9" ht="22.5" customHeight="1">
      <c r="A15" s="534"/>
      <c r="B15" s="157"/>
      <c r="C15" s="156" t="s">
        <v>204</v>
      </c>
      <c r="D15" s="155">
        <v>21779025</v>
      </c>
      <c r="E15" s="154">
        <f t="shared" si="0"/>
        <v>0.8862547576284164</v>
      </c>
      <c r="F15" s="155">
        <v>20836616</v>
      </c>
      <c r="G15" s="154">
        <f t="shared" si="1"/>
        <v>0.8605074201532222</v>
      </c>
      <c r="H15" s="228">
        <f>D15-F15</f>
        <v>942409</v>
      </c>
      <c r="I15" s="229">
        <f t="shared" si="2"/>
        <v>4.522850543485564</v>
      </c>
    </row>
    <row r="16" spans="1:9" ht="22.5" customHeight="1" thickBot="1">
      <c r="A16" s="534"/>
      <c r="B16" s="153"/>
      <c r="C16" s="152" t="s">
        <v>203</v>
      </c>
      <c r="D16" s="230">
        <v>1049962</v>
      </c>
      <c r="E16" s="150">
        <f t="shared" si="0"/>
        <v>0.04272614673196102</v>
      </c>
      <c r="F16" s="151">
        <v>513705</v>
      </c>
      <c r="G16" s="150">
        <f t="shared" si="1"/>
        <v>0.021214911493776675</v>
      </c>
      <c r="H16" s="231">
        <f>D16-F16</f>
        <v>536257</v>
      </c>
      <c r="I16" s="232">
        <f t="shared" si="2"/>
        <v>104.39006822982063</v>
      </c>
    </row>
    <row r="17" spans="1:9" ht="22.5" customHeight="1" thickBot="1" thickTop="1">
      <c r="A17" s="534"/>
      <c r="B17" s="131" t="s">
        <v>202</v>
      </c>
      <c r="C17" s="130"/>
      <c r="D17" s="129">
        <f>D5+D9+D10+D11+D12+D13</f>
        <v>1424927714</v>
      </c>
      <c r="E17" s="128">
        <f t="shared" si="0"/>
        <v>57.98464191161374</v>
      </c>
      <c r="F17" s="129">
        <f>F5+F9+F10+F11+F12+F13</f>
        <v>1373281129</v>
      </c>
      <c r="G17" s="128">
        <f t="shared" si="1"/>
        <v>56.713556628432094</v>
      </c>
      <c r="H17" s="233">
        <f>D17-F17</f>
        <v>51646585</v>
      </c>
      <c r="I17" s="234">
        <f>H17/F17*100</f>
        <v>3.7608166244597103</v>
      </c>
    </row>
    <row r="18" spans="1:9" ht="22.5" customHeight="1">
      <c r="A18" s="534"/>
      <c r="B18" s="139" t="s">
        <v>201</v>
      </c>
      <c r="C18" s="149"/>
      <c r="D18" s="137">
        <v>370308759</v>
      </c>
      <c r="E18" s="136">
        <f t="shared" si="0"/>
        <v>15.068989518824862</v>
      </c>
      <c r="F18" s="137">
        <v>354215612</v>
      </c>
      <c r="G18" s="136">
        <f t="shared" si="1"/>
        <v>14.628342839360995</v>
      </c>
      <c r="H18" s="224">
        <f t="shared" si="3"/>
        <v>16093147</v>
      </c>
      <c r="I18" s="225">
        <f t="shared" si="2"/>
        <v>4.543319507893401</v>
      </c>
    </row>
    <row r="19" spans="1:9" ht="22.5" customHeight="1">
      <c r="A19" s="534"/>
      <c r="B19" s="139" t="s">
        <v>200</v>
      </c>
      <c r="C19" s="149"/>
      <c r="D19" s="137">
        <v>137147440</v>
      </c>
      <c r="E19" s="136">
        <f t="shared" si="0"/>
        <v>5.5809464012533985</v>
      </c>
      <c r="F19" s="137">
        <v>129248562</v>
      </c>
      <c r="G19" s="136">
        <f t="shared" si="1"/>
        <v>5.337687590208208</v>
      </c>
      <c r="H19" s="224">
        <f>D19-F19</f>
        <v>7898878</v>
      </c>
      <c r="I19" s="225">
        <f t="shared" si="2"/>
        <v>6.111385595144958</v>
      </c>
    </row>
    <row r="20" spans="1:9" ht="22.5" customHeight="1">
      <c r="A20" s="534"/>
      <c r="B20" s="135" t="s">
        <v>199</v>
      </c>
      <c r="C20" s="148"/>
      <c r="D20" s="133">
        <v>206765368</v>
      </c>
      <c r="E20" s="132">
        <f t="shared" si="0"/>
        <v>8.413911600854048</v>
      </c>
      <c r="F20" s="133">
        <v>238722447</v>
      </c>
      <c r="G20" s="132">
        <f t="shared" si="1"/>
        <v>9.858723556677068</v>
      </c>
      <c r="H20" s="226">
        <f>D20-F20</f>
        <v>-31957079</v>
      </c>
      <c r="I20" s="227">
        <f t="shared" si="2"/>
        <v>-13.386708875349287</v>
      </c>
    </row>
    <row r="21" spans="1:9" ht="22.5" customHeight="1">
      <c r="A21" s="534"/>
      <c r="B21" s="147"/>
      <c r="C21" s="146" t="s">
        <v>198</v>
      </c>
      <c r="D21" s="145">
        <v>84487768</v>
      </c>
      <c r="E21" s="144">
        <f t="shared" si="0"/>
        <v>3.4380642086321993</v>
      </c>
      <c r="F21" s="145">
        <v>100162947</v>
      </c>
      <c r="G21" s="144">
        <f t="shared" si="1"/>
        <v>4.136514255381677</v>
      </c>
      <c r="H21" s="216">
        <f t="shared" si="3"/>
        <v>-15675179</v>
      </c>
      <c r="I21" s="217">
        <f t="shared" si="2"/>
        <v>-15.649678318670077</v>
      </c>
    </row>
    <row r="22" spans="1:9" ht="22.5" customHeight="1">
      <c r="A22" s="534"/>
      <c r="B22" s="143"/>
      <c r="C22" s="142" t="s">
        <v>197</v>
      </c>
      <c r="D22" s="141">
        <v>122277600</v>
      </c>
      <c r="E22" s="140">
        <f t="shared" si="0"/>
        <v>4.97584739222185</v>
      </c>
      <c r="F22" s="141">
        <v>138559500</v>
      </c>
      <c r="G22" s="140">
        <f t="shared" si="1"/>
        <v>5.7222093012953925</v>
      </c>
      <c r="H22" s="220">
        <f t="shared" si="3"/>
        <v>-16281900</v>
      </c>
      <c r="I22" s="221">
        <f t="shared" si="2"/>
        <v>-11.750836283329544</v>
      </c>
    </row>
    <row r="23" spans="1:9" ht="22.5" customHeight="1">
      <c r="A23" s="534"/>
      <c r="B23" s="139" t="s">
        <v>196</v>
      </c>
      <c r="C23" s="138"/>
      <c r="D23" s="137">
        <v>21637309</v>
      </c>
      <c r="E23" s="136">
        <f t="shared" si="0"/>
        <v>0.8804879026276958</v>
      </c>
      <c r="F23" s="137">
        <v>20209664</v>
      </c>
      <c r="G23" s="136">
        <f t="shared" si="1"/>
        <v>0.8346156511596435</v>
      </c>
      <c r="H23" s="224">
        <f t="shared" si="3"/>
        <v>1427645</v>
      </c>
      <c r="I23" s="225">
        <f t="shared" si="2"/>
        <v>7.0641698941654845</v>
      </c>
    </row>
    <row r="24" spans="1:9" ht="22.5" customHeight="1">
      <c r="A24" s="534"/>
      <c r="B24" s="139" t="s">
        <v>195</v>
      </c>
      <c r="C24" s="138"/>
      <c r="D24" s="137">
        <v>42513828</v>
      </c>
      <c r="E24" s="136">
        <f t="shared" si="0"/>
        <v>1.7300169465803077</v>
      </c>
      <c r="F24" s="137">
        <v>42545646</v>
      </c>
      <c r="G24" s="136">
        <f t="shared" si="1"/>
        <v>1.7570436618984702</v>
      </c>
      <c r="H24" s="224">
        <f t="shared" si="3"/>
        <v>-31818</v>
      </c>
      <c r="I24" s="225">
        <f t="shared" si="2"/>
        <v>-0.07478556090087338</v>
      </c>
    </row>
    <row r="25" spans="1:9" ht="22.5" customHeight="1">
      <c r="A25" s="534"/>
      <c r="B25" s="139" t="s">
        <v>194</v>
      </c>
      <c r="C25" s="138"/>
      <c r="D25" s="137">
        <v>8981455</v>
      </c>
      <c r="E25" s="136">
        <f t="shared" si="0"/>
        <v>0.36548271670451404</v>
      </c>
      <c r="F25" s="137">
        <v>13196530</v>
      </c>
      <c r="G25" s="136">
        <f t="shared" si="1"/>
        <v>0.5449883025763205</v>
      </c>
      <c r="H25" s="224">
        <f t="shared" si="3"/>
        <v>-4215075</v>
      </c>
      <c r="I25" s="225">
        <f t="shared" si="2"/>
        <v>-31.94078291793373</v>
      </c>
    </row>
    <row r="26" spans="1:9" ht="22.5" customHeight="1">
      <c r="A26" s="534"/>
      <c r="B26" s="139" t="s">
        <v>193</v>
      </c>
      <c r="C26" s="138"/>
      <c r="D26" s="137">
        <v>2353210</v>
      </c>
      <c r="E26" s="136">
        <f t="shared" si="0"/>
        <v>0.09575927105087421</v>
      </c>
      <c r="F26" s="137">
        <v>859971</v>
      </c>
      <c r="G26" s="136">
        <f t="shared" si="1"/>
        <v>0.03551495245756733</v>
      </c>
      <c r="H26" s="224">
        <f t="shared" si="3"/>
        <v>1493239</v>
      </c>
      <c r="I26" s="225">
        <f t="shared" si="2"/>
        <v>173.6382971053675</v>
      </c>
    </row>
    <row r="27" spans="1:9" ht="22.5" customHeight="1">
      <c r="A27" s="534"/>
      <c r="B27" s="139" t="s">
        <v>192</v>
      </c>
      <c r="C27" s="138"/>
      <c r="D27" s="137">
        <v>50395309</v>
      </c>
      <c r="E27" s="136">
        <f t="shared" si="0"/>
        <v>2.0507383761855342</v>
      </c>
      <c r="F27" s="137">
        <v>48867293</v>
      </c>
      <c r="G27" s="136">
        <f t="shared" si="1"/>
        <v>2.0181140848063626</v>
      </c>
      <c r="H27" s="224">
        <f t="shared" si="3"/>
        <v>1528016</v>
      </c>
      <c r="I27" s="225">
        <f t="shared" si="2"/>
        <v>3.126868517149088</v>
      </c>
    </row>
    <row r="28" spans="1:9" ht="22.5" customHeight="1">
      <c r="A28" s="534"/>
      <c r="B28" s="139" t="s">
        <v>191</v>
      </c>
      <c r="C28" s="138"/>
      <c r="D28" s="137">
        <v>113678205</v>
      </c>
      <c r="E28" s="136">
        <f t="shared" si="0"/>
        <v>4.62591185876817</v>
      </c>
      <c r="F28" s="137">
        <v>120279602</v>
      </c>
      <c r="G28" s="136">
        <f t="shared" si="1"/>
        <v>4.967288834908526</v>
      </c>
      <c r="H28" s="224">
        <f t="shared" si="3"/>
        <v>-6601397</v>
      </c>
      <c r="I28" s="225">
        <f t="shared" si="2"/>
        <v>-5.488376158743858</v>
      </c>
    </row>
    <row r="29" spans="1:9" ht="22.5" customHeight="1" thickBot="1">
      <c r="A29" s="534"/>
      <c r="B29" s="135" t="s">
        <v>190</v>
      </c>
      <c r="C29" s="134"/>
      <c r="D29" s="133">
        <v>78714036</v>
      </c>
      <c r="E29" s="132">
        <f t="shared" si="0"/>
        <v>3.2031134955368503</v>
      </c>
      <c r="F29" s="133">
        <v>80007167</v>
      </c>
      <c r="G29" s="132">
        <f t="shared" si="1"/>
        <v>3.304123897514741</v>
      </c>
      <c r="H29" s="226">
        <f t="shared" si="3"/>
        <v>-1293131</v>
      </c>
      <c r="I29" s="227">
        <f t="shared" si="2"/>
        <v>-1.6162689525052172</v>
      </c>
    </row>
    <row r="30" spans="1:9" ht="22.5" customHeight="1" thickBot="1" thickTop="1">
      <c r="A30" s="534"/>
      <c r="B30" s="131" t="s">
        <v>189</v>
      </c>
      <c r="C30" s="130"/>
      <c r="D30" s="129">
        <f>D18+D19+D20+D23+D24+D25+D26+D27+D28+D29</f>
        <v>1032494919</v>
      </c>
      <c r="E30" s="128">
        <f t="shared" si="0"/>
        <v>42.01535808838626</v>
      </c>
      <c r="F30" s="129">
        <f>F18+F19+F20+F23+F24+F25+F26+F27+F28+F29</f>
        <v>1048152494</v>
      </c>
      <c r="G30" s="128">
        <f t="shared" si="1"/>
        <v>43.2864433715679</v>
      </c>
      <c r="H30" s="233">
        <f t="shared" si="3"/>
        <v>-15657575</v>
      </c>
      <c r="I30" s="234">
        <f>H30/F30*100</f>
        <v>-1.4938260500861813</v>
      </c>
    </row>
    <row r="31" spans="1:9" ht="22.5" customHeight="1" thickBot="1" thickTop="1">
      <c r="A31" s="534"/>
      <c r="B31" s="131" t="s">
        <v>188</v>
      </c>
      <c r="C31" s="130"/>
      <c r="D31" s="129">
        <f>D17+D30</f>
        <v>2457422633</v>
      </c>
      <c r="E31" s="128">
        <v>100</v>
      </c>
      <c r="F31" s="129">
        <f>F17+F30</f>
        <v>2421433623</v>
      </c>
      <c r="G31" s="128">
        <f t="shared" si="1"/>
        <v>100</v>
      </c>
      <c r="H31" s="233">
        <f>D31-F31</f>
        <v>35989010</v>
      </c>
      <c r="I31" s="234">
        <f>H31/F31*100</f>
        <v>1.4862686987641618</v>
      </c>
    </row>
    <row r="32" spans="1:9" ht="7.5" customHeight="1">
      <c r="A32" s="534"/>
      <c r="B32" s="127"/>
      <c r="C32" s="127"/>
      <c r="D32" s="127"/>
      <c r="E32" s="127"/>
      <c r="F32" s="127"/>
      <c r="G32" s="127"/>
      <c r="H32" s="127"/>
      <c r="I32" s="127"/>
    </row>
    <row r="33" spans="1:9" ht="15.75" customHeight="1">
      <c r="A33" s="534"/>
      <c r="B33" s="543" t="s">
        <v>187</v>
      </c>
      <c r="C33" s="543"/>
      <c r="D33" s="543"/>
      <c r="E33" s="543"/>
      <c r="F33" s="543"/>
      <c r="G33" s="543"/>
      <c r="H33" s="543"/>
      <c r="I33" s="543"/>
    </row>
    <row r="34" spans="1:9" ht="30.75" customHeight="1">
      <c r="A34" s="534"/>
      <c r="B34" s="544" t="s">
        <v>186</v>
      </c>
      <c r="C34" s="544"/>
      <c r="D34" s="544"/>
      <c r="E34" s="544"/>
      <c r="F34" s="544"/>
      <c r="G34" s="544"/>
      <c r="H34" s="544"/>
      <c r="I34" s="544"/>
    </row>
    <row r="35" spans="5:7" ht="19.5" customHeight="1">
      <c r="E35" s="126"/>
      <c r="G35" s="126"/>
    </row>
  </sheetData>
  <sheetProtection/>
  <mergeCells count="7">
    <mergeCell ref="A1:A34"/>
    <mergeCell ref="B3:C4"/>
    <mergeCell ref="D3:E3"/>
    <mergeCell ref="F3:G3"/>
    <mergeCell ref="H3:I3"/>
    <mergeCell ref="B33:I33"/>
    <mergeCell ref="B34:I34"/>
  </mergeCells>
  <printOptions/>
  <pageMargins left="0.5905511811023623" right="0.31496062992125984" top="0.5905511811023623" bottom="0.2362204724409449" header="0.31496062992125984" footer="0.31496062992125984"/>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F8" sqref="F8"/>
    </sheetView>
  </sheetViews>
  <sheetFormatPr defaultColWidth="9.00390625" defaultRowHeight="13.5"/>
  <cols>
    <col min="1" max="1" width="6.50390625" style="473" customWidth="1"/>
    <col min="2" max="2" width="3.375" style="473" bestFit="1" customWidth="1"/>
    <col min="3" max="3" width="7.625" style="473" customWidth="1"/>
    <col min="4" max="4" width="3.625" style="473" customWidth="1"/>
    <col min="5" max="5" width="13.875" style="474" customWidth="1"/>
    <col min="6" max="6" width="16.625" style="475" customWidth="1"/>
    <col min="7" max="7" width="8.375" style="473" bestFit="1" customWidth="1"/>
    <col min="8" max="8" width="16.625" style="475" customWidth="1"/>
    <col min="9" max="9" width="10.625" style="473" bestFit="1" customWidth="1"/>
    <col min="10" max="10" width="16.625" style="475" customWidth="1"/>
    <col min="11" max="11" width="8.375" style="473" bestFit="1" customWidth="1"/>
    <col min="12" max="12" width="16.625" style="475" customWidth="1"/>
    <col min="13" max="13" width="10.625" style="473" bestFit="1" customWidth="1"/>
    <col min="14" max="16384" width="9.00390625" style="473" customWidth="1"/>
  </cols>
  <sheetData>
    <row r="1" spans="1:13" ht="18.75" customHeight="1">
      <c r="A1" s="546">
        <v>14</v>
      </c>
      <c r="B1" s="545" t="s">
        <v>215</v>
      </c>
      <c r="C1" s="545"/>
      <c r="D1" s="545"/>
      <c r="E1" s="545"/>
      <c r="F1" s="545"/>
      <c r="G1" s="545"/>
      <c r="H1" s="545"/>
      <c r="I1" s="545"/>
      <c r="J1" s="545"/>
      <c r="K1" s="545"/>
      <c r="L1" s="545"/>
      <c r="M1" s="545"/>
    </row>
    <row r="2" spans="1:13" ht="11.25" customHeight="1">
      <c r="A2" s="546"/>
      <c r="L2" s="547" t="s">
        <v>148</v>
      </c>
      <c r="M2" s="547"/>
    </row>
    <row r="3" spans="1:13" ht="18" customHeight="1">
      <c r="A3" s="546"/>
      <c r="C3" s="548" t="s">
        <v>285</v>
      </c>
      <c r="D3" s="549"/>
      <c r="E3" s="550"/>
      <c r="F3" s="554" t="s">
        <v>255</v>
      </c>
      <c r="G3" s="554"/>
      <c r="H3" s="554"/>
      <c r="I3" s="554"/>
      <c r="J3" s="554" t="s">
        <v>124</v>
      </c>
      <c r="K3" s="554"/>
      <c r="L3" s="554"/>
      <c r="M3" s="554"/>
    </row>
    <row r="4" spans="1:13" ht="18" customHeight="1" thickBot="1">
      <c r="A4" s="546"/>
      <c r="C4" s="551"/>
      <c r="D4" s="552"/>
      <c r="E4" s="553"/>
      <c r="F4" s="476" t="s">
        <v>286</v>
      </c>
      <c r="G4" s="477" t="s">
        <v>122</v>
      </c>
      <c r="H4" s="476" t="s">
        <v>287</v>
      </c>
      <c r="I4" s="477" t="s">
        <v>288</v>
      </c>
      <c r="J4" s="476" t="s">
        <v>286</v>
      </c>
      <c r="K4" s="477" t="s">
        <v>122</v>
      </c>
      <c r="L4" s="476" t="s">
        <v>287</v>
      </c>
      <c r="M4" s="477" t="s">
        <v>288</v>
      </c>
    </row>
    <row r="5" spans="1:13" ht="18" customHeight="1">
      <c r="A5" s="546"/>
      <c r="B5" s="555" t="s">
        <v>289</v>
      </c>
      <c r="C5" s="558" t="s">
        <v>214</v>
      </c>
      <c r="D5" s="559"/>
      <c r="E5" s="560"/>
      <c r="F5" s="478">
        <v>1092605.548</v>
      </c>
      <c r="G5" s="479">
        <f aca="true" t="shared" si="0" ref="G5:G31">F5/F$31*100</f>
        <v>44.46144237982202</v>
      </c>
      <c r="H5" s="478">
        <f>F5-J5</f>
        <v>-1573.3370000000577</v>
      </c>
      <c r="I5" s="480">
        <f>H5/J5*100</f>
        <v>-0.14379157024219652</v>
      </c>
      <c r="J5" s="478">
        <v>1094178.885</v>
      </c>
      <c r="K5" s="479">
        <v>45.1872343147025</v>
      </c>
      <c r="L5" s="478">
        <v>22219.406</v>
      </c>
      <c r="M5" s="481">
        <v>2.0727841336622017</v>
      </c>
    </row>
    <row r="6" spans="1:13" ht="18" customHeight="1">
      <c r="A6" s="546"/>
      <c r="B6" s="556"/>
      <c r="C6" s="561"/>
      <c r="D6" s="562" t="s">
        <v>213</v>
      </c>
      <c r="E6" s="562"/>
      <c r="F6" s="343">
        <v>436455.125</v>
      </c>
      <c r="G6" s="482">
        <f t="shared" si="0"/>
        <v>17.76068630356755</v>
      </c>
      <c r="H6" s="483">
        <f>F6-J6</f>
        <v>4070.717000000004</v>
      </c>
      <c r="I6" s="484">
        <f>H6/J6*100</f>
        <v>0.9414578612649706</v>
      </c>
      <c r="J6" s="485">
        <v>432384.408</v>
      </c>
      <c r="K6" s="482">
        <v>17.856545969007552</v>
      </c>
      <c r="L6" s="483">
        <v>5208.676</v>
      </c>
      <c r="M6" s="486">
        <v>1.2193286298389254</v>
      </c>
    </row>
    <row r="7" spans="1:13" ht="18" customHeight="1">
      <c r="A7" s="546"/>
      <c r="B7" s="556"/>
      <c r="C7" s="561"/>
      <c r="D7" s="562" t="s">
        <v>212</v>
      </c>
      <c r="E7" s="563"/>
      <c r="F7" s="343">
        <v>80540.508</v>
      </c>
      <c r="G7" s="482">
        <f t="shared" si="0"/>
        <v>3.2774381955486778</v>
      </c>
      <c r="H7" s="483">
        <f aca="true" t="shared" si="1" ref="H7:H31">F7-J7</f>
        <v>-5623.1919999999955</v>
      </c>
      <c r="I7" s="484">
        <f aca="true" t="shared" si="2" ref="I7:I15">H7/J7*100</f>
        <v>-6.526172854694025</v>
      </c>
      <c r="J7" s="485">
        <v>86163.7</v>
      </c>
      <c r="K7" s="482">
        <v>3.558375467391451</v>
      </c>
      <c r="L7" s="483">
        <v>8075.077</v>
      </c>
      <c r="M7" s="486">
        <v>10.340913554078165</v>
      </c>
    </row>
    <row r="8" spans="1:13" ht="18" customHeight="1">
      <c r="A8" s="546"/>
      <c r="B8" s="556"/>
      <c r="C8" s="561"/>
      <c r="D8" s="562" t="s">
        <v>290</v>
      </c>
      <c r="E8" s="563"/>
      <c r="F8" s="343">
        <v>440846.817</v>
      </c>
      <c r="G8" s="482">
        <f t="shared" si="0"/>
        <v>17.939397606256197</v>
      </c>
      <c r="H8" s="483">
        <f t="shared" si="1"/>
        <v>111.73399999999674</v>
      </c>
      <c r="I8" s="484">
        <f t="shared" si="2"/>
        <v>0.02535173720218609</v>
      </c>
      <c r="J8" s="485">
        <v>440735.083</v>
      </c>
      <c r="K8" s="482">
        <v>18.201410883770485</v>
      </c>
      <c r="L8" s="483">
        <v>8892.654</v>
      </c>
      <c r="M8" s="486">
        <v>2.0592358237221755</v>
      </c>
    </row>
    <row r="9" spans="1:13" ht="18" customHeight="1">
      <c r="A9" s="546"/>
      <c r="B9" s="556"/>
      <c r="C9" s="564" t="s">
        <v>196</v>
      </c>
      <c r="D9" s="565"/>
      <c r="E9" s="566"/>
      <c r="F9" s="487">
        <v>21637.309</v>
      </c>
      <c r="G9" s="488">
        <f t="shared" si="0"/>
        <v>0.8804879026276959</v>
      </c>
      <c r="H9" s="487">
        <f t="shared" si="1"/>
        <v>1427.6450000000004</v>
      </c>
      <c r="I9" s="489">
        <f t="shared" si="2"/>
        <v>7.064169894165487</v>
      </c>
      <c r="J9" s="487">
        <v>20209.664</v>
      </c>
      <c r="K9" s="488">
        <v>0.8346156511596435</v>
      </c>
      <c r="L9" s="487">
        <v>1654.906</v>
      </c>
      <c r="M9" s="490">
        <v>8.919038448251387</v>
      </c>
    </row>
    <row r="10" spans="1:13" ht="18" customHeight="1">
      <c r="A10" s="546"/>
      <c r="B10" s="556"/>
      <c r="C10" s="564" t="s">
        <v>195</v>
      </c>
      <c r="D10" s="565"/>
      <c r="E10" s="566"/>
      <c r="F10" s="487">
        <v>42513.828</v>
      </c>
      <c r="G10" s="488">
        <f t="shared" si="0"/>
        <v>1.7300169465803077</v>
      </c>
      <c r="H10" s="487">
        <f t="shared" si="1"/>
        <v>-31.8179999999993</v>
      </c>
      <c r="I10" s="489">
        <f t="shared" si="2"/>
        <v>-0.07478556090087174</v>
      </c>
      <c r="J10" s="487">
        <v>42545.646</v>
      </c>
      <c r="K10" s="488">
        <v>1.7570436618984702</v>
      </c>
      <c r="L10" s="487">
        <v>700.16</v>
      </c>
      <c r="M10" s="490">
        <v>1.6732031741727171</v>
      </c>
    </row>
    <row r="11" spans="1:13" ht="18" customHeight="1">
      <c r="A11" s="546"/>
      <c r="B11" s="556"/>
      <c r="C11" s="564" t="s">
        <v>194</v>
      </c>
      <c r="D11" s="565"/>
      <c r="E11" s="566"/>
      <c r="F11" s="487">
        <v>8981.455</v>
      </c>
      <c r="G11" s="488">
        <f t="shared" si="0"/>
        <v>0.36548271670451404</v>
      </c>
      <c r="H11" s="487">
        <f t="shared" si="1"/>
        <v>-4215.075000000001</v>
      </c>
      <c r="I11" s="489">
        <f t="shared" si="2"/>
        <v>-31.940782917933735</v>
      </c>
      <c r="J11" s="487">
        <v>13196.53</v>
      </c>
      <c r="K11" s="488">
        <v>0.5449883025763205</v>
      </c>
      <c r="L11" s="487">
        <v>-686.259</v>
      </c>
      <c r="M11" s="490">
        <v>-4.9432358296304875</v>
      </c>
    </row>
    <row r="12" spans="1:13" ht="18" customHeight="1">
      <c r="A12" s="546"/>
      <c r="B12" s="556"/>
      <c r="C12" s="564" t="s">
        <v>193</v>
      </c>
      <c r="D12" s="565"/>
      <c r="E12" s="566"/>
      <c r="F12" s="487">
        <v>2353.21</v>
      </c>
      <c r="G12" s="488">
        <f t="shared" si="0"/>
        <v>0.09575927105087423</v>
      </c>
      <c r="H12" s="487">
        <f t="shared" si="1"/>
        <v>1493.239</v>
      </c>
      <c r="I12" s="489">
        <f t="shared" si="2"/>
        <v>173.6382971053675</v>
      </c>
      <c r="J12" s="487">
        <v>859.971</v>
      </c>
      <c r="K12" s="488">
        <v>0.03551495245756733</v>
      </c>
      <c r="L12" s="487">
        <v>-345.479</v>
      </c>
      <c r="M12" s="490">
        <v>-28.659753618980467</v>
      </c>
    </row>
    <row r="13" spans="1:13" ht="18" customHeight="1">
      <c r="A13" s="546"/>
      <c r="B13" s="556"/>
      <c r="C13" s="564" t="s">
        <v>192</v>
      </c>
      <c r="D13" s="565"/>
      <c r="E13" s="566"/>
      <c r="F13" s="487">
        <v>50395.309</v>
      </c>
      <c r="G13" s="488">
        <f t="shared" si="0"/>
        <v>2.0507383761855342</v>
      </c>
      <c r="H13" s="487">
        <f t="shared" si="1"/>
        <v>1528.0160000000033</v>
      </c>
      <c r="I13" s="489">
        <f t="shared" si="2"/>
        <v>3.126868517149094</v>
      </c>
      <c r="J13" s="487">
        <v>48867.293</v>
      </c>
      <c r="K13" s="488">
        <v>2.0181140848063626</v>
      </c>
      <c r="L13" s="487">
        <v>7208.06</v>
      </c>
      <c r="M13" s="490">
        <v>17.302430892090594</v>
      </c>
    </row>
    <row r="14" spans="1:13" ht="18" customHeight="1">
      <c r="A14" s="546"/>
      <c r="B14" s="556"/>
      <c r="C14" s="564" t="s">
        <v>191</v>
      </c>
      <c r="D14" s="565"/>
      <c r="E14" s="566"/>
      <c r="F14" s="487">
        <v>113678.205</v>
      </c>
      <c r="G14" s="488">
        <f t="shared" si="0"/>
        <v>4.625911858768171</v>
      </c>
      <c r="H14" s="487">
        <f t="shared" si="1"/>
        <v>-6601.396999999997</v>
      </c>
      <c r="I14" s="489">
        <f t="shared" si="2"/>
        <v>-5.488376158743855</v>
      </c>
      <c r="J14" s="487">
        <v>120279.602</v>
      </c>
      <c r="K14" s="488">
        <v>4.967288834908526</v>
      </c>
      <c r="L14" s="487">
        <v>4638.608</v>
      </c>
      <c r="M14" s="490">
        <v>4.011214223910943</v>
      </c>
    </row>
    <row r="15" spans="1:13" ht="18" customHeight="1" thickBot="1">
      <c r="A15" s="546"/>
      <c r="B15" s="556"/>
      <c r="C15" s="567" t="s">
        <v>190</v>
      </c>
      <c r="D15" s="568"/>
      <c r="E15" s="569"/>
      <c r="F15" s="491">
        <v>78714.036</v>
      </c>
      <c r="G15" s="492">
        <f t="shared" si="0"/>
        <v>3.2031134955368503</v>
      </c>
      <c r="H15" s="491">
        <f t="shared" si="1"/>
        <v>-1293.1310000000085</v>
      </c>
      <c r="I15" s="493">
        <f t="shared" si="2"/>
        <v>-1.616268952505228</v>
      </c>
      <c r="J15" s="491">
        <v>80007.167</v>
      </c>
      <c r="K15" s="492">
        <v>3.304123897514741</v>
      </c>
      <c r="L15" s="491">
        <v>718.722</v>
      </c>
      <c r="M15" s="494">
        <v>0.906464996255129</v>
      </c>
    </row>
    <row r="16" spans="1:13" ht="18" customHeight="1" thickBot="1" thickTop="1">
      <c r="A16" s="546"/>
      <c r="B16" s="557"/>
      <c r="C16" s="570" t="s">
        <v>164</v>
      </c>
      <c r="D16" s="571"/>
      <c r="E16" s="572"/>
      <c r="F16" s="495">
        <f>SUM(F5,F9:F15)</f>
        <v>1410878.9</v>
      </c>
      <c r="G16" s="496">
        <f t="shared" si="0"/>
        <v>57.41295294727596</v>
      </c>
      <c r="H16" s="495">
        <f t="shared" si="1"/>
        <v>-9265.858000000007</v>
      </c>
      <c r="I16" s="497">
        <f>H16/J16*100</f>
        <v>-0.6524586981575865</v>
      </c>
      <c r="J16" s="495">
        <v>1420144.758</v>
      </c>
      <c r="K16" s="496">
        <v>58.648923700024135</v>
      </c>
      <c r="L16" s="495">
        <v>36108.124</v>
      </c>
      <c r="M16" s="498">
        <v>2.608899440446459</v>
      </c>
    </row>
    <row r="17" spans="1:13" ht="18" customHeight="1">
      <c r="A17" s="546"/>
      <c r="B17" s="555" t="s">
        <v>291</v>
      </c>
      <c r="C17" s="573" t="s">
        <v>210</v>
      </c>
      <c r="D17" s="574"/>
      <c r="E17" s="575"/>
      <c r="F17" s="478">
        <v>17369.818</v>
      </c>
      <c r="G17" s="499">
        <f t="shared" si="0"/>
        <v>0.7068307163263602</v>
      </c>
      <c r="H17" s="478">
        <f t="shared" si="1"/>
        <v>774.7439999999988</v>
      </c>
      <c r="I17" s="480">
        <f aca="true" t="shared" si="3" ref="I17:I30">H17/J17*100</f>
        <v>4.668517898745126</v>
      </c>
      <c r="J17" s="478">
        <v>16595.074</v>
      </c>
      <c r="K17" s="479">
        <v>0.685340859331084</v>
      </c>
      <c r="L17" s="478">
        <v>-799.219</v>
      </c>
      <c r="M17" s="481">
        <v>-4.594719658913415</v>
      </c>
    </row>
    <row r="18" spans="1:13" ht="18" customHeight="1">
      <c r="A18" s="546"/>
      <c r="B18" s="556"/>
      <c r="C18" s="564" t="s">
        <v>209</v>
      </c>
      <c r="D18" s="565"/>
      <c r="E18" s="566"/>
      <c r="F18" s="487">
        <v>116988.682</v>
      </c>
      <c r="G18" s="488">
        <f t="shared" si="0"/>
        <v>4.760625235113963</v>
      </c>
      <c r="H18" s="487">
        <f t="shared" si="1"/>
        <v>45919.201</v>
      </c>
      <c r="I18" s="489">
        <f t="shared" si="3"/>
        <v>64.61170161070967</v>
      </c>
      <c r="J18" s="487">
        <v>71069.481</v>
      </c>
      <c r="K18" s="488">
        <v>2.9350166911430553</v>
      </c>
      <c r="L18" s="487">
        <v>12402.158</v>
      </c>
      <c r="M18" s="490">
        <v>21.139805543880023</v>
      </c>
    </row>
    <row r="19" spans="1:13" ht="18" customHeight="1">
      <c r="A19" s="546"/>
      <c r="B19" s="556"/>
      <c r="C19" s="567" t="s">
        <v>292</v>
      </c>
      <c r="D19" s="568"/>
      <c r="E19" s="566"/>
      <c r="F19" s="487">
        <v>29659.876</v>
      </c>
      <c r="G19" s="488">
        <f t="shared" si="0"/>
        <v>1.2069505506178027</v>
      </c>
      <c r="H19" s="487">
        <f t="shared" si="1"/>
        <v>1666.6630000000005</v>
      </c>
      <c r="I19" s="489">
        <f t="shared" si="3"/>
        <v>5.953811018406499</v>
      </c>
      <c r="J19" s="487">
        <v>27993.213</v>
      </c>
      <c r="K19" s="488">
        <v>1.1560594820401566</v>
      </c>
      <c r="L19" s="487">
        <v>-2449.654</v>
      </c>
      <c r="M19" s="490">
        <v>-8.046725691111813</v>
      </c>
    </row>
    <row r="20" spans="1:13" ht="18" customHeight="1">
      <c r="A20" s="546"/>
      <c r="B20" s="556"/>
      <c r="C20" s="564" t="s">
        <v>293</v>
      </c>
      <c r="D20" s="565"/>
      <c r="E20" s="566"/>
      <c r="F20" s="487">
        <v>5394.136</v>
      </c>
      <c r="G20" s="500">
        <f t="shared" si="0"/>
        <v>0.21950379749757928</v>
      </c>
      <c r="H20" s="487">
        <f t="shared" si="1"/>
        <v>-49.17199999999957</v>
      </c>
      <c r="I20" s="489">
        <f t="shared" si="3"/>
        <v>-0.9033477436882053</v>
      </c>
      <c r="J20" s="487">
        <v>5443.308</v>
      </c>
      <c r="K20" s="488">
        <v>0.2247969115608502</v>
      </c>
      <c r="L20" s="487">
        <v>-520.547</v>
      </c>
      <c r="M20" s="490">
        <v>-8.728364455540921</v>
      </c>
    </row>
    <row r="21" spans="1:13" ht="18" customHeight="1">
      <c r="A21" s="546"/>
      <c r="B21" s="556"/>
      <c r="C21" s="567" t="s">
        <v>206</v>
      </c>
      <c r="D21" s="568"/>
      <c r="E21" s="569"/>
      <c r="F21" s="487">
        <v>162909.654</v>
      </c>
      <c r="G21" s="500">
        <f t="shared" si="0"/>
        <v>6.629289232236026</v>
      </c>
      <c r="H21" s="487">
        <f t="shared" si="1"/>
        <v>4908.486000000004</v>
      </c>
      <c r="I21" s="489">
        <f t="shared" si="3"/>
        <v>3.106613743513595</v>
      </c>
      <c r="J21" s="487">
        <v>158001.168</v>
      </c>
      <c r="K21" s="488">
        <v>6.5251083696544505</v>
      </c>
      <c r="L21" s="487">
        <v>-4608.412</v>
      </c>
      <c r="M21" s="490">
        <v>-2.8340347475222556</v>
      </c>
    </row>
    <row r="22" spans="1:13" ht="18" customHeight="1">
      <c r="A22" s="546"/>
      <c r="B22" s="556"/>
      <c r="C22" s="501"/>
      <c r="D22" s="562" t="s">
        <v>205</v>
      </c>
      <c r="E22" s="562"/>
      <c r="F22" s="483">
        <v>140080.667</v>
      </c>
      <c r="G22" s="482">
        <f t="shared" si="0"/>
        <v>5.700308327875646</v>
      </c>
      <c r="H22" s="483">
        <f t="shared" si="1"/>
        <v>3429.819999999978</v>
      </c>
      <c r="I22" s="484">
        <f t="shared" si="3"/>
        <v>2.5099149220787322</v>
      </c>
      <c r="J22" s="483">
        <v>136650.847</v>
      </c>
      <c r="K22" s="482">
        <v>5.643386038007452</v>
      </c>
      <c r="L22" s="483">
        <v>-4556.544</v>
      </c>
      <c r="M22" s="486">
        <v>-3.226845257696178</v>
      </c>
    </row>
    <row r="23" spans="1:13" ht="18" customHeight="1">
      <c r="A23" s="546"/>
      <c r="B23" s="556"/>
      <c r="C23" s="501"/>
      <c r="D23" s="562" t="s">
        <v>204</v>
      </c>
      <c r="E23" s="563"/>
      <c r="F23" s="483">
        <v>21779.025</v>
      </c>
      <c r="G23" s="482">
        <f t="shared" si="0"/>
        <v>0.8862547576284164</v>
      </c>
      <c r="H23" s="483">
        <f t="shared" si="1"/>
        <v>942.4089999999997</v>
      </c>
      <c r="I23" s="484">
        <f t="shared" si="3"/>
        <v>4.5228505434855615</v>
      </c>
      <c r="J23" s="483">
        <v>20836.616</v>
      </c>
      <c r="K23" s="482">
        <v>0.8605074201532222</v>
      </c>
      <c r="L23" s="483">
        <v>89.203</v>
      </c>
      <c r="M23" s="486">
        <v>0.429947579488585</v>
      </c>
    </row>
    <row r="24" spans="1:13" ht="18" customHeight="1">
      <c r="A24" s="546"/>
      <c r="B24" s="556"/>
      <c r="C24" s="502"/>
      <c r="D24" s="562" t="s">
        <v>203</v>
      </c>
      <c r="E24" s="563"/>
      <c r="F24" s="483">
        <v>1049.962</v>
      </c>
      <c r="G24" s="482">
        <f t="shared" si="0"/>
        <v>0.04272614673196102</v>
      </c>
      <c r="H24" s="483">
        <f t="shared" si="1"/>
        <v>536.257</v>
      </c>
      <c r="I24" s="484">
        <f t="shared" si="3"/>
        <v>104.3900682298206</v>
      </c>
      <c r="J24" s="483">
        <v>513.705</v>
      </c>
      <c r="K24" s="482">
        <v>0.021214911493776675</v>
      </c>
      <c r="L24" s="483">
        <v>-141.071</v>
      </c>
      <c r="M24" s="486">
        <v>-21.54492528742654</v>
      </c>
    </row>
    <row r="25" spans="1:13" ht="18" customHeight="1">
      <c r="A25" s="546"/>
      <c r="B25" s="556"/>
      <c r="C25" s="564" t="s">
        <v>201</v>
      </c>
      <c r="D25" s="565"/>
      <c r="E25" s="566"/>
      <c r="F25" s="487">
        <v>370308.759</v>
      </c>
      <c r="G25" s="488">
        <f t="shared" si="0"/>
        <v>15.068989518824866</v>
      </c>
      <c r="H25" s="487">
        <f t="shared" si="1"/>
        <v>16093.146999999997</v>
      </c>
      <c r="I25" s="489">
        <f t="shared" si="3"/>
        <v>4.5433195078934</v>
      </c>
      <c r="J25" s="487">
        <v>354215.612</v>
      </c>
      <c r="K25" s="488">
        <v>14.628342839360995</v>
      </c>
      <c r="L25" s="487">
        <v>14371.849</v>
      </c>
      <c r="M25" s="490">
        <v>4.2289577048968825</v>
      </c>
    </row>
    <row r="26" spans="1:13" ht="18" customHeight="1">
      <c r="A26" s="546"/>
      <c r="B26" s="556"/>
      <c r="C26" s="564" t="s">
        <v>200</v>
      </c>
      <c r="D26" s="565"/>
      <c r="E26" s="566"/>
      <c r="F26" s="487">
        <v>137147.44</v>
      </c>
      <c r="G26" s="488">
        <f t="shared" si="0"/>
        <v>5.5809464012533985</v>
      </c>
      <c r="H26" s="487">
        <f t="shared" si="1"/>
        <v>7898.877999999997</v>
      </c>
      <c r="I26" s="489">
        <f t="shared" si="3"/>
        <v>6.111385595144955</v>
      </c>
      <c r="J26" s="487">
        <v>129248.562</v>
      </c>
      <c r="K26" s="488">
        <v>5.337687590208208</v>
      </c>
      <c r="L26" s="487">
        <v>17635.413</v>
      </c>
      <c r="M26" s="490">
        <v>15.800479744550527</v>
      </c>
    </row>
    <row r="27" spans="1:13" ht="18" customHeight="1">
      <c r="A27" s="546"/>
      <c r="B27" s="556"/>
      <c r="C27" s="567" t="s">
        <v>199</v>
      </c>
      <c r="D27" s="568"/>
      <c r="E27" s="569"/>
      <c r="F27" s="491">
        <v>206765.368</v>
      </c>
      <c r="G27" s="492">
        <f t="shared" si="0"/>
        <v>8.413911600854048</v>
      </c>
      <c r="H27" s="491">
        <f t="shared" si="1"/>
        <v>-31957.078999999998</v>
      </c>
      <c r="I27" s="493">
        <f t="shared" si="3"/>
        <v>-13.386708875349287</v>
      </c>
      <c r="J27" s="491">
        <v>238722.447</v>
      </c>
      <c r="K27" s="492">
        <v>9.858723556677068</v>
      </c>
      <c r="L27" s="491">
        <v>-18645.474</v>
      </c>
      <c r="M27" s="494">
        <v>-7.244676775393464</v>
      </c>
    </row>
    <row r="28" spans="1:13" ht="18" customHeight="1">
      <c r="A28" s="546"/>
      <c r="B28" s="556"/>
      <c r="C28" s="501"/>
      <c r="D28" s="562" t="s">
        <v>198</v>
      </c>
      <c r="E28" s="563"/>
      <c r="F28" s="483">
        <v>84487.768</v>
      </c>
      <c r="G28" s="482">
        <f t="shared" si="0"/>
        <v>3.438064208632199</v>
      </c>
      <c r="H28" s="483">
        <f t="shared" si="1"/>
        <v>-15675.179000000004</v>
      </c>
      <c r="I28" s="484">
        <f t="shared" si="3"/>
        <v>-15.64967831867008</v>
      </c>
      <c r="J28" s="483">
        <v>100162.947</v>
      </c>
      <c r="K28" s="482">
        <f>J28/J31*100</f>
        <v>4.136514255381677</v>
      </c>
      <c r="L28" s="483">
        <v>-6395.849</v>
      </c>
      <c r="M28" s="486">
        <v>-6</v>
      </c>
    </row>
    <row r="29" spans="1:13" ht="18" customHeight="1" thickBot="1">
      <c r="A29" s="546"/>
      <c r="B29" s="556"/>
      <c r="C29" s="501"/>
      <c r="D29" s="576" t="s">
        <v>197</v>
      </c>
      <c r="E29" s="577"/>
      <c r="F29" s="513">
        <v>122277.6</v>
      </c>
      <c r="G29" s="514">
        <f t="shared" si="0"/>
        <v>4.97584739222185</v>
      </c>
      <c r="H29" s="513">
        <f t="shared" si="1"/>
        <v>-16281.899999999994</v>
      </c>
      <c r="I29" s="515">
        <f t="shared" si="3"/>
        <v>-11.750836283329539</v>
      </c>
      <c r="J29" s="513">
        <v>138559.5</v>
      </c>
      <c r="K29" s="514">
        <f>J29/J31*100</f>
        <v>5.722209301295392</v>
      </c>
      <c r="L29" s="513">
        <v>-12249.625</v>
      </c>
      <c r="M29" s="516">
        <v>-1.2</v>
      </c>
    </row>
    <row r="30" spans="1:13" ht="18" customHeight="1" thickBot="1" thickTop="1">
      <c r="A30" s="546"/>
      <c r="B30" s="557"/>
      <c r="C30" s="570" t="s">
        <v>164</v>
      </c>
      <c r="D30" s="578"/>
      <c r="E30" s="579"/>
      <c r="F30" s="503">
        <f>SUM(F17:F19,F20:F21,F25:F27)</f>
        <v>1046543.733</v>
      </c>
      <c r="G30" s="504">
        <f t="shared" si="0"/>
        <v>42.58704705272404</v>
      </c>
      <c r="H30" s="503">
        <f t="shared" si="1"/>
        <v>45254.86800000002</v>
      </c>
      <c r="I30" s="505">
        <f t="shared" si="3"/>
        <v>4.5196615663952295</v>
      </c>
      <c r="J30" s="503">
        <v>1001288.865</v>
      </c>
      <c r="K30" s="504">
        <v>41.35107629997587</v>
      </c>
      <c r="L30" s="503">
        <v>17386.114</v>
      </c>
      <c r="M30" s="506">
        <v>1.767056142726447</v>
      </c>
    </row>
    <row r="31" spans="1:13" ht="18" customHeight="1">
      <c r="A31" s="546"/>
      <c r="C31" s="580" t="s">
        <v>294</v>
      </c>
      <c r="D31" s="581"/>
      <c r="E31" s="582"/>
      <c r="F31" s="507">
        <f>F16+F30</f>
        <v>2457422.633</v>
      </c>
      <c r="G31" s="508">
        <f t="shared" si="0"/>
        <v>100</v>
      </c>
      <c r="H31" s="507">
        <f t="shared" si="1"/>
        <v>35989.00999999978</v>
      </c>
      <c r="I31" s="509">
        <f>H31/J31*100</f>
        <v>1.4862686987641527</v>
      </c>
      <c r="J31" s="507">
        <v>2421433.623</v>
      </c>
      <c r="K31" s="508">
        <v>100</v>
      </c>
      <c r="L31" s="507">
        <v>53494.238</v>
      </c>
      <c r="M31" s="509">
        <v>2.259105040393591</v>
      </c>
    </row>
    <row r="32" spans="1:13" ht="18" customHeight="1">
      <c r="A32" s="546"/>
      <c r="C32" s="583" t="s">
        <v>295</v>
      </c>
      <c r="D32" s="583"/>
      <c r="E32" s="583"/>
      <c r="F32" s="583"/>
      <c r="G32" s="583"/>
      <c r="H32" s="583"/>
      <c r="I32" s="583"/>
      <c r="J32" s="583"/>
      <c r="K32" s="583"/>
      <c r="L32" s="583"/>
      <c r="M32" s="583"/>
    </row>
    <row r="33" spans="1:13" ht="18" customHeight="1">
      <c r="A33" s="546"/>
      <c r="C33" s="510" t="s">
        <v>296</v>
      </c>
      <c r="D33" s="510"/>
      <c r="E33" s="511"/>
      <c r="F33" s="512"/>
      <c r="G33" s="510"/>
      <c r="H33" s="512"/>
      <c r="I33" s="510"/>
      <c r="J33" s="512"/>
      <c r="K33" s="510"/>
      <c r="L33" s="512"/>
      <c r="M33" s="510"/>
    </row>
    <row r="34" spans="1:13" ht="18" customHeight="1">
      <c r="A34" s="546"/>
      <c r="C34" s="510" t="s">
        <v>297</v>
      </c>
      <c r="D34" s="510"/>
      <c r="E34" s="511"/>
      <c r="F34" s="512"/>
      <c r="G34" s="510"/>
      <c r="H34" s="512"/>
      <c r="I34" s="510"/>
      <c r="J34" s="512"/>
      <c r="K34" s="510"/>
      <c r="L34" s="512"/>
      <c r="M34" s="510"/>
    </row>
  </sheetData>
  <sheetProtection/>
  <mergeCells count="37">
    <mergeCell ref="D28:E28"/>
    <mergeCell ref="D22:E22"/>
    <mergeCell ref="D29:E29"/>
    <mergeCell ref="C30:E30"/>
    <mergeCell ref="C31:E31"/>
    <mergeCell ref="C32:M32"/>
    <mergeCell ref="D23:E23"/>
    <mergeCell ref="D24:E24"/>
    <mergeCell ref="C25:E25"/>
    <mergeCell ref="C26:E26"/>
    <mergeCell ref="C27:E27"/>
    <mergeCell ref="C13:E13"/>
    <mergeCell ref="C14:E14"/>
    <mergeCell ref="C15:E15"/>
    <mergeCell ref="C16:E16"/>
    <mergeCell ref="B17:B30"/>
    <mergeCell ref="C17:E17"/>
    <mergeCell ref="C18:E18"/>
    <mergeCell ref="C19:E19"/>
    <mergeCell ref="C20:E20"/>
    <mergeCell ref="C21:E21"/>
    <mergeCell ref="D7:E7"/>
    <mergeCell ref="D8:E8"/>
    <mergeCell ref="C9:E9"/>
    <mergeCell ref="C10:E10"/>
    <mergeCell ref="C11:E11"/>
    <mergeCell ref="C12:E12"/>
    <mergeCell ref="B1:M1"/>
    <mergeCell ref="A1:A34"/>
    <mergeCell ref="L2:M2"/>
    <mergeCell ref="C3:E4"/>
    <mergeCell ref="F3:I3"/>
    <mergeCell ref="J3:M3"/>
    <mergeCell ref="B5:B16"/>
    <mergeCell ref="C5:E5"/>
    <mergeCell ref="C6:C8"/>
    <mergeCell ref="D6:E6"/>
  </mergeCells>
  <printOptions/>
  <pageMargins left="0.7086614173228347" right="0.7086614173228347" top="0.5511811023622047" bottom="0.35433070866141736"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I30"/>
  <sheetViews>
    <sheetView view="pageBreakPreview" zoomScale="85" zoomScaleSheetLayoutView="85" zoomScalePageLayoutView="0" workbookViewId="0" topLeftCell="A1">
      <pane xSplit="5" ySplit="4" topLeftCell="F5" activePane="bottomRight" state="frozen"/>
      <selection pane="topLeft" activeCell="C9" sqref="C9"/>
      <selection pane="topRight" activeCell="C9" sqref="C9"/>
      <selection pane="bottomLeft" activeCell="C9" sqref="C9"/>
      <selection pane="bottomRight" activeCell="B1" sqref="B1"/>
    </sheetView>
  </sheetViews>
  <sheetFormatPr defaultColWidth="9.00390625" defaultRowHeight="19.5" customHeight="1"/>
  <cols>
    <col min="1" max="1" width="8.25390625" style="213" customWidth="1"/>
    <col min="2" max="4" width="4.50390625" style="212" customWidth="1"/>
    <col min="5" max="5" width="22.75390625" style="212" customWidth="1"/>
    <col min="6" max="7" width="26.125" style="179" customWidth="1"/>
    <col min="8" max="8" width="25.125" style="179" customWidth="1"/>
    <col min="9" max="9" width="17.625" style="179" customWidth="1"/>
    <col min="10" max="16384" width="9.00390625" style="179" customWidth="1"/>
  </cols>
  <sheetData>
    <row r="1" spans="1:9" ht="29.25" customHeight="1">
      <c r="A1" s="603">
        <v>15</v>
      </c>
      <c r="B1" s="518" t="s">
        <v>216</v>
      </c>
      <c r="C1" s="177"/>
      <c r="D1" s="177"/>
      <c r="E1" s="177"/>
      <c r="F1" s="178"/>
      <c r="G1" s="178"/>
      <c r="H1" s="178"/>
      <c r="I1" s="178"/>
    </row>
    <row r="2" spans="1:9" ht="20.25" customHeight="1" thickBot="1">
      <c r="A2" s="604"/>
      <c r="B2" s="180"/>
      <c r="C2" s="180"/>
      <c r="D2" s="180"/>
      <c r="E2" s="180"/>
      <c r="F2" s="178"/>
      <c r="G2" s="178"/>
      <c r="H2" s="584" t="s">
        <v>148</v>
      </c>
      <c r="I2" s="584"/>
    </row>
    <row r="3" spans="1:9" ht="23.25" customHeight="1">
      <c r="A3" s="604"/>
      <c r="B3" s="585" t="s">
        <v>217</v>
      </c>
      <c r="C3" s="586"/>
      <c r="D3" s="586"/>
      <c r="E3" s="587"/>
      <c r="F3" s="181" t="s">
        <v>255</v>
      </c>
      <c r="G3" s="182" t="s">
        <v>124</v>
      </c>
      <c r="H3" s="591" t="s">
        <v>123</v>
      </c>
      <c r="I3" s="592"/>
    </row>
    <row r="4" spans="1:9" ht="23.25" customHeight="1" thickBot="1">
      <c r="A4" s="604"/>
      <c r="B4" s="588"/>
      <c r="C4" s="589"/>
      <c r="D4" s="589"/>
      <c r="E4" s="590"/>
      <c r="F4" s="183" t="s">
        <v>146</v>
      </c>
      <c r="G4" s="184" t="s">
        <v>145</v>
      </c>
      <c r="H4" s="184" t="s">
        <v>144</v>
      </c>
      <c r="I4" s="185" t="s">
        <v>143</v>
      </c>
    </row>
    <row r="5" spans="1:9" ht="23.25" customHeight="1">
      <c r="A5" s="604"/>
      <c r="B5" s="186" t="s">
        <v>218</v>
      </c>
      <c r="C5" s="180"/>
      <c r="D5" s="180"/>
      <c r="E5" s="187"/>
      <c r="F5" s="188">
        <f>ROUND('15 税動向 (2)'!F5/1000,0)</f>
        <v>1015907</v>
      </c>
      <c r="G5" s="189">
        <f>ROUND('15 税動向 (2)'!G5/1000,0)</f>
        <v>1017847</v>
      </c>
      <c r="H5" s="189">
        <f>ROUND('15 税動向 (2)'!H5/1000,0)</f>
        <v>-1939</v>
      </c>
      <c r="I5" s="190">
        <v>-0.19053165490951698</v>
      </c>
    </row>
    <row r="6" spans="1:9" ht="23.25" customHeight="1">
      <c r="A6" s="604"/>
      <c r="B6" s="186"/>
      <c r="C6" s="191" t="s">
        <v>219</v>
      </c>
      <c r="D6" s="192"/>
      <c r="E6" s="193"/>
      <c r="F6" s="194">
        <f>ROUND('15 税動向 (2)'!F6/1000,0)</f>
        <v>1015907</v>
      </c>
      <c r="G6" s="195">
        <f>ROUND('15 税動向 (2)'!G6/1000,0)</f>
        <v>1017847</v>
      </c>
      <c r="H6" s="189">
        <f>ROUND('15 税動向 (2)'!H6/1000,0)</f>
        <v>-1939</v>
      </c>
      <c r="I6" s="190">
        <v>-0.19053165490951698</v>
      </c>
    </row>
    <row r="7" spans="1:9" ht="23.25" customHeight="1">
      <c r="A7" s="604"/>
      <c r="B7" s="186"/>
      <c r="C7" s="196"/>
      <c r="D7" s="593" t="s">
        <v>220</v>
      </c>
      <c r="E7" s="594"/>
      <c r="F7" s="194">
        <f>ROUND('15 税動向 (2)'!F7/1000,0)</f>
        <v>516996</v>
      </c>
      <c r="G7" s="195">
        <f>ROUND('15 税動向 (2)'!G7/1000,0)</f>
        <v>518548</v>
      </c>
      <c r="H7" s="189">
        <f>ROUND('15 税動向 (2)'!H7/1000,0)</f>
        <v>-1552</v>
      </c>
      <c r="I7" s="190">
        <v>-0.29938880810649876</v>
      </c>
    </row>
    <row r="8" spans="1:9" ht="23.25" customHeight="1">
      <c r="A8" s="604"/>
      <c r="B8" s="186"/>
      <c r="C8" s="196"/>
      <c r="D8" s="197"/>
      <c r="E8" s="198" t="s">
        <v>221</v>
      </c>
      <c r="F8" s="194">
        <f>ROUND('15 税動向 (2)'!F8/1000,0)</f>
        <v>436455</v>
      </c>
      <c r="G8" s="195">
        <f>ROUND('15 税動向 (2)'!G8/1000,0)</f>
        <v>432384</v>
      </c>
      <c r="H8" s="189">
        <f>ROUND('15 税動向 (2)'!H8/1000,0)</f>
        <v>4071</v>
      </c>
      <c r="I8" s="190">
        <v>0.9414578612649697</v>
      </c>
    </row>
    <row r="9" spans="1:9" ht="23.25" customHeight="1">
      <c r="A9" s="604"/>
      <c r="B9" s="186"/>
      <c r="C9" s="196"/>
      <c r="D9" s="199"/>
      <c r="E9" s="198" t="s">
        <v>222</v>
      </c>
      <c r="F9" s="194">
        <f>ROUND('15 税動向 (2)'!F9/1000,0)</f>
        <v>80541</v>
      </c>
      <c r="G9" s="195">
        <f>ROUND('15 税動向 (2)'!G9/1000,0)</f>
        <v>86164</v>
      </c>
      <c r="H9" s="189">
        <f>ROUND('15 税動向 (2)'!H9/1000,0)</f>
        <v>-5623</v>
      </c>
      <c r="I9" s="190">
        <v>-6.52617285469403</v>
      </c>
    </row>
    <row r="10" spans="1:9" ht="23.25" customHeight="1">
      <c r="A10" s="604"/>
      <c r="B10" s="186"/>
      <c r="C10" s="196"/>
      <c r="D10" s="595" t="s">
        <v>223</v>
      </c>
      <c r="E10" s="596"/>
      <c r="F10" s="194">
        <f>ROUND('15 税動向 (2)'!F10/1000,0)</f>
        <v>440847</v>
      </c>
      <c r="G10" s="195">
        <f>ROUND('15 税動向 (2)'!G10/1000,0)</f>
        <v>440735</v>
      </c>
      <c r="H10" s="189">
        <f>ROUND('15 税動向 (2)'!H10/1000,0)</f>
        <v>112</v>
      </c>
      <c r="I10" s="190">
        <v>0.025351737202186832</v>
      </c>
    </row>
    <row r="11" spans="1:9" ht="23.25" customHeight="1">
      <c r="A11" s="604"/>
      <c r="B11" s="186"/>
      <c r="C11" s="196"/>
      <c r="D11" s="595" t="s">
        <v>224</v>
      </c>
      <c r="E11" s="596"/>
      <c r="F11" s="194">
        <f>ROUND('15 税動向 (2)'!F11/1000,0)</f>
        <v>8583</v>
      </c>
      <c r="G11" s="195">
        <f>ROUND('15 税動向 (2)'!G11/1000,0)</f>
        <v>8255</v>
      </c>
      <c r="H11" s="189">
        <f>ROUND('15 税動向 (2)'!H11/1000,0)</f>
        <v>328</v>
      </c>
      <c r="I11" s="190">
        <v>3.970498946304409</v>
      </c>
    </row>
    <row r="12" spans="1:9" ht="23.25" customHeight="1">
      <c r="A12" s="604"/>
      <c r="B12" s="186"/>
      <c r="C12" s="196"/>
      <c r="D12" s="595" t="s">
        <v>225</v>
      </c>
      <c r="E12" s="596"/>
      <c r="F12" s="194">
        <f>ROUND('15 税動向 (2)'!F12/1000,0)</f>
        <v>49395</v>
      </c>
      <c r="G12" s="195">
        <f>ROUND('15 税動向 (2)'!G12/1000,0)</f>
        <v>50276</v>
      </c>
      <c r="H12" s="189">
        <f>ROUND('15 税動向 (2)'!H12/1000,0)</f>
        <v>-881</v>
      </c>
      <c r="I12" s="190">
        <v>-1.752850684903497</v>
      </c>
    </row>
    <row r="13" spans="1:9" ht="23.25" customHeight="1">
      <c r="A13" s="604"/>
      <c r="B13" s="186"/>
      <c r="C13" s="196"/>
      <c r="D13" s="595" t="s">
        <v>226</v>
      </c>
      <c r="E13" s="596"/>
      <c r="F13" s="194">
        <f>ROUND('15 税動向 (2)'!F13/1000,0)</f>
        <v>88</v>
      </c>
      <c r="G13" s="195">
        <f>ROUND('15 税動向 (2)'!G13/1000,0)</f>
        <v>33</v>
      </c>
      <c r="H13" s="189">
        <f>ROUND('15 税動向 (2)'!H13/1000,0)</f>
        <v>55</v>
      </c>
      <c r="I13" s="190">
        <v>168.08139534883722</v>
      </c>
    </row>
    <row r="14" spans="1:9" ht="23.25" customHeight="1">
      <c r="A14" s="604"/>
      <c r="B14" s="200"/>
      <c r="C14" s="605" t="s">
        <v>227</v>
      </c>
      <c r="D14" s="606"/>
      <c r="E14" s="607"/>
      <c r="F14" s="194">
        <f>ROUND('15 税動向 (2)'!F14/1000,0)</f>
        <v>0</v>
      </c>
      <c r="G14" s="195">
        <f>ROUND('15 税動向 (2)'!G14/1000,0)</f>
        <v>0</v>
      </c>
      <c r="H14" s="189">
        <f>ROUND('15 税動向 (2)'!H14/1000,0)</f>
        <v>0</v>
      </c>
      <c r="I14" s="190">
        <v>0</v>
      </c>
    </row>
    <row r="15" spans="1:9" ht="23.25" customHeight="1">
      <c r="A15" s="604"/>
      <c r="B15" s="201" t="s">
        <v>228</v>
      </c>
      <c r="C15" s="192"/>
      <c r="D15" s="192"/>
      <c r="E15" s="193"/>
      <c r="F15" s="194">
        <f>ROUND('15 税動向 (2)'!F15/1000,0)</f>
        <v>76698</v>
      </c>
      <c r="G15" s="195">
        <f>ROUND('15 税動向 (2)'!G15/1000,0)</f>
        <v>76332</v>
      </c>
      <c r="H15" s="189">
        <f>ROUND('15 税動向 (2)'!H15/1000,0)</f>
        <v>366</v>
      </c>
      <c r="I15" s="190">
        <v>0.4794603907364474</v>
      </c>
    </row>
    <row r="16" spans="1:9" ht="23.25" customHeight="1">
      <c r="A16" s="604"/>
      <c r="B16" s="186"/>
      <c r="C16" s="597" t="s">
        <v>229</v>
      </c>
      <c r="D16" s="598"/>
      <c r="E16" s="599"/>
      <c r="F16" s="194">
        <f>ROUND('15 税動向 (2)'!F16/1000,0)</f>
        <v>76698</v>
      </c>
      <c r="G16" s="195">
        <f>ROUND('15 税動向 (2)'!G16/1000,0)</f>
        <v>76332</v>
      </c>
      <c r="H16" s="189">
        <f>ROUND('15 税動向 (2)'!H16/1000,0)</f>
        <v>366</v>
      </c>
      <c r="I16" s="190">
        <v>0.4794603907364474</v>
      </c>
    </row>
    <row r="17" spans="1:9" ht="23.25" customHeight="1">
      <c r="A17" s="604"/>
      <c r="B17" s="186"/>
      <c r="C17" s="202"/>
      <c r="D17" s="600" t="s">
        <v>230</v>
      </c>
      <c r="E17" s="601"/>
      <c r="F17" s="194">
        <f>ROUND('15 税動向 (2)'!F17/1000,0)</f>
        <v>67872</v>
      </c>
      <c r="G17" s="195">
        <f>ROUND('15 税動向 (2)'!G17/1000,0)</f>
        <v>67706</v>
      </c>
      <c r="H17" s="189">
        <f>ROUND('15 税動向 (2)'!H17/1000,0)</f>
        <v>166</v>
      </c>
      <c r="I17" s="190">
        <v>0.24528715604522694</v>
      </c>
    </row>
    <row r="18" spans="1:9" ht="23.25" customHeight="1">
      <c r="A18" s="604"/>
      <c r="B18" s="186"/>
      <c r="C18" s="202"/>
      <c r="D18" s="600" t="s">
        <v>231</v>
      </c>
      <c r="E18" s="601"/>
      <c r="F18" s="194">
        <f>ROUND('15 税動向 (2)'!F18/1000,0)</f>
        <v>8781</v>
      </c>
      <c r="G18" s="195">
        <f>ROUND('15 税動向 (2)'!G18/1000,0)</f>
        <v>8583</v>
      </c>
      <c r="H18" s="189">
        <f>ROUND('15 税動向 (2)'!H18/1000,0)</f>
        <v>198</v>
      </c>
      <c r="I18" s="190">
        <v>2.306347383496894</v>
      </c>
    </row>
    <row r="19" spans="1:9" ht="23.25" customHeight="1">
      <c r="A19" s="604"/>
      <c r="B19" s="186"/>
      <c r="C19" s="203"/>
      <c r="D19" s="600" t="s">
        <v>232</v>
      </c>
      <c r="E19" s="601"/>
      <c r="F19" s="194">
        <f>ROUND('15 税動向 (2)'!F19/1000,0)</f>
        <v>45</v>
      </c>
      <c r="G19" s="194">
        <f>ROUND('15 税動向 (2)'!G19/1000,0)</f>
        <v>43</v>
      </c>
      <c r="H19" s="189">
        <f>ROUND('15 税動向 (2)'!H19/1000,0)</f>
        <v>2</v>
      </c>
      <c r="I19" s="190">
        <v>4.568158900640199</v>
      </c>
    </row>
    <row r="20" spans="1:9" ht="23.25" customHeight="1" thickBot="1">
      <c r="A20" s="604"/>
      <c r="B20" s="200"/>
      <c r="C20" s="600" t="s">
        <v>233</v>
      </c>
      <c r="D20" s="602"/>
      <c r="E20" s="601"/>
      <c r="F20" s="194">
        <f>ROUND('15 税動向 (2)'!F20/1000,0)</f>
        <v>0</v>
      </c>
      <c r="G20" s="195">
        <f>ROUND('15 税動向 (2)'!G20/1000,0)</f>
        <v>0</v>
      </c>
      <c r="H20" s="257">
        <f>ROUND('15 税動向 (2)'!H20/1000,0)</f>
        <v>0</v>
      </c>
      <c r="I20" s="258">
        <v>0</v>
      </c>
    </row>
    <row r="21" spans="1:9" s="208" customFormat="1" ht="24.75" customHeight="1" thickBot="1" thickTop="1">
      <c r="A21" s="604"/>
      <c r="B21" s="204" t="s">
        <v>234</v>
      </c>
      <c r="C21" s="205"/>
      <c r="D21" s="205"/>
      <c r="E21" s="206"/>
      <c r="F21" s="207">
        <f>ROUND('15 税動向 (2)'!F21/1000,0)</f>
        <v>1092606</v>
      </c>
      <c r="G21" s="207">
        <f>ROUND('15 税動向 (2)'!G21/1000,0)</f>
        <v>1094179</v>
      </c>
      <c r="H21" s="259">
        <f>ROUND('15 税動向 (2)'!H21/1000,0)</f>
        <v>-1573</v>
      </c>
      <c r="I21" s="260">
        <v>-0.14379157024219125</v>
      </c>
    </row>
    <row r="22" spans="1:9" s="208" customFormat="1" ht="8.25" customHeight="1">
      <c r="A22" s="604"/>
      <c r="B22" s="209"/>
      <c r="C22" s="209"/>
      <c r="D22" s="209"/>
      <c r="E22" s="209"/>
      <c r="F22" s="210"/>
      <c r="G22" s="210"/>
      <c r="H22" s="261"/>
      <c r="I22" s="262"/>
    </row>
    <row r="23" spans="1:9" ht="24.75" customHeight="1">
      <c r="A23" s="604"/>
      <c r="B23" s="180" t="s">
        <v>149</v>
      </c>
      <c r="C23" s="180"/>
      <c r="D23" s="180"/>
      <c r="E23" s="180"/>
      <c r="F23" s="178"/>
      <c r="G23" s="178"/>
      <c r="H23" s="178"/>
      <c r="I23" s="178"/>
    </row>
    <row r="24" spans="1:9" ht="32.25" customHeight="1">
      <c r="A24" s="604"/>
      <c r="B24" s="180"/>
      <c r="C24" s="180"/>
      <c r="D24" s="180"/>
      <c r="E24" s="180"/>
      <c r="F24" s="178"/>
      <c r="G24" s="178"/>
      <c r="H24" s="178"/>
      <c r="I24" s="178"/>
    </row>
    <row r="25" ht="19.5" customHeight="1">
      <c r="A25" s="211"/>
    </row>
    <row r="26" ht="19.5" customHeight="1">
      <c r="A26" s="211"/>
    </row>
    <row r="27" ht="19.5" customHeight="1">
      <c r="A27" s="211"/>
    </row>
    <row r="28" ht="19.5" customHeight="1">
      <c r="A28" s="211"/>
    </row>
    <row r="29" ht="19.5" customHeight="1">
      <c r="A29" s="211"/>
    </row>
    <row r="30" ht="19.5" customHeight="1">
      <c r="A30" s="211"/>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rgb="FFFF0000"/>
  </sheetPr>
  <dimension ref="A1:I30"/>
  <sheetViews>
    <sheetView view="pageBreakPreview" zoomScale="90" zoomScaleSheetLayoutView="90" zoomScalePageLayoutView="0" workbookViewId="0" topLeftCell="A1">
      <pane xSplit="5" ySplit="4" topLeftCell="I5" activePane="bottomRight" state="frozen"/>
      <selection pane="topLeft" activeCell="A1" sqref="A1:A46"/>
      <selection pane="topRight" activeCell="A1" sqref="A1:A46"/>
      <selection pane="bottomLeft" activeCell="A1" sqref="A1:A46"/>
      <selection pane="bottomRight" activeCell="A1" sqref="A1:IV16384"/>
    </sheetView>
  </sheetViews>
  <sheetFormatPr defaultColWidth="9.00390625" defaultRowHeight="19.5" customHeight="1"/>
  <cols>
    <col min="1" max="1" width="8.25390625" style="213" customWidth="1"/>
    <col min="2" max="4" width="4.50390625" style="212" customWidth="1"/>
    <col min="5" max="5" width="22.75390625" style="212" customWidth="1"/>
    <col min="6" max="7" width="26.125" style="179" customWidth="1"/>
    <col min="8" max="8" width="25.125" style="179" customWidth="1"/>
    <col min="9" max="9" width="17.625" style="179" customWidth="1"/>
    <col min="10" max="16384" width="9.00390625" style="179" customWidth="1"/>
  </cols>
  <sheetData>
    <row r="1" spans="1:9" ht="29.25" customHeight="1">
      <c r="A1" s="603">
        <v>15</v>
      </c>
      <c r="B1" s="176" t="s">
        <v>216</v>
      </c>
      <c r="C1" s="177"/>
      <c r="D1" s="177"/>
      <c r="E1" s="177"/>
      <c r="F1" s="178"/>
      <c r="G1" s="178"/>
      <c r="H1" s="178"/>
      <c r="I1" s="178"/>
    </row>
    <row r="2" spans="1:9" ht="20.25" customHeight="1" thickBot="1">
      <c r="A2" s="613"/>
      <c r="B2" s="180"/>
      <c r="C2" s="180"/>
      <c r="D2" s="180"/>
      <c r="E2" s="180"/>
      <c r="F2" s="178"/>
      <c r="G2" s="178"/>
      <c r="H2" s="584" t="s">
        <v>252</v>
      </c>
      <c r="I2" s="584"/>
    </row>
    <row r="3" spans="1:9" ht="23.25" customHeight="1">
      <c r="A3" s="613"/>
      <c r="B3" s="585" t="s">
        <v>217</v>
      </c>
      <c r="C3" s="608"/>
      <c r="D3" s="608"/>
      <c r="E3" s="609"/>
      <c r="F3" s="181" t="s">
        <v>255</v>
      </c>
      <c r="G3" s="182" t="s">
        <v>124</v>
      </c>
      <c r="H3" s="591" t="s">
        <v>123</v>
      </c>
      <c r="I3" s="592"/>
    </row>
    <row r="4" spans="1:9" ht="23.25" customHeight="1" thickBot="1">
      <c r="A4" s="613"/>
      <c r="B4" s="610"/>
      <c r="C4" s="611"/>
      <c r="D4" s="611"/>
      <c r="E4" s="612"/>
      <c r="F4" s="183" t="s">
        <v>146</v>
      </c>
      <c r="G4" s="184" t="s">
        <v>145</v>
      </c>
      <c r="H4" s="184" t="s">
        <v>144</v>
      </c>
      <c r="I4" s="185" t="s">
        <v>143</v>
      </c>
    </row>
    <row r="5" spans="1:9" ht="23.25" customHeight="1">
      <c r="A5" s="613"/>
      <c r="B5" s="186" t="s">
        <v>218</v>
      </c>
      <c r="C5" s="180"/>
      <c r="D5" s="180"/>
      <c r="E5" s="187"/>
      <c r="F5" s="188">
        <v>1015907295</v>
      </c>
      <c r="G5" s="189">
        <v>1017846615</v>
      </c>
      <c r="H5" s="189">
        <f>F5-G5</f>
        <v>-1939320</v>
      </c>
      <c r="I5" s="190">
        <f>H5/G5*100</f>
        <v>-0.19053165490951698</v>
      </c>
    </row>
    <row r="6" spans="1:9" ht="23.25" customHeight="1">
      <c r="A6" s="613"/>
      <c r="B6" s="186"/>
      <c r="C6" s="191" t="s">
        <v>219</v>
      </c>
      <c r="D6" s="192"/>
      <c r="E6" s="193"/>
      <c r="F6" s="194">
        <v>1015907295</v>
      </c>
      <c r="G6" s="195">
        <v>1017846615</v>
      </c>
      <c r="H6" s="195">
        <f>F6-G6</f>
        <v>-1939320</v>
      </c>
      <c r="I6" s="235">
        <f>H6/G6*100</f>
        <v>-0.19053165490951698</v>
      </c>
    </row>
    <row r="7" spans="1:9" ht="23.25" customHeight="1">
      <c r="A7" s="613"/>
      <c r="B7" s="186"/>
      <c r="C7" s="196"/>
      <c r="D7" s="593" t="s">
        <v>220</v>
      </c>
      <c r="E7" s="594"/>
      <c r="F7" s="194">
        <v>516995633</v>
      </c>
      <c r="G7" s="195">
        <v>518548108</v>
      </c>
      <c r="H7" s="195">
        <f>F7-G7</f>
        <v>-1552475</v>
      </c>
      <c r="I7" s="235">
        <f aca="true" t="shared" si="0" ref="I7:I21">H7/G7*100</f>
        <v>-0.29938880810649876</v>
      </c>
    </row>
    <row r="8" spans="1:9" ht="23.25" customHeight="1">
      <c r="A8" s="613"/>
      <c r="B8" s="186"/>
      <c r="C8" s="196"/>
      <c r="D8" s="197"/>
      <c r="E8" s="198" t="s">
        <v>221</v>
      </c>
      <c r="F8" s="194">
        <v>436455125</v>
      </c>
      <c r="G8" s="195">
        <v>432384408</v>
      </c>
      <c r="H8" s="195">
        <f aca="true" t="shared" si="1" ref="H8:H21">F8-G8</f>
        <v>4070717</v>
      </c>
      <c r="I8" s="235">
        <f t="shared" si="0"/>
        <v>0.9414578612649697</v>
      </c>
    </row>
    <row r="9" spans="1:9" ht="23.25" customHeight="1">
      <c r="A9" s="613"/>
      <c r="B9" s="186"/>
      <c r="C9" s="196"/>
      <c r="D9" s="199"/>
      <c r="E9" s="198" t="s">
        <v>222</v>
      </c>
      <c r="F9" s="194">
        <v>80540508</v>
      </c>
      <c r="G9" s="195">
        <v>86163700</v>
      </c>
      <c r="H9" s="195">
        <f t="shared" si="1"/>
        <v>-5623192</v>
      </c>
      <c r="I9" s="235">
        <f t="shared" si="0"/>
        <v>-6.52617285469403</v>
      </c>
    </row>
    <row r="10" spans="1:9" ht="23.25" customHeight="1">
      <c r="A10" s="613"/>
      <c r="B10" s="186"/>
      <c r="C10" s="196"/>
      <c r="D10" s="595" t="s">
        <v>223</v>
      </c>
      <c r="E10" s="596"/>
      <c r="F10" s="194">
        <v>440846817</v>
      </c>
      <c r="G10" s="195">
        <v>440735083</v>
      </c>
      <c r="H10" s="195">
        <f t="shared" si="1"/>
        <v>111734</v>
      </c>
      <c r="I10" s="235">
        <f t="shared" si="0"/>
        <v>0.025351737202186832</v>
      </c>
    </row>
    <row r="11" spans="1:9" ht="23.25" customHeight="1">
      <c r="A11" s="613"/>
      <c r="B11" s="186"/>
      <c r="C11" s="196"/>
      <c r="D11" s="595" t="s">
        <v>224</v>
      </c>
      <c r="E11" s="596"/>
      <c r="F11" s="194">
        <v>8582511</v>
      </c>
      <c r="G11" s="195">
        <v>8254756</v>
      </c>
      <c r="H11" s="195">
        <f t="shared" si="1"/>
        <v>327755</v>
      </c>
      <c r="I11" s="235">
        <f t="shared" si="0"/>
        <v>3.970498946304409</v>
      </c>
    </row>
    <row r="12" spans="1:9" ht="23.25" customHeight="1">
      <c r="A12" s="613"/>
      <c r="B12" s="186"/>
      <c r="C12" s="196"/>
      <c r="D12" s="595" t="s">
        <v>225</v>
      </c>
      <c r="E12" s="596"/>
      <c r="F12" s="194">
        <v>49394725</v>
      </c>
      <c r="G12" s="195">
        <v>50275988</v>
      </c>
      <c r="H12" s="195">
        <f t="shared" si="1"/>
        <v>-881263</v>
      </c>
      <c r="I12" s="235">
        <f t="shared" si="0"/>
        <v>-1.752850684903497</v>
      </c>
    </row>
    <row r="13" spans="1:9" ht="23.25" customHeight="1">
      <c r="A13" s="613"/>
      <c r="B13" s="186"/>
      <c r="C13" s="196"/>
      <c r="D13" s="595" t="s">
        <v>226</v>
      </c>
      <c r="E13" s="596"/>
      <c r="F13" s="194">
        <v>87609</v>
      </c>
      <c r="G13" s="195">
        <v>32680</v>
      </c>
      <c r="H13" s="195">
        <f t="shared" si="1"/>
        <v>54929</v>
      </c>
      <c r="I13" s="235">
        <f t="shared" si="0"/>
        <v>168.08139534883722</v>
      </c>
    </row>
    <row r="14" spans="1:9" ht="23.25" customHeight="1">
      <c r="A14" s="613"/>
      <c r="B14" s="200"/>
      <c r="C14" s="605" t="s">
        <v>227</v>
      </c>
      <c r="D14" s="606"/>
      <c r="E14" s="607"/>
      <c r="F14" s="194">
        <v>0</v>
      </c>
      <c r="G14" s="195">
        <v>0</v>
      </c>
      <c r="H14" s="195">
        <f>F14-G14</f>
        <v>0</v>
      </c>
      <c r="I14" s="235">
        <v>0</v>
      </c>
    </row>
    <row r="15" spans="1:9" ht="23.25" customHeight="1">
      <c r="A15" s="613"/>
      <c r="B15" s="201" t="s">
        <v>228</v>
      </c>
      <c r="C15" s="192"/>
      <c r="D15" s="192"/>
      <c r="E15" s="193"/>
      <c r="F15" s="194">
        <v>76698253</v>
      </c>
      <c r="G15" s="195">
        <v>76332270</v>
      </c>
      <c r="H15" s="195">
        <f t="shared" si="1"/>
        <v>365983</v>
      </c>
      <c r="I15" s="235">
        <f t="shared" si="0"/>
        <v>0.4794603907364474</v>
      </c>
    </row>
    <row r="16" spans="1:9" ht="23.25" customHeight="1">
      <c r="A16" s="613"/>
      <c r="B16" s="186"/>
      <c r="C16" s="597" t="s">
        <v>229</v>
      </c>
      <c r="D16" s="598"/>
      <c r="E16" s="599"/>
      <c r="F16" s="194">
        <v>76698253</v>
      </c>
      <c r="G16" s="195">
        <v>76332270</v>
      </c>
      <c r="H16" s="195">
        <f t="shared" si="1"/>
        <v>365983</v>
      </c>
      <c r="I16" s="235">
        <f t="shared" si="0"/>
        <v>0.4794603907364474</v>
      </c>
    </row>
    <row r="17" spans="1:9" ht="23.25" customHeight="1">
      <c r="A17" s="613"/>
      <c r="B17" s="186"/>
      <c r="C17" s="202"/>
      <c r="D17" s="600" t="s">
        <v>230</v>
      </c>
      <c r="E17" s="601"/>
      <c r="F17" s="194">
        <v>67872433</v>
      </c>
      <c r="G17" s="195">
        <v>67706358</v>
      </c>
      <c r="H17" s="195">
        <f t="shared" si="1"/>
        <v>166075</v>
      </c>
      <c r="I17" s="235">
        <f t="shared" si="0"/>
        <v>0.24528715604522694</v>
      </c>
    </row>
    <row r="18" spans="1:9" ht="23.25" customHeight="1">
      <c r="A18" s="613"/>
      <c r="B18" s="186"/>
      <c r="C18" s="202"/>
      <c r="D18" s="600" t="s">
        <v>231</v>
      </c>
      <c r="E18" s="601"/>
      <c r="F18" s="194">
        <v>8781229</v>
      </c>
      <c r="G18" s="195">
        <v>8583269</v>
      </c>
      <c r="H18" s="195">
        <f t="shared" si="1"/>
        <v>197960</v>
      </c>
      <c r="I18" s="235">
        <f t="shared" si="0"/>
        <v>2.306347383496894</v>
      </c>
    </row>
    <row r="19" spans="1:9" ht="23.25" customHeight="1">
      <c r="A19" s="613"/>
      <c r="B19" s="186"/>
      <c r="C19" s="203"/>
      <c r="D19" s="600" t="s">
        <v>232</v>
      </c>
      <c r="E19" s="601"/>
      <c r="F19" s="194">
        <v>44591</v>
      </c>
      <c r="G19" s="194">
        <v>42643</v>
      </c>
      <c r="H19" s="195">
        <f t="shared" si="1"/>
        <v>1948</v>
      </c>
      <c r="I19" s="235">
        <f t="shared" si="0"/>
        <v>4.568158900640199</v>
      </c>
    </row>
    <row r="20" spans="1:9" ht="23.25" customHeight="1" thickBot="1">
      <c r="A20" s="613"/>
      <c r="B20" s="200"/>
      <c r="C20" s="600" t="s">
        <v>233</v>
      </c>
      <c r="D20" s="602"/>
      <c r="E20" s="601"/>
      <c r="F20" s="194">
        <v>0</v>
      </c>
      <c r="G20" s="195">
        <v>0</v>
      </c>
      <c r="H20" s="195">
        <f t="shared" si="1"/>
        <v>0</v>
      </c>
      <c r="I20" s="236">
        <v>0</v>
      </c>
    </row>
    <row r="21" spans="1:9" s="208" customFormat="1" ht="24.75" customHeight="1" thickBot="1" thickTop="1">
      <c r="A21" s="613"/>
      <c r="B21" s="204" t="s">
        <v>234</v>
      </c>
      <c r="C21" s="205"/>
      <c r="D21" s="205"/>
      <c r="E21" s="206"/>
      <c r="F21" s="207">
        <v>1092605548</v>
      </c>
      <c r="G21" s="207">
        <v>1094178885</v>
      </c>
      <c r="H21" s="237">
        <f t="shared" si="1"/>
        <v>-1573337</v>
      </c>
      <c r="I21" s="238">
        <f t="shared" si="0"/>
        <v>-0.14379157024219125</v>
      </c>
    </row>
    <row r="22" spans="1:9" s="208" customFormat="1" ht="8.25" customHeight="1">
      <c r="A22" s="613"/>
      <c r="B22" s="209"/>
      <c r="C22" s="209"/>
      <c r="D22" s="209"/>
      <c r="E22" s="209"/>
      <c r="F22" s="210"/>
      <c r="G22" s="210"/>
      <c r="H22" s="210"/>
      <c r="I22" s="239"/>
    </row>
    <row r="23" spans="1:9" ht="24.75" customHeight="1">
      <c r="A23" s="613"/>
      <c r="B23" s="180" t="s">
        <v>149</v>
      </c>
      <c r="C23" s="180"/>
      <c r="D23" s="180"/>
      <c r="E23" s="180"/>
      <c r="F23" s="178"/>
      <c r="G23" s="178"/>
      <c r="H23" s="178"/>
      <c r="I23" s="178"/>
    </row>
    <row r="24" spans="1:9" ht="32.25" customHeight="1">
      <c r="A24" s="613"/>
      <c r="B24" s="180"/>
      <c r="C24" s="180"/>
      <c r="D24" s="180"/>
      <c r="E24" s="180"/>
      <c r="F24" s="178"/>
      <c r="G24" s="178"/>
      <c r="H24" s="178"/>
      <c r="I24" s="178"/>
    </row>
    <row r="25" ht="19.5" customHeight="1">
      <c r="A25" s="211"/>
    </row>
    <row r="26" ht="19.5" customHeight="1">
      <c r="A26" s="211"/>
    </row>
    <row r="27" ht="19.5" customHeight="1">
      <c r="A27" s="211"/>
    </row>
    <row r="28" ht="19.5" customHeight="1">
      <c r="A28" s="211"/>
    </row>
    <row r="29" ht="19.5" customHeight="1">
      <c r="A29" s="211"/>
    </row>
    <row r="30" ht="19.5" customHeight="1">
      <c r="A30" s="211"/>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J32"/>
  <sheetViews>
    <sheetView view="pageBreakPreview" zoomScale="85" zoomScaleSheetLayoutView="85" zoomScalePageLayoutView="0" workbookViewId="0" topLeftCell="A1">
      <pane xSplit="4" ySplit="4" topLeftCell="E11" activePane="bottomRight" state="frozen"/>
      <selection pane="topLeft" activeCell="C9" sqref="C9"/>
      <selection pane="topRight" activeCell="C9" sqref="C9"/>
      <selection pane="bottomLeft" activeCell="C9" sqref="C9"/>
      <selection pane="bottomRight" activeCell="E27" sqref="E27"/>
    </sheetView>
  </sheetViews>
  <sheetFormatPr defaultColWidth="9.00390625" defaultRowHeight="19.5" customHeight="1"/>
  <cols>
    <col min="1" max="1" width="6.50390625" style="240" customWidth="1"/>
    <col min="2" max="3" width="4.25390625" style="240" customWidth="1"/>
    <col min="4" max="4" width="20.75390625" style="240" customWidth="1"/>
    <col min="5" max="5" width="23.625" style="240" customWidth="1"/>
    <col min="6" max="6" width="14.125" style="240" customWidth="1"/>
    <col min="7" max="7" width="23.625" style="240" customWidth="1"/>
    <col min="8" max="8" width="14.125" style="240" customWidth="1"/>
    <col min="9" max="9" width="22.625" style="240" customWidth="1"/>
    <col min="10" max="10" width="16.625" style="240" customWidth="1"/>
    <col min="11" max="16384" width="9.00390625" style="240" customWidth="1"/>
  </cols>
  <sheetData>
    <row r="1" spans="1:10" ht="27.75" customHeight="1">
      <c r="A1" s="614">
        <v>16</v>
      </c>
      <c r="B1" s="321" t="s">
        <v>126</v>
      </c>
      <c r="C1" s="322"/>
      <c r="D1" s="322"/>
      <c r="E1" s="323"/>
      <c r="F1" s="323"/>
      <c r="G1" s="323"/>
      <c r="H1" s="323"/>
      <c r="I1" s="323"/>
      <c r="J1" s="323"/>
    </row>
    <row r="2" spans="1:10" ht="19.5" customHeight="1" thickBot="1">
      <c r="A2" s="614"/>
      <c r="B2" s="323"/>
      <c r="C2" s="323"/>
      <c r="D2" s="323"/>
      <c r="E2" s="323"/>
      <c r="F2" s="323"/>
      <c r="G2" s="323"/>
      <c r="H2" s="323"/>
      <c r="I2" s="323"/>
      <c r="J2" s="324" t="s">
        <v>148</v>
      </c>
    </row>
    <row r="3" spans="1:10" ht="23.25" customHeight="1">
      <c r="A3" s="614"/>
      <c r="B3" s="616" t="s">
        <v>147</v>
      </c>
      <c r="C3" s="617"/>
      <c r="D3" s="618"/>
      <c r="E3" s="622" t="s">
        <v>255</v>
      </c>
      <c r="F3" s="623"/>
      <c r="G3" s="624" t="s">
        <v>277</v>
      </c>
      <c r="H3" s="623"/>
      <c r="I3" s="625" t="s">
        <v>123</v>
      </c>
      <c r="J3" s="626"/>
    </row>
    <row r="4" spans="1:10" ht="23.25" customHeight="1" thickBot="1">
      <c r="A4" s="614"/>
      <c r="B4" s="619"/>
      <c r="C4" s="620"/>
      <c r="D4" s="621"/>
      <c r="E4" s="325" t="s">
        <v>146</v>
      </c>
      <c r="F4" s="326" t="s">
        <v>122</v>
      </c>
      <c r="G4" s="327" t="s">
        <v>145</v>
      </c>
      <c r="H4" s="326" t="s">
        <v>122</v>
      </c>
      <c r="I4" s="328" t="s">
        <v>144</v>
      </c>
      <c r="J4" s="329" t="s">
        <v>143</v>
      </c>
    </row>
    <row r="5" spans="1:10" ht="23.25" customHeight="1">
      <c r="A5" s="614"/>
      <c r="B5" s="330" t="s">
        <v>142</v>
      </c>
      <c r="C5" s="331"/>
      <c r="D5" s="332"/>
      <c r="E5" s="333">
        <v>1143834</v>
      </c>
      <c r="F5" s="334">
        <v>48.95066050186844</v>
      </c>
      <c r="G5" s="335">
        <v>1123411</v>
      </c>
      <c r="H5" s="334">
        <v>48.72259489298179</v>
      </c>
      <c r="I5" s="336">
        <v>20424</v>
      </c>
      <c r="J5" s="337">
        <v>1.8180180441803047</v>
      </c>
    </row>
    <row r="6" spans="1:10" ht="23.25" customHeight="1">
      <c r="A6" s="614"/>
      <c r="B6" s="330"/>
      <c r="C6" s="338" t="s">
        <v>141</v>
      </c>
      <c r="D6" s="339"/>
      <c r="E6" s="340">
        <v>381062</v>
      </c>
      <c r="F6" s="341">
        <v>16.30764306023688</v>
      </c>
      <c r="G6" s="342">
        <v>377679</v>
      </c>
      <c r="H6" s="341">
        <v>16.380025579762407</v>
      </c>
      <c r="I6" s="343">
        <v>3383</v>
      </c>
      <c r="J6" s="344">
        <v>0.8957878024607112</v>
      </c>
    </row>
    <row r="7" spans="1:10" ht="23.25" customHeight="1">
      <c r="A7" s="614"/>
      <c r="B7" s="330"/>
      <c r="C7" s="338" t="s">
        <v>140</v>
      </c>
      <c r="D7" s="339"/>
      <c r="E7" s="340">
        <v>561187</v>
      </c>
      <c r="F7" s="341">
        <v>24.01613723237991</v>
      </c>
      <c r="G7" s="342">
        <v>538231</v>
      </c>
      <c r="H7" s="341">
        <v>23.343202952298384</v>
      </c>
      <c r="I7" s="343">
        <v>22957</v>
      </c>
      <c r="J7" s="344">
        <v>4.265190837784525</v>
      </c>
    </row>
    <row r="8" spans="1:10" ht="23.25" customHeight="1">
      <c r="A8" s="614"/>
      <c r="B8" s="345"/>
      <c r="C8" s="338" t="s">
        <v>110</v>
      </c>
      <c r="D8" s="339"/>
      <c r="E8" s="340">
        <v>201585</v>
      </c>
      <c r="F8" s="341">
        <v>8.626880209251649</v>
      </c>
      <c r="G8" s="342">
        <v>207501</v>
      </c>
      <c r="H8" s="341">
        <v>8.999366360920993</v>
      </c>
      <c r="I8" s="343">
        <v>-5916</v>
      </c>
      <c r="J8" s="344">
        <v>-2.851058704758996</v>
      </c>
    </row>
    <row r="9" spans="1:10" ht="23.25" customHeight="1">
      <c r="A9" s="614"/>
      <c r="B9" s="346" t="s">
        <v>139</v>
      </c>
      <c r="C9" s="338"/>
      <c r="D9" s="339"/>
      <c r="E9" s="340">
        <v>272084</v>
      </c>
      <c r="F9" s="341">
        <v>11.643902447374682</v>
      </c>
      <c r="G9" s="342">
        <v>299381</v>
      </c>
      <c r="H9" s="341">
        <v>12.984223210967116</v>
      </c>
      <c r="I9" s="343">
        <v>-27297</v>
      </c>
      <c r="J9" s="344">
        <v>-9.117813137896873</v>
      </c>
    </row>
    <row r="10" spans="1:10" ht="23.25" customHeight="1">
      <c r="A10" s="614"/>
      <c r="B10" s="330"/>
      <c r="C10" s="347" t="s">
        <v>138</v>
      </c>
      <c r="D10" s="339"/>
      <c r="E10" s="340">
        <v>271809</v>
      </c>
      <c r="F10" s="341">
        <v>11.632133753982098</v>
      </c>
      <c r="G10" s="342">
        <v>299060</v>
      </c>
      <c r="H10" s="341">
        <v>12.970301366726098</v>
      </c>
      <c r="I10" s="343">
        <v>-27250</v>
      </c>
      <c r="J10" s="344">
        <v>-9.1119857623584</v>
      </c>
    </row>
    <row r="11" spans="1:10" ht="23.25" customHeight="1">
      <c r="A11" s="614"/>
      <c r="B11" s="330"/>
      <c r="C11" s="348"/>
      <c r="D11" s="349" t="s">
        <v>137</v>
      </c>
      <c r="E11" s="350">
        <v>91438</v>
      </c>
      <c r="F11" s="351">
        <v>3.91311195065879</v>
      </c>
      <c r="G11" s="352">
        <v>116958</v>
      </c>
      <c r="H11" s="351">
        <v>5.0724955100968065</v>
      </c>
      <c r="I11" s="353">
        <v>-25519</v>
      </c>
      <c r="J11" s="354">
        <v>-21.819105214370975</v>
      </c>
    </row>
    <row r="12" spans="1:10" ht="23.25" customHeight="1">
      <c r="A12" s="614"/>
      <c r="B12" s="330"/>
      <c r="C12" s="355"/>
      <c r="D12" s="356" t="s">
        <v>136</v>
      </c>
      <c r="E12" s="357">
        <v>174941</v>
      </c>
      <c r="F12" s="358">
        <v>7.486643602880634</v>
      </c>
      <c r="G12" s="359">
        <v>177855</v>
      </c>
      <c r="H12" s="358">
        <v>7.713612484381295</v>
      </c>
      <c r="I12" s="360">
        <v>-2914</v>
      </c>
      <c r="J12" s="361">
        <v>-1.6381520855202523</v>
      </c>
    </row>
    <row r="13" spans="1:10" ht="23.25" customHeight="1">
      <c r="A13" s="614"/>
      <c r="B13" s="330"/>
      <c r="C13" s="362" t="s">
        <v>135</v>
      </c>
      <c r="D13" s="339"/>
      <c r="E13" s="340">
        <v>274</v>
      </c>
      <c r="F13" s="341">
        <v>0.011725898143884474</v>
      </c>
      <c r="G13" s="342">
        <v>321</v>
      </c>
      <c r="H13" s="341">
        <v>0.013921844241018784</v>
      </c>
      <c r="I13" s="343">
        <v>-47</v>
      </c>
      <c r="J13" s="344">
        <v>-14.544571320028524</v>
      </c>
    </row>
    <row r="14" spans="1:10" ht="23.25" customHeight="1">
      <c r="A14" s="614"/>
      <c r="B14" s="346" t="s">
        <v>134</v>
      </c>
      <c r="C14" s="338"/>
      <c r="D14" s="339"/>
      <c r="E14" s="340">
        <v>920790</v>
      </c>
      <c r="F14" s="341">
        <v>39.40543705075687</v>
      </c>
      <c r="G14" s="342">
        <v>882937</v>
      </c>
      <c r="H14" s="341">
        <v>38.293181896051095</v>
      </c>
      <c r="I14" s="343">
        <v>37853</v>
      </c>
      <c r="J14" s="344">
        <v>4.287120330915845</v>
      </c>
    </row>
    <row r="15" spans="1:10" ht="23.25" customHeight="1">
      <c r="A15" s="614"/>
      <c r="B15" s="330"/>
      <c r="C15" s="338" t="s">
        <v>133</v>
      </c>
      <c r="D15" s="339"/>
      <c r="E15" s="340">
        <v>347277</v>
      </c>
      <c r="F15" s="341">
        <v>14.861805582896965</v>
      </c>
      <c r="G15" s="342">
        <v>339327</v>
      </c>
      <c r="H15" s="341">
        <v>14.716690469695267</v>
      </c>
      <c r="I15" s="343">
        <v>7950</v>
      </c>
      <c r="J15" s="344">
        <v>2.342984870845917</v>
      </c>
    </row>
    <row r="16" spans="1:10" ht="23.25" customHeight="1">
      <c r="A16" s="614"/>
      <c r="B16" s="330"/>
      <c r="C16" s="338" t="s">
        <v>132</v>
      </c>
      <c r="D16" s="339"/>
      <c r="E16" s="340">
        <v>23951</v>
      </c>
      <c r="F16" s="341">
        <v>1.0250009784490406</v>
      </c>
      <c r="G16" s="342">
        <v>23373</v>
      </c>
      <c r="H16" s="341">
        <v>1.0136924157175453</v>
      </c>
      <c r="I16" s="343">
        <v>578</v>
      </c>
      <c r="J16" s="344">
        <v>2.47298783460505</v>
      </c>
    </row>
    <row r="17" spans="1:10" ht="23.25" customHeight="1">
      <c r="A17" s="614"/>
      <c r="B17" s="330"/>
      <c r="C17" s="338" t="s">
        <v>131</v>
      </c>
      <c r="D17" s="339"/>
      <c r="E17" s="340">
        <v>212456</v>
      </c>
      <c r="F17" s="341">
        <v>9.0921073578727</v>
      </c>
      <c r="G17" s="342">
        <v>206169</v>
      </c>
      <c r="H17" s="341">
        <v>8.941597212855456</v>
      </c>
      <c r="I17" s="343">
        <v>6286</v>
      </c>
      <c r="J17" s="344">
        <v>3.049074935582801</v>
      </c>
    </row>
    <row r="18" spans="1:10" ht="23.25" customHeight="1">
      <c r="A18" s="614"/>
      <c r="B18" s="330"/>
      <c r="C18" s="338" t="s">
        <v>4</v>
      </c>
      <c r="D18" s="339"/>
      <c r="E18" s="340">
        <v>62069</v>
      </c>
      <c r="F18" s="341">
        <v>2.656258291579436</v>
      </c>
      <c r="G18" s="342">
        <v>55213</v>
      </c>
      <c r="H18" s="341">
        <v>2.3946005796865113</v>
      </c>
      <c r="I18" s="343">
        <v>6856</v>
      </c>
      <c r="J18" s="344">
        <v>12.41722452827236</v>
      </c>
    </row>
    <row r="19" spans="1:10" ht="23.25" customHeight="1">
      <c r="A19" s="614"/>
      <c r="B19" s="330"/>
      <c r="C19" s="338" t="s">
        <v>130</v>
      </c>
      <c r="D19" s="339"/>
      <c r="E19" s="340">
        <v>5315</v>
      </c>
      <c r="F19" s="341">
        <v>0.2274463178118219</v>
      </c>
      <c r="G19" s="342">
        <v>2891</v>
      </c>
      <c r="H19" s="341">
        <v>0.12538333863172993</v>
      </c>
      <c r="I19" s="343">
        <v>2423</v>
      </c>
      <c r="J19" s="344">
        <v>83.81639654969668</v>
      </c>
    </row>
    <row r="20" spans="1:10" ht="23.25" customHeight="1">
      <c r="A20" s="614"/>
      <c r="B20" s="330"/>
      <c r="C20" s="338" t="s">
        <v>129</v>
      </c>
      <c r="D20" s="339"/>
      <c r="E20" s="340">
        <v>28830</v>
      </c>
      <c r="F20" s="341">
        <v>1.2337943904240138</v>
      </c>
      <c r="G20" s="342">
        <v>30264</v>
      </c>
      <c r="H20" s="341">
        <v>1.3125566794710046</v>
      </c>
      <c r="I20" s="343">
        <v>-1434</v>
      </c>
      <c r="J20" s="344">
        <v>-4.737416056349375</v>
      </c>
    </row>
    <row r="21" spans="1:10" ht="23.25" customHeight="1" thickBot="1">
      <c r="A21" s="614"/>
      <c r="B21" s="330"/>
      <c r="C21" s="363" t="s">
        <v>128</v>
      </c>
      <c r="D21" s="364"/>
      <c r="E21" s="365">
        <v>240892</v>
      </c>
      <c r="F21" s="366">
        <v>10.309033049914666</v>
      </c>
      <c r="G21" s="367">
        <v>225700</v>
      </c>
      <c r="H21" s="366">
        <v>9.788661199993582</v>
      </c>
      <c r="I21" s="368">
        <v>15192</v>
      </c>
      <c r="J21" s="369">
        <v>6.731205864717574</v>
      </c>
    </row>
    <row r="22" spans="1:10" s="245" customFormat="1" ht="23.25" customHeight="1" thickBot="1" thickTop="1">
      <c r="A22" s="614"/>
      <c r="B22" s="370" t="s">
        <v>108</v>
      </c>
      <c r="C22" s="371"/>
      <c r="D22" s="372"/>
      <c r="E22" s="373">
        <v>2336708</v>
      </c>
      <c r="F22" s="374">
        <v>100</v>
      </c>
      <c r="G22" s="375">
        <v>2305729</v>
      </c>
      <c r="H22" s="374">
        <v>100</v>
      </c>
      <c r="I22" s="376">
        <v>30979</v>
      </c>
      <c r="J22" s="377">
        <v>1.3435846767632507</v>
      </c>
    </row>
    <row r="23" spans="1:10" s="245" customFormat="1" ht="8.25" customHeight="1">
      <c r="A23" s="614"/>
      <c r="B23" s="378"/>
      <c r="C23" s="378"/>
      <c r="D23" s="378"/>
      <c r="E23" s="379"/>
      <c r="F23" s="380"/>
      <c r="G23" s="379"/>
      <c r="H23" s="380"/>
      <c r="I23" s="379"/>
      <c r="J23" s="380"/>
    </row>
    <row r="24" spans="1:10" ht="22.5" customHeight="1">
      <c r="A24" s="614"/>
      <c r="B24" s="381" t="s">
        <v>127</v>
      </c>
      <c r="C24" s="323"/>
      <c r="D24" s="323"/>
      <c r="E24" s="323"/>
      <c r="F24" s="323"/>
      <c r="G24" s="323"/>
      <c r="H24" s="323"/>
      <c r="I24" s="323"/>
      <c r="J24" s="323"/>
    </row>
    <row r="25" spans="1:10" ht="34.5" customHeight="1">
      <c r="A25" s="615"/>
      <c r="B25" s="323"/>
      <c r="C25" s="323"/>
      <c r="D25" s="323"/>
      <c r="E25" s="323"/>
      <c r="F25" s="323"/>
      <c r="G25" s="323"/>
      <c r="H25" s="323"/>
      <c r="I25" s="323"/>
      <c r="J25" s="323"/>
    </row>
    <row r="26" spans="1:8" ht="19.5" customHeight="1">
      <c r="A26" s="246"/>
      <c r="F26" s="247"/>
      <c r="H26" s="247"/>
    </row>
    <row r="27" ht="19.5" customHeight="1">
      <c r="A27" s="246"/>
    </row>
    <row r="28" ht="19.5" customHeight="1">
      <c r="A28" s="246"/>
    </row>
    <row r="29" ht="19.5" customHeight="1">
      <c r="A29" s="246"/>
    </row>
    <row r="30" ht="19.5" customHeight="1">
      <c r="A30" s="246"/>
    </row>
    <row r="31" ht="19.5" customHeight="1">
      <c r="A31" s="246"/>
    </row>
    <row r="32" ht="19.5" customHeight="1">
      <c r="A32" s="246"/>
    </row>
  </sheetData>
  <sheetProtection/>
  <mergeCells count="5">
    <mergeCell ref="A1:A25"/>
    <mergeCell ref="B3:D4"/>
    <mergeCell ref="E3:F3"/>
    <mergeCell ref="G3:H3"/>
    <mergeCell ref="I3:J3"/>
  </mergeCells>
  <printOptions/>
  <pageMargins left="0.5905511811023623" right="0.5118110236220472" top="0.8661417322834646"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蓮実純夫</dc:creator>
  <cp:keywords/>
  <dc:description/>
  <cp:lastModifiedBy> </cp:lastModifiedBy>
  <cp:lastPrinted>2016-09-06T05:30:33Z</cp:lastPrinted>
  <dcterms:created xsi:type="dcterms:W3CDTF">2013-08-20T04:57:27Z</dcterms:created>
  <dcterms:modified xsi:type="dcterms:W3CDTF">2016-09-20T01:16:58Z</dcterms:modified>
  <cp:category/>
  <cp:version/>
  <cp:contentType/>
  <cp:contentStatus/>
</cp:coreProperties>
</file>