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<sst xmlns="http://schemas.openxmlformats.org/spreadsheetml/2006/main" count="980" uniqueCount="544">
  <si>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</si>
  <si>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</si>
  <si>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</si>
  <si>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</si>
  <si>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</si>
  <si>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</si>
  <si>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</si>
  <si>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</si>
  <si>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</si>
  <si>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</si>
  <si>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</si>
  <si>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</si>
  <si>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</si>
  <si>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</si>
  <si>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</si>
  <si>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</si>
  <si>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</si>
  <si>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</si>
  <si>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</si>
  <si>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</si>
  <si>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</si>
  <si>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</si>
  <si>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</si>
  <si>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</si>
  <si>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</si>
  <si>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</si>
  <si>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</si>
  <si>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</si>
  <si>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</si>
  <si>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</si>
  <si>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</si>
  <si>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</si>
  <si>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</si>
  <si>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</si>
  <si>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</si>
  <si>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</si>
  <si>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</si>
  <si>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</si>
  <si>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</si>
  <si>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</si>
  <si>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</si>
  <si>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</si>
  <si>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</si>
  <si>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</si>
  <si>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</si>
  <si>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</si>
  <si>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</si>
  <si>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</si>
  <si>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</si>
  <si>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</si>
  <si>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</si>
  <si>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</si>
  <si>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</si>
  <si>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</si>
  <si>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</si>
  <si>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</si>
  <si>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</si>
  <si>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</si>
  <si>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</si>
  <si>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</si>
  <si>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</si>
  <si>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</si>
  <si>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</si>
  <si>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</si>
  <si>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</si>
  <si>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</si>
  <si>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</si>
  <si>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</si>
  <si>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</si>
  <si>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</si>
  <si>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</si>
  <si>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</si>
  <si>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</si>
  <si>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</si>
  <si>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</si>
  <si>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</si>
  <si>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</si>
  <si>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</si>
  <si>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</si>
  <si>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</si>
  <si>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</si>
  <si>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</si>
  <si>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寄居町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</si>
  <si>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</si>
  <si>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</si>
  <si>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</si>
  <si>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</si>
  <si>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</si>
  <si>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</si>
  <si>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</si>
  <si>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</si>
  <si>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</si>
  <si>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</si>
  <si>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</si>
  <si>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</si>
  <si>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</si>
  <si>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</si>
  <si>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</si>
  <si>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</si>
  <si>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</si>
  <si>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</si>
  <si>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</si>
  <si>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</si>
  <si>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</si>
  <si>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</si>
  <si>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</si>
  <si>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</si>
  <si>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</si>
  <si>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</si>
  <si>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</si>
  <si>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</si>
  <si>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</si>
  <si>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</si>
  <si>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</si>
  <si>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</si>
  <si>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</si>
  <si>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</si>
  <si>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</si>
  <si>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</si>
  <si>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</si>
  <si>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</si>
  <si>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</si>
  <si>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</si>
  <si>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</si>
  <si>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</si>
  <si>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</si>
  <si>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</si>
  <si>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</si>
  <si>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</si>
  <si>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</si>
  <si>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</si>
  <si>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</si>
  <si>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</si>
  <si>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</si>
  <si>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</si>
  <si>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</si>
  <si>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</si>
  <si>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</si>
  <si>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</si>
  <si>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</si>
  <si>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</si>
  <si>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</si>
  <si>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</si>
  <si>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</si>
  <si>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</si>
  <si>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</si>
  <si>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</si>
  <si>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</si>
  <si>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</si>
  <si>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</si>
  <si>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</si>
  <si>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</si>
  <si>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</si>
  <si>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</si>
  <si>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</si>
  <si>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</si>
  <si>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</si>
  <si>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</si>
  <si>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</si>
  <si>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</si>
  <si>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</si>
  <si>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</si>
  <si>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</si>
  <si>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</si>
  <si>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</si>
  <si>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</si>
  <si>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</si>
  <si>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</si>
  <si>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</si>
  <si>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</si>
  <si>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</si>
  <si>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</si>
  <si>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</si>
  <si>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</si>
  <si>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</si>
  <si>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</si>
  <si>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</si>
  <si>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</si>
  <si>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</si>
  <si>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</si>
  <si>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</si>
  <si>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</si>
  <si>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</si>
  <si>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</si>
  <si>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</si>
  <si>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</si>
  <si>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</si>
  <si>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</si>
  <si>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</si>
  <si>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</si>
  <si>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</si>
  <si>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</si>
  <si>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</si>
  <si>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</si>
  <si>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</si>
  <si>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埼玉県寄居町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</si>
  <si>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</si>
  <si>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</si>
  <si>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</si>
  <si>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</si>
  <si>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</si>
  <si>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</si>
  <si>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</si>
  <si>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</si>
  <si>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</si>
  <si>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</si>
  <si>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</si>
  <si>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</si>
  <si>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</si>
  <si>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</si>
  <si>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</si>
  <si>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</si>
  <si>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</si>
  <si>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</si>
  <si>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</si>
  <si>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</si>
  <si>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</si>
  <si>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</si>
  <si>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</si>
  <si>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</si>
  <si>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</si>
  <si>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</si>
  <si>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</si>
  <si>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</si>
  <si>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</si>
  <si>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</si>
  <si>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</si>
  <si>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</si>
  <si>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</si>
  <si>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</si>
  <si>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</si>
  <si>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</si>
  <si>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</si>
  <si>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</si>
  <si>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</si>
  <si>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</si>
  <si>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</si>
  <si>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</si>
  <si>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</si>
  <si>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</si>
  <si>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</si>
  <si>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</si>
  <si>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</si>
  <si>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</si>
  <si>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</si>
  <si>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</si>
  <si>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</si>
  <si>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</si>
  <si>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</si>
  <si>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</si>
  <si>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</si>
  <si>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</si>
  <si>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</si>
  <si>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</si>
  <si>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</si>
  <si>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</si>
  <si>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</si>
  <si>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</si>
  <si>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</si>
  <si>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</si>
  <si>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</si>
  <si>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</si>
  <si>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</si>
  <si>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</si>
  <si>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</si>
  <si>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</si>
  <si>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</si>
  <si>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</si>
  <si>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</si>
  <si>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</si>
  <si>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</si>
  <si>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</si>
  <si>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</si>
  <si>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</si>
  <si>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</si>
  <si>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</si>
  <si>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</si>
  <si>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</si>
  <si>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</si>
  <si>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</si>
  <si>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</si>
  <si>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</si>
  <si>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</si>
  <si>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</si>
  <si>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</si>
  <si>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</si>
  <si>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</si>
  <si>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</si>
  <si>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</si>
  <si>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</si>
  <si>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</si>
  <si>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</si>
  <si>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</si>
  <si>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</si>
  <si>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</si>
  <si>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</si>
  <si>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</si>
  <si>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</si>
  <si>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</si>
  <si>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</si>
  <si>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</si>
  <si>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</si>
  <si>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</si>
  <si>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</si>
  <si>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</si>
  <si>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</si>
  <si>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</si>
  <si>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</si>
  <si>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</si>
  <si>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</si>
  <si>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</si>
  <si>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</si>
  <si>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</si>
  <si>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</si>
  <si>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</si>
  <si>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</si>
  <si>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</si>
  <si>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</si>
  <si>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</si>
  <si>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</si>
  <si>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</si>
  <si>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</si>
  <si>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</si>
  <si>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</si>
  <si>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</si>
  <si>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</si>
  <si>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</si>
  <si>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</si>
  <si>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</si>
  <si>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</si>
  <si>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</si>
  <si>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</si>
  <si>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</si>
  <si>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</si>
  <si>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</si>
  <si>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</si>
  <si>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</si>
  <si>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</si>
  <si>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</si>
  <si>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</si>
  <si>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</si>
  <si>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</si>
  <si>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</si>
  <si>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</si>
  <si>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</si>
  <si>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埼玉県寄居町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</si>
  <si>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</si>
  <si>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</si>
  <si>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</si>
  <si>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</si>
  <si>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</si>
  <si>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</si>
  <si>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</si>
  <si>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</si>
  <si>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</si>
  <si>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</si>
  <si>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</si>
  <si>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</si>
  <si>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</si>
  <si>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</si>
  <si>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</si>
  <si>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</si>
  <si>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</si>
  <si>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</si>
  <si>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</si>
  <si>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</si>
  <si>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</si>
  <si>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</si>
  <si>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</si>
  <si>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</si>
  <si>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</si>
  <si>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</si>
  <si>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</si>
  <si>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</si>
  <si>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</si>
  <si>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</si>
  <si>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</si>
  <si>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</si>
  <si>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</si>
  <si>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</si>
  <si>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</si>
  <si>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</si>
  <si>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</si>
  <si>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</si>
  <si>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</si>
  <si>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</si>
  <si>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</si>
  <si>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</si>
  <si>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</si>
  <si>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</si>
  <si>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</si>
  <si>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</si>
  <si>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</si>
  <si>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</si>
  <si>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</si>
  <si>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</si>
  <si>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</si>
  <si>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</si>
  <si>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</si>
  <si>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</si>
  <si>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</si>
  <si>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</si>
  <si>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</si>
  <si>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</si>
  <si>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</si>
  <si>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</si>
  <si>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</si>
  <si>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</si>
  <si>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</si>
  <si>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</si>
  <si>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</si>
  <si>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</si>
  <si>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</si>
  <si>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</si>
  <si>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</si>
  <si>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</si>
  <si>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</si>
  <si>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</si>
  <si>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</si>
  <si>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</si>
  <si>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</si>
  <si>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</si>
  <si>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</si>
  <si>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</si>
  <si>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</si>
  <si>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</si>
  <si>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</si>
  <si>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</si>
  <si>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</si>
  <si>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</si>
  <si>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</si>
  <si>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</si>
  <si>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</si>
  <si>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</si>
  <si>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</si>
  <si>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</si>
  <si>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</si>
  <si>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</si>
  <si>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</si>
  <si>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</si>
  <si>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</si>
  <si>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</si>
  <si>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</si>
  <si>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</si>
  <si>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</si>
  <si>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</si>
  <si>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</si>
  <si>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</si>
  <si>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</si>
  <si>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</si>
  <si>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</si>
  <si>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</si>
  <si>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</si>
  <si>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</si>
  <si>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</si>
  <si>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</si>
  <si>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</si>
  <si>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</si>
  <si>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</si>
  <si>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</si>
  <si>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</si>
  <si>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</si>
  <si>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</si>
  <si>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</si>
  <si>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</si>
  <si>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</si>
  <si>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</si>
  <si>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</si>
  <si>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</si>
  <si>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</si>
  <si>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</si>
  <si>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</si>
  <si>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</si>
  <si>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</si>
  <si>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</si>
  <si>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</si>
  <si>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</si>
  <si>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</si>
  <si>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</si>
  <si>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</si>
  <si>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</si>
  <si>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</si>
  <si>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</si>
  <si>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</si>
  <si>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</si>
  <si>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</si>
  <si>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</si>
  <si>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</si>
  <si>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</si>
  <si>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</si>
  <si>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</si>
  <si>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</si>
  <si>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</si>
  <si>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</si>
  <si>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</si>
  <si>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</si>
  <si>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</si>
  <si>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</si>
  <si>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</si>
  <si>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</si>
  <si>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</si>
  <si>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</si>
  <si>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</si>
  <si>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</si>
  <si>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</si>
  <si>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</si>
  <si>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</si>
  <si>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</si>
  <si>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</si>
  <si>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</si>
  <si>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</si>
  <si>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</si>
  <si>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</si>
  <si>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</si>
  <si>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</si>
  <si>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</si>
  <si>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</si>
  <si>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</si>
  <si>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</si>
  <si>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</si>
  <si>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</si>
  <si>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</si>
  <si>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</si>
  <si>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</si>
  <si>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</si>
  <si>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</si>
  <si>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</si>
  <si>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0.31</t>
  </si>
  <si>
    <t>水道事業会計</t>
  </si>
  <si>
    <t>一般会計</t>
  </si>
  <si>
    <t>国民健康保険特別会計</t>
  </si>
  <si>
    <t>▲ 1.31</t>
  </si>
  <si>
    <t>下水道事業特別会計</t>
  </si>
  <si>
    <t>後期高齢者医療特別会計</t>
  </si>
  <si>
    <t>農業集落排水事業特別会計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</si>
  <si>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</si>
  <si>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</si>
  <si>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</si>
  <si>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</si>
  <si>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</si>
  <si>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</si>
  <si>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</si>
  <si>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</si>
  <si>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大里広域市町村圏組合</t>
    <rPh sb="0" eb="2">
      <t>オオサト</t>
    </rPh>
    <rPh sb="2" eb="4">
      <t>コウイキ</t>
    </rPh>
    <rPh sb="4" eb="7">
      <t>シチョウソン</t>
    </rPh>
    <rPh sb="7" eb="8">
      <t>ケン</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</si>
</sst>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28986</c:v>
                </c:pt>
                <c:pt idx="1">
                  <c:v>18546</c:v>
                </c:pt>
                <c:pt idx="2">
                  <c:v>20572</c:v>
                </c:pt>
                <c:pt idx="3">
                  <c:v>23932</c:v>
                </c:pt>
                <c:pt idx="4">
                  <c:v>35440</c:v>
                </c:pt>
              </c:numCache>
            </c:numRef>
          </c:val>
          <c:smooth val="0"/>
        </c:ser>
        <c:dLbls>
          <c:showLegendKey val="0"/>
          <c:showVal val="0"/>
          <c:showCatName val="0"/>
          <c:showSerName val="0"/>
          <c:showPercent val="0"/>
          <c:showBubbleSize val="0"/>
        </c:dLbls>
        <c:marker val="1"/>
        <c:smooth val="0"/>
        <c:axId val="98302208"/>
        <c:axId val="96690560"/>
      </c:lineChart>
      <c:catAx>
        <c:axId val="98302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690560"/>
        <c:crosses val="autoZero"/>
        <c:auto val="1"/>
        <c:lblAlgn val="ctr"/>
        <c:lblOffset val="100"/>
        <c:tickLblSkip val="1"/>
        <c:tickMarkSkip val="1"/>
        <c:noMultiLvlLbl val="0"/>
      </c:catAx>
      <c:valAx>
        <c:axId val="966905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0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6.24</c:v>
                </c:pt>
                <c:pt idx="1">
                  <c:v>6.62</c:v>
                </c:pt>
                <c:pt idx="2">
                  <c:v>6.51</c:v>
                </c:pt>
                <c:pt idx="3">
                  <c:v>7.3</c:v>
                </c:pt>
                <c:pt idx="4">
                  <c:v>8.26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12.37</c:v>
                </c:pt>
                <c:pt idx="1">
                  <c:v>11.83</c:v>
                </c:pt>
                <c:pt idx="2">
                  <c:v>12.56</c:v>
                </c:pt>
                <c:pt idx="3">
                  <c:v>11.51</c:v>
                </c:pt>
                <c:pt idx="4">
                  <c:v>12.15</c:v>
                </c:pt>
              </c:numCache>
            </c:numRef>
          </c:val>
        </c:ser>
        <c:dLbls>
          <c:showLegendKey val="0"/>
          <c:showVal val="0"/>
          <c:showCatName val="0"/>
          <c:showSerName val="0"/>
          <c:showPercent val="0"/>
          <c:showBubbleSize val="0"/>
        </c:dLbls>
        <c:gapWidth val="250"/>
        <c:overlap val="100"/>
        <c:axId val="98343936"/>
        <c:axId val="9835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1.27</c:v>
                </c:pt>
                <c:pt idx="1">
                  <c:v>-0.31</c:v>
                </c:pt>
                <c:pt idx="2">
                  <c:v>0.55000000000000004</c:v>
                </c:pt>
                <c:pt idx="3">
                  <c:v>0.13</c:v>
                </c:pt>
                <c:pt idx="4">
                  <c:v>1.86</c:v>
                </c:pt>
              </c:numCache>
            </c:numRef>
          </c:val>
          <c:smooth val="0"/>
        </c:ser>
        <c:dLbls>
          <c:showLegendKey val="0"/>
          <c:showVal val="0"/>
          <c:showCatName val="0"/>
          <c:showSerName val="0"/>
          <c:showPercent val="0"/>
          <c:showBubbleSize val="0"/>
        </c:dLbls>
        <c:marker val="1"/>
        <c:smooth val="0"/>
        <c:axId val="98343936"/>
        <c:axId val="98354304"/>
      </c:lineChart>
      <c:catAx>
        <c:axId val="9834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354304"/>
        <c:crosses val="autoZero"/>
        <c:auto val="1"/>
        <c:lblAlgn val="ctr"/>
        <c:lblOffset val="100"/>
        <c:tickLblSkip val="1"/>
        <c:tickMarkSkip val="1"/>
        <c:noMultiLvlLbl val="0"/>
      </c:catAx>
      <c:valAx>
        <c:axId val="9835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4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0.19</c:v>
                </c:pt>
                <c:pt idx="4">
                  <c:v>#N/A</c:v>
                </c:pt>
                <c:pt idx="5">
                  <c:v>0.08</c:v>
                </c:pt>
                <c:pt idx="6">
                  <c:v>#N/A</c:v>
                </c:pt>
                <c:pt idx="7">
                  <c:v>0.06</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0.08</c:v>
                </c:pt>
                <c:pt idx="4">
                  <c:v>#N/A</c:v>
                </c:pt>
                <c:pt idx="5">
                  <c:v>0.04</c:v>
                </c:pt>
                <c:pt idx="6">
                  <c:v>#N/A</c:v>
                </c:pt>
                <c:pt idx="7">
                  <c:v>0.05</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0.13</c:v>
                </c:pt>
                <c:pt idx="2">
                  <c:v>#N/A</c:v>
                </c:pt>
                <c:pt idx="3">
                  <c:v>0.14000000000000001</c:v>
                </c:pt>
                <c:pt idx="4">
                  <c:v>#N/A</c:v>
                </c:pt>
                <c:pt idx="5">
                  <c:v>0.16</c:v>
                </c:pt>
                <c:pt idx="6">
                  <c:v>#N/A</c:v>
                </c:pt>
                <c:pt idx="7">
                  <c:v>0.26</c:v>
                </c:pt>
                <c:pt idx="8">
                  <c:v>#N/A</c:v>
                </c:pt>
                <c:pt idx="9">
                  <c:v>0.25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1.31</c:v>
                </c:pt>
                <c:pt idx="1">
                  <c:v>#N/A</c:v>
                </c:pt>
                <c:pt idx="2">
                  <c:v>#N/A</c:v>
                </c:pt>
                <c:pt idx="3">
                  <c:v>1.39</c:v>
                </c:pt>
                <c:pt idx="4">
                  <c:v>#N/A</c:v>
                </c:pt>
                <c:pt idx="5">
                  <c:v>1.1399999999999999</c:v>
                </c:pt>
                <c:pt idx="6">
                  <c:v>#N/A</c:v>
                </c:pt>
                <c:pt idx="7">
                  <c:v>2.72</c:v>
                </c:pt>
                <c:pt idx="8">
                  <c:v>#N/A</c:v>
                </c:pt>
                <c:pt idx="9">
                  <c:v>1.82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6.24</c:v>
                </c:pt>
                <c:pt idx="2">
                  <c:v>#N/A</c:v>
                </c:pt>
                <c:pt idx="3">
                  <c:v>6.61</c:v>
                </c:pt>
                <c:pt idx="4">
                  <c:v>#N/A</c:v>
                </c:pt>
                <c:pt idx="5">
                  <c:v>6.51</c:v>
                </c:pt>
                <c:pt idx="6">
                  <c:v>#N/A</c:v>
                </c:pt>
                <c:pt idx="7">
                  <c:v>7.29</c:v>
                </c:pt>
                <c:pt idx="8">
                  <c:v>#N/A</c:v>
                </c:pt>
                <c:pt idx="9">
                  <c:v>8.26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6.62</c:v>
                </c:pt>
                <c:pt idx="2">
                  <c:v>#N/A</c:v>
                </c:pt>
                <c:pt idx="3">
                  <c:v>8.1999999999999993</c:v>
                </c:pt>
                <c:pt idx="4">
                  <c:v>#N/A</c:v>
                </c:pt>
                <c:pt idx="5">
                  <c:v>9.39</c:v>
                </c:pt>
                <c:pt idx="6">
                  <c:v>#N/A</c:v>
                </c:pt>
                <c:pt idx="7">
                  <c:v>10.46</c:v>
                </c:pt>
                <c:pt idx="8">
                  <c:v>#N/A</c:v>
                </c:pt>
                <c:pt idx="9">
                  <c:v>10.92</c:v>
                </c:pt>
              </c:numCache>
            </c:numRef>
          </c:val>
        </c:ser>
        <c:dLbls>
          <c:showLegendKey val="0"/>
          <c:showVal val="0"/>
          <c:showCatName val="0"/>
          <c:showSerName val="0"/>
          <c:showPercent val="0"/>
          <c:showBubbleSize val="0"/>
        </c:dLbls>
        <c:gapWidth val="150"/>
        <c:overlap val="100"/>
        <c:axId val="104027648"/>
        <c:axId val="104029184"/>
      </c:barChart>
      <c:catAx>
        <c:axId val="10402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29184"/>
        <c:crosses val="autoZero"/>
        <c:auto val="1"/>
        <c:lblAlgn val="ctr"/>
        <c:lblOffset val="100"/>
        <c:tickLblSkip val="1"/>
        <c:tickMarkSkip val="1"/>
        <c:noMultiLvlLbl val="0"/>
      </c:catAx>
      <c:valAx>
        <c:axId val="10402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2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800</c:v>
                </c:pt>
                <c:pt idx="5">
                  <c:v>820</c:v>
                </c:pt>
                <c:pt idx="8">
                  <c:v>809</c:v>
                </c:pt>
                <c:pt idx="11">
                  <c:v>905</c:v>
                </c:pt>
                <c:pt idx="14">
                  <c:v>884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11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106</c:v>
                </c:pt>
                <c:pt idx="3">
                  <c:v>96</c:v>
                </c:pt>
                <c:pt idx="6">
                  <c:v>55</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248</c:v>
                </c:pt>
                <c:pt idx="3">
                  <c:v>259</c:v>
                </c:pt>
                <c:pt idx="6">
                  <c:v>261</c:v>
                </c:pt>
                <c:pt idx="9">
                  <c:v>245</c:v>
                </c:pt>
                <c:pt idx="12">
                  <c:v>236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1112</c:v>
                </c:pt>
                <c:pt idx="3">
                  <c:v>1119</c:v>
                </c:pt>
                <c:pt idx="6">
                  <c:v>1001</c:v>
                </c:pt>
                <c:pt idx="9">
                  <c:v>995</c:v>
                </c:pt>
                <c:pt idx="12">
                  <c:v>956</c:v>
                </c:pt>
              </c:numCache>
            </c:numRef>
          </c:val>
        </c:ser>
        <c:dLbls>
          <c:showLegendKey val="0"/>
          <c:showVal val="0"/>
          <c:showCatName val="0"/>
          <c:showSerName val="0"/>
          <c:showPercent val="0"/>
          <c:showBubbleSize val="0"/>
        </c:dLbls>
        <c:gapWidth val="100"/>
        <c:overlap val="100"/>
        <c:axId val="103755776"/>
        <c:axId val="103757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673</c:v>
                </c:pt>
                <c:pt idx="2">
                  <c:v>#N/A</c:v>
                </c:pt>
                <c:pt idx="3">
                  <c:v>#N/A</c:v>
                </c:pt>
                <c:pt idx="4">
                  <c:v>665</c:v>
                </c:pt>
                <c:pt idx="5">
                  <c:v>#N/A</c:v>
                </c:pt>
                <c:pt idx="6">
                  <c:v>#N/A</c:v>
                </c:pt>
                <c:pt idx="7">
                  <c:v>509</c:v>
                </c:pt>
                <c:pt idx="8">
                  <c:v>#N/A</c:v>
                </c:pt>
                <c:pt idx="9">
                  <c:v>#N/A</c:v>
                </c:pt>
                <c:pt idx="10">
                  <c:v>336</c:v>
                </c:pt>
                <c:pt idx="11">
                  <c:v>#N/A</c:v>
                </c:pt>
                <c:pt idx="12">
                  <c:v>#N/A</c:v>
                </c:pt>
                <c:pt idx="13">
                  <c:v>309</c:v>
                </c:pt>
                <c:pt idx="14">
                  <c:v>#N/A</c:v>
                </c:pt>
              </c:numCache>
            </c:numRef>
          </c:val>
          <c:smooth val="0"/>
        </c:ser>
        <c:dLbls>
          <c:showLegendKey val="0"/>
          <c:showVal val="0"/>
          <c:showCatName val="0"/>
          <c:showSerName val="0"/>
          <c:showPercent val="0"/>
          <c:showBubbleSize val="0"/>
        </c:dLbls>
        <c:marker val="1"/>
        <c:smooth val="0"/>
        <c:axId val="103755776"/>
        <c:axId val="103757696"/>
      </c:lineChart>
      <c:catAx>
        <c:axId val="10375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57696"/>
        <c:crosses val="autoZero"/>
        <c:auto val="1"/>
        <c:lblAlgn val="ctr"/>
        <c:lblOffset val="100"/>
        <c:tickLblSkip val="1"/>
        <c:tickMarkSkip val="1"/>
        <c:noMultiLvlLbl val="0"/>
      </c:catAx>
      <c:valAx>
        <c:axId val="10375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5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8183</c:v>
                </c:pt>
                <c:pt idx="5">
                  <c:v>8262</c:v>
                </c:pt>
                <c:pt idx="8">
                  <c:v>8405</c:v>
                </c:pt>
                <c:pt idx="11">
                  <c:v>8511</c:v>
                </c:pt>
                <c:pt idx="14">
                  <c:v>8279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977</c:v>
                </c:pt>
                <c:pt idx="5">
                  <c:v>891</c:v>
                </c:pt>
                <c:pt idx="8">
                  <c:v>715</c:v>
                </c:pt>
                <c:pt idx="11">
                  <c:v>773</c:v>
                </c:pt>
                <c:pt idx="14">
                  <c:v>1483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1134</c:v>
                </c:pt>
                <c:pt idx="5">
                  <c:v>1090</c:v>
                </c:pt>
                <c:pt idx="8">
                  <c:v>1120</c:v>
                </c:pt>
                <c:pt idx="11">
                  <c:v>1088</c:v>
                </c:pt>
                <c:pt idx="14">
                  <c:v>1119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2847</c:v>
                </c:pt>
                <c:pt idx="3">
                  <c:v>2856</c:v>
                </c:pt>
                <c:pt idx="6">
                  <c:v>2740</c:v>
                </c:pt>
                <c:pt idx="9">
                  <c:v>2676</c:v>
                </c:pt>
                <c:pt idx="12">
                  <c:v>2572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150</c:v>
                </c:pt>
                <c:pt idx="3">
                  <c:v>55</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3064</c:v>
                </c:pt>
                <c:pt idx="3">
                  <c:v>3407</c:v>
                </c:pt>
                <c:pt idx="6">
                  <c:v>3522</c:v>
                </c:pt>
                <c:pt idx="9">
                  <c:v>3329</c:v>
                </c:pt>
                <c:pt idx="12">
                  <c:v>3078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c:v>
                </c:pt>
                <c:pt idx="3">
                  <c:v>7</c:v>
                </c:pt>
                <c:pt idx="6">
                  <c:v>6</c:v>
                </c:pt>
                <c:pt idx="9">
                  <c:v>5</c:v>
                </c:pt>
                <c:pt idx="12">
                  <c:v>155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9229</c:v>
                </c:pt>
                <c:pt idx="3">
                  <c:v>9009</c:v>
                </c:pt>
                <c:pt idx="6">
                  <c:v>8966</c:v>
                </c:pt>
                <c:pt idx="9">
                  <c:v>8872</c:v>
                </c:pt>
                <c:pt idx="12">
                  <c:v>8826</c:v>
                </c:pt>
              </c:numCache>
            </c:numRef>
          </c:val>
        </c:ser>
        <c:dLbls>
          <c:showLegendKey val="0"/>
          <c:showVal val="0"/>
          <c:showCatName val="0"/>
          <c:showSerName val="0"/>
          <c:showPercent val="0"/>
          <c:showBubbleSize val="0"/>
        </c:dLbls>
        <c:gapWidth val="100"/>
        <c:overlap val="100"/>
        <c:axId val="98430336"/>
        <c:axId val="9352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5012</c:v>
                </c:pt>
                <c:pt idx="2">
                  <c:v>#N/A</c:v>
                </c:pt>
                <c:pt idx="3">
                  <c:v>#N/A</c:v>
                </c:pt>
                <c:pt idx="4">
                  <c:v>5092</c:v>
                </c:pt>
                <c:pt idx="5">
                  <c:v>#N/A</c:v>
                </c:pt>
                <c:pt idx="6">
                  <c:v>#N/A</c:v>
                </c:pt>
                <c:pt idx="7">
                  <c:v>4995</c:v>
                </c:pt>
                <c:pt idx="8">
                  <c:v>#N/A</c:v>
                </c:pt>
                <c:pt idx="9">
                  <c:v>#N/A</c:v>
                </c:pt>
                <c:pt idx="10">
                  <c:v>4512</c:v>
                </c:pt>
                <c:pt idx="11">
                  <c:v>#N/A</c:v>
                </c:pt>
                <c:pt idx="12">
                  <c:v>#N/A</c:v>
                </c:pt>
                <c:pt idx="13">
                  <c:v>3751</c:v>
                </c:pt>
                <c:pt idx="14">
                  <c:v>#N/A</c:v>
                </c:pt>
              </c:numCache>
            </c:numRef>
          </c:val>
          <c:smooth val="0"/>
        </c:ser>
        <c:dLbls>
          <c:showLegendKey val="0"/>
          <c:showVal val="0"/>
          <c:showCatName val="0"/>
          <c:showSerName val="0"/>
          <c:showPercent val="0"/>
          <c:showBubbleSize val="0"/>
        </c:dLbls>
        <c:marker val="1"/>
        <c:smooth val="0"/>
        <c:axId val="98430336"/>
        <c:axId val="93521408"/>
      </c:lineChart>
      <c:catAx>
        <c:axId val="9843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521408"/>
        <c:crosses val="autoZero"/>
        <c:auto val="1"/>
        <c:lblAlgn val="ctr"/>
        <c:lblOffset val="100"/>
        <c:tickLblSkip val="1"/>
        <c:tickMarkSkip val="1"/>
        <c:noMultiLvlLbl val="0"/>
      </c:catAx>
      <c:valAx>
        <c:axId val="9352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3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埼玉県寄居町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35,213
34,844
64.25
11,689,585
11,019,549
602,953
7,299,266
8,826,127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57.5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0.04</a:t>
          </a:r>
          <a:r>
            <a:rPr kumimoji="1" lang="ja-JP" altLang="en-US" sz="1300">
              <a:latin typeface="ＭＳ Ｐゴシック"/>
            </a:rPr>
            <a:t>ポイントアップとなった。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前年度に引き続き、町税の増収等（企業立地に伴う設備投資による固定資産税の大幅な増（</a:t>
          </a:r>
          <a:r>
            <a:rPr kumimoji="1" lang="en-US" altLang="ja-JP" sz="1300">
              <a:latin typeface="ＭＳ Ｐゴシック"/>
            </a:rPr>
            <a:t>+613,741</a:t>
          </a:r>
          <a:r>
            <a:rPr kumimoji="1" lang="ja-JP" altLang="en-US" sz="1300">
              <a:latin typeface="ＭＳ Ｐゴシック"/>
            </a:rPr>
            <a:t>千円））に伴う、基準財政収入額の増による。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129822</xdr:rowOff>
    </xdr:from>
    <xdr:to>
      <xdr:col>7</xdr:col>
      <xdr:colOff>152400</xdr:colOff>
      <xdr:row>42</xdr:row>
      <xdr:rowOff>11995</xdr:rowOff>
    </xdr:to>
    <xdr:cxnSp macro="">
      <xdr:nvCxnSpPr>
        <xdr:cNvPr id="67" name="直線コネクタ 66"/>
        <xdr:cNvCxnSpPr/>
      </xdr:nvCxnSpPr>
      <xdr:spPr>
        <a:xfrm flipV="1">
          <a:off x="4114800" y="71592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38805</xdr:rowOff>
    </xdr:to>
    <xdr:cxnSp macro="">
      <xdr:nvCxnSpPr>
        <xdr:cNvPr id="70" name="直線コネクタ 69"/>
        <xdr:cNvCxnSpPr/>
      </xdr:nvCxnSpPr>
      <xdr:spPr>
        <a:xfrm flipV="1">
          <a:off x="3225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11995</xdr:rowOff>
    </xdr:from>
    <xdr:to>
      <xdr:col>4</xdr:col>
      <xdr:colOff>482600</xdr:colOff>
      <xdr:row>42</xdr:row>
      <xdr:rowOff>38805</xdr:rowOff>
    </xdr:to>
    <xdr:cxnSp macro="">
      <xdr:nvCxnSpPr>
        <xdr:cNvPr id="73" name="直線コネクタ 72"/>
        <xdr:cNvCxnSpPr/>
      </xdr:nvCxnSpPr>
      <xdr:spPr>
        <a:xfrm>
          <a:off x="2336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170039</xdr:rowOff>
    </xdr:from>
    <xdr:to>
      <xdr:col>3</xdr:col>
      <xdr:colOff>279400</xdr:colOff>
      <xdr:row>42</xdr:row>
      <xdr:rowOff>11995</xdr:rowOff>
    </xdr:to>
    <xdr:cxnSp macro="">
      <xdr:nvCxnSpPr>
        <xdr:cNvPr id="76" name="直線コネクタ 75"/>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79022</xdr:rowOff>
    </xdr:from>
    <xdr:to>
      <xdr:col>7</xdr:col>
      <xdr:colOff>203200</xdr:colOff>
      <xdr:row>42</xdr:row>
      <xdr:rowOff>9172</xdr:rowOff>
    </xdr:to>
    <xdr:sp macro="" textlink="">
      <xdr:nvSpPr>
        <xdr:cNvPr id="86" name="円/楕円 85"/>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95549</xdr:rowOff>
    </xdr:from>
    <xdr:ext cx="762000" cy="259045"/>
    <xdr:sp macro="" textlink="">
      <xdr:nvSpPr>
        <xdr:cNvPr id="87"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8" name="円/楕円 87"/>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89" name="テキスト ボックス 88"/>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159455</xdr:rowOff>
    </xdr:from>
    <xdr:to>
      <xdr:col>4</xdr:col>
      <xdr:colOff>533400</xdr:colOff>
      <xdr:row>42</xdr:row>
      <xdr:rowOff>89605</xdr:rowOff>
    </xdr:to>
    <xdr:sp macro="" textlink="">
      <xdr:nvSpPr>
        <xdr:cNvPr id="90" name="円/楕円 89"/>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99782</xdr:rowOff>
    </xdr:from>
    <xdr:ext cx="762000" cy="259045"/>
    <xdr:sp macro="" textlink="">
      <xdr:nvSpPr>
        <xdr:cNvPr id="91" name="テキスト ボックス 90"/>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2" name="円/楕円 91"/>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3" name="テキスト ボックス 92"/>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94" name="円/楕円 93"/>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95" name="テキスト ボックス 94"/>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のマイナス</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前年度に引き続き、町税の増収等（企業立地に伴う設備投資による固定資産税の大幅な増）に伴う、経常一般財源の増による。</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131318</xdr:rowOff>
    </xdr:to>
    <xdr:cxnSp macro="">
      <xdr:nvCxnSpPr>
        <xdr:cNvPr id="128" name="直線コネクタ 127"/>
        <xdr:cNvCxnSpPr/>
      </xdr:nvCxnSpPr>
      <xdr:spPr>
        <a:xfrm flipV="1">
          <a:off x="4114800" y="1067435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27432</xdr:rowOff>
    </xdr:to>
    <xdr:cxnSp macro="">
      <xdr:nvCxnSpPr>
        <xdr:cNvPr id="131" name="直線コネクタ 130"/>
        <xdr:cNvCxnSpPr/>
      </xdr:nvCxnSpPr>
      <xdr:spPr>
        <a:xfrm flipV="1">
          <a:off x="3225800" y="107612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27432</xdr:rowOff>
    </xdr:to>
    <xdr:cxnSp macro="">
      <xdr:nvCxnSpPr>
        <xdr:cNvPr id="134" name="直線コネクタ 133"/>
        <xdr:cNvCxnSpPr/>
      </xdr:nvCxnSpPr>
      <xdr:spPr>
        <a:xfrm>
          <a:off x="2336800" y="108191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63</xdr:row>
      <xdr:rowOff>17780</xdr:rowOff>
    </xdr:to>
    <xdr:cxnSp macro="">
      <xdr:nvCxnSpPr>
        <xdr:cNvPr id="137" name="直線コネクタ 136"/>
        <xdr:cNvCxnSpPr/>
      </xdr:nvCxnSpPr>
      <xdr:spPr>
        <a:xfrm>
          <a:off x="1447800" y="106019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7" name="円/楕円 146"/>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8"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80518</xdr:rowOff>
    </xdr:from>
    <xdr:to>
      <xdr:col>6</xdr:col>
      <xdr:colOff>50800</xdr:colOff>
      <xdr:row>63</xdr:row>
      <xdr:rowOff>10668</xdr:rowOff>
    </xdr:to>
    <xdr:sp macro="" textlink="">
      <xdr:nvSpPr>
        <xdr:cNvPr id="149" name="円/楕円 148"/>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20845</xdr:rowOff>
    </xdr:from>
    <xdr:ext cx="736600" cy="259045"/>
    <xdr:sp macro="" textlink="">
      <xdr:nvSpPr>
        <xdr:cNvPr id="150" name="テキスト ボックス 149"/>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1" name="円/楕円 150"/>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2" name="テキスト ボックス 151"/>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3" name="円/楕円 152"/>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54" name="テキスト ボックス 153"/>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5" name="円/楕円 154"/>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56" name="テキスト ボックス 155"/>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引き続き、類似団体より低い値で推移している。</a:t>
          </a:r>
          <a:endParaRPr kumimoji="1" lang="en-US" altLang="ja-JP" sz="1300">
            <a:latin typeface="ＭＳ Ｐゴシック"/>
          </a:endParaRPr>
        </a:p>
        <a:p>
          <a:endParaRPr kumimoji="1" lang="en-US" altLang="ja-JP" sz="1300">
            <a:latin typeface="ＭＳ Ｐゴシック"/>
          </a:endParaRPr>
        </a:p>
        <a:p>
          <a:r>
            <a:rPr kumimoji="1" lang="en-US" altLang="ja-JP" sz="1300">
              <a:latin typeface="ＭＳ Ｐゴシック"/>
            </a:rPr>
            <a:t>22</a:t>
          </a:r>
          <a:r>
            <a:rPr kumimoji="1" lang="ja-JP" altLang="en-US" sz="1300">
              <a:latin typeface="ＭＳ Ｐゴシック"/>
            </a:rPr>
            <a:t>年度までは、職員給与の独自カット（</a:t>
          </a:r>
          <a:r>
            <a:rPr kumimoji="1" lang="en-US" altLang="ja-JP" sz="1300">
              <a:latin typeface="ＭＳ Ｐゴシック"/>
            </a:rPr>
            <a:t>18</a:t>
          </a:r>
          <a:r>
            <a:rPr kumimoji="1" lang="ja-JP" altLang="en-US" sz="1300">
              <a:latin typeface="ＭＳ Ｐゴシック"/>
            </a:rPr>
            <a:t>年度から</a:t>
          </a:r>
          <a:r>
            <a:rPr kumimoji="1" lang="en-US" altLang="ja-JP" sz="1300">
              <a:latin typeface="ＭＳ Ｐゴシック"/>
            </a:rPr>
            <a:t>22</a:t>
          </a:r>
          <a:r>
            <a:rPr kumimoji="1" lang="ja-JP" altLang="en-US" sz="1300">
              <a:latin typeface="ＭＳ Ｐゴシック"/>
            </a:rPr>
            <a:t>年度まで全職員</a:t>
          </a:r>
          <a:r>
            <a:rPr kumimoji="1" lang="en-US" altLang="ja-JP" sz="1300">
              <a:latin typeface="ＭＳ Ｐゴシック"/>
            </a:rPr>
            <a:t>3</a:t>
          </a:r>
          <a:r>
            <a:rPr kumimoji="1" lang="ja-JP" altLang="en-US" sz="1300">
              <a:latin typeface="ＭＳ Ｐゴシック"/>
            </a:rPr>
            <a:t>％カット）等による人件費の抑制が要因と考える。</a:t>
          </a:r>
          <a:endParaRPr kumimoji="1" lang="en-US" altLang="ja-JP" sz="1300">
            <a:latin typeface="ＭＳ Ｐゴシック"/>
          </a:endParaRPr>
        </a:p>
        <a:p>
          <a:endParaRPr kumimoji="1" lang="en-US" altLang="ja-JP" sz="1300">
            <a:latin typeface="ＭＳ Ｐゴシック"/>
          </a:endParaRPr>
        </a:p>
        <a:p>
          <a:r>
            <a:rPr kumimoji="1" lang="en-US" altLang="ja-JP" sz="1300">
              <a:latin typeface="ＭＳ Ｐゴシック"/>
            </a:rPr>
            <a:t>26</a:t>
          </a:r>
          <a:r>
            <a:rPr kumimoji="1" lang="ja-JP" altLang="en-US" sz="1300">
              <a:latin typeface="ＭＳ Ｐゴシック"/>
            </a:rPr>
            <a:t>年度については、人件費については市町村総合事務組合特別負担金の増（</a:t>
          </a:r>
          <a:r>
            <a:rPr kumimoji="1" lang="en-US" altLang="ja-JP" sz="1300">
              <a:latin typeface="ＭＳ Ｐゴシック"/>
            </a:rPr>
            <a:t>+26,680</a:t>
          </a:r>
          <a:r>
            <a:rPr kumimoji="1" lang="ja-JP" altLang="en-US" sz="1300">
              <a:latin typeface="ＭＳ Ｐゴシック"/>
            </a:rPr>
            <a:t>千円）により全体で微増となり、物件費については情報システム使用料の増（</a:t>
          </a:r>
          <a:r>
            <a:rPr kumimoji="1" lang="en-US" altLang="ja-JP" sz="1300">
              <a:latin typeface="ＭＳ Ｐゴシック"/>
            </a:rPr>
            <a:t>+41,657</a:t>
          </a:r>
          <a:r>
            <a:rPr kumimoji="1" lang="ja-JP" altLang="en-US" sz="1300">
              <a:latin typeface="ＭＳ Ｐゴシック"/>
            </a:rPr>
            <a:t>千円）により前年度より増となっている。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110136</xdr:rowOff>
    </xdr:from>
    <xdr:to>
      <xdr:col>7</xdr:col>
      <xdr:colOff>152400</xdr:colOff>
      <xdr:row>82</xdr:row>
      <xdr:rowOff>130775</xdr:rowOff>
    </xdr:to>
    <xdr:cxnSp macro="">
      <xdr:nvCxnSpPr>
        <xdr:cNvPr id="191" name="直線コネクタ 190"/>
        <xdr:cNvCxnSpPr/>
      </xdr:nvCxnSpPr>
      <xdr:spPr>
        <a:xfrm>
          <a:off x="4114800" y="14169036"/>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88829</xdr:rowOff>
    </xdr:from>
    <xdr:to>
      <xdr:col>6</xdr:col>
      <xdr:colOff>0</xdr:colOff>
      <xdr:row>82</xdr:row>
      <xdr:rowOff>110136</xdr:rowOff>
    </xdr:to>
    <xdr:cxnSp macro="">
      <xdr:nvCxnSpPr>
        <xdr:cNvPr id="194" name="直線コネクタ 193"/>
        <xdr:cNvCxnSpPr/>
      </xdr:nvCxnSpPr>
      <xdr:spPr>
        <a:xfrm>
          <a:off x="3225800" y="14147729"/>
          <a:ext cx="889000" cy="2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88829</xdr:rowOff>
    </xdr:from>
    <xdr:to>
      <xdr:col>4</xdr:col>
      <xdr:colOff>482600</xdr:colOff>
      <xdr:row>82</xdr:row>
      <xdr:rowOff>88884</xdr:rowOff>
    </xdr:to>
    <xdr:cxnSp macro="">
      <xdr:nvCxnSpPr>
        <xdr:cNvPr id="197" name="直線コネクタ 196"/>
        <xdr:cNvCxnSpPr/>
      </xdr:nvCxnSpPr>
      <xdr:spPr>
        <a:xfrm flipV="1">
          <a:off x="2336800" y="14147729"/>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41766</xdr:rowOff>
    </xdr:from>
    <xdr:to>
      <xdr:col>3</xdr:col>
      <xdr:colOff>279400</xdr:colOff>
      <xdr:row>82</xdr:row>
      <xdr:rowOff>88884</xdr:rowOff>
    </xdr:to>
    <xdr:cxnSp macro="">
      <xdr:nvCxnSpPr>
        <xdr:cNvPr id="200" name="直線コネクタ 199"/>
        <xdr:cNvCxnSpPr/>
      </xdr:nvCxnSpPr>
      <xdr:spPr>
        <a:xfrm>
          <a:off x="1447800" y="14100666"/>
          <a:ext cx="889000" cy="4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79975</xdr:rowOff>
    </xdr:from>
    <xdr:to>
      <xdr:col>7</xdr:col>
      <xdr:colOff>203200</xdr:colOff>
      <xdr:row>83</xdr:row>
      <xdr:rowOff>10125</xdr:rowOff>
    </xdr:to>
    <xdr:sp macro="" textlink="">
      <xdr:nvSpPr>
        <xdr:cNvPr id="210" name="円/楕円 209"/>
        <xdr:cNvSpPr/>
      </xdr:nvSpPr>
      <xdr:spPr>
        <a:xfrm>
          <a:off x="4902200" y="141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96502</xdr:rowOff>
    </xdr:from>
    <xdr:ext cx="762000" cy="259045"/>
    <xdr:sp macro="" textlink="">
      <xdr:nvSpPr>
        <xdr:cNvPr id="211" name="人件費・物件費等の状況該当値テキスト"/>
        <xdr:cNvSpPr txBox="1"/>
      </xdr:nvSpPr>
      <xdr:spPr>
        <a:xfrm>
          <a:off x="5041900" y="1398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59336</xdr:rowOff>
    </xdr:from>
    <xdr:to>
      <xdr:col>6</xdr:col>
      <xdr:colOff>50800</xdr:colOff>
      <xdr:row>82</xdr:row>
      <xdr:rowOff>160936</xdr:rowOff>
    </xdr:to>
    <xdr:sp macro="" textlink="">
      <xdr:nvSpPr>
        <xdr:cNvPr id="212" name="円/楕円 211"/>
        <xdr:cNvSpPr/>
      </xdr:nvSpPr>
      <xdr:spPr>
        <a:xfrm>
          <a:off x="4064000" y="141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171113</xdr:rowOff>
    </xdr:from>
    <xdr:ext cx="736600" cy="259045"/>
    <xdr:sp macro="" textlink="">
      <xdr:nvSpPr>
        <xdr:cNvPr id="213" name="テキスト ボックス 212"/>
        <xdr:cNvSpPr txBox="1"/>
      </xdr:nvSpPr>
      <xdr:spPr>
        <a:xfrm>
          <a:off x="3733800" y="1388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95,798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38029</xdr:rowOff>
    </xdr:from>
    <xdr:to>
      <xdr:col>4</xdr:col>
      <xdr:colOff>533400</xdr:colOff>
      <xdr:row>82</xdr:row>
      <xdr:rowOff>139629</xdr:rowOff>
    </xdr:to>
    <xdr:sp macro="" textlink="">
      <xdr:nvSpPr>
        <xdr:cNvPr id="214" name="円/楕円 213"/>
        <xdr:cNvSpPr/>
      </xdr:nvSpPr>
      <xdr:spPr>
        <a:xfrm>
          <a:off x="3175000" y="140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149806</xdr:rowOff>
    </xdr:from>
    <xdr:ext cx="762000" cy="259045"/>
    <xdr:sp macro="" textlink="">
      <xdr:nvSpPr>
        <xdr:cNvPr id="215" name="テキスト ボックス 214"/>
        <xdr:cNvSpPr txBox="1"/>
      </xdr:nvSpPr>
      <xdr:spPr>
        <a:xfrm>
          <a:off x="2844800" y="1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38084</xdr:rowOff>
    </xdr:from>
    <xdr:to>
      <xdr:col>3</xdr:col>
      <xdr:colOff>330200</xdr:colOff>
      <xdr:row>82</xdr:row>
      <xdr:rowOff>139684</xdr:rowOff>
    </xdr:to>
    <xdr:sp macro="" textlink="">
      <xdr:nvSpPr>
        <xdr:cNvPr id="216" name="円/楕円 215"/>
        <xdr:cNvSpPr/>
      </xdr:nvSpPr>
      <xdr:spPr>
        <a:xfrm>
          <a:off x="2286000" y="140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149861</xdr:rowOff>
    </xdr:from>
    <xdr:ext cx="762000" cy="259045"/>
    <xdr:sp macro="" textlink="">
      <xdr:nvSpPr>
        <xdr:cNvPr id="217" name="テキスト ボックス 216"/>
        <xdr:cNvSpPr txBox="1"/>
      </xdr:nvSpPr>
      <xdr:spPr>
        <a:xfrm>
          <a:off x="1955800" y="1386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162416</xdr:rowOff>
    </xdr:from>
    <xdr:to>
      <xdr:col>2</xdr:col>
      <xdr:colOff>127000</xdr:colOff>
      <xdr:row>82</xdr:row>
      <xdr:rowOff>92566</xdr:rowOff>
    </xdr:to>
    <xdr:sp macro="" textlink="">
      <xdr:nvSpPr>
        <xdr:cNvPr id="218" name="円/楕円 217"/>
        <xdr:cNvSpPr/>
      </xdr:nvSpPr>
      <xdr:spPr>
        <a:xfrm>
          <a:off x="1397000" y="140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102743</xdr:rowOff>
    </xdr:from>
    <xdr:ext cx="762000" cy="259045"/>
    <xdr:sp macro="" textlink="">
      <xdr:nvSpPr>
        <xdr:cNvPr id="219" name="テキスト ボックス 218"/>
        <xdr:cNvSpPr txBox="1"/>
      </xdr:nvSpPr>
      <xdr:spPr>
        <a:xfrm>
          <a:off x="1066800" y="138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23</a:t>
          </a:r>
          <a:r>
            <a:rPr kumimoji="1" lang="ja-JP" altLang="en-US" sz="1300">
              <a:latin typeface="ＭＳ Ｐゴシック"/>
            </a:rPr>
            <a:t>年度以降類似団体平均を上回っている。</a:t>
          </a:r>
          <a:endParaRPr kumimoji="1" lang="en-US" altLang="ja-JP" sz="1300">
            <a:latin typeface="ＭＳ Ｐゴシック"/>
          </a:endParaRPr>
        </a:p>
        <a:p>
          <a:r>
            <a:rPr kumimoji="1" lang="en-US" altLang="ja-JP" sz="1300">
              <a:latin typeface="ＭＳ Ｐゴシック"/>
            </a:rPr>
            <a:t>25</a:t>
          </a:r>
          <a:r>
            <a:rPr kumimoji="1" lang="ja-JP" altLang="en-US" sz="1300">
              <a:latin typeface="ＭＳ Ｐゴシック"/>
            </a:rPr>
            <a:t>年度の前年度比</a:t>
          </a:r>
          <a:r>
            <a:rPr kumimoji="1" lang="en-US" altLang="ja-JP" sz="1300">
              <a:latin typeface="ＭＳ Ｐゴシック"/>
            </a:rPr>
            <a:t>7.3</a:t>
          </a:r>
          <a:r>
            <a:rPr kumimoji="1" lang="ja-JP" altLang="en-US" sz="1300">
              <a:latin typeface="ＭＳ Ｐゴシック"/>
            </a:rPr>
            <a:t>ポイントマイナスの要因は国家公務員の給与改定特例法による措置が大きく影響しているが、</a:t>
          </a:r>
          <a:r>
            <a:rPr kumimoji="1" lang="en-US" altLang="ja-JP" sz="1300">
              <a:latin typeface="ＭＳ Ｐゴシック"/>
            </a:rPr>
            <a:t>26</a:t>
          </a:r>
          <a:r>
            <a:rPr kumimoji="1" lang="ja-JP" altLang="en-US" sz="1300">
              <a:latin typeface="ＭＳ Ｐゴシック"/>
            </a:rPr>
            <a:t>年度指数については前年度比プラスマイナス０となった。</a:t>
          </a:r>
          <a:endParaRPr kumimoji="1" lang="en-US" altLang="ja-JP" sz="1300">
            <a:latin typeface="ＭＳ Ｐゴシック"/>
          </a:endParaRPr>
        </a:p>
        <a:p>
          <a:r>
            <a:rPr kumimoji="1" lang="ja-JP" altLang="en-US" sz="1300">
              <a:latin typeface="ＭＳ Ｐゴシック"/>
            </a:rPr>
            <a:t>引き続き給与の適正化及び縮減に努める。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85</xdr:row>
      <xdr:rowOff>70358</xdr:rowOff>
    </xdr:to>
    <xdr:cxnSp macro="">
      <xdr:nvCxnSpPr>
        <xdr:cNvPr id="251" name="直線コネクタ 250"/>
        <xdr:cNvCxnSpPr/>
      </xdr:nvCxnSpPr>
      <xdr:spPr>
        <a:xfrm>
          <a:off x="16179800" y="14643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101364</xdr:rowOff>
    </xdr:from>
    <xdr:ext cx="762000" cy="259045"/>
    <xdr:sp macro="" textlink="">
      <xdr:nvSpPr>
        <xdr:cNvPr id="252"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89</xdr:row>
      <xdr:rowOff>89154</xdr:rowOff>
    </xdr:to>
    <xdr:cxnSp macro="">
      <xdr:nvCxnSpPr>
        <xdr:cNvPr id="254" name="直線コネクタ 253"/>
        <xdr:cNvCxnSpPr/>
      </xdr:nvCxnSpPr>
      <xdr:spPr>
        <a:xfrm flipV="1">
          <a:off x="15290800" y="14643608"/>
          <a:ext cx="8890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89154</xdr:rowOff>
    </xdr:from>
    <xdr:to>
      <xdr:col>22</xdr:col>
      <xdr:colOff>203200</xdr:colOff>
      <xdr:row>89</xdr:row>
      <xdr:rowOff>137413</xdr:rowOff>
    </xdr:to>
    <xdr:cxnSp macro="">
      <xdr:nvCxnSpPr>
        <xdr:cNvPr id="257" name="直線コネクタ 256"/>
        <xdr:cNvCxnSpPr/>
      </xdr:nvCxnSpPr>
      <xdr:spPr>
        <a:xfrm flipV="1">
          <a:off x="14401800" y="153482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97028</xdr:rowOff>
    </xdr:from>
    <xdr:to>
      <xdr:col>21</xdr:col>
      <xdr:colOff>0</xdr:colOff>
      <xdr:row>89</xdr:row>
      <xdr:rowOff>137413</xdr:rowOff>
    </xdr:to>
    <xdr:cxnSp macro="">
      <xdr:nvCxnSpPr>
        <xdr:cNvPr id="260" name="直線コネクタ 259"/>
        <xdr:cNvCxnSpPr/>
      </xdr:nvCxnSpPr>
      <xdr:spPr>
        <a:xfrm>
          <a:off x="13512800" y="14498828"/>
          <a:ext cx="889000" cy="89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151909</xdr:rowOff>
    </xdr:from>
    <xdr:ext cx="762000" cy="259045"/>
    <xdr:sp macro="" textlink="">
      <xdr:nvSpPr>
        <xdr:cNvPr id="264" name="テキスト ボックス 263"/>
        <xdr:cNvSpPr txBox="1"/>
      </xdr:nvSpPr>
      <xdr:spPr>
        <a:xfrm>
          <a:off x="13131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0" name="円/楕円 269"/>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1"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2" name="円/楕円 271"/>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3" name="テキスト ボックス 272"/>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38354</xdr:rowOff>
    </xdr:from>
    <xdr:to>
      <xdr:col>22</xdr:col>
      <xdr:colOff>254000</xdr:colOff>
      <xdr:row>89</xdr:row>
      <xdr:rowOff>139954</xdr:rowOff>
    </xdr:to>
    <xdr:sp macro="" textlink="">
      <xdr:nvSpPr>
        <xdr:cNvPr id="274" name="円/楕円 273"/>
        <xdr:cNvSpPr/>
      </xdr:nvSpPr>
      <xdr:spPr>
        <a:xfrm>
          <a:off x="15240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124731</xdr:rowOff>
    </xdr:from>
    <xdr:ext cx="762000" cy="259045"/>
    <xdr:sp macro="" textlink="">
      <xdr:nvSpPr>
        <xdr:cNvPr id="275" name="テキスト ボックス 274"/>
        <xdr:cNvSpPr txBox="1"/>
      </xdr:nvSpPr>
      <xdr:spPr>
        <a:xfrm>
          <a:off x="14909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86613</xdr:rowOff>
    </xdr:from>
    <xdr:to>
      <xdr:col>21</xdr:col>
      <xdr:colOff>50800</xdr:colOff>
      <xdr:row>90</xdr:row>
      <xdr:rowOff>16763</xdr:rowOff>
    </xdr:to>
    <xdr:sp macro="" textlink="">
      <xdr:nvSpPr>
        <xdr:cNvPr id="276" name="円/楕円 275"/>
        <xdr:cNvSpPr/>
      </xdr:nvSpPr>
      <xdr:spPr>
        <a:xfrm>
          <a:off x="14351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1540</xdr:rowOff>
    </xdr:from>
    <xdr:ext cx="762000" cy="259045"/>
    <xdr:sp macro="" textlink="">
      <xdr:nvSpPr>
        <xdr:cNvPr id="277" name="テキスト ボックス 276"/>
        <xdr:cNvSpPr txBox="1"/>
      </xdr:nvSpPr>
      <xdr:spPr>
        <a:xfrm>
          <a:off x="14020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46228</xdr:rowOff>
    </xdr:from>
    <xdr:to>
      <xdr:col>19</xdr:col>
      <xdr:colOff>533400</xdr:colOff>
      <xdr:row>84</xdr:row>
      <xdr:rowOff>147828</xdr:rowOff>
    </xdr:to>
    <xdr:sp macro="" textlink="">
      <xdr:nvSpPr>
        <xdr:cNvPr id="278" name="円/楕円 277"/>
        <xdr:cNvSpPr/>
      </xdr:nvSpPr>
      <xdr:spPr>
        <a:xfrm>
          <a:off x="13462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158005</xdr:rowOff>
    </xdr:from>
    <xdr:ext cx="762000" cy="259045"/>
    <xdr:sp macro="" textlink="">
      <xdr:nvSpPr>
        <xdr:cNvPr id="279" name="テキスト ボックス 278"/>
        <xdr:cNvSpPr txBox="1"/>
      </xdr:nvSpPr>
      <xdr:spPr>
        <a:xfrm>
          <a:off x="13131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ごみ処理業務を一部事務組合へ、消防事務を他団体へ委託するほか、各業務において、民間委託等の推進等により類似団体平均を下回っている。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引き続き職員の適正管理に努める。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1270</xdr:rowOff>
    </xdr:from>
    <xdr:to>
      <xdr:col>24</xdr:col>
      <xdr:colOff>558800</xdr:colOff>
      <xdr:row>60</xdr:row>
      <xdr:rowOff>12760</xdr:rowOff>
    </xdr:to>
    <xdr:cxnSp macro="">
      <xdr:nvCxnSpPr>
        <xdr:cNvPr id="316" name="直線コネクタ 315"/>
        <xdr:cNvCxnSpPr/>
      </xdr:nvCxnSpPr>
      <xdr:spPr>
        <a:xfrm>
          <a:off x="16179800" y="1028827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7"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xdr:rowOff>
    </xdr:from>
    <xdr:to>
      <xdr:col>23</xdr:col>
      <xdr:colOff>406400</xdr:colOff>
      <xdr:row>60</xdr:row>
      <xdr:rowOff>3568</xdr:rowOff>
    </xdr:to>
    <xdr:cxnSp macro="">
      <xdr:nvCxnSpPr>
        <xdr:cNvPr id="319" name="直線コネクタ 318"/>
        <xdr:cNvCxnSpPr/>
      </xdr:nvCxnSpPr>
      <xdr:spPr>
        <a:xfrm flipV="1">
          <a:off x="15290800" y="1028827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1" name="テキスト ボックス 320"/>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170422</xdr:rowOff>
    </xdr:from>
    <xdr:to>
      <xdr:col>22</xdr:col>
      <xdr:colOff>203200</xdr:colOff>
      <xdr:row>60</xdr:row>
      <xdr:rowOff>3568</xdr:rowOff>
    </xdr:to>
    <xdr:cxnSp macro="">
      <xdr:nvCxnSpPr>
        <xdr:cNvPr id="322" name="直線コネクタ 321"/>
        <xdr:cNvCxnSpPr/>
      </xdr:nvCxnSpPr>
      <xdr:spPr>
        <a:xfrm>
          <a:off x="14401800" y="1028597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4" name="テキスト ボックス 323"/>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133652</xdr:rowOff>
    </xdr:from>
    <xdr:to>
      <xdr:col>21</xdr:col>
      <xdr:colOff>0</xdr:colOff>
      <xdr:row>59</xdr:row>
      <xdr:rowOff>170422</xdr:rowOff>
    </xdr:to>
    <xdr:cxnSp macro="">
      <xdr:nvCxnSpPr>
        <xdr:cNvPr id="325" name="直線コネクタ 324"/>
        <xdr:cNvCxnSpPr/>
      </xdr:nvCxnSpPr>
      <xdr:spPr>
        <a:xfrm>
          <a:off x="13512800" y="10249202"/>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7" name="テキスト ボックス 326"/>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29" name="テキスト ボックス 328"/>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133410</xdr:rowOff>
    </xdr:from>
    <xdr:to>
      <xdr:col>24</xdr:col>
      <xdr:colOff>609600</xdr:colOff>
      <xdr:row>60</xdr:row>
      <xdr:rowOff>63560</xdr:rowOff>
    </xdr:to>
    <xdr:sp macro="" textlink="">
      <xdr:nvSpPr>
        <xdr:cNvPr id="335" name="円/楕円 334"/>
        <xdr:cNvSpPr/>
      </xdr:nvSpPr>
      <xdr:spPr>
        <a:xfrm>
          <a:off x="169672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149937</xdr:rowOff>
    </xdr:from>
    <xdr:ext cx="762000" cy="259045"/>
    <xdr:sp macro="" textlink="">
      <xdr:nvSpPr>
        <xdr:cNvPr id="336" name="定員管理の状況該当値テキスト"/>
        <xdr:cNvSpPr txBox="1"/>
      </xdr:nvSpPr>
      <xdr:spPr>
        <a:xfrm>
          <a:off x="17106900" y="100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121920</xdr:rowOff>
    </xdr:from>
    <xdr:to>
      <xdr:col>23</xdr:col>
      <xdr:colOff>457200</xdr:colOff>
      <xdr:row>60</xdr:row>
      <xdr:rowOff>52070</xdr:rowOff>
    </xdr:to>
    <xdr:sp macro="" textlink="">
      <xdr:nvSpPr>
        <xdr:cNvPr id="337" name="円/楕円 336"/>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62247</xdr:rowOff>
    </xdr:from>
    <xdr:ext cx="736600" cy="259045"/>
    <xdr:sp macro="" textlink="">
      <xdr:nvSpPr>
        <xdr:cNvPr id="338" name="テキスト ボックス 337"/>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124218</xdr:rowOff>
    </xdr:from>
    <xdr:to>
      <xdr:col>22</xdr:col>
      <xdr:colOff>254000</xdr:colOff>
      <xdr:row>60</xdr:row>
      <xdr:rowOff>54368</xdr:rowOff>
    </xdr:to>
    <xdr:sp macro="" textlink="">
      <xdr:nvSpPr>
        <xdr:cNvPr id="339" name="円/楕円 338"/>
        <xdr:cNvSpPr/>
      </xdr:nvSpPr>
      <xdr:spPr>
        <a:xfrm>
          <a:off x="152400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64545</xdr:rowOff>
    </xdr:from>
    <xdr:ext cx="762000" cy="259045"/>
    <xdr:sp macro="" textlink="">
      <xdr:nvSpPr>
        <xdr:cNvPr id="340" name="テキスト ボックス 339"/>
        <xdr:cNvSpPr txBox="1"/>
      </xdr:nvSpPr>
      <xdr:spPr>
        <a:xfrm>
          <a:off x="14909800" y="100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119622</xdr:rowOff>
    </xdr:from>
    <xdr:to>
      <xdr:col>21</xdr:col>
      <xdr:colOff>50800</xdr:colOff>
      <xdr:row>60</xdr:row>
      <xdr:rowOff>49772</xdr:rowOff>
    </xdr:to>
    <xdr:sp macro="" textlink="">
      <xdr:nvSpPr>
        <xdr:cNvPr id="341" name="円/楕円 340"/>
        <xdr:cNvSpPr/>
      </xdr:nvSpPr>
      <xdr:spPr>
        <a:xfrm>
          <a:off x="14351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59949</xdr:rowOff>
    </xdr:from>
    <xdr:ext cx="762000" cy="259045"/>
    <xdr:sp macro="" textlink="">
      <xdr:nvSpPr>
        <xdr:cNvPr id="342" name="テキスト ボックス 341"/>
        <xdr:cNvSpPr txBox="1"/>
      </xdr:nvSpPr>
      <xdr:spPr>
        <a:xfrm>
          <a:off x="14020800" y="1000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82852</xdr:rowOff>
    </xdr:from>
    <xdr:to>
      <xdr:col>19</xdr:col>
      <xdr:colOff>533400</xdr:colOff>
      <xdr:row>60</xdr:row>
      <xdr:rowOff>13002</xdr:rowOff>
    </xdr:to>
    <xdr:sp macro="" textlink="">
      <xdr:nvSpPr>
        <xdr:cNvPr id="343" name="円/楕円 342"/>
        <xdr:cNvSpPr/>
      </xdr:nvSpPr>
      <xdr:spPr>
        <a:xfrm>
          <a:off x="134620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23179</xdr:rowOff>
    </xdr:from>
    <xdr:ext cx="762000" cy="259045"/>
    <xdr:sp macro="" textlink="">
      <xdr:nvSpPr>
        <xdr:cNvPr id="344" name="テキスト ボックス 343"/>
        <xdr:cNvSpPr txBox="1"/>
      </xdr:nvSpPr>
      <xdr:spPr>
        <a:xfrm>
          <a:off x="13131800" y="996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ポイントのマイナスとなった。</a:t>
          </a:r>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a:p>
          <a:pPr eaLnBrk="1" fontAlgn="auto" latinLnBrk="0" hangingPunct="1"/>
          <a:r>
            <a:rPr lang="ja-JP" altLang="ja-JP" sz="1300">
              <a:solidFill>
                <a:schemeClr val="dk1"/>
              </a:solidFill>
              <a:effectLst/>
              <a:latin typeface="+mn-lt"/>
              <a:ea typeface="+mn-ea"/>
              <a:cs typeface="+mn-cs"/>
            </a:rPr>
            <a:t>以下要因による。</a:t>
          </a:r>
          <a:endParaRPr lang="ja-JP" altLang="ja-JP" sz="1300">
            <a:effectLst/>
          </a:endParaRPr>
        </a:p>
        <a:p>
          <a:r>
            <a:rPr kumimoji="1" lang="en-US" altLang="ja-JP" sz="1300">
              <a:latin typeface="ＭＳ Ｐゴシック"/>
            </a:rPr>
            <a:t>【</a:t>
          </a:r>
          <a:r>
            <a:rPr kumimoji="1" lang="ja-JP" altLang="en-US" sz="1300">
              <a:latin typeface="ＭＳ Ｐゴシック"/>
            </a:rPr>
            <a:t>算定分子</a:t>
          </a:r>
          <a:r>
            <a:rPr kumimoji="1" lang="en-US" altLang="ja-JP" sz="1300">
              <a:latin typeface="ＭＳ Ｐゴシック"/>
            </a:rPr>
            <a:t>】</a:t>
          </a:r>
        </a:p>
        <a:p>
          <a:r>
            <a:rPr kumimoji="1" lang="ja-JP" altLang="en-US" sz="1300">
              <a:latin typeface="ＭＳ Ｐゴシック"/>
            </a:rPr>
            <a:t>・元利償還金の減（△</a:t>
          </a:r>
          <a:r>
            <a:rPr kumimoji="1" lang="en-US" altLang="ja-JP" sz="1300">
              <a:latin typeface="ＭＳ Ｐゴシック"/>
            </a:rPr>
            <a:t>39,665</a:t>
          </a:r>
          <a:r>
            <a:rPr kumimoji="1" lang="ja-JP" altLang="en-US" sz="1300">
              <a:latin typeface="ＭＳ Ｐゴシック"/>
            </a:rPr>
            <a:t>千円）・災害復旧費等に係る基準財政需要額の増</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13,556</a:t>
          </a:r>
          <a:r>
            <a:rPr kumimoji="1" lang="ja-JP" altLang="en-US" sz="1300">
              <a:latin typeface="ＭＳ Ｐゴシック"/>
            </a:rPr>
            <a:t>千円）</a:t>
          </a:r>
        </a:p>
        <a:p>
          <a:r>
            <a:rPr kumimoji="1" lang="en-US" altLang="ja-JP" sz="1300">
              <a:latin typeface="ＭＳ Ｐゴシック"/>
            </a:rPr>
            <a:t>【</a:t>
          </a:r>
          <a:r>
            <a:rPr kumimoji="1" lang="ja-JP" altLang="en-US" sz="1300">
              <a:latin typeface="ＭＳ Ｐゴシック"/>
            </a:rPr>
            <a:t>算定分母</a:t>
          </a:r>
          <a:r>
            <a:rPr kumimoji="1" lang="en-US" altLang="ja-JP" sz="1300">
              <a:latin typeface="ＭＳ Ｐゴシック"/>
            </a:rPr>
            <a:t>】</a:t>
          </a:r>
        </a:p>
        <a:p>
          <a:r>
            <a:rPr kumimoji="1" lang="ja-JP" altLang="en-US" sz="1300">
              <a:latin typeface="ＭＳ Ｐゴシック"/>
            </a:rPr>
            <a:t>・標準税収入額等の増等による標準財政規模の増</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42</xdr:row>
      <xdr:rowOff>17356</xdr:rowOff>
    </xdr:to>
    <xdr:cxnSp macro="">
      <xdr:nvCxnSpPr>
        <xdr:cNvPr id="377" name="直線コネクタ 376"/>
        <xdr:cNvCxnSpPr/>
      </xdr:nvCxnSpPr>
      <xdr:spPr>
        <a:xfrm flipV="1">
          <a:off x="16179800" y="706543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78"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42</xdr:row>
      <xdr:rowOff>154094</xdr:rowOff>
    </xdr:to>
    <xdr:cxnSp macro="">
      <xdr:nvCxnSpPr>
        <xdr:cNvPr id="380" name="直線コネクタ 379"/>
        <xdr:cNvCxnSpPr/>
      </xdr:nvCxnSpPr>
      <xdr:spPr>
        <a:xfrm flipV="1">
          <a:off x="15290800" y="721825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2" name="テキスト ボックス 38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43</xdr:row>
      <xdr:rowOff>22860</xdr:rowOff>
    </xdr:to>
    <xdr:cxnSp macro="">
      <xdr:nvCxnSpPr>
        <xdr:cNvPr id="383" name="直線コネクタ 382"/>
        <xdr:cNvCxnSpPr/>
      </xdr:nvCxnSpPr>
      <xdr:spPr>
        <a:xfrm flipV="1">
          <a:off x="14401800" y="735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5" name="テキスト ボックス 384"/>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22860</xdr:rowOff>
    </xdr:to>
    <xdr:cxnSp macro="">
      <xdr:nvCxnSpPr>
        <xdr:cNvPr id="386" name="直線コネクタ 385"/>
        <xdr:cNvCxnSpPr/>
      </xdr:nvCxnSpPr>
      <xdr:spPr>
        <a:xfrm>
          <a:off x="13512800" y="736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8" name="テキスト ボックス 387"/>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0" name="テキスト ボックス 38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96" name="円/楕円 395"/>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397"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398" name="円/楕円 397"/>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78333</xdr:rowOff>
    </xdr:from>
    <xdr:ext cx="736600" cy="259045"/>
    <xdr:sp macro="" textlink="">
      <xdr:nvSpPr>
        <xdr:cNvPr id="399" name="テキスト ボックス 398"/>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103294</xdr:rowOff>
    </xdr:from>
    <xdr:to>
      <xdr:col>22</xdr:col>
      <xdr:colOff>254000</xdr:colOff>
      <xdr:row>43</xdr:row>
      <xdr:rowOff>33444</xdr:rowOff>
    </xdr:to>
    <xdr:sp macro="" textlink="">
      <xdr:nvSpPr>
        <xdr:cNvPr id="400" name="円/楕円 399"/>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18221</xdr:rowOff>
    </xdr:from>
    <xdr:ext cx="762000" cy="259045"/>
    <xdr:sp macro="" textlink="">
      <xdr:nvSpPr>
        <xdr:cNvPr id="401" name="テキスト ボックス 400"/>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402" name="円/楕円 401"/>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403" name="テキスト ボックス 402"/>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404" name="円/楕円 403"/>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405" name="テキスト ボックス 40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のマイナス</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以下要因による。</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effectLst/>
            </a:rPr>
            <a:t>【</a:t>
          </a:r>
          <a:r>
            <a:rPr lang="ja-JP" altLang="en-US" sz="1100">
              <a:effectLst/>
            </a:rPr>
            <a:t>算定分子</a:t>
          </a:r>
          <a:r>
            <a:rPr lang="en-US" altLang="ja-JP" sz="1100">
              <a:effectLst/>
            </a:rPr>
            <a:t>】</a:t>
          </a: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・地方債現在高の減（△</a:t>
          </a:r>
          <a:r>
            <a:rPr lang="en-US" altLang="ja-JP" sz="1100">
              <a:effectLst/>
            </a:rPr>
            <a:t>46,126</a:t>
          </a:r>
          <a:r>
            <a:rPr lang="ja-JP" altLang="en-US" sz="1100">
              <a:effectLst/>
            </a:rPr>
            <a:t>千円）・公営企業債等繰入見込額の減（△</a:t>
          </a:r>
          <a:r>
            <a:rPr lang="en-US" altLang="ja-JP" sz="1100">
              <a:effectLst/>
            </a:rPr>
            <a:t>251,594</a:t>
          </a:r>
          <a:r>
            <a:rPr lang="ja-JP" altLang="en-US" sz="1100">
              <a:effectLst/>
            </a:rPr>
            <a:t>千円）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・退職手当負担見込額の減などによる将来負担額の減（△</a:t>
          </a:r>
          <a:r>
            <a:rPr lang="en-US" altLang="ja-JP" sz="1100">
              <a:effectLst/>
            </a:rPr>
            <a:t>104,009</a:t>
          </a:r>
          <a:r>
            <a:rPr lang="ja-JP" altLang="en-US" sz="1100">
              <a:effectLst/>
            </a:rPr>
            <a:t>千円）</a:t>
          </a:r>
        </a:p>
        <a:p>
          <a:pPr marL="0" marR="0" indent="0" defTabSz="914400" eaLnBrk="1" fontAlgn="auto" latinLnBrk="0" hangingPunct="1">
            <a:lnSpc>
              <a:spcPct val="100000"/>
            </a:lnSpc>
            <a:spcBef>
              <a:spcPts val="0"/>
            </a:spcBef>
            <a:spcAft>
              <a:spcPts val="0"/>
            </a:spcAft>
            <a:buClrTx/>
            <a:buSzTx/>
            <a:buFontTx/>
            <a:buNone/>
            <a:tabLst/>
            <a:defRPr/>
          </a:pPr>
          <a:r>
            <a:rPr lang="en-US" altLang="ja-JP" sz="1100">
              <a:effectLst/>
            </a:rPr>
            <a:t>【</a:t>
          </a:r>
          <a:r>
            <a:rPr lang="ja-JP" altLang="en-US" sz="1100">
              <a:effectLst/>
            </a:rPr>
            <a:t>算定分母</a:t>
          </a:r>
          <a:r>
            <a:rPr lang="en-US" altLang="ja-JP" sz="1100">
              <a:effectLst/>
            </a:rPr>
            <a:t>】</a:t>
          </a: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・標準財政規模の増（</a:t>
          </a:r>
          <a:r>
            <a:rPr lang="en-US" altLang="ja-JP" sz="1100">
              <a:effectLst/>
            </a:rPr>
            <a:t>+99,378</a:t>
          </a:r>
          <a:r>
            <a:rPr lang="ja-JP" altLang="en-US" sz="1100">
              <a:effectLst/>
            </a:rPr>
            <a:t>千円）</a:t>
          </a:r>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89958</xdr:rowOff>
    </xdr:from>
    <xdr:to>
      <xdr:col>24</xdr:col>
      <xdr:colOff>558800</xdr:colOff>
      <xdr:row>17</xdr:row>
      <xdr:rowOff>20659</xdr:rowOff>
    </xdr:to>
    <xdr:cxnSp macro="">
      <xdr:nvCxnSpPr>
        <xdr:cNvPr id="439" name="直線コネクタ 438"/>
        <xdr:cNvCxnSpPr/>
      </xdr:nvCxnSpPr>
      <xdr:spPr>
        <a:xfrm flipV="1">
          <a:off x="16179800" y="2833158"/>
          <a:ext cx="8382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0"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20659</xdr:rowOff>
    </xdr:from>
    <xdr:to>
      <xdr:col>23</xdr:col>
      <xdr:colOff>406400</xdr:colOff>
      <xdr:row>17</xdr:row>
      <xdr:rowOff>92244</xdr:rowOff>
    </xdr:to>
    <xdr:cxnSp macro="">
      <xdr:nvCxnSpPr>
        <xdr:cNvPr id="442" name="直線コネクタ 441"/>
        <xdr:cNvCxnSpPr/>
      </xdr:nvCxnSpPr>
      <xdr:spPr>
        <a:xfrm flipV="1">
          <a:off x="15290800" y="2935309"/>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92244</xdr:rowOff>
    </xdr:from>
    <xdr:to>
      <xdr:col>22</xdr:col>
      <xdr:colOff>203200</xdr:colOff>
      <xdr:row>17</xdr:row>
      <xdr:rowOff>100288</xdr:rowOff>
    </xdr:to>
    <xdr:cxnSp macro="">
      <xdr:nvCxnSpPr>
        <xdr:cNvPr id="445" name="直線コネクタ 444"/>
        <xdr:cNvCxnSpPr/>
      </xdr:nvCxnSpPr>
      <xdr:spPr>
        <a:xfrm flipV="1">
          <a:off x="14401800" y="300689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7" name="テキスト ボックス 446"/>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82592</xdr:rowOff>
    </xdr:from>
    <xdr:to>
      <xdr:col>21</xdr:col>
      <xdr:colOff>0</xdr:colOff>
      <xdr:row>17</xdr:row>
      <xdr:rowOff>100288</xdr:rowOff>
    </xdr:to>
    <xdr:cxnSp macro="">
      <xdr:nvCxnSpPr>
        <xdr:cNvPr id="448" name="直線コネクタ 447"/>
        <xdr:cNvCxnSpPr/>
      </xdr:nvCxnSpPr>
      <xdr:spPr>
        <a:xfrm>
          <a:off x="13512800" y="299724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39158</xdr:rowOff>
    </xdr:from>
    <xdr:to>
      <xdr:col>24</xdr:col>
      <xdr:colOff>609600</xdr:colOff>
      <xdr:row>16</xdr:row>
      <xdr:rowOff>140758</xdr:rowOff>
    </xdr:to>
    <xdr:sp macro="" textlink="">
      <xdr:nvSpPr>
        <xdr:cNvPr id="458" name="円/楕円 457"/>
        <xdr:cNvSpPr/>
      </xdr:nvSpPr>
      <xdr:spPr>
        <a:xfrm>
          <a:off x="169672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11235</xdr:rowOff>
    </xdr:from>
    <xdr:ext cx="762000" cy="259045"/>
    <xdr:sp macro="" textlink="">
      <xdr:nvSpPr>
        <xdr:cNvPr id="459" name="将来負担の状況該当値テキスト"/>
        <xdr:cNvSpPr txBox="1"/>
      </xdr:nvSpPr>
      <xdr:spPr>
        <a:xfrm>
          <a:off x="17106900" y="275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141309</xdr:rowOff>
    </xdr:from>
    <xdr:to>
      <xdr:col>23</xdr:col>
      <xdr:colOff>457200</xdr:colOff>
      <xdr:row>17</xdr:row>
      <xdr:rowOff>71459</xdr:rowOff>
    </xdr:to>
    <xdr:sp macro="" textlink="">
      <xdr:nvSpPr>
        <xdr:cNvPr id="460" name="円/楕円 459"/>
        <xdr:cNvSpPr/>
      </xdr:nvSpPr>
      <xdr:spPr>
        <a:xfrm>
          <a:off x="16129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56236</xdr:rowOff>
    </xdr:from>
    <xdr:ext cx="736600" cy="259045"/>
    <xdr:sp macro="" textlink="">
      <xdr:nvSpPr>
        <xdr:cNvPr id="461" name="テキスト ボックス 460"/>
        <xdr:cNvSpPr txBox="1"/>
      </xdr:nvSpPr>
      <xdr:spPr>
        <a:xfrm>
          <a:off x="15798800" y="297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41444</xdr:rowOff>
    </xdr:from>
    <xdr:to>
      <xdr:col>22</xdr:col>
      <xdr:colOff>254000</xdr:colOff>
      <xdr:row>17</xdr:row>
      <xdr:rowOff>143044</xdr:rowOff>
    </xdr:to>
    <xdr:sp macro="" textlink="">
      <xdr:nvSpPr>
        <xdr:cNvPr id="462" name="円/楕円 461"/>
        <xdr:cNvSpPr/>
      </xdr:nvSpPr>
      <xdr:spPr>
        <a:xfrm>
          <a:off x="15240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127821</xdr:rowOff>
    </xdr:from>
    <xdr:ext cx="762000" cy="259045"/>
    <xdr:sp macro="" textlink="">
      <xdr:nvSpPr>
        <xdr:cNvPr id="463" name="テキスト ボックス 462"/>
        <xdr:cNvSpPr txBox="1"/>
      </xdr:nvSpPr>
      <xdr:spPr>
        <a:xfrm>
          <a:off x="14909800" y="30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49488</xdr:rowOff>
    </xdr:from>
    <xdr:to>
      <xdr:col>21</xdr:col>
      <xdr:colOff>50800</xdr:colOff>
      <xdr:row>17</xdr:row>
      <xdr:rowOff>151088</xdr:rowOff>
    </xdr:to>
    <xdr:sp macro="" textlink="">
      <xdr:nvSpPr>
        <xdr:cNvPr id="464" name="円/楕円 463"/>
        <xdr:cNvSpPr/>
      </xdr:nvSpPr>
      <xdr:spPr>
        <a:xfrm>
          <a:off x="14351000" y="29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135865</xdr:rowOff>
    </xdr:from>
    <xdr:ext cx="762000" cy="259045"/>
    <xdr:sp macro="" textlink="">
      <xdr:nvSpPr>
        <xdr:cNvPr id="465" name="テキスト ボックス 464"/>
        <xdr:cNvSpPr txBox="1"/>
      </xdr:nvSpPr>
      <xdr:spPr>
        <a:xfrm>
          <a:off x="14020800" y="305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31792</xdr:rowOff>
    </xdr:from>
    <xdr:to>
      <xdr:col>19</xdr:col>
      <xdr:colOff>533400</xdr:colOff>
      <xdr:row>17</xdr:row>
      <xdr:rowOff>133392</xdr:rowOff>
    </xdr:to>
    <xdr:sp macro="" textlink="">
      <xdr:nvSpPr>
        <xdr:cNvPr id="466" name="円/楕円 465"/>
        <xdr:cNvSpPr/>
      </xdr:nvSpPr>
      <xdr:spPr>
        <a:xfrm>
          <a:off x="13462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118169</xdr:rowOff>
    </xdr:from>
    <xdr:ext cx="762000" cy="259045"/>
    <xdr:sp macro="" textlink="">
      <xdr:nvSpPr>
        <xdr:cNvPr id="467" name="テキスト ボックス 466"/>
        <xdr:cNvSpPr txBox="1"/>
      </xdr:nvSpPr>
      <xdr:spPr>
        <a:xfrm>
          <a:off x="13131800" y="303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埼玉県寄居町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35,213
34,844
64.25
11,689,585
11,019,549
602,953
7,299,266
8,826,127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57.5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類似団体平均と比較して低い値を保っている。</a:t>
          </a:r>
          <a:endParaRPr lang="en-US" altLang="ja-JP" sz="1050" b="0" i="0" baseline="0">
            <a:solidFill>
              <a:schemeClr val="dk1"/>
            </a:solidFill>
            <a:effectLst/>
            <a:latin typeface="+mn-lt"/>
            <a:ea typeface="+mn-ea"/>
            <a:cs typeface="+mn-cs"/>
          </a:endParaRPr>
        </a:p>
        <a:p>
          <a:pPr rtl="0"/>
          <a:endParaRPr lang="ja-JP" altLang="ja-JP" sz="1050">
            <a:effectLst/>
          </a:endParaRPr>
        </a:p>
        <a:p>
          <a:pPr rtl="0"/>
          <a:r>
            <a:rPr lang="ja-JP" altLang="ja-JP" sz="1050" b="0" i="0" baseline="0">
              <a:solidFill>
                <a:schemeClr val="dk1"/>
              </a:solidFill>
              <a:effectLst/>
              <a:latin typeface="+mn-lt"/>
              <a:ea typeface="+mn-ea"/>
              <a:cs typeface="+mn-cs"/>
            </a:rPr>
            <a:t>要因としては、適正な定員管理や管理職手当の削減、各種手当の見直し、職員給与の独自カット（</a:t>
          </a:r>
          <a:r>
            <a:rPr lang="en-US" altLang="ja-JP" sz="1050" b="0" i="0" baseline="0">
              <a:solidFill>
                <a:schemeClr val="dk1"/>
              </a:solidFill>
              <a:effectLst/>
              <a:latin typeface="+mn-lt"/>
              <a:ea typeface="+mn-ea"/>
              <a:cs typeface="+mn-cs"/>
            </a:rPr>
            <a:t>18</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22</a:t>
          </a:r>
          <a:r>
            <a:rPr lang="ja-JP" altLang="ja-JP" sz="1050" b="0" i="0" baseline="0">
              <a:solidFill>
                <a:schemeClr val="dk1"/>
              </a:solidFill>
              <a:effectLst/>
              <a:latin typeface="+mn-lt"/>
              <a:ea typeface="+mn-ea"/>
              <a:cs typeface="+mn-cs"/>
            </a:rPr>
            <a:t>年度 全職員</a:t>
          </a:r>
          <a:r>
            <a:rPr lang="en-US" altLang="ja-JP" sz="1050" b="0" i="0" baseline="0">
              <a:solidFill>
                <a:schemeClr val="dk1"/>
              </a:solidFill>
              <a:effectLst/>
              <a:latin typeface="+mn-lt"/>
              <a:ea typeface="+mn-ea"/>
              <a:cs typeface="+mn-cs"/>
            </a:rPr>
            <a:t>3</a:t>
          </a:r>
          <a:r>
            <a:rPr lang="ja-JP" altLang="ja-JP" sz="1050" b="0" i="0" baseline="0">
              <a:solidFill>
                <a:schemeClr val="dk1"/>
              </a:solidFill>
              <a:effectLst/>
              <a:latin typeface="+mn-lt"/>
              <a:ea typeface="+mn-ea"/>
              <a:cs typeface="+mn-cs"/>
            </a:rPr>
            <a:t>％カット）などを実施したことによる。</a:t>
          </a:r>
          <a:endParaRPr lang="ja-JP" altLang="ja-JP" sz="1050">
            <a:effectLst/>
          </a:endParaRPr>
        </a:p>
        <a:p>
          <a:pPr rtl="0"/>
          <a:r>
            <a:rPr lang="ja-JP" altLang="ja-JP" sz="1050" b="0" i="0" baseline="0">
              <a:solidFill>
                <a:schemeClr val="dk1"/>
              </a:solidFill>
              <a:effectLst/>
              <a:latin typeface="+mn-lt"/>
              <a:ea typeface="+mn-ea"/>
              <a:cs typeface="+mn-cs"/>
            </a:rPr>
            <a:t>また、ごみ処理業務（収集運搬を除く。）は一部事務組合で、消防業務は他団体へ、小</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中学校給食センター調理業務は民間への全面委託で行っていることも要因としてあげられる。</a:t>
          </a:r>
          <a:endParaRPr lang="ja-JP" altLang="ja-JP" sz="1050">
            <a:effectLst/>
          </a:endParaRPr>
        </a:p>
        <a:p>
          <a:pPr rtl="0"/>
          <a:r>
            <a:rPr lang="ja-JP" altLang="ja-JP" sz="1050" b="0" i="0" baseline="0">
              <a:solidFill>
                <a:schemeClr val="dk1"/>
              </a:solidFill>
              <a:effectLst/>
              <a:latin typeface="+mn-lt"/>
              <a:ea typeface="+mn-ea"/>
              <a:cs typeface="+mn-cs"/>
            </a:rPr>
            <a:t>なお、</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年度においては、</a:t>
          </a:r>
          <a:r>
            <a:rPr lang="ja-JP" altLang="en-US" sz="1050" b="0" i="0" baseline="0">
              <a:solidFill>
                <a:schemeClr val="dk1"/>
              </a:solidFill>
              <a:effectLst/>
              <a:latin typeface="+mn-lt"/>
              <a:ea typeface="+mn-ea"/>
              <a:cs typeface="+mn-cs"/>
            </a:rPr>
            <a:t>職員の新陳代謝による給料の減（△</a:t>
          </a:r>
          <a:r>
            <a:rPr lang="en-US" altLang="ja-JP" sz="1050" b="0" i="0" baseline="0">
              <a:solidFill>
                <a:schemeClr val="dk1"/>
              </a:solidFill>
              <a:effectLst/>
              <a:latin typeface="+mn-lt"/>
              <a:ea typeface="+mn-ea"/>
              <a:cs typeface="+mn-cs"/>
            </a:rPr>
            <a:t>5,577</a:t>
          </a:r>
          <a:r>
            <a:rPr lang="ja-JP" altLang="en-US" sz="1050" b="0" i="0" baseline="0">
              <a:solidFill>
                <a:schemeClr val="dk1"/>
              </a:solidFill>
              <a:effectLst/>
              <a:latin typeface="+mn-lt"/>
              <a:ea typeface="+mn-ea"/>
              <a:cs typeface="+mn-cs"/>
            </a:rPr>
            <a:t>千円）等が前年度比</a:t>
          </a:r>
          <a:r>
            <a:rPr lang="en-US" altLang="ja-JP" sz="1050" b="0" i="0" baseline="0">
              <a:solidFill>
                <a:schemeClr val="dk1"/>
              </a:solidFill>
              <a:effectLst/>
              <a:latin typeface="+mn-lt"/>
              <a:ea typeface="+mn-ea"/>
              <a:cs typeface="+mn-cs"/>
            </a:rPr>
            <a:t>0.8</a:t>
          </a:r>
          <a:r>
            <a:rPr lang="ja-JP" altLang="en-US" sz="1050" b="0" i="0" baseline="0">
              <a:solidFill>
                <a:schemeClr val="dk1"/>
              </a:solidFill>
              <a:effectLst/>
              <a:latin typeface="+mn-lt"/>
              <a:ea typeface="+mn-ea"/>
              <a:cs typeface="+mn-cs"/>
            </a:rPr>
            <a:t>ポイント減の要因となっている。</a:t>
          </a:r>
          <a:endParaRPr lang="ja-JP" altLang="ja-JP" sz="105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133858</xdr:rowOff>
    </xdr:from>
    <xdr:to>
      <xdr:col>7</xdr:col>
      <xdr:colOff>15875</xdr:colOff>
      <xdr:row>35</xdr:row>
      <xdr:rowOff>170434</xdr:rowOff>
    </xdr:to>
    <xdr:cxnSp macro="">
      <xdr:nvCxnSpPr>
        <xdr:cNvPr id="62" name="直線コネクタ 61"/>
        <xdr:cNvCxnSpPr/>
      </xdr:nvCxnSpPr>
      <xdr:spPr>
        <a:xfrm flipV="1">
          <a:off x="3987800" y="61346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170434</xdr:rowOff>
    </xdr:from>
    <xdr:to>
      <xdr:col>5</xdr:col>
      <xdr:colOff>549275</xdr:colOff>
      <xdr:row>36</xdr:row>
      <xdr:rowOff>26416</xdr:rowOff>
    </xdr:to>
    <xdr:cxnSp macro="">
      <xdr:nvCxnSpPr>
        <xdr:cNvPr id="65" name="直線コネクタ 64"/>
        <xdr:cNvCxnSpPr/>
      </xdr:nvCxnSpPr>
      <xdr:spPr>
        <a:xfrm flipV="1">
          <a:off x="3098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44704</xdr:rowOff>
    </xdr:to>
    <xdr:cxnSp macro="">
      <xdr:nvCxnSpPr>
        <xdr:cNvPr id="68" name="直線コネクタ 67"/>
        <xdr:cNvCxnSpPr/>
      </xdr:nvCxnSpPr>
      <xdr:spPr>
        <a:xfrm flipV="1">
          <a:off x="2209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36</xdr:row>
      <xdr:rowOff>44704</xdr:rowOff>
    </xdr:to>
    <xdr:cxnSp macro="">
      <xdr:nvCxnSpPr>
        <xdr:cNvPr id="71" name="直線コネクタ 70"/>
        <xdr:cNvCxnSpPr/>
      </xdr:nvCxnSpPr>
      <xdr:spPr>
        <a:xfrm>
          <a:off x="1320800" y="61437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83058</xdr:rowOff>
    </xdr:from>
    <xdr:to>
      <xdr:col>7</xdr:col>
      <xdr:colOff>66675</xdr:colOff>
      <xdr:row>36</xdr:row>
      <xdr:rowOff>13208</xdr:rowOff>
    </xdr:to>
    <xdr:sp macro="" textlink="">
      <xdr:nvSpPr>
        <xdr:cNvPr id="81" name="円/楕円 80"/>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99585</xdr:rowOff>
    </xdr:from>
    <xdr:ext cx="762000" cy="259045"/>
    <xdr:sp macro="" textlink="">
      <xdr:nvSpPr>
        <xdr:cNvPr id="82" name="人件費該当値テキスト"/>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119634</xdr:rowOff>
    </xdr:from>
    <xdr:to>
      <xdr:col>5</xdr:col>
      <xdr:colOff>600075</xdr:colOff>
      <xdr:row>36</xdr:row>
      <xdr:rowOff>49784</xdr:rowOff>
    </xdr:to>
    <xdr:sp macro="" textlink="">
      <xdr:nvSpPr>
        <xdr:cNvPr id="83" name="円/楕円 82"/>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59961</xdr:rowOff>
    </xdr:from>
    <xdr:ext cx="736600" cy="259045"/>
    <xdr:sp macro="" textlink="">
      <xdr:nvSpPr>
        <xdr:cNvPr id="84" name="テキスト ボックス 83"/>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5" name="円/楕円 84"/>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6" name="テキスト ボックス 85"/>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7" name="円/楕円 86"/>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88" name="テキスト ボックス 87"/>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92202</xdr:rowOff>
    </xdr:from>
    <xdr:to>
      <xdr:col>1</xdr:col>
      <xdr:colOff>676275</xdr:colOff>
      <xdr:row>36</xdr:row>
      <xdr:rowOff>22352</xdr:rowOff>
    </xdr:to>
    <xdr:sp macro="" textlink="">
      <xdr:nvSpPr>
        <xdr:cNvPr id="89" name="円/楕円 88"/>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32529</xdr:rowOff>
    </xdr:from>
    <xdr:ext cx="762000" cy="259045"/>
    <xdr:sp macro="" textlink="">
      <xdr:nvSpPr>
        <xdr:cNvPr id="90" name="テキスト ボックス 89"/>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類似団体平均は下回っているものの、増加傾向にある。</a:t>
          </a:r>
        </a:p>
        <a:p>
          <a:endParaRPr kumimoji="1" lang="ja-JP" altLang="en-US" sz="1100">
            <a:latin typeface="ＭＳ Ｐゴシック"/>
          </a:endParaRPr>
        </a:p>
        <a:p>
          <a:r>
            <a:rPr kumimoji="1" lang="ja-JP" altLang="en-US" sz="1100">
              <a:latin typeface="ＭＳ Ｐゴシック"/>
            </a:rPr>
            <a:t>職員数を抑制する反面、庁内のＩＴ化や業務の民間委託を推進しており、そうした委託料、使用料等の増加もその一因と考えられる。</a:t>
          </a:r>
        </a:p>
        <a:p>
          <a:r>
            <a:rPr kumimoji="1" lang="ja-JP" altLang="en-US" sz="1100">
              <a:latin typeface="ＭＳ Ｐゴシック"/>
            </a:rPr>
            <a:t>なお</a:t>
          </a:r>
          <a:r>
            <a:rPr kumimoji="1" lang="en-US" altLang="ja-JP" sz="1100">
              <a:latin typeface="ＭＳ Ｐゴシック"/>
            </a:rPr>
            <a:t>26</a:t>
          </a:r>
          <a:r>
            <a:rPr kumimoji="1" lang="ja-JP" altLang="en-US" sz="1100">
              <a:latin typeface="ＭＳ Ｐゴシック"/>
            </a:rPr>
            <a:t>年度は、</a:t>
          </a:r>
          <a:r>
            <a:rPr kumimoji="1" lang="en-US" altLang="ja-JP" sz="1100">
              <a:latin typeface="ＭＳ Ｐゴシック"/>
            </a:rPr>
            <a:t>25</a:t>
          </a:r>
          <a:r>
            <a:rPr kumimoji="1" lang="ja-JP" altLang="en-US" sz="1100">
              <a:latin typeface="ＭＳ Ｐゴシック"/>
            </a:rPr>
            <a:t>年度の電算システム入替事業の終了に伴い、数値として例年並みに留まった。</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56134</xdr:rowOff>
    </xdr:from>
    <xdr:to>
      <xdr:col>24</xdr:col>
      <xdr:colOff>31750</xdr:colOff>
      <xdr:row>17</xdr:row>
      <xdr:rowOff>83566</xdr:rowOff>
    </xdr:to>
    <xdr:cxnSp macro="">
      <xdr:nvCxnSpPr>
        <xdr:cNvPr id="120" name="直線コネクタ 119"/>
        <xdr:cNvCxnSpPr/>
      </xdr:nvCxnSpPr>
      <xdr:spPr>
        <a:xfrm flipV="1">
          <a:off x="15671800" y="29707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42418</xdr:rowOff>
    </xdr:from>
    <xdr:to>
      <xdr:col>22</xdr:col>
      <xdr:colOff>565150</xdr:colOff>
      <xdr:row>17</xdr:row>
      <xdr:rowOff>83566</xdr:rowOff>
    </xdr:to>
    <xdr:cxnSp macro="">
      <xdr:nvCxnSpPr>
        <xdr:cNvPr id="123" name="直線コネクタ 122"/>
        <xdr:cNvCxnSpPr/>
      </xdr:nvCxnSpPr>
      <xdr:spPr>
        <a:xfrm>
          <a:off x="14782800" y="2957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42418</xdr:rowOff>
    </xdr:to>
    <xdr:cxnSp macro="">
      <xdr:nvCxnSpPr>
        <xdr:cNvPr id="126" name="直線コネクタ 125"/>
        <xdr:cNvCxnSpPr/>
      </xdr:nvCxnSpPr>
      <xdr:spPr>
        <a:xfrm>
          <a:off x="13893800" y="2938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17</xdr:row>
      <xdr:rowOff>24130</xdr:rowOff>
    </xdr:to>
    <xdr:cxnSp macro="">
      <xdr:nvCxnSpPr>
        <xdr:cNvPr id="129" name="直線コネクタ 128"/>
        <xdr:cNvCxnSpPr/>
      </xdr:nvCxnSpPr>
      <xdr:spPr>
        <a:xfrm>
          <a:off x="13004800" y="2902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5334</xdr:rowOff>
    </xdr:from>
    <xdr:to>
      <xdr:col>24</xdr:col>
      <xdr:colOff>82550</xdr:colOff>
      <xdr:row>17</xdr:row>
      <xdr:rowOff>106934</xdr:rowOff>
    </xdr:to>
    <xdr:sp macro="" textlink="">
      <xdr:nvSpPr>
        <xdr:cNvPr id="139" name="円/楕円 138"/>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21861</xdr:rowOff>
    </xdr:from>
    <xdr:ext cx="762000" cy="259045"/>
    <xdr:sp macro="" textlink="">
      <xdr:nvSpPr>
        <xdr:cNvPr id="140" name="物件費該当値テキスト"/>
        <xdr:cNvSpPr txBox="1"/>
      </xdr:nvSpPr>
      <xdr:spPr>
        <a:xfrm>
          <a:off x="16598900" y="27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32766</xdr:rowOff>
    </xdr:from>
    <xdr:to>
      <xdr:col>22</xdr:col>
      <xdr:colOff>615950</xdr:colOff>
      <xdr:row>17</xdr:row>
      <xdr:rowOff>134366</xdr:rowOff>
    </xdr:to>
    <xdr:sp macro="" textlink="">
      <xdr:nvSpPr>
        <xdr:cNvPr id="141" name="円/楕円 140"/>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42" name="テキスト ボックス 141"/>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163068</xdr:rowOff>
    </xdr:from>
    <xdr:to>
      <xdr:col>21</xdr:col>
      <xdr:colOff>412750</xdr:colOff>
      <xdr:row>17</xdr:row>
      <xdr:rowOff>93218</xdr:rowOff>
    </xdr:to>
    <xdr:sp macro="" textlink="">
      <xdr:nvSpPr>
        <xdr:cNvPr id="143" name="円/楕円 142"/>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44" name="テキスト ボックス 143"/>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45" name="円/楕円 144"/>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85107</xdr:rowOff>
    </xdr:from>
    <xdr:ext cx="762000" cy="259045"/>
    <xdr:sp macro="" textlink="">
      <xdr:nvSpPr>
        <xdr:cNvPr id="146" name="テキスト ボックス 145"/>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47" name="円/楕円 146"/>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48531</xdr:rowOff>
    </xdr:from>
    <xdr:ext cx="762000" cy="259045"/>
    <xdr:sp macro="" textlink="">
      <xdr:nvSpPr>
        <xdr:cNvPr id="148" name="テキスト ボックス 147"/>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年度から類似団体平均値を上回っている。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高齢者の増加など自然増によるものと分析される。</a:t>
          </a:r>
          <a:endParaRPr lang="en-US" altLang="ja-JP" sz="1100" b="0" i="0" baseline="0">
            <a:solidFill>
              <a:schemeClr val="dk1"/>
            </a:solidFill>
            <a:effectLst/>
            <a:latin typeface="+mn-lt"/>
            <a:ea typeface="+mn-ea"/>
            <a:cs typeface="+mn-cs"/>
          </a:endParaRPr>
        </a:p>
        <a:p>
          <a:pPr rtl="0"/>
          <a:endParaRPr lang="ja-JP" altLang="ja-JP" sz="1100">
            <a:effectLst/>
          </a:endParaRPr>
        </a:p>
        <a:p>
          <a:pPr rtl="0"/>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年度指数については前年度比プラスマイナス０となった</a:t>
          </a:r>
          <a:r>
            <a:rPr kumimoji="1" lang="ja-JP" altLang="en-US" sz="1100">
              <a:solidFill>
                <a:schemeClr val="dk1"/>
              </a:solidFill>
              <a:effectLst/>
              <a:latin typeface="+mn-lt"/>
              <a:ea typeface="+mn-ea"/>
              <a:cs typeface="+mn-cs"/>
            </a:rPr>
            <a:t>が、</a:t>
          </a:r>
          <a:r>
            <a:rPr lang="ja-JP" altLang="en-US" sz="1100" b="0" i="0" u="none" strike="noStrike" baseline="0" smtClean="0">
              <a:solidFill>
                <a:schemeClr val="dk1"/>
              </a:solidFill>
              <a:latin typeface="+mn-lt"/>
              <a:ea typeface="+mn-ea"/>
              <a:cs typeface="+mn-cs"/>
            </a:rPr>
            <a:t>財政を圧迫する上昇傾向に歯止めをかけるよう努める。 </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56</xdr:row>
      <xdr:rowOff>76200</xdr:rowOff>
    </xdr:to>
    <xdr:cxnSp macro="">
      <xdr:nvCxnSpPr>
        <xdr:cNvPr id="181" name="直線コネクタ 180"/>
        <xdr:cNvCxnSpPr/>
      </xdr:nvCxnSpPr>
      <xdr:spPr>
        <a:xfrm>
          <a:off x="3987800" y="967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56</xdr:row>
      <xdr:rowOff>114300</xdr:rowOff>
    </xdr:to>
    <xdr:cxnSp macro="">
      <xdr:nvCxnSpPr>
        <xdr:cNvPr id="184" name="直線コネクタ 183"/>
        <xdr:cNvCxnSpPr/>
      </xdr:nvCxnSpPr>
      <xdr:spPr>
        <a:xfrm flipV="1">
          <a:off x="3098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95250</xdr:rowOff>
    </xdr:from>
    <xdr:to>
      <xdr:col>4</xdr:col>
      <xdr:colOff>346075</xdr:colOff>
      <xdr:row>56</xdr:row>
      <xdr:rowOff>114300</xdr:rowOff>
    </xdr:to>
    <xdr:cxnSp macro="">
      <xdr:nvCxnSpPr>
        <xdr:cNvPr id="187" name="直線コネクタ 186"/>
        <xdr:cNvCxnSpPr/>
      </xdr:nvCxnSpPr>
      <xdr:spPr>
        <a:xfrm>
          <a:off x="2209800" y="9525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95250</xdr:rowOff>
    </xdr:from>
    <xdr:to>
      <xdr:col>3</xdr:col>
      <xdr:colOff>142875</xdr:colOff>
      <xdr:row>55</xdr:row>
      <xdr:rowOff>120650</xdr:rowOff>
    </xdr:to>
    <xdr:cxnSp macro="">
      <xdr:nvCxnSpPr>
        <xdr:cNvPr id="190" name="直線コネクタ 189"/>
        <xdr:cNvCxnSpPr/>
      </xdr:nvCxnSpPr>
      <xdr:spPr>
        <a:xfrm flipV="1">
          <a:off x="1320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0" name="円/楕円 199"/>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168927</xdr:rowOff>
    </xdr:from>
    <xdr:ext cx="762000" cy="259045"/>
    <xdr:sp macro="" textlink="">
      <xdr:nvSpPr>
        <xdr:cNvPr id="201"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2" name="円/楕円 201"/>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111777</xdr:rowOff>
    </xdr:from>
    <xdr:ext cx="736600" cy="259045"/>
    <xdr:sp macro="" textlink="">
      <xdr:nvSpPr>
        <xdr:cNvPr id="203" name="テキスト ボックス 20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04" name="円/楕円 203"/>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205" name="テキスト ボックス 204"/>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44450</xdr:rowOff>
    </xdr:from>
    <xdr:to>
      <xdr:col>3</xdr:col>
      <xdr:colOff>193675</xdr:colOff>
      <xdr:row>55</xdr:row>
      <xdr:rowOff>146050</xdr:rowOff>
    </xdr:to>
    <xdr:sp macro="" textlink="">
      <xdr:nvSpPr>
        <xdr:cNvPr id="206" name="円/楕円 205"/>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7" name="テキスト ボックス 20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69850</xdr:rowOff>
    </xdr:from>
    <xdr:to>
      <xdr:col>1</xdr:col>
      <xdr:colOff>676275</xdr:colOff>
      <xdr:row>56</xdr:row>
      <xdr:rowOff>0</xdr:rowOff>
    </xdr:to>
    <xdr:sp macro="" textlink="">
      <xdr:nvSpPr>
        <xdr:cNvPr id="208" name="円/楕円 207"/>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156227</xdr:rowOff>
    </xdr:from>
    <xdr:ext cx="762000" cy="259045"/>
    <xdr:sp macro="" textlink="">
      <xdr:nvSpPr>
        <xdr:cNvPr id="209" name="テキスト ボックス 208"/>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年度以降、類似団体平均を上回っている。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国保会計の財政状況の悪化に伴い、赤字補てん的な繰出し金が多額になっていることなどが要因としてあげられる。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74422</xdr:rowOff>
    </xdr:to>
    <xdr:cxnSp macro="">
      <xdr:nvCxnSpPr>
        <xdr:cNvPr id="239" name="直線コネクタ 238"/>
        <xdr:cNvCxnSpPr/>
      </xdr:nvCxnSpPr>
      <xdr:spPr>
        <a:xfrm>
          <a:off x="15671800" y="98196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74422</xdr:rowOff>
    </xdr:to>
    <xdr:cxnSp macro="">
      <xdr:nvCxnSpPr>
        <xdr:cNvPr id="242" name="直線コネクタ 241"/>
        <xdr:cNvCxnSpPr/>
      </xdr:nvCxnSpPr>
      <xdr:spPr>
        <a:xfrm flipV="1">
          <a:off x="14782800" y="9819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33274</xdr:rowOff>
    </xdr:from>
    <xdr:to>
      <xdr:col>21</xdr:col>
      <xdr:colOff>361950</xdr:colOff>
      <xdr:row>57</xdr:row>
      <xdr:rowOff>74422</xdr:rowOff>
    </xdr:to>
    <xdr:cxnSp macro="">
      <xdr:nvCxnSpPr>
        <xdr:cNvPr id="245" name="直線コネクタ 244"/>
        <xdr:cNvCxnSpPr/>
      </xdr:nvCxnSpPr>
      <xdr:spPr>
        <a:xfrm>
          <a:off x="13893800" y="9805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57</xdr:row>
      <xdr:rowOff>33274</xdr:rowOff>
    </xdr:to>
    <xdr:cxnSp macro="">
      <xdr:nvCxnSpPr>
        <xdr:cNvPr id="248" name="直線コネクタ 247"/>
        <xdr:cNvCxnSpPr/>
      </xdr:nvCxnSpPr>
      <xdr:spPr>
        <a:xfrm>
          <a:off x="13004800" y="9764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23622</xdr:rowOff>
    </xdr:from>
    <xdr:to>
      <xdr:col>24</xdr:col>
      <xdr:colOff>82550</xdr:colOff>
      <xdr:row>57</xdr:row>
      <xdr:rowOff>125222</xdr:rowOff>
    </xdr:to>
    <xdr:sp macro="" textlink="">
      <xdr:nvSpPr>
        <xdr:cNvPr id="258" name="円/楕円 257"/>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167149</xdr:rowOff>
    </xdr:from>
    <xdr:ext cx="762000" cy="259045"/>
    <xdr:sp macro="" textlink="">
      <xdr:nvSpPr>
        <xdr:cNvPr id="259"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0" name="円/楕円 25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61" name="テキスト ボックス 260"/>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23622</xdr:rowOff>
    </xdr:from>
    <xdr:to>
      <xdr:col>21</xdr:col>
      <xdr:colOff>412750</xdr:colOff>
      <xdr:row>57</xdr:row>
      <xdr:rowOff>125222</xdr:rowOff>
    </xdr:to>
    <xdr:sp macro="" textlink="">
      <xdr:nvSpPr>
        <xdr:cNvPr id="262" name="円/楕円 261"/>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109999</xdr:rowOff>
    </xdr:from>
    <xdr:ext cx="762000" cy="259045"/>
    <xdr:sp macro="" textlink="">
      <xdr:nvSpPr>
        <xdr:cNvPr id="263" name="テキスト ボックス 262"/>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153924</xdr:rowOff>
    </xdr:from>
    <xdr:to>
      <xdr:col>20</xdr:col>
      <xdr:colOff>209550</xdr:colOff>
      <xdr:row>57</xdr:row>
      <xdr:rowOff>84074</xdr:rowOff>
    </xdr:to>
    <xdr:sp macro="" textlink="">
      <xdr:nvSpPr>
        <xdr:cNvPr id="264" name="円/楕円 263"/>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65" name="テキスト ボックス 264"/>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66" name="円/楕円 265"/>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67" name="テキスト ボックス 266"/>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ごみ処理業務（収集運搬を除く。）を一部事務組合で、消防事務を他団体への委託で行っていることが</a:t>
          </a:r>
          <a:r>
            <a:rPr lang="ja-JP" altLang="ja-JP" sz="1100">
              <a:solidFill>
                <a:schemeClr val="dk1"/>
              </a:solidFill>
              <a:effectLst/>
              <a:latin typeface="+mn-lt"/>
              <a:ea typeface="+mn-ea"/>
              <a:cs typeface="+mn-cs"/>
            </a:rPr>
            <a:t>類似団体平均を上回</a:t>
          </a:r>
          <a:r>
            <a:rPr lang="ja-JP" altLang="en-US" sz="1100">
              <a:solidFill>
                <a:schemeClr val="dk1"/>
              </a:solidFill>
              <a:effectLst/>
              <a:latin typeface="+mn-lt"/>
              <a:ea typeface="+mn-ea"/>
              <a:cs typeface="+mn-cs"/>
            </a:rPr>
            <a:t>り続けている</a:t>
          </a:r>
          <a:r>
            <a:rPr lang="ja-JP" altLang="ja-JP" sz="1100">
              <a:solidFill>
                <a:schemeClr val="dk1"/>
              </a:solidFill>
              <a:effectLst/>
              <a:latin typeface="+mn-lt"/>
              <a:ea typeface="+mn-ea"/>
              <a:cs typeface="+mn-cs"/>
            </a:rPr>
            <a:t>要因と考えられる。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33274</xdr:rowOff>
    </xdr:to>
    <xdr:cxnSp macro="">
      <xdr:nvCxnSpPr>
        <xdr:cNvPr id="297" name="直線コネクタ 296"/>
        <xdr:cNvCxnSpPr/>
      </xdr:nvCxnSpPr>
      <xdr:spPr>
        <a:xfrm flipV="1">
          <a:off x="15671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33274</xdr:rowOff>
    </xdr:to>
    <xdr:cxnSp macro="">
      <xdr:nvCxnSpPr>
        <xdr:cNvPr id="300" name="直線コネクタ 299"/>
        <xdr:cNvCxnSpPr/>
      </xdr:nvCxnSpPr>
      <xdr:spPr>
        <a:xfrm>
          <a:off x="14782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60706</xdr:rowOff>
    </xdr:to>
    <xdr:cxnSp macro="">
      <xdr:nvCxnSpPr>
        <xdr:cNvPr id="303" name="直線コネクタ 302"/>
        <xdr:cNvCxnSpPr/>
      </xdr:nvCxnSpPr>
      <xdr:spPr>
        <a:xfrm flipV="1">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60706</xdr:rowOff>
    </xdr:to>
    <xdr:cxnSp macro="">
      <xdr:nvCxnSpPr>
        <xdr:cNvPr id="306" name="直線コネクタ 305"/>
        <xdr:cNvCxnSpPr/>
      </xdr:nvCxnSpPr>
      <xdr:spPr>
        <a:xfrm>
          <a:off x="13004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6" name="円/楕円 315"/>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17"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18" name="円/楕円 317"/>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19" name="テキスト ボックス 31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0" name="円/楕円 319"/>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21" name="テキスト ボックス 32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22" name="円/楕円 321"/>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23" name="テキスト ボックス 322"/>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4" name="円/楕円 323"/>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5" name="テキスト ボックス 32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年度から類似団体平均値を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おり、</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年度からは下降傾向にある。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年度については、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年度に実施した繰上償還や、</a:t>
          </a:r>
          <a:r>
            <a:rPr kumimoji="0" lang="ja-JP" altLang="en-US" sz="1100" b="0" i="0" u="none" strike="noStrike" kern="0" cap="none" spc="0" normalizeH="0" baseline="0" noProof="0" smtClean="0">
              <a:ln>
                <a:noFill/>
              </a:ln>
              <a:solidFill>
                <a:prstClr val="black"/>
              </a:solidFill>
              <a:effectLst/>
              <a:uLnTx/>
              <a:uFillTx/>
              <a:latin typeface="+mn-lt"/>
              <a:ea typeface="+mn-ea"/>
              <a:cs typeface="+mn-cs"/>
            </a:rPr>
            <a:t>一部事務組合の起こした地方債に充てたと認められる負担金に充当する一般財源等額の皆減（</a:t>
          </a:r>
          <a:r>
            <a:rPr kumimoji="0" lang="en-US" altLang="ja-JP" sz="1100" b="0" i="0" u="none" strike="noStrike" kern="0" cap="none" spc="0" normalizeH="0" baseline="0" noProof="0" smtClean="0">
              <a:ln>
                <a:noFill/>
              </a:ln>
              <a:solidFill>
                <a:prstClr val="black"/>
              </a:solidFill>
              <a:effectLst/>
              <a:uLnTx/>
              <a:uFillTx/>
              <a:latin typeface="+mn-lt"/>
              <a:ea typeface="+mn-ea"/>
              <a:cs typeface="+mn-cs"/>
            </a:rPr>
            <a:t>24</a:t>
          </a:r>
          <a:r>
            <a:rPr kumimoji="0" lang="ja-JP" altLang="en-US" sz="1100" b="0" i="0" u="none" strike="noStrike" kern="0" cap="none" spc="0" normalizeH="0" baseline="0" noProof="0" smtClean="0">
              <a:ln>
                <a:noFill/>
              </a:ln>
              <a:solidFill>
                <a:prstClr val="black"/>
              </a:solidFill>
              <a:effectLst/>
              <a:uLnTx/>
              <a:uFillTx/>
              <a:latin typeface="+mn-lt"/>
              <a:ea typeface="+mn-ea"/>
              <a:cs typeface="+mn-cs"/>
            </a:rPr>
            <a:t>年度ベース</a:t>
          </a:r>
          <a:r>
            <a:rPr kumimoji="0" lang="en-US" altLang="ja-JP" sz="1100" b="0" i="0" u="none" strike="noStrike" kern="0" cap="none" spc="0" normalizeH="0" baseline="0" noProof="0" smtClean="0">
              <a:ln>
                <a:noFill/>
              </a:ln>
              <a:solidFill>
                <a:prstClr val="black"/>
              </a:solidFill>
              <a:effectLst/>
              <a:uLnTx/>
              <a:uFillTx/>
              <a:latin typeface="+mn-lt"/>
              <a:ea typeface="+mn-ea"/>
              <a:cs typeface="+mn-cs"/>
            </a:rPr>
            <a:t>54,842</a:t>
          </a:r>
          <a:r>
            <a:rPr kumimoji="0" lang="ja-JP" altLang="en-US" sz="1100" b="0" i="0" u="none" strike="noStrike" kern="0" cap="none" spc="0" normalizeH="0" baseline="0" noProof="0" smtClean="0">
              <a:ln>
                <a:noFill/>
              </a:ln>
              <a:solidFill>
                <a:prstClr val="black"/>
              </a:solidFill>
              <a:effectLst/>
              <a:uLnTx/>
              <a:uFillTx/>
              <a:latin typeface="+mn-lt"/>
              <a:ea typeface="+mn-ea"/>
              <a:cs typeface="+mn-cs"/>
            </a:rPr>
            <a:t>千円）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による。</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年度については、償還満了等によ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元利償還金の減</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39,665</a:t>
          </a:r>
          <a:r>
            <a:rPr kumimoji="1" lang="ja-JP" altLang="en-US" sz="1100">
              <a:solidFill>
                <a:schemeClr val="dk1"/>
              </a:solidFill>
              <a:effectLst/>
              <a:latin typeface="+mn-lt"/>
              <a:ea typeface="+mn-ea"/>
              <a:cs typeface="+mn-cs"/>
            </a:rPr>
            <a:t>千円）や</a:t>
          </a:r>
          <a:r>
            <a:rPr lang="ja-JP" altLang="en-US" sz="1100" b="0" i="0" u="none" strike="noStrike" baseline="0" smtClean="0">
              <a:solidFill>
                <a:schemeClr val="dk1"/>
              </a:solidFill>
              <a:latin typeface="+mn-lt"/>
              <a:ea typeface="+mn-ea"/>
              <a:cs typeface="+mn-cs"/>
            </a:rPr>
            <a:t>公営企業債の償還の財源に充てたと認められる繰入金の減（△</a:t>
          </a:r>
          <a:r>
            <a:rPr lang="en-US" altLang="ja-JP" sz="1100" b="0" i="0" u="none" strike="noStrike" baseline="0" smtClean="0">
              <a:solidFill>
                <a:schemeClr val="dk1"/>
              </a:solidFill>
              <a:latin typeface="+mn-lt"/>
              <a:ea typeface="+mn-ea"/>
              <a:cs typeface="+mn-cs"/>
            </a:rPr>
            <a:t>9,554</a:t>
          </a:r>
          <a:r>
            <a:rPr lang="ja-JP" altLang="en-US" sz="1100" b="0" i="0" u="none" strike="noStrike" baseline="0" smtClean="0">
              <a:solidFill>
                <a:schemeClr val="dk1"/>
              </a:solidFill>
              <a:latin typeface="+mn-lt"/>
              <a:ea typeface="+mn-ea"/>
              <a:cs typeface="+mn-cs"/>
            </a:rPr>
            <a:t>）等により、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81280</xdr:rowOff>
    </xdr:to>
    <xdr:cxnSp macro="">
      <xdr:nvCxnSpPr>
        <xdr:cNvPr id="358" name="直線コネクタ 357"/>
        <xdr:cNvCxnSpPr/>
      </xdr:nvCxnSpPr>
      <xdr:spPr>
        <a:xfrm flipV="1">
          <a:off x="3987800" y="13050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142239</xdr:rowOff>
    </xdr:to>
    <xdr:cxnSp macro="">
      <xdr:nvCxnSpPr>
        <xdr:cNvPr id="361" name="直線コネクタ 360"/>
        <xdr:cNvCxnSpPr/>
      </xdr:nvCxnSpPr>
      <xdr:spPr>
        <a:xfrm flipV="1">
          <a:off x="3098800" y="13111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77</xdr:row>
      <xdr:rowOff>92711</xdr:rowOff>
    </xdr:to>
    <xdr:cxnSp macro="">
      <xdr:nvCxnSpPr>
        <xdr:cNvPr id="364" name="直線コネクタ 363"/>
        <xdr:cNvCxnSpPr/>
      </xdr:nvCxnSpPr>
      <xdr:spPr>
        <a:xfrm flipV="1">
          <a:off x="2209800" y="131724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92711</xdr:rowOff>
    </xdr:to>
    <xdr:cxnSp macro="">
      <xdr:nvCxnSpPr>
        <xdr:cNvPr id="367" name="直線コネクタ 366"/>
        <xdr:cNvCxnSpPr/>
      </xdr:nvCxnSpPr>
      <xdr:spPr>
        <a:xfrm>
          <a:off x="1320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77" name="円/楕円 376"/>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78"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79" name="円/楕円 378"/>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0" name="テキスト ボックス 379"/>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81" name="円/楕円 380"/>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2" name="テキスト ボックス 381"/>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83" name="円/楕円 382"/>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4" name="テキスト ボックス 38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85" name="円/楕円 384"/>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86" name="テキスト ボックス 385"/>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類似団体平均を下回る数値となっている。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引き続き住民ニーズを的確に把握した事業の選択により、財政運営に努める。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76708</xdr:rowOff>
    </xdr:to>
    <xdr:cxnSp macro="">
      <xdr:nvCxnSpPr>
        <xdr:cNvPr id="417" name="直線コネクタ 416"/>
        <xdr:cNvCxnSpPr/>
      </xdr:nvCxnSpPr>
      <xdr:spPr>
        <a:xfrm flipV="1">
          <a:off x="15671800" y="130611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76708</xdr:rowOff>
    </xdr:from>
    <xdr:to>
      <xdr:col>22</xdr:col>
      <xdr:colOff>565150</xdr:colOff>
      <xdr:row>76</xdr:row>
      <xdr:rowOff>104139</xdr:rowOff>
    </xdr:to>
    <xdr:cxnSp macro="">
      <xdr:nvCxnSpPr>
        <xdr:cNvPr id="420" name="直線コネクタ 419"/>
        <xdr:cNvCxnSpPr/>
      </xdr:nvCxnSpPr>
      <xdr:spPr>
        <a:xfrm flipV="1">
          <a:off x="14782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21844</xdr:rowOff>
    </xdr:from>
    <xdr:to>
      <xdr:col>21</xdr:col>
      <xdr:colOff>361950</xdr:colOff>
      <xdr:row>76</xdr:row>
      <xdr:rowOff>104139</xdr:rowOff>
    </xdr:to>
    <xdr:cxnSp macro="">
      <xdr:nvCxnSpPr>
        <xdr:cNvPr id="423" name="直線コネクタ 422"/>
        <xdr:cNvCxnSpPr/>
      </xdr:nvCxnSpPr>
      <xdr:spPr>
        <a:xfrm>
          <a:off x="13893800" y="130520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xdr:rowOff>
    </xdr:from>
    <xdr:to>
      <xdr:col>20</xdr:col>
      <xdr:colOff>158750</xdr:colOff>
      <xdr:row>76</xdr:row>
      <xdr:rowOff>21844</xdr:rowOff>
    </xdr:to>
    <xdr:cxnSp macro="">
      <xdr:nvCxnSpPr>
        <xdr:cNvPr id="426" name="直線コネクタ 425"/>
        <xdr:cNvCxnSpPr/>
      </xdr:nvCxnSpPr>
      <xdr:spPr>
        <a:xfrm>
          <a:off x="13004800" y="1287373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36" name="円/楕円 435"/>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168165</xdr:rowOff>
    </xdr:from>
    <xdr:ext cx="762000" cy="259045"/>
    <xdr:sp macro="" textlink="">
      <xdr:nvSpPr>
        <xdr:cNvPr id="437"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25908</xdr:rowOff>
    </xdr:from>
    <xdr:to>
      <xdr:col>22</xdr:col>
      <xdr:colOff>615950</xdr:colOff>
      <xdr:row>76</xdr:row>
      <xdr:rowOff>127508</xdr:rowOff>
    </xdr:to>
    <xdr:sp macro="" textlink="">
      <xdr:nvSpPr>
        <xdr:cNvPr id="438" name="円/楕円 437"/>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137685</xdr:rowOff>
    </xdr:from>
    <xdr:ext cx="736600" cy="259045"/>
    <xdr:sp macro="" textlink="">
      <xdr:nvSpPr>
        <xdr:cNvPr id="439" name="テキスト ボックス 438"/>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0" name="円/楕円 43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1" name="テキスト ボックス 440"/>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142494</xdr:rowOff>
    </xdr:from>
    <xdr:to>
      <xdr:col>20</xdr:col>
      <xdr:colOff>209550</xdr:colOff>
      <xdr:row>76</xdr:row>
      <xdr:rowOff>72644</xdr:rowOff>
    </xdr:to>
    <xdr:sp macro="" textlink="">
      <xdr:nvSpPr>
        <xdr:cNvPr id="442" name="円/楕円 441"/>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82821</xdr:rowOff>
    </xdr:from>
    <xdr:ext cx="762000" cy="259045"/>
    <xdr:sp macro="" textlink="">
      <xdr:nvSpPr>
        <xdr:cNvPr id="443" name="テキスト ボックス 442"/>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135636</xdr:rowOff>
    </xdr:from>
    <xdr:to>
      <xdr:col>19</xdr:col>
      <xdr:colOff>6350</xdr:colOff>
      <xdr:row>75</xdr:row>
      <xdr:rowOff>65786</xdr:rowOff>
    </xdr:to>
    <xdr:sp macro="" textlink="">
      <xdr:nvSpPr>
        <xdr:cNvPr id="444" name="円/楕円 443"/>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75963</xdr:rowOff>
    </xdr:from>
    <xdr:ext cx="762000" cy="259045"/>
    <xdr:sp macro="" textlink="">
      <xdr:nvSpPr>
        <xdr:cNvPr id="445" name="テキスト ボックス 444"/>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埼玉県寄居町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101484</xdr:rowOff>
    </xdr:from>
    <xdr:to>
      <xdr:col>4</xdr:col>
      <xdr:colOff>1117600</xdr:colOff>
      <xdr:row>19</xdr:row>
      <xdr:rowOff>105631</xdr:rowOff>
    </xdr:to>
    <xdr:cxnSp macro="">
      <xdr:nvCxnSpPr>
        <xdr:cNvPr id="52" name="直線コネクタ 51"/>
        <xdr:cNvCxnSpPr/>
      </xdr:nvCxnSpPr>
      <xdr:spPr bwMode="auto">
        <a:xfrm flipV="1">
          <a:off x="5003800" y="3406659"/>
          <a:ext cx="647700" cy="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103345</xdr:rowOff>
    </xdr:from>
    <xdr:to>
      <xdr:col>4</xdr:col>
      <xdr:colOff>469900</xdr:colOff>
      <xdr:row>19</xdr:row>
      <xdr:rowOff>105631</xdr:rowOff>
    </xdr:to>
    <xdr:cxnSp macro="">
      <xdr:nvCxnSpPr>
        <xdr:cNvPr id="55" name="直線コネクタ 54"/>
        <xdr:cNvCxnSpPr/>
      </xdr:nvCxnSpPr>
      <xdr:spPr bwMode="auto">
        <a:xfrm>
          <a:off x="4305300" y="3408520"/>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103345</xdr:rowOff>
    </xdr:from>
    <xdr:to>
      <xdr:col>3</xdr:col>
      <xdr:colOff>904875</xdr:colOff>
      <xdr:row>19</xdr:row>
      <xdr:rowOff>105479</xdr:rowOff>
    </xdr:to>
    <xdr:cxnSp macro="">
      <xdr:nvCxnSpPr>
        <xdr:cNvPr id="58" name="直線コネクタ 57"/>
        <xdr:cNvCxnSpPr/>
      </xdr:nvCxnSpPr>
      <xdr:spPr bwMode="auto">
        <a:xfrm flipV="1">
          <a:off x="3606800" y="3408520"/>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105479</xdr:rowOff>
    </xdr:from>
    <xdr:to>
      <xdr:col>3</xdr:col>
      <xdr:colOff>206375</xdr:colOff>
      <xdr:row>19</xdr:row>
      <xdr:rowOff>130135</xdr:rowOff>
    </xdr:to>
    <xdr:cxnSp macro="">
      <xdr:nvCxnSpPr>
        <xdr:cNvPr id="61" name="直線コネクタ 60"/>
        <xdr:cNvCxnSpPr/>
      </xdr:nvCxnSpPr>
      <xdr:spPr bwMode="auto">
        <a:xfrm flipV="1">
          <a:off x="2908300" y="3410654"/>
          <a:ext cx="698500" cy="2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50684</xdr:rowOff>
    </xdr:from>
    <xdr:to>
      <xdr:col>5</xdr:col>
      <xdr:colOff>34925</xdr:colOff>
      <xdr:row>19</xdr:row>
      <xdr:rowOff>152284</xdr:rowOff>
    </xdr:to>
    <xdr:sp macro="" textlink="">
      <xdr:nvSpPr>
        <xdr:cNvPr id="71" name="円/楕円 70"/>
        <xdr:cNvSpPr/>
      </xdr:nvSpPr>
      <xdr:spPr bwMode="auto">
        <a:xfrm>
          <a:off x="5600700" y="335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130711</xdr:rowOff>
    </xdr:from>
    <xdr:ext cx="762000" cy="259045"/>
    <xdr:sp macro="" textlink="">
      <xdr:nvSpPr>
        <xdr:cNvPr id="72" name="人口1人当たり決算額の推移該当値テキスト130"/>
        <xdr:cNvSpPr txBox="1"/>
      </xdr:nvSpPr>
      <xdr:spPr>
        <a:xfrm>
          <a:off x="5740400" y="326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48,719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54831</xdr:rowOff>
    </xdr:from>
    <xdr:to>
      <xdr:col>4</xdr:col>
      <xdr:colOff>520700</xdr:colOff>
      <xdr:row>19</xdr:row>
      <xdr:rowOff>156431</xdr:rowOff>
    </xdr:to>
    <xdr:sp macro="" textlink="">
      <xdr:nvSpPr>
        <xdr:cNvPr id="73" name="円/楕円 72"/>
        <xdr:cNvSpPr/>
      </xdr:nvSpPr>
      <xdr:spPr bwMode="auto">
        <a:xfrm>
          <a:off x="4953000" y="336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141208</xdr:rowOff>
    </xdr:from>
    <xdr:ext cx="736600" cy="259045"/>
    <xdr:sp macro="" textlink="">
      <xdr:nvSpPr>
        <xdr:cNvPr id="74" name="テキスト ボックス 73"/>
        <xdr:cNvSpPr txBox="1"/>
      </xdr:nvSpPr>
      <xdr:spPr>
        <a:xfrm>
          <a:off x="4622800" y="3446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48,338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52545</xdr:rowOff>
    </xdr:from>
    <xdr:to>
      <xdr:col>3</xdr:col>
      <xdr:colOff>955675</xdr:colOff>
      <xdr:row>19</xdr:row>
      <xdr:rowOff>154145</xdr:rowOff>
    </xdr:to>
    <xdr:sp macro="" textlink="">
      <xdr:nvSpPr>
        <xdr:cNvPr id="75" name="円/楕円 74"/>
        <xdr:cNvSpPr/>
      </xdr:nvSpPr>
      <xdr:spPr bwMode="auto">
        <a:xfrm>
          <a:off x="4254500" y="335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138922</xdr:rowOff>
    </xdr:from>
    <xdr:ext cx="762000" cy="259045"/>
    <xdr:sp macro="" textlink="">
      <xdr:nvSpPr>
        <xdr:cNvPr id="76" name="テキスト ボックス 75"/>
        <xdr:cNvSpPr txBox="1"/>
      </xdr:nvSpPr>
      <xdr:spPr>
        <a:xfrm>
          <a:off x="3924300" y="34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48,548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54679</xdr:rowOff>
    </xdr:from>
    <xdr:to>
      <xdr:col>3</xdr:col>
      <xdr:colOff>257175</xdr:colOff>
      <xdr:row>19</xdr:row>
      <xdr:rowOff>156279</xdr:rowOff>
    </xdr:to>
    <xdr:sp macro="" textlink="">
      <xdr:nvSpPr>
        <xdr:cNvPr id="77" name="円/楕円 76"/>
        <xdr:cNvSpPr/>
      </xdr:nvSpPr>
      <xdr:spPr bwMode="auto">
        <a:xfrm>
          <a:off x="3556000" y="335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141056</xdr:rowOff>
    </xdr:from>
    <xdr:ext cx="762000" cy="259045"/>
    <xdr:sp macro="" textlink="">
      <xdr:nvSpPr>
        <xdr:cNvPr id="78" name="テキスト ボックス 77"/>
        <xdr:cNvSpPr txBox="1"/>
      </xdr:nvSpPr>
      <xdr:spPr>
        <a:xfrm>
          <a:off x="3225800" y="34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48,352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79335</xdr:rowOff>
    </xdr:from>
    <xdr:to>
      <xdr:col>2</xdr:col>
      <xdr:colOff>692150</xdr:colOff>
      <xdr:row>20</xdr:row>
      <xdr:rowOff>9485</xdr:rowOff>
    </xdr:to>
    <xdr:sp macro="" textlink="">
      <xdr:nvSpPr>
        <xdr:cNvPr id="79" name="円/楕円 78"/>
        <xdr:cNvSpPr/>
      </xdr:nvSpPr>
      <xdr:spPr bwMode="auto">
        <a:xfrm>
          <a:off x="2857500" y="338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165712</xdr:rowOff>
    </xdr:from>
    <xdr:ext cx="762000" cy="259045"/>
    <xdr:sp macro="" textlink="">
      <xdr:nvSpPr>
        <xdr:cNvPr id="80" name="テキスト ボックス 79"/>
        <xdr:cNvSpPr txBox="1"/>
      </xdr:nvSpPr>
      <xdr:spPr>
        <a:xfrm>
          <a:off x="2527300" y="34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22399</xdr:rowOff>
    </xdr:from>
    <xdr:to>
      <xdr:col>4</xdr:col>
      <xdr:colOff>1117600</xdr:colOff>
      <xdr:row>36</xdr:row>
      <xdr:rowOff>45324</xdr:rowOff>
    </xdr:to>
    <xdr:cxnSp macro="">
      <xdr:nvCxnSpPr>
        <xdr:cNvPr id="115" name="直線コネクタ 114"/>
        <xdr:cNvCxnSpPr/>
      </xdr:nvCxnSpPr>
      <xdr:spPr bwMode="auto">
        <a:xfrm>
          <a:off x="5003800" y="6975649"/>
          <a:ext cx="647700" cy="2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208087</xdr:rowOff>
    </xdr:from>
    <xdr:to>
      <xdr:col>4</xdr:col>
      <xdr:colOff>469900</xdr:colOff>
      <xdr:row>36</xdr:row>
      <xdr:rowOff>22399</xdr:rowOff>
    </xdr:to>
    <xdr:cxnSp macro="">
      <xdr:nvCxnSpPr>
        <xdr:cNvPr id="118" name="直線コネクタ 117"/>
        <xdr:cNvCxnSpPr/>
      </xdr:nvCxnSpPr>
      <xdr:spPr bwMode="auto">
        <a:xfrm>
          <a:off x="4305300" y="6818437"/>
          <a:ext cx="698500" cy="157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67074</xdr:rowOff>
    </xdr:from>
    <xdr:to>
      <xdr:col>3</xdr:col>
      <xdr:colOff>904875</xdr:colOff>
      <xdr:row>35</xdr:row>
      <xdr:rowOff>208087</xdr:rowOff>
    </xdr:to>
    <xdr:cxnSp macro="">
      <xdr:nvCxnSpPr>
        <xdr:cNvPr id="121" name="直線コネクタ 120"/>
        <xdr:cNvCxnSpPr/>
      </xdr:nvCxnSpPr>
      <xdr:spPr bwMode="auto">
        <a:xfrm>
          <a:off x="3606800" y="6677424"/>
          <a:ext cx="698500" cy="14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67074</xdr:rowOff>
    </xdr:from>
    <xdr:to>
      <xdr:col>3</xdr:col>
      <xdr:colOff>206375</xdr:colOff>
      <xdr:row>35</xdr:row>
      <xdr:rowOff>67238</xdr:rowOff>
    </xdr:to>
    <xdr:cxnSp macro="">
      <xdr:nvCxnSpPr>
        <xdr:cNvPr id="124" name="直線コネクタ 123"/>
        <xdr:cNvCxnSpPr/>
      </xdr:nvCxnSpPr>
      <xdr:spPr bwMode="auto">
        <a:xfrm flipV="1">
          <a:off x="2908300" y="6677424"/>
          <a:ext cx="698500" cy="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337424</xdr:rowOff>
    </xdr:from>
    <xdr:to>
      <xdr:col>5</xdr:col>
      <xdr:colOff>34925</xdr:colOff>
      <xdr:row>36</xdr:row>
      <xdr:rowOff>96124</xdr:rowOff>
    </xdr:to>
    <xdr:sp macro="" textlink="">
      <xdr:nvSpPr>
        <xdr:cNvPr id="134" name="円/楕円 133"/>
        <xdr:cNvSpPr/>
      </xdr:nvSpPr>
      <xdr:spPr bwMode="auto">
        <a:xfrm>
          <a:off x="5600700" y="694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309501</xdr:rowOff>
    </xdr:from>
    <xdr:ext cx="762000" cy="259045"/>
    <xdr:sp macro="" textlink="">
      <xdr:nvSpPr>
        <xdr:cNvPr id="135" name="人口1人当たり決算額の推移該当値テキスト445"/>
        <xdr:cNvSpPr txBox="1"/>
      </xdr:nvSpPr>
      <xdr:spPr>
        <a:xfrm>
          <a:off x="5740400" y="6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314499</xdr:rowOff>
    </xdr:from>
    <xdr:to>
      <xdr:col>4</xdr:col>
      <xdr:colOff>520700</xdr:colOff>
      <xdr:row>36</xdr:row>
      <xdr:rowOff>73199</xdr:rowOff>
    </xdr:to>
    <xdr:sp macro="" textlink="">
      <xdr:nvSpPr>
        <xdr:cNvPr id="136" name="円/楕円 135"/>
        <xdr:cNvSpPr/>
      </xdr:nvSpPr>
      <xdr:spPr bwMode="auto">
        <a:xfrm>
          <a:off x="4953000" y="692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57976</xdr:rowOff>
    </xdr:from>
    <xdr:ext cx="736600" cy="259045"/>
    <xdr:sp macro="" textlink="">
      <xdr:nvSpPr>
        <xdr:cNvPr id="137" name="テキスト ボックス 136"/>
        <xdr:cNvSpPr txBox="1"/>
      </xdr:nvSpPr>
      <xdr:spPr>
        <a:xfrm>
          <a:off x="4622800" y="701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157287</xdr:rowOff>
    </xdr:from>
    <xdr:to>
      <xdr:col>3</xdr:col>
      <xdr:colOff>955675</xdr:colOff>
      <xdr:row>35</xdr:row>
      <xdr:rowOff>258887</xdr:rowOff>
    </xdr:to>
    <xdr:sp macro="" textlink="">
      <xdr:nvSpPr>
        <xdr:cNvPr id="138" name="円/楕円 137"/>
        <xdr:cNvSpPr/>
      </xdr:nvSpPr>
      <xdr:spPr bwMode="auto">
        <a:xfrm>
          <a:off x="4254500" y="676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243664</xdr:rowOff>
    </xdr:from>
    <xdr:ext cx="762000" cy="259045"/>
    <xdr:sp macro="" textlink="">
      <xdr:nvSpPr>
        <xdr:cNvPr id="139" name="テキスト ボックス 138"/>
        <xdr:cNvSpPr txBox="1"/>
      </xdr:nvSpPr>
      <xdr:spPr>
        <a:xfrm>
          <a:off x="3924300" y="685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16274</xdr:rowOff>
    </xdr:from>
    <xdr:to>
      <xdr:col>3</xdr:col>
      <xdr:colOff>257175</xdr:colOff>
      <xdr:row>35</xdr:row>
      <xdr:rowOff>117874</xdr:rowOff>
    </xdr:to>
    <xdr:sp macro="" textlink="">
      <xdr:nvSpPr>
        <xdr:cNvPr id="140" name="円/楕円 139"/>
        <xdr:cNvSpPr/>
      </xdr:nvSpPr>
      <xdr:spPr bwMode="auto">
        <a:xfrm>
          <a:off x="3556000" y="662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128051</xdr:rowOff>
    </xdr:from>
    <xdr:ext cx="762000" cy="259045"/>
    <xdr:sp macro="" textlink="">
      <xdr:nvSpPr>
        <xdr:cNvPr id="141" name="テキスト ボックス 140"/>
        <xdr:cNvSpPr txBox="1"/>
      </xdr:nvSpPr>
      <xdr:spPr>
        <a:xfrm>
          <a:off x="3225800" y="639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16438</xdr:rowOff>
    </xdr:from>
    <xdr:to>
      <xdr:col>2</xdr:col>
      <xdr:colOff>692150</xdr:colOff>
      <xdr:row>35</xdr:row>
      <xdr:rowOff>118038</xdr:rowOff>
    </xdr:to>
    <xdr:sp macro="" textlink="">
      <xdr:nvSpPr>
        <xdr:cNvPr id="142" name="円/楕円 141"/>
        <xdr:cNvSpPr/>
      </xdr:nvSpPr>
      <xdr:spPr bwMode="auto">
        <a:xfrm>
          <a:off x="2857500" y="662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102815</xdr:rowOff>
    </xdr:from>
    <xdr:ext cx="762000" cy="259045"/>
    <xdr:sp macro="" textlink="">
      <xdr:nvSpPr>
        <xdr:cNvPr id="143" name="テキスト ボックス 142"/>
        <xdr:cNvSpPr txBox="1"/>
      </xdr:nvSpPr>
      <xdr:spPr>
        <a:xfrm>
          <a:off x="2527300" y="67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a:t>
          </a:r>
          <a:r>
            <a:rPr lang="ja-JP" altLang="ja-JP" sz="1200" b="0" i="0" baseline="0">
              <a:solidFill>
                <a:schemeClr val="dk1"/>
              </a:solidFill>
              <a:effectLst/>
              <a:latin typeface="+mn-lt"/>
              <a:ea typeface="+mn-ea"/>
              <a:cs typeface="+mn-cs"/>
            </a:rPr>
            <a:t>度は</a:t>
          </a:r>
          <a:r>
            <a:rPr lang="ja-JP" altLang="en-US" sz="1200" b="0" i="0" baseline="0">
              <a:solidFill>
                <a:schemeClr val="dk1"/>
              </a:solidFill>
              <a:effectLst/>
              <a:latin typeface="+mn-lt"/>
              <a:ea typeface="+mn-ea"/>
              <a:cs typeface="+mn-cs"/>
            </a:rPr>
            <a:t>町</a:t>
          </a:r>
          <a:r>
            <a:rPr lang="ja-JP" altLang="ja-JP" sz="1200" b="0" i="0" baseline="0">
              <a:solidFill>
                <a:schemeClr val="dk1"/>
              </a:solidFill>
              <a:effectLst/>
              <a:latin typeface="+mn-lt"/>
              <a:ea typeface="+mn-ea"/>
              <a:cs typeface="+mn-cs"/>
            </a:rPr>
            <a:t>税の増収</a:t>
          </a:r>
          <a:r>
            <a:rPr lang="ja-JP" altLang="en-US" sz="1200" b="0" i="0" baseline="0">
              <a:solidFill>
                <a:schemeClr val="dk1"/>
              </a:solidFill>
              <a:effectLst/>
              <a:latin typeface="+mn-lt"/>
              <a:ea typeface="+mn-ea"/>
              <a:cs typeface="+mn-cs"/>
            </a:rPr>
            <a:t>（町税全体で</a:t>
          </a:r>
          <a:r>
            <a:rPr lang="en-US" altLang="ja-JP" sz="1200" b="0" i="0" baseline="0">
              <a:solidFill>
                <a:schemeClr val="dk1"/>
              </a:solidFill>
              <a:effectLst/>
              <a:latin typeface="+mn-lt"/>
              <a:ea typeface="+mn-ea"/>
              <a:cs typeface="+mn-cs"/>
            </a:rPr>
            <a:t>+678,613</a:t>
          </a:r>
          <a:r>
            <a:rPr lang="ja-JP" altLang="en-US" sz="1200" b="0" i="0" baseline="0">
              <a:solidFill>
                <a:schemeClr val="dk1"/>
              </a:solidFill>
              <a:effectLst/>
              <a:latin typeface="+mn-lt"/>
              <a:ea typeface="+mn-ea"/>
              <a:cs typeface="+mn-cs"/>
            </a:rPr>
            <a:t>千円）</a:t>
          </a:r>
          <a:r>
            <a:rPr lang="ja-JP" altLang="ja-JP" sz="1200" b="0" i="0" baseline="0">
              <a:solidFill>
                <a:schemeClr val="dk1"/>
              </a:solidFill>
              <a:effectLst/>
              <a:latin typeface="+mn-lt"/>
              <a:ea typeface="+mn-ea"/>
              <a:cs typeface="+mn-cs"/>
            </a:rPr>
            <a:t>などにより</a:t>
          </a:r>
          <a:r>
            <a:rPr lang="ja-JP" altLang="en-US" sz="1200" b="0" i="0" baseline="0">
              <a:solidFill>
                <a:schemeClr val="dk1"/>
              </a:solidFill>
              <a:effectLst/>
              <a:latin typeface="+mn-lt"/>
              <a:ea typeface="+mn-ea"/>
              <a:cs typeface="+mn-cs"/>
            </a:rPr>
            <a:t>、財政調整基金の</a:t>
          </a:r>
          <a:r>
            <a:rPr lang="ja-JP" altLang="ja-JP" sz="1200" b="0" i="0" baseline="0">
              <a:solidFill>
                <a:schemeClr val="dk1"/>
              </a:solidFill>
              <a:effectLst/>
              <a:latin typeface="+mn-lt"/>
              <a:ea typeface="+mn-ea"/>
              <a:cs typeface="+mn-cs"/>
            </a:rPr>
            <a:t>取り崩しを行わなかった</a:t>
          </a:r>
          <a:r>
            <a:rPr lang="ja-JP" altLang="en-US" sz="1200" b="0" i="0" baseline="0">
              <a:solidFill>
                <a:schemeClr val="dk1"/>
              </a:solidFill>
              <a:effectLst/>
              <a:latin typeface="+mn-lt"/>
              <a:ea typeface="+mn-ea"/>
              <a:cs typeface="+mn-cs"/>
            </a:rPr>
            <a:t>ことから、</a:t>
          </a:r>
          <a:r>
            <a:rPr lang="ja-JP" altLang="ja-JP" sz="1200" b="0" i="0" baseline="0">
              <a:solidFill>
                <a:schemeClr val="dk1"/>
              </a:solidFill>
              <a:effectLst/>
              <a:latin typeface="+mn-lt"/>
              <a:ea typeface="+mn-ea"/>
              <a:cs typeface="+mn-cs"/>
            </a:rPr>
            <a:t>実質収支の伸びに牽引されて残高が回復している。 </a:t>
          </a:r>
          <a:endParaRPr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dk1"/>
              </a:solidFill>
              <a:latin typeface="+mn-lt"/>
              <a:ea typeface="+mn-ea"/>
              <a:cs typeface="+mn-cs"/>
            </a:rPr>
            <a:t>実質収支額は継続的に黒字を確保しており、</a:t>
          </a:r>
          <a:r>
            <a:rPr lang="en-US" altLang="ja-JP" sz="1200" b="0" i="0" u="none" strike="noStrike" baseline="0" smtClean="0">
              <a:solidFill>
                <a:schemeClr val="dk1"/>
              </a:solidFill>
              <a:latin typeface="+mn-lt"/>
              <a:ea typeface="+mn-ea"/>
              <a:cs typeface="+mn-cs"/>
            </a:rPr>
            <a:t>26</a:t>
          </a:r>
          <a:r>
            <a:rPr lang="ja-JP" altLang="en-US" sz="1200" b="0" i="0" u="none" strike="noStrike" baseline="0" smtClean="0">
              <a:solidFill>
                <a:schemeClr val="dk1"/>
              </a:solidFill>
              <a:latin typeface="+mn-lt"/>
              <a:ea typeface="+mn-ea"/>
              <a:cs typeface="+mn-cs"/>
            </a:rPr>
            <a:t>年度については近年で最も高い数値となった。こちらについても町税の増収の影響がうかがえる。</a:t>
          </a:r>
          <a:endParaRPr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dk1"/>
              </a:solidFill>
              <a:latin typeface="+mn-lt"/>
              <a:ea typeface="+mn-ea"/>
              <a:cs typeface="+mn-cs"/>
            </a:rPr>
            <a:t>今後も、事務事業の見直し・統廃合など歳出の合理化等行財政改革を推進し、健全な行財政運営に努めていく。 </a:t>
          </a:r>
          <a:endParaRPr kumimoji="1" lang="ja-JP" altLang="en-US" sz="16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すべての会計において</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実質収支額が黒字となっており</a:t>
          </a:r>
          <a:r>
            <a:rPr kumimoji="0" lang="ja-JP" altLang="ja-JP" sz="1400" b="0" i="0" u="none" strike="noStrike" kern="0" cap="none" spc="0" normalizeH="0" baseline="0" noProof="0">
              <a:ln>
                <a:noFill/>
              </a:ln>
              <a:solidFill>
                <a:prstClr val="black"/>
              </a:solidFill>
              <a:effectLst/>
              <a:uLnTx/>
              <a:uFillTx/>
              <a:latin typeface="+mn-lt"/>
              <a:ea typeface="+mn-ea"/>
              <a:cs typeface="+mn-cs"/>
            </a:rPr>
            <a:t>財政健全化法上の水準はクリアしている。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ただし、下水道事業会計や国民健康保険特別会計など</a:t>
          </a:r>
          <a:r>
            <a:rPr kumimoji="0" lang="ja-JP" altLang="en-US" sz="1400" b="0" i="0" u="none" strike="noStrike" kern="0" cap="none" spc="0" normalizeH="0" baseline="0" noProof="0">
              <a:ln>
                <a:noFill/>
              </a:ln>
              <a:solidFill>
                <a:prstClr val="black"/>
              </a:solidFill>
              <a:effectLst/>
              <a:uLnTx/>
              <a:uFillTx/>
              <a:latin typeface="+mn-lt"/>
              <a:ea typeface="+mn-ea"/>
              <a:cs typeface="+mn-cs"/>
            </a:rPr>
            <a:t>は</a:t>
          </a:r>
          <a:r>
            <a:rPr kumimoji="0" lang="ja-JP" altLang="ja-JP" sz="1400" b="0" i="0" u="none" strike="noStrike" kern="0" cap="none" spc="0" normalizeH="0" baseline="0" noProof="0">
              <a:ln>
                <a:noFill/>
              </a:ln>
              <a:solidFill>
                <a:prstClr val="black"/>
              </a:solidFill>
              <a:effectLst/>
              <a:uLnTx/>
              <a:uFillTx/>
              <a:latin typeface="+mn-lt"/>
              <a:ea typeface="+mn-ea"/>
              <a:cs typeface="+mn-cs"/>
            </a:rPr>
            <a:t>一般会計からの繰入金により収支を維持している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状態である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latin typeface="ＭＳゴシック"/>
            </a:rPr>
            <a:t>今後も各会計において健全な財政運営に努める必要がある。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年度について、以下の要因による。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算定分子</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・元利償還金の減（△</a:t>
          </a:r>
          <a:r>
            <a:rPr kumimoji="1" lang="en-US" altLang="ja-JP" sz="1400">
              <a:latin typeface="ＭＳ ゴシック" pitchFamily="49" charset="-128"/>
              <a:ea typeface="ＭＳ ゴシック" pitchFamily="49" charset="-128"/>
            </a:rPr>
            <a:t>39,665</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・災害復旧費等に係る基準財政需要額（補正予算債償還費、臨時財政対策債償還費）の増（＋</a:t>
          </a:r>
          <a:r>
            <a:rPr kumimoji="1" lang="en-US" altLang="ja-JP" sz="1400">
              <a:latin typeface="ＭＳ ゴシック" pitchFamily="49" charset="-128"/>
              <a:ea typeface="ＭＳ ゴシック" pitchFamily="49" charset="-128"/>
            </a:rPr>
            <a:t>13,556</a:t>
          </a:r>
          <a:r>
            <a:rPr kumimoji="1" lang="ja-JP" altLang="en-US" sz="1400">
              <a:latin typeface="ＭＳ ゴシック" pitchFamily="49" charset="-128"/>
              <a:ea typeface="ＭＳ ゴシック" pitchFamily="49" charset="-128"/>
            </a:rPr>
            <a:t>千円）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年度について、以下の要因による。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算定分子</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・地方債現在高の減（△</a:t>
          </a:r>
          <a:r>
            <a:rPr kumimoji="1" lang="en-US" altLang="ja-JP" sz="1400">
              <a:latin typeface="ＭＳ ゴシック" pitchFamily="49" charset="-128"/>
              <a:ea typeface="ＭＳ ゴシック" pitchFamily="49" charset="-128"/>
            </a:rPr>
            <a:t>46,126</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・公営企業債等繰入見込額の減（△</a:t>
          </a:r>
          <a:r>
            <a:rPr kumimoji="1" lang="en-US" altLang="ja-JP" sz="1400">
              <a:latin typeface="ＭＳ ゴシック" pitchFamily="49" charset="-128"/>
              <a:ea typeface="ＭＳ ゴシック" pitchFamily="49" charset="-128"/>
            </a:rPr>
            <a:t>251,594</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・退職手当負担見込額の減（△</a:t>
          </a:r>
          <a:r>
            <a:rPr kumimoji="1" lang="en-US" altLang="ja-JP" sz="1400">
              <a:latin typeface="ＭＳ ゴシック" pitchFamily="49" charset="-128"/>
              <a:ea typeface="ＭＳ ゴシック" pitchFamily="49" charset="-128"/>
            </a:rPr>
            <a:t>104,009</a:t>
          </a:r>
          <a:r>
            <a:rPr kumimoji="1" lang="ja-JP" altLang="en-US" sz="1400">
              <a:latin typeface="ＭＳ ゴシック" pitchFamily="49" charset="-128"/>
              <a:ea typeface="ＭＳ ゴシック" pitchFamily="49" charset="-128"/>
            </a:rPr>
            <a:t>千円などによる将来負担額の減（△</a:t>
          </a:r>
          <a:r>
            <a:rPr kumimoji="1" lang="en-US" altLang="ja-JP" sz="1400">
              <a:latin typeface="ＭＳ ゴシック" pitchFamily="49" charset="-128"/>
              <a:ea typeface="ＭＳ ゴシック" pitchFamily="49" charset="-128"/>
            </a:rPr>
            <a:t>251,612</a:t>
          </a:r>
          <a:r>
            <a:rPr kumimoji="1" lang="ja-JP" altLang="en-US" sz="1400">
              <a:latin typeface="ＭＳ ゴシック" pitchFamily="49" charset="-128"/>
              <a:ea typeface="ＭＳ ゴシック" pitchFamily="49" charset="-128"/>
            </a:rPr>
            <a:t>千円）</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・充当可能基金、充当可能歳入（負担金、公営住宅賃借料等）などの充当可能財源等の増（＋</a:t>
          </a:r>
          <a:r>
            <a:rPr kumimoji="1" lang="en-US" altLang="ja-JP" sz="1400">
              <a:latin typeface="ＭＳ ゴシック" pitchFamily="49" charset="-128"/>
              <a:ea typeface="ＭＳ ゴシック" pitchFamily="49" charset="-128"/>
            </a:rPr>
            <a:t>509,763</a:t>
          </a:r>
          <a:r>
            <a:rPr kumimoji="1" lang="ja-JP" altLang="en-US" sz="1400">
              <a:latin typeface="ＭＳ ゴシック" pitchFamily="49" charset="-128"/>
              <a:ea typeface="ＭＳ ゴシック" pitchFamily="49" charset="-128"/>
            </a:rPr>
            <a:t>千円）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11689585</v>
      </c>
      <c r="BO4" s="349"/>
      <c r="BP4" s="349"/>
      <c r="BQ4" s="349"/>
      <c r="BR4" s="349"/>
      <c r="BS4" s="349"/>
      <c r="BT4" s="349"/>
      <c r="BU4" s="350"/>
      <c r="BV4" s="348">
        <v>10830053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7.3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11019549</v>
      </c>
      <c r="BO5" s="386"/>
      <c r="BP5" s="386"/>
      <c r="BQ5" s="386"/>
      <c r="BR5" s="386"/>
      <c r="BS5" s="386"/>
      <c r="BT5" s="386"/>
      <c r="BU5" s="387"/>
      <c r="BV5" s="385">
        <v>10268895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82.5</v>
      </c>
      <c r="CU5" s="383"/>
      <c r="CV5" s="383"/>
      <c r="CW5" s="383"/>
      <c r="CX5" s="383"/>
      <c r="CY5" s="383"/>
      <c r="CZ5" s="383"/>
      <c r="DA5" s="384"/>
      <c r="DB5" s="382">
        <v>84.3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670036</v>
      </c>
      <c r="BO6" s="386"/>
      <c r="BP6" s="386"/>
      <c r="BQ6" s="386"/>
      <c r="BR6" s="386"/>
      <c r="BS6" s="386"/>
      <c r="BT6" s="386"/>
      <c r="BU6" s="387"/>
      <c r="BV6" s="385">
        <v>561158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87.5</v>
      </c>
      <c r="CU6" s="423"/>
      <c r="CV6" s="423"/>
      <c r="CW6" s="423"/>
      <c r="CX6" s="423"/>
      <c r="CY6" s="423"/>
      <c r="CZ6" s="423"/>
      <c r="DA6" s="424"/>
      <c r="DB6" s="422">
        <v>91.8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67083</v>
      </c>
      <c r="BO7" s="386"/>
      <c r="BP7" s="386"/>
      <c r="BQ7" s="386"/>
      <c r="BR7" s="386"/>
      <c r="BS7" s="386"/>
      <c r="BT7" s="386"/>
      <c r="BU7" s="387"/>
      <c r="BV7" s="385">
        <v>35584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7299266</v>
      </c>
      <c r="CU7" s="386"/>
      <c r="CV7" s="386"/>
      <c r="CW7" s="386"/>
      <c r="CX7" s="386"/>
      <c r="CY7" s="386"/>
      <c r="CZ7" s="386"/>
      <c r="DA7" s="387"/>
      <c r="DB7" s="385">
        <v>7199888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602953</v>
      </c>
      <c r="BO8" s="386"/>
      <c r="BP8" s="386"/>
      <c r="BQ8" s="386"/>
      <c r="BR8" s="386"/>
      <c r="BS8" s="386"/>
      <c r="BT8" s="386"/>
      <c r="BU8" s="387"/>
      <c r="BV8" s="385">
        <v>525574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0.77</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35774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77379</v>
      </c>
      <c r="BO9" s="386"/>
      <c r="BP9" s="386"/>
      <c r="BQ9" s="386"/>
      <c r="BR9" s="386"/>
      <c r="BS9" s="386"/>
      <c r="BT9" s="386"/>
      <c r="BU9" s="387"/>
      <c r="BV9" s="385">
        <v>66601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10.5</v>
      </c>
      <c r="CU9" s="383"/>
      <c r="CV9" s="383"/>
      <c r="CW9" s="383"/>
      <c r="CX9" s="383"/>
      <c r="CY9" s="383"/>
      <c r="CZ9" s="383"/>
      <c r="DA9" s="384"/>
      <c r="DB9" s="382">
        <v>11.3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37061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58167</v>
      </c>
      <c r="BO10" s="386"/>
      <c r="BP10" s="386"/>
      <c r="BQ10" s="386"/>
      <c r="BR10" s="386"/>
      <c r="BS10" s="386"/>
      <c r="BT10" s="386"/>
      <c r="BU10" s="387"/>
      <c r="BV10" s="385">
        <v>5000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35213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62000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34844</v>
      </c>
      <c r="S13" s="467"/>
      <c r="T13" s="467"/>
      <c r="U13" s="467"/>
      <c r="V13" s="468"/>
      <c r="W13" s="401" t="s">
        <v>123</v>
      </c>
      <c r="X13" s="402"/>
      <c r="Y13" s="402"/>
      <c r="Z13" s="402"/>
      <c r="AA13" s="402"/>
      <c r="AB13" s="392"/>
      <c r="AC13" s="436">
        <v>864</v>
      </c>
      <c r="AD13" s="437"/>
      <c r="AE13" s="437"/>
      <c r="AF13" s="437"/>
      <c r="AG13" s="476"/>
      <c r="AH13" s="436">
        <v>1094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135546</v>
      </c>
      <c r="BO13" s="386"/>
      <c r="BP13" s="386"/>
      <c r="BQ13" s="386"/>
      <c r="BR13" s="386"/>
      <c r="BS13" s="386"/>
      <c r="BT13" s="386"/>
      <c r="BU13" s="387"/>
      <c r="BV13" s="385">
        <v>9601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v>
      </c>
      <c r="CU13" s="383"/>
      <c r="CV13" s="383"/>
      <c r="CW13" s="383"/>
      <c r="CX13" s="383"/>
      <c r="CY13" s="383"/>
      <c r="CZ13" s="383"/>
      <c r="DA13" s="384"/>
      <c r="DB13" s="382">
        <v>7.9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35611</v>
      </c>
      <c r="S14" s="467"/>
      <c r="T14" s="467"/>
      <c r="U14" s="467"/>
      <c r="V14" s="468"/>
      <c r="W14" s="375"/>
      <c r="X14" s="376"/>
      <c r="Y14" s="376"/>
      <c r="Z14" s="376"/>
      <c r="AA14" s="376"/>
      <c r="AB14" s="365"/>
      <c r="AC14" s="469">
        <v>5.0999999999999996</v>
      </c>
      <c r="AD14" s="470"/>
      <c r="AE14" s="470"/>
      <c r="AF14" s="470"/>
      <c r="AG14" s="471"/>
      <c r="AH14" s="469">
        <v>5.9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57.5</v>
      </c>
      <c r="CU14" s="481"/>
      <c r="CV14" s="481"/>
      <c r="CW14" s="481"/>
      <c r="CX14" s="481"/>
      <c r="CY14" s="481"/>
      <c r="CZ14" s="481"/>
      <c r="DA14" s="482"/>
      <c r="DB14" s="480">
        <v>70.2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35254</v>
      </c>
      <c r="S15" s="467"/>
      <c r="T15" s="467"/>
      <c r="U15" s="467"/>
      <c r="V15" s="468"/>
      <c r="W15" s="401" t="s">
        <v>130</v>
      </c>
      <c r="X15" s="402"/>
      <c r="Y15" s="402"/>
      <c r="Z15" s="402"/>
      <c r="AA15" s="402"/>
      <c r="AB15" s="392"/>
      <c r="AC15" s="436">
        <v>5595</v>
      </c>
      <c r="AD15" s="437"/>
      <c r="AE15" s="437"/>
      <c r="AF15" s="437"/>
      <c r="AG15" s="476"/>
      <c r="AH15" s="436">
        <v>6297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4586618</v>
      </c>
      <c r="BO15" s="349"/>
      <c r="BP15" s="349"/>
      <c r="BQ15" s="349"/>
      <c r="BR15" s="349"/>
      <c r="BS15" s="349"/>
      <c r="BT15" s="349"/>
      <c r="BU15" s="350"/>
      <c r="BV15" s="348">
        <v>4093737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33.299999999999997</v>
      </c>
      <c r="AD16" s="470"/>
      <c r="AE16" s="470"/>
      <c r="AF16" s="470"/>
      <c r="AG16" s="471"/>
      <c r="AH16" s="469">
        <v>34.1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5545640</v>
      </c>
      <c r="BO16" s="386"/>
      <c r="BP16" s="386"/>
      <c r="BQ16" s="386"/>
      <c r="BR16" s="386"/>
      <c r="BS16" s="386"/>
      <c r="BT16" s="386"/>
      <c r="BU16" s="387"/>
      <c r="BV16" s="385">
        <v>5422113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10340</v>
      </c>
      <c r="AD17" s="437"/>
      <c r="AE17" s="437"/>
      <c r="AF17" s="437"/>
      <c r="AG17" s="476"/>
      <c r="AH17" s="436">
        <v>10807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5908926</v>
      </c>
      <c r="BO17" s="386"/>
      <c r="BP17" s="386"/>
      <c r="BQ17" s="386"/>
      <c r="BR17" s="386"/>
      <c r="BS17" s="386"/>
      <c r="BT17" s="386"/>
      <c r="BU17" s="387"/>
      <c r="BV17" s="385">
        <v>5269149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64.25</v>
      </c>
      <c r="M18" s="498"/>
      <c r="N18" s="498"/>
      <c r="O18" s="498"/>
      <c r="P18" s="498"/>
      <c r="Q18" s="498"/>
      <c r="R18" s="499"/>
      <c r="S18" s="499"/>
      <c r="T18" s="499"/>
      <c r="U18" s="499"/>
      <c r="V18" s="500"/>
      <c r="W18" s="403"/>
      <c r="X18" s="404"/>
      <c r="Y18" s="404"/>
      <c r="Z18" s="404"/>
      <c r="AA18" s="404"/>
      <c r="AB18" s="395"/>
      <c r="AC18" s="501">
        <v>61.6</v>
      </c>
      <c r="AD18" s="502"/>
      <c r="AE18" s="502"/>
      <c r="AF18" s="502"/>
      <c r="AG18" s="503"/>
      <c r="AH18" s="501">
        <v>58.5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6169302</v>
      </c>
      <c r="BO18" s="386"/>
      <c r="BP18" s="386"/>
      <c r="BQ18" s="386"/>
      <c r="BR18" s="386"/>
      <c r="BS18" s="386"/>
      <c r="BT18" s="386"/>
      <c r="BU18" s="387"/>
      <c r="BV18" s="385">
        <v>6174472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8591367</v>
      </c>
      <c r="BO19" s="386"/>
      <c r="BP19" s="386"/>
      <c r="BQ19" s="386"/>
      <c r="BR19" s="386"/>
      <c r="BS19" s="386"/>
      <c r="BT19" s="386"/>
      <c r="BU19" s="387"/>
      <c r="BV19" s="385">
        <v>8396509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12694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8826127</v>
      </c>
      <c r="BO23" s="386"/>
      <c r="BP23" s="386"/>
      <c r="BQ23" s="386"/>
      <c r="BR23" s="386"/>
      <c r="BS23" s="386"/>
      <c r="BT23" s="386"/>
      <c r="BU23" s="387"/>
      <c r="BV23" s="385">
        <v>8872253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4838</v>
      </c>
      <c r="R24" s="437"/>
      <c r="S24" s="437"/>
      <c r="T24" s="437"/>
      <c r="U24" s="437"/>
      <c r="V24" s="476"/>
      <c r="W24" s="531"/>
      <c r="X24" s="519"/>
      <c r="Y24" s="520"/>
      <c r="Z24" s="435" t="s">
        <v>154</v>
      </c>
      <c r="AA24" s="415"/>
      <c r="AB24" s="415"/>
      <c r="AC24" s="415"/>
      <c r="AD24" s="415"/>
      <c r="AE24" s="415"/>
      <c r="AF24" s="415"/>
      <c r="AG24" s="416"/>
      <c r="AH24" s="436">
        <v>215</v>
      </c>
      <c r="AI24" s="437"/>
      <c r="AJ24" s="437"/>
      <c r="AK24" s="437"/>
      <c r="AL24" s="476"/>
      <c r="AM24" s="436">
        <v>618985</v>
      </c>
      <c r="AN24" s="437"/>
      <c r="AO24" s="437"/>
      <c r="AP24" s="437"/>
      <c r="AQ24" s="437"/>
      <c r="AR24" s="476"/>
      <c r="AS24" s="436">
        <v>2879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8414837</v>
      </c>
      <c r="BO24" s="386"/>
      <c r="BP24" s="386"/>
      <c r="BQ24" s="386"/>
      <c r="BR24" s="386"/>
      <c r="BS24" s="386"/>
      <c r="BT24" s="386"/>
      <c r="BU24" s="387"/>
      <c r="BV24" s="385">
        <v>8311202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6440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155327</v>
      </c>
      <c r="BO25" s="349"/>
      <c r="BP25" s="349"/>
      <c r="BQ25" s="349"/>
      <c r="BR25" s="349"/>
      <c r="BS25" s="349"/>
      <c r="BT25" s="349"/>
      <c r="BU25" s="350"/>
      <c r="BV25" s="348">
        <v>192953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6040</v>
      </c>
      <c r="R26" s="437"/>
      <c r="S26" s="437"/>
      <c r="T26" s="437"/>
      <c r="U26" s="437"/>
      <c r="V26" s="476"/>
      <c r="W26" s="531"/>
      <c r="X26" s="519"/>
      <c r="Y26" s="520"/>
      <c r="Z26" s="435" t="s">
        <v>160</v>
      </c>
      <c r="AA26" s="541"/>
      <c r="AB26" s="541"/>
      <c r="AC26" s="541"/>
      <c r="AD26" s="541"/>
      <c r="AE26" s="541"/>
      <c r="AF26" s="541"/>
      <c r="AG26" s="542"/>
      <c r="AH26" s="436">
        <v>5</v>
      </c>
      <c r="AI26" s="437"/>
      <c r="AJ26" s="437"/>
      <c r="AK26" s="437"/>
      <c r="AL26" s="476"/>
      <c r="AM26" s="436">
        <v>15240</v>
      </c>
      <c r="AN26" s="437"/>
      <c r="AO26" s="437"/>
      <c r="AP26" s="437"/>
      <c r="AQ26" s="437"/>
      <c r="AR26" s="476"/>
      <c r="AS26" s="436">
        <v>3048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3100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13353</v>
      </c>
      <c r="AN27" s="437"/>
      <c r="AO27" s="437"/>
      <c r="AP27" s="437"/>
      <c r="AQ27" s="437"/>
      <c r="AR27" s="476"/>
      <c r="AS27" s="436">
        <v>4451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50000</v>
      </c>
      <c r="BO27" s="555"/>
      <c r="BP27" s="555"/>
      <c r="BQ27" s="555"/>
      <c r="BR27" s="555"/>
      <c r="BS27" s="555"/>
      <c r="BT27" s="555"/>
      <c r="BU27" s="556"/>
      <c r="BV27" s="554">
        <v>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2540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886692</v>
      </c>
      <c r="BO28" s="349"/>
      <c r="BP28" s="349"/>
      <c r="BQ28" s="349"/>
      <c r="BR28" s="349"/>
      <c r="BS28" s="349"/>
      <c r="BT28" s="349"/>
      <c r="BU28" s="350"/>
      <c r="BV28" s="348">
        <v>828525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2320</v>
      </c>
      <c r="R29" s="437"/>
      <c r="S29" s="437"/>
      <c r="T29" s="437"/>
      <c r="U29" s="437"/>
      <c r="V29" s="476"/>
      <c r="W29" s="532"/>
      <c r="X29" s="533"/>
      <c r="Y29" s="534"/>
      <c r="Z29" s="435" t="s">
        <v>170</v>
      </c>
      <c r="AA29" s="415"/>
      <c r="AB29" s="415"/>
      <c r="AC29" s="415"/>
      <c r="AD29" s="415"/>
      <c r="AE29" s="415"/>
      <c r="AF29" s="415"/>
      <c r="AG29" s="416"/>
      <c r="AH29" s="436">
        <v>218</v>
      </c>
      <c r="AI29" s="437"/>
      <c r="AJ29" s="437"/>
      <c r="AK29" s="437"/>
      <c r="AL29" s="476"/>
      <c r="AM29" s="436">
        <v>632338</v>
      </c>
      <c r="AN29" s="437"/>
      <c r="AO29" s="437"/>
      <c r="AP29" s="437"/>
      <c r="AQ29" s="437"/>
      <c r="AR29" s="476"/>
      <c r="AS29" s="436">
        <v>2901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14981</v>
      </c>
      <c r="BO29" s="386"/>
      <c r="BP29" s="386"/>
      <c r="BQ29" s="386"/>
      <c r="BR29" s="386"/>
      <c r="BS29" s="386"/>
      <c r="BT29" s="386"/>
      <c r="BU29" s="387"/>
      <c r="BV29" s="385">
        <v>14981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167047</v>
      </c>
      <c r="BO30" s="555"/>
      <c r="BP30" s="555"/>
      <c r="BQ30" s="555"/>
      <c r="BR30" s="555"/>
      <c r="BS30" s="555"/>
      <c r="BT30" s="555"/>
      <c r="BU30" s="556"/>
      <c r="BV30" s="554">
        <v>194139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大里広域市町村圏組合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3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9229</v>
      </c>
      <c r="J41" s="83">
        <v>9009</v>
      </c>
      <c r="K41" s="83">
        <v>8966</v>
      </c>
      <c r="L41" s="83">
        <v>8872</v>
      </c>
      <c r="M41" s="84">
        <v>8826</v>
      </c>
    </row>
    <row r="42" spans="2:13" ht="27.75" customHeight="1">
      <c r="B42" s="1171"/>
      <c r="C42" s="1172"/>
      <c r="D42" s="85"/>
      <c r="E42" s="1177" t="s">
        <v>26</v>
      </c>
      <c r="F42" s="1177"/>
      <c r="G42" s="1177"/>
      <c r="H42" s="1178"/>
      <c r="I42" s="86">
        <v>17</v>
      </c>
      <c r="J42" s="87">
        <v>7</v>
      </c>
      <c r="K42" s="87">
        <v>6</v>
      </c>
      <c r="L42" s="87">
        <v>5</v>
      </c>
      <c r="M42" s="88">
        <v>155</v>
      </c>
    </row>
    <row r="43" spans="2:13" ht="27.75" customHeight="1">
      <c r="B43" s="1171"/>
      <c r="C43" s="1172"/>
      <c r="D43" s="85"/>
      <c r="E43" s="1177" t="s">
        <v>27</v>
      </c>
      <c r="F43" s="1177"/>
      <c r="G43" s="1177"/>
      <c r="H43" s="1178"/>
      <c r="I43" s="86">
        <v>3064</v>
      </c>
      <c r="J43" s="87">
        <v>3407</v>
      </c>
      <c r="K43" s="87">
        <v>3522</v>
      </c>
      <c r="L43" s="87">
        <v>3329</v>
      </c>
      <c r="M43" s="88">
        <v>3078</v>
      </c>
    </row>
    <row r="44" spans="2:13" ht="27.75" customHeight="1">
      <c r="B44" s="1171"/>
      <c r="C44" s="1172"/>
      <c r="D44" s="85"/>
      <c r="E44" s="1177" t="s">
        <v>28</v>
      </c>
      <c r="F44" s="1177"/>
      <c r="G44" s="1177"/>
      <c r="H44" s="1178"/>
      <c r="I44" s="86">
        <v>150</v>
      </c>
      <c r="J44" s="87">
        <v>55</v>
      </c>
      <c r="K44" s="87" t="s">
        <v>483</v>
      </c>
      <c r="L44" s="87" t="s">
        <v>483</v>
      </c>
      <c r="M44" s="88" t="s">
        <v>483</v>
      </c>
    </row>
    <row r="45" spans="2:13" ht="27.75" customHeight="1">
      <c r="B45" s="1171"/>
      <c r="C45" s="1172"/>
      <c r="D45" s="85"/>
      <c r="E45" s="1177" t="s">
        <v>29</v>
      </c>
      <c r="F45" s="1177"/>
      <c r="G45" s="1177"/>
      <c r="H45" s="1178"/>
      <c r="I45" s="86">
        <v>2847</v>
      </c>
      <c r="J45" s="87">
        <v>2856</v>
      </c>
      <c r="K45" s="87">
        <v>2740</v>
      </c>
      <c r="L45" s="87">
        <v>2676</v>
      </c>
      <c r="M45" s="88">
        <v>2572</v>
      </c>
    </row>
    <row r="46" spans="2:13" ht="27.75" customHeight="1">
      <c r="B46" s="1171"/>
      <c r="C46" s="1172"/>
      <c r="D46" s="85"/>
      <c r="E46" s="1177" t="s">
        <v>30</v>
      </c>
      <c r="F46" s="1177"/>
      <c r="G46" s="1177"/>
      <c r="H46" s="1178"/>
      <c r="I46" s="86" t="s">
        <v>483</v>
      </c>
      <c r="J46" s="87" t="s">
        <v>483</v>
      </c>
      <c r="K46" s="87" t="s">
        <v>483</v>
      </c>
      <c r="L46" s="87" t="s">
        <v>483</v>
      </c>
      <c r="M46" s="88" t="s">
        <v>483</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1134</v>
      </c>
      <c r="J49" s="87">
        <v>1090</v>
      </c>
      <c r="K49" s="87">
        <v>1120</v>
      </c>
      <c r="L49" s="87">
        <v>1088</v>
      </c>
      <c r="M49" s="88">
        <v>1119</v>
      </c>
    </row>
    <row r="50" spans="2:13" ht="27.75" customHeight="1">
      <c r="B50" s="1171"/>
      <c r="C50" s="1172"/>
      <c r="D50" s="85"/>
      <c r="E50" s="1177" t="s">
        <v>35</v>
      </c>
      <c r="F50" s="1177"/>
      <c r="G50" s="1177"/>
      <c r="H50" s="1178"/>
      <c r="I50" s="86">
        <v>977</v>
      </c>
      <c r="J50" s="87">
        <v>891</v>
      </c>
      <c r="K50" s="87">
        <v>715</v>
      </c>
      <c r="L50" s="87">
        <v>773</v>
      </c>
      <c r="M50" s="88">
        <v>1483</v>
      </c>
    </row>
    <row r="51" spans="2:13" ht="27.75" customHeight="1">
      <c r="B51" s="1173"/>
      <c r="C51" s="1174"/>
      <c r="D51" s="85"/>
      <c r="E51" s="1177" t="s">
        <v>36</v>
      </c>
      <c r="F51" s="1177"/>
      <c r="G51" s="1177"/>
      <c r="H51" s="1178"/>
      <c r="I51" s="86">
        <v>8183</v>
      </c>
      <c r="J51" s="87">
        <v>8262</v>
      </c>
      <c r="K51" s="87">
        <v>8405</v>
      </c>
      <c r="L51" s="87">
        <v>8511</v>
      </c>
      <c r="M51" s="88">
        <v>8279</v>
      </c>
    </row>
    <row r="52" spans="2:13" ht="27.75" customHeight="1" thickBot="1">
      <c r="B52" s="1181" t="s">
        <v>37</v>
      </c>
      <c r="C52" s="1182"/>
      <c r="D52" s="90"/>
      <c r="E52" s="1183" t="s">
        <v>38</v>
      </c>
      <c r="F52" s="1183"/>
      <c r="G52" s="1183"/>
      <c r="H52" s="1184"/>
      <c r="I52" s="91">
        <v>5012</v>
      </c>
      <c r="J52" s="92">
        <v>5092</v>
      </c>
      <c r="K52" s="92">
        <v>4995</v>
      </c>
      <c r="L52" s="92">
        <v>4512</v>
      </c>
      <c r="M52" s="93">
        <v>3751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28986</v>
      </c>
      <c r="E3" s="116"/>
      <c r="F3" s="117">
        <v>49426</v>
      </c>
      <c r="G3" s="118"/>
      <c r="H3" s="119"/>
    </row>
    <row r="4" spans="1:8">
      <c r="A4" s="120"/>
      <c r="B4" s="121"/>
      <c r="C4" s="122"/>
      <c r="D4" s="123">
        <v>22002</v>
      </c>
      <c r="E4" s="124"/>
      <c r="F4" s="125">
        <v>26568</v>
      </c>
      <c r="G4" s="126"/>
      <c r="H4" s="127"/>
    </row>
    <row r="5" spans="1:8">
      <c r="A5" s="108" t="s">
        <v>516</v>
      </c>
      <c r="B5" s="113"/>
      <c r="C5" s="114"/>
      <c r="D5" s="115">
        <v>18546</v>
      </c>
      <c r="E5" s="116"/>
      <c r="F5" s="117">
        <v>42839</v>
      </c>
      <c r="G5" s="118"/>
      <c r="H5" s="119"/>
    </row>
    <row r="6" spans="1:8">
      <c r="A6" s="120"/>
      <c r="B6" s="121"/>
      <c r="C6" s="122"/>
      <c r="D6" s="123">
        <v>12320</v>
      </c>
      <c r="E6" s="124"/>
      <c r="F6" s="125">
        <v>22027</v>
      </c>
      <c r="G6" s="126"/>
      <c r="H6" s="127"/>
    </row>
    <row r="7" spans="1:8">
      <c r="A7" s="108" t="s">
        <v>517</v>
      </c>
      <c r="B7" s="113"/>
      <c r="C7" s="114"/>
      <c r="D7" s="115">
        <v>20572</v>
      </c>
      <c r="E7" s="116"/>
      <c r="F7" s="117">
        <v>46819</v>
      </c>
      <c r="G7" s="118"/>
      <c r="H7" s="119"/>
    </row>
    <row r="8" spans="1:8">
      <c r="A8" s="120"/>
      <c r="B8" s="121"/>
      <c r="C8" s="122"/>
      <c r="D8" s="123">
        <v>18481</v>
      </c>
      <c r="E8" s="124"/>
      <c r="F8" s="125">
        <v>24121</v>
      </c>
      <c r="G8" s="126"/>
      <c r="H8" s="127"/>
    </row>
    <row r="9" spans="1:8">
      <c r="A9" s="108" t="s">
        <v>518</v>
      </c>
      <c r="B9" s="113"/>
      <c r="C9" s="114"/>
      <c r="D9" s="115">
        <v>23932</v>
      </c>
      <c r="E9" s="116"/>
      <c r="F9" s="117">
        <v>53270</v>
      </c>
      <c r="G9" s="118"/>
      <c r="H9" s="119"/>
    </row>
    <row r="10" spans="1:8">
      <c r="A10" s="120"/>
      <c r="B10" s="121"/>
      <c r="C10" s="122"/>
      <c r="D10" s="123">
        <v>14424</v>
      </c>
      <c r="E10" s="124"/>
      <c r="F10" s="125">
        <v>24316</v>
      </c>
      <c r="G10" s="126"/>
      <c r="H10" s="127"/>
    </row>
    <row r="11" spans="1:8">
      <c r="A11" s="108" t="s">
        <v>519</v>
      </c>
      <c r="B11" s="113"/>
      <c r="C11" s="114"/>
      <c r="D11" s="115">
        <v>35440</v>
      </c>
      <c r="E11" s="116"/>
      <c r="F11" s="117">
        <v>53292</v>
      </c>
      <c r="G11" s="118"/>
      <c r="H11" s="119"/>
    </row>
    <row r="12" spans="1:8">
      <c r="A12" s="120"/>
      <c r="B12" s="121"/>
      <c r="C12" s="128"/>
      <c r="D12" s="123">
        <v>16929</v>
      </c>
      <c r="E12" s="124"/>
      <c r="F12" s="125">
        <v>28900</v>
      </c>
      <c r="G12" s="126"/>
      <c r="H12" s="127"/>
    </row>
    <row r="13" spans="1:8">
      <c r="A13" s="108"/>
      <c r="B13" s="113"/>
      <c r="C13" s="129"/>
      <c r="D13" s="130">
        <v>25495</v>
      </c>
      <c r="E13" s="131"/>
      <c r="F13" s="132">
        <v>49129</v>
      </c>
      <c r="G13" s="133"/>
      <c r="H13" s="119"/>
    </row>
    <row r="14" spans="1:8">
      <c r="A14" s="120"/>
      <c r="B14" s="121"/>
      <c r="C14" s="122"/>
      <c r="D14" s="123">
        <v>16831</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6.24</v>
      </c>
      <c r="C19" s="134">
        <f>ROUND(VALUE(SUBSTITUTE(実質収支比率等に係る経年分析!G$48,"▲","-")),2)</f>
        <v>6.62</v>
      </c>
      <c r="D19" s="134">
        <f>ROUND(VALUE(SUBSTITUTE(実質収支比率等に係る経年分析!H$48,"▲","-")),2)</f>
        <v>6.51</v>
      </c>
      <c r="E19" s="134">
        <f>ROUND(VALUE(SUBSTITUTE(実質収支比率等に係る経年分析!I$48,"▲","-")),2)</f>
        <v>7.3</v>
      </c>
      <c r="F19" s="134">
        <f>ROUND(VALUE(SUBSTITUTE(実質収支比率等に係る経年分析!J$48,"▲","-")),2)</f>
        <v>8.26</v>
      </c>
    </row>
    <row r="20" spans="1:11">
      <c r="A20" s="134" t="s">
        <v>43</v>
      </c>
      <c r="B20" s="134">
        <f>ROUND(VALUE(SUBSTITUTE(実質収支比率等に係る経年分析!F$47,"▲","-")),2)</f>
        <v>12.37</v>
      </c>
      <c r="C20" s="134">
        <f>ROUND(VALUE(SUBSTITUTE(実質収支比率等に係る経年分析!G$47,"▲","-")),2)</f>
        <v>11.83</v>
      </c>
      <c r="D20" s="134">
        <f>ROUND(VALUE(SUBSTITUTE(実質収支比率等に係る経年分析!H$47,"▲","-")),2)</f>
        <v>12.56</v>
      </c>
      <c r="E20" s="134">
        <f>ROUND(VALUE(SUBSTITUTE(実質収支比率等に係る経年分析!I$47,"▲","-")),2)</f>
        <v>11.51</v>
      </c>
      <c r="F20" s="134">
        <f>ROUND(VALUE(SUBSTITUTE(実質収支比率等に係る経年分析!J$47,"▲","-")),2)</f>
        <v>12.15</v>
      </c>
    </row>
    <row r="21" spans="1:11">
      <c r="A21" s="134" t="s">
        <v>44</v>
      </c>
      <c r="B21" s="134">
        <f>IF(ISNUMBER(VALUE(SUBSTITUTE(実質収支比率等に係る経年分析!F$49,"▲","-"))),ROUND(VALUE(SUBSTITUTE(実質収支比率等に係る経年分析!F$49,"▲","-")),2),NA())</f>
        <v>1.27</v>
      </c>
      <c r="C21" s="134">
        <f>IF(ISNUMBER(VALUE(SUBSTITUTE(実質収支比率等に係る経年分析!G$49,"▲","-"))),ROUND(VALUE(SUBSTITUTE(実質収支比率等に係る経年分析!G$49,"▲","-")),2),NA())</f>
        <v>-0.31</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0.13</v>
      </c>
      <c r="F21" s="134">
        <f>IF(ISNUMBER(VALUE(SUBSTITUTE(実質収支比率等に係る経年分析!J$49,"▲","-"))),ROUND(VALUE(SUBSTITUTE(実質収支比率等に係る経年分析!J$49,"▲","-")),2),NA())</f>
        <v>1.86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c r="A34" s="135" t="str">
        <f>IF(連結実質赤字比率に係る赤字・黒字の構成分析!C$36="",NA(),連結実質赤字比率に係る赤字・黒字の構成分析!C$36)</f>
        <v>国民健康保険特別会計</v>
      </c>
      <c r="B34" s="135">
        <f>IF(ROUND(VALUE(SUBSTITUTE(連結実質赤字比率に係る赤字・黒字の構成分析!F$36,"▲", "-")), 2) &lt; 0, ABS(ROUND(VALUE(SUBSTITUTE(連結実質赤字比率に係る赤字・黒字の構成分析!F$36,"▲", "-")), 2)), NA())</f>
        <v>1.31</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1.1399999999999999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8.1999999999999993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800</v>
      </c>
      <c r="E42" s="136"/>
      <c r="F42" s="136"/>
      <c r="G42" s="136">
        <f>'実質公債費比率（分子）の構造'!L$52</f>
        <v>820</v>
      </c>
      <c r="H42" s="136"/>
      <c r="I42" s="136"/>
      <c r="J42" s="136">
        <f>'実質公債費比率（分子）の構造'!M$52</f>
        <v>809</v>
      </c>
      <c r="K42" s="136"/>
      <c r="L42" s="136"/>
      <c r="M42" s="136">
        <f>'実質公債費比率（分子）の構造'!N$52</f>
        <v>905</v>
      </c>
      <c r="N42" s="136"/>
      <c r="O42" s="136"/>
      <c r="P42" s="136">
        <f>'実質公債費比率（分子）の構造'!O$52</f>
        <v>884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7</v>
      </c>
      <c r="C44" s="136"/>
      <c r="D44" s="136"/>
      <c r="E44" s="136">
        <f>'実質公債費比率（分子）の構造'!L$50</f>
        <v>11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106</v>
      </c>
      <c r="C45" s="136"/>
      <c r="D45" s="136"/>
      <c r="E45" s="136">
        <f>'実質公債費比率（分子）の構造'!L$49</f>
        <v>96</v>
      </c>
      <c r="F45" s="136"/>
      <c r="G45" s="136"/>
      <c r="H45" s="136">
        <f>'実質公債費比率（分子）の構造'!M$49</f>
        <v>55</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248</v>
      </c>
      <c r="C46" s="136"/>
      <c r="D46" s="136"/>
      <c r="E46" s="136">
        <f>'実質公債費比率（分子）の構造'!L$48</f>
        <v>259</v>
      </c>
      <c r="F46" s="136"/>
      <c r="G46" s="136"/>
      <c r="H46" s="136">
        <f>'実質公債費比率（分子）の構造'!M$48</f>
        <v>261</v>
      </c>
      <c r="I46" s="136"/>
      <c r="J46" s="136"/>
      <c r="K46" s="136">
        <f>'実質公債費比率（分子）の構造'!N$48</f>
        <v>245</v>
      </c>
      <c r="L46" s="136"/>
      <c r="M46" s="136"/>
      <c r="N46" s="136">
        <f>'実質公債費比率（分子）の構造'!O$48</f>
        <v>236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1112</v>
      </c>
      <c r="C49" s="136"/>
      <c r="D49" s="136"/>
      <c r="E49" s="136">
        <f>'実質公債費比率（分子）の構造'!L$45</f>
        <v>1119</v>
      </c>
      <c r="F49" s="136"/>
      <c r="G49" s="136"/>
      <c r="H49" s="136">
        <f>'実質公債費比率（分子）の構造'!M$45</f>
        <v>1001</v>
      </c>
      <c r="I49" s="136"/>
      <c r="J49" s="136"/>
      <c r="K49" s="136">
        <f>'実質公債費比率（分子）の構造'!N$45</f>
        <v>995</v>
      </c>
      <c r="L49" s="136"/>
      <c r="M49" s="136"/>
      <c r="N49" s="136">
        <f>'実質公債費比率（分子）の構造'!O$45</f>
        <v>956</v>
      </c>
      <c r="O49" s="136"/>
      <c r="P49" s="136"/>
    </row>
    <row r="50" spans="1:16">
      <c r="A50" s="136" t="s">
        <v>59</v>
      </c>
      <c r="B50" s="136" t="e">
        <f>NA()</f>
        <v>#N/A</v>
      </c>
      <c r="C50" s="136">
        <f>IF(ISNUMBER('実質公債費比率（分子）の構造'!K$53),'実質公債費比率（分子）の構造'!K$53,NA())</f>
        <v>673</v>
      </c>
      <c r="D50" s="136" t="e">
        <f>NA()</f>
        <v>#N/A</v>
      </c>
      <c r="E50" s="136" t="e">
        <f>NA()</f>
        <v>#N/A</v>
      </c>
      <c r="F50" s="136">
        <f>IF(ISNUMBER('実質公債費比率（分子）の構造'!L$53),'実質公債費比率（分子）の構造'!L$53,NA())</f>
        <v>665</v>
      </c>
      <c r="G50" s="136" t="e">
        <f>NA()</f>
        <v>#N/A</v>
      </c>
      <c r="H50" s="136" t="e">
        <f>NA()</f>
        <v>#N/A</v>
      </c>
      <c r="I50" s="136">
        <f>IF(ISNUMBER('実質公債費比率（分子）の構造'!M$53),'実質公債費比率（分子）の構造'!M$53,NA())</f>
        <v>509</v>
      </c>
      <c r="J50" s="136" t="e">
        <f>NA()</f>
        <v>#N/A</v>
      </c>
      <c r="K50" s="136" t="e">
        <f>NA()</f>
        <v>#N/A</v>
      </c>
      <c r="L50" s="136">
        <f>IF(ISNUMBER('実質公債費比率（分子）の構造'!N$53),'実質公債費比率（分子）の構造'!N$53,NA())</f>
        <v>336</v>
      </c>
      <c r="M50" s="136" t="e">
        <f>NA()</f>
        <v>#N/A</v>
      </c>
      <c r="N50" s="136" t="e">
        <f>NA()</f>
        <v>#N/A</v>
      </c>
      <c r="O50" s="136">
        <f>IF(ISNUMBER('実質公債費比率（分子）の構造'!O$53),'実質公債費比率（分子）の構造'!O$53,NA())</f>
        <v>309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8183</v>
      </c>
      <c r="E56" s="135"/>
      <c r="F56" s="135"/>
      <c r="G56" s="135">
        <f>'将来負担比率（分子）の構造'!J$51</f>
        <v>8262</v>
      </c>
      <c r="H56" s="135"/>
      <c r="I56" s="135"/>
      <c r="J56" s="135">
        <f>'将来負担比率（分子）の構造'!K$51</f>
        <v>8405</v>
      </c>
      <c r="K56" s="135"/>
      <c r="L56" s="135"/>
      <c r="M56" s="135">
        <f>'将来負担比率（分子）の構造'!L$51</f>
        <v>8511</v>
      </c>
      <c r="N56" s="135"/>
      <c r="O56" s="135"/>
      <c r="P56" s="135">
        <f>'将来負担比率（分子）の構造'!M$51</f>
        <v>8279</v>
      </c>
    </row>
    <row r="57" spans="1:16">
      <c r="A57" s="135" t="s">
        <v>35</v>
      </c>
      <c r="B57" s="135"/>
      <c r="C57" s="135"/>
      <c r="D57" s="135">
        <f>'将来負担比率（分子）の構造'!I$50</f>
        <v>977</v>
      </c>
      <c r="E57" s="135"/>
      <c r="F57" s="135"/>
      <c r="G57" s="135">
        <f>'将来負担比率（分子）の構造'!J$50</f>
        <v>891</v>
      </c>
      <c r="H57" s="135"/>
      <c r="I57" s="135"/>
      <c r="J57" s="135">
        <f>'将来負担比率（分子）の構造'!K$50</f>
        <v>715</v>
      </c>
      <c r="K57" s="135"/>
      <c r="L57" s="135"/>
      <c r="M57" s="135">
        <f>'将来負担比率（分子）の構造'!L$50</f>
        <v>773</v>
      </c>
      <c r="N57" s="135"/>
      <c r="O57" s="135"/>
      <c r="P57" s="135">
        <f>'将来負担比率（分子）の構造'!M$50</f>
        <v>1483</v>
      </c>
    </row>
    <row r="58" spans="1:16">
      <c r="A58" s="135" t="s">
        <v>34</v>
      </c>
      <c r="B58" s="135"/>
      <c r="C58" s="135"/>
      <c r="D58" s="135">
        <f>'将来負担比率（分子）の構造'!I$49</f>
        <v>1134</v>
      </c>
      <c r="E58" s="135"/>
      <c r="F58" s="135"/>
      <c r="G58" s="135">
        <f>'将来負担比率（分子）の構造'!J$49</f>
        <v>1090</v>
      </c>
      <c r="H58" s="135"/>
      <c r="I58" s="135"/>
      <c r="J58" s="135">
        <f>'将来負担比率（分子）の構造'!K$49</f>
        <v>1120</v>
      </c>
      <c r="K58" s="135"/>
      <c r="L58" s="135"/>
      <c r="M58" s="135">
        <f>'将来負担比率（分子）の構造'!L$49</f>
        <v>1088</v>
      </c>
      <c r="N58" s="135"/>
      <c r="O58" s="135"/>
      <c r="P58" s="135">
        <f>'将来負担比率（分子）の構造'!M$49</f>
        <v>1119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2847</v>
      </c>
      <c r="C62" s="135"/>
      <c r="D62" s="135"/>
      <c r="E62" s="135">
        <f>'将来負担比率（分子）の構造'!J$45</f>
        <v>2856</v>
      </c>
      <c r="F62" s="135"/>
      <c r="G62" s="135"/>
      <c r="H62" s="135">
        <f>'将来負担比率（分子）の構造'!K$45</f>
        <v>2740</v>
      </c>
      <c r="I62" s="135"/>
      <c r="J62" s="135"/>
      <c r="K62" s="135">
        <f>'将来負担比率（分子）の構造'!L$45</f>
        <v>2676</v>
      </c>
      <c r="L62" s="135"/>
      <c r="M62" s="135"/>
      <c r="N62" s="135">
        <f>'将来負担比率（分子）の構造'!M$45</f>
        <v>2572</v>
      </c>
      <c r="O62" s="135"/>
      <c r="P62" s="135"/>
    </row>
    <row r="63" spans="1:16">
      <c r="A63" s="135" t="s">
        <v>28</v>
      </c>
      <c r="B63" s="135">
        <f>'将来負担比率（分子）の構造'!I$44</f>
        <v>150</v>
      </c>
      <c r="C63" s="135"/>
      <c r="D63" s="135"/>
      <c r="E63" s="135">
        <f>'将来負担比率（分子）の構造'!J$44</f>
        <v>55</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3064</v>
      </c>
      <c r="C64" s="135"/>
      <c r="D64" s="135"/>
      <c r="E64" s="135">
        <f>'将来負担比率（分子）の構造'!J$43</f>
        <v>3407</v>
      </c>
      <c r="F64" s="135"/>
      <c r="G64" s="135"/>
      <c r="H64" s="135">
        <f>'将来負担比率（分子）の構造'!K$43</f>
        <v>3522</v>
      </c>
      <c r="I64" s="135"/>
      <c r="J64" s="135"/>
      <c r="K64" s="135">
        <f>'将来負担比率（分子）の構造'!L$43</f>
        <v>3329</v>
      </c>
      <c r="L64" s="135"/>
      <c r="M64" s="135"/>
      <c r="N64" s="135">
        <f>'将来負担比率（分子）の構造'!M$43</f>
        <v>3078</v>
      </c>
      <c r="O64" s="135"/>
      <c r="P64" s="135"/>
    </row>
    <row r="65" spans="1:16">
      <c r="A65" s="135" t="s">
        <v>26</v>
      </c>
      <c r="B65" s="135">
        <f>'将来負担比率（分子）の構造'!I$42</f>
        <v>17</v>
      </c>
      <c r="C65" s="135"/>
      <c r="D65" s="135"/>
      <c r="E65" s="135">
        <f>'将来負担比率（分子）の構造'!J$42</f>
        <v>7</v>
      </c>
      <c r="F65" s="135"/>
      <c r="G65" s="135"/>
      <c r="H65" s="135">
        <f>'将来負担比率（分子）の構造'!K$42</f>
        <v>6</v>
      </c>
      <c r="I65" s="135"/>
      <c r="J65" s="135"/>
      <c r="K65" s="135">
        <f>'将来負担比率（分子）の構造'!L$42</f>
        <v>5</v>
      </c>
      <c r="L65" s="135"/>
      <c r="M65" s="135"/>
      <c r="N65" s="135">
        <f>'将来負担比率（分子）の構造'!M$42</f>
        <v>155</v>
      </c>
      <c r="O65" s="135"/>
      <c r="P65" s="135"/>
    </row>
    <row r="66" spans="1:16">
      <c r="A66" s="135" t="s">
        <v>25</v>
      </c>
      <c r="B66" s="135">
        <f>'将来負担比率（分子）の構造'!I$41</f>
        <v>9229</v>
      </c>
      <c r="C66" s="135"/>
      <c r="D66" s="135"/>
      <c r="E66" s="135">
        <f>'将来負担比率（分子）の構造'!J$41</f>
        <v>9009</v>
      </c>
      <c r="F66" s="135"/>
      <c r="G66" s="135"/>
      <c r="H66" s="135">
        <f>'将来負担比率（分子）の構造'!K$41</f>
        <v>8966</v>
      </c>
      <c r="I66" s="135"/>
      <c r="J66" s="135"/>
      <c r="K66" s="135">
        <f>'将来負担比率（分子）の構造'!L$41</f>
        <v>8872</v>
      </c>
      <c r="L66" s="135"/>
      <c r="M66" s="135"/>
      <c r="N66" s="135">
        <f>'将来負担比率（分子）の構造'!M$41</f>
        <v>8826</v>
      </c>
      <c r="O66" s="135"/>
      <c r="P66" s="135"/>
    </row>
    <row r="67" spans="1:16">
      <c r="A67" s="135" t="s">
        <v>63</v>
      </c>
      <c r="B67" s="135" t="e">
        <f>NA()</f>
        <v>#N/A</v>
      </c>
      <c r="C67" s="135">
        <f>IF(ISNUMBER('将来負担比率（分子）の構造'!I$52), IF('将来負担比率（分子）の構造'!I$52 &lt; 0, 0, '将来負担比率（分子）の構造'!I$52), NA())</f>
        <v>5012</v>
      </c>
      <c r="D67" s="135" t="e">
        <f>NA()</f>
        <v>#N/A</v>
      </c>
      <c r="E67" s="135" t="e">
        <f>NA()</f>
        <v>#N/A</v>
      </c>
      <c r="F67" s="135">
        <f>IF(ISNUMBER('将来負担比率（分子）の構造'!J$52), IF('将来負担比率（分子）の構造'!J$52 &lt; 0, 0, '将来負担比率（分子）の構造'!J$52), NA())</f>
        <v>5092</v>
      </c>
      <c r="G67" s="135" t="e">
        <f>NA()</f>
        <v>#N/A</v>
      </c>
      <c r="H67" s="135" t="e">
        <f>NA()</f>
        <v>#N/A</v>
      </c>
      <c r="I67" s="135">
        <f>IF(ISNUMBER('将来負担比率（分子）の構造'!K$52), IF('将来負担比率（分子）の構造'!K$52 &lt; 0, 0, '将来負担比率（分子）の構造'!K$52), NA())</f>
        <v>4995</v>
      </c>
      <c r="J67" s="135" t="e">
        <f>NA()</f>
        <v>#N/A</v>
      </c>
      <c r="K67" s="135" t="e">
        <f>NA()</f>
        <v>#N/A</v>
      </c>
      <c r="L67" s="135">
        <f>IF(ISNUMBER('将来負担比率（分子）の構造'!L$52), IF('将来負担比率（分子）の構造'!L$52 &lt; 0, 0, '将来負担比率（分子）の構造'!L$52), NA())</f>
        <v>4512</v>
      </c>
      <c r="M67" s="135" t="e">
        <f>NA()</f>
        <v>#N/A</v>
      </c>
      <c r="N67" s="135" t="e">
        <f>NA()</f>
        <v>#N/A</v>
      </c>
      <c r="O67" s="135">
        <f>IF(ISNUMBER('将来負担比率（分子）の構造'!M$52), IF('将来負担比率（分子）の構造'!M$52 &lt; 0, 0, '将来負担比率（分子）の構造'!M$52), NA())</f>
        <v>3751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5467639</v>
      </c>
      <c r="S5" s="583"/>
      <c r="T5" s="583"/>
      <c r="U5" s="583"/>
      <c r="V5" s="583"/>
      <c r="W5" s="583"/>
      <c r="X5" s="583"/>
      <c r="Y5" s="584"/>
      <c r="Z5" s="585">
        <v>46.8</v>
      </c>
      <c r="AA5" s="585"/>
      <c r="AB5" s="585"/>
      <c r="AC5" s="585"/>
      <c r="AD5" s="586">
        <v>5346527</v>
      </c>
      <c r="AE5" s="586"/>
      <c r="AF5" s="586"/>
      <c r="AG5" s="586"/>
      <c r="AH5" s="586"/>
      <c r="AI5" s="586"/>
      <c r="AJ5" s="586"/>
      <c r="AK5" s="586"/>
      <c r="AL5" s="587">
        <v>75.900000000000006</v>
      </c>
      <c r="AM5" s="588"/>
      <c r="AN5" s="588"/>
      <c r="AO5" s="589"/>
      <c r="AP5" s="579" t="s">
        <v>208</v>
      </c>
      <c r="AQ5" s="580"/>
      <c r="AR5" s="580"/>
      <c r="AS5" s="580"/>
      <c r="AT5" s="580"/>
      <c r="AU5" s="580"/>
      <c r="AV5" s="580"/>
      <c r="AW5" s="580"/>
      <c r="AX5" s="580"/>
      <c r="AY5" s="580"/>
      <c r="AZ5" s="580"/>
      <c r="BA5" s="580"/>
      <c r="BB5" s="580"/>
      <c r="BC5" s="580"/>
      <c r="BD5" s="580"/>
      <c r="BE5" s="580"/>
      <c r="BF5" s="581"/>
      <c r="BG5" s="593">
        <v>5341824</v>
      </c>
      <c r="BH5" s="594"/>
      <c r="BI5" s="594"/>
      <c r="BJ5" s="594"/>
      <c r="BK5" s="594"/>
      <c r="BL5" s="594"/>
      <c r="BM5" s="594"/>
      <c r="BN5" s="595"/>
      <c r="BO5" s="596">
        <v>97.7</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159113</v>
      </c>
      <c r="S6" s="594"/>
      <c r="T6" s="594"/>
      <c r="U6" s="594"/>
      <c r="V6" s="594"/>
      <c r="W6" s="594"/>
      <c r="X6" s="594"/>
      <c r="Y6" s="595"/>
      <c r="Z6" s="596">
        <v>1.4</v>
      </c>
      <c r="AA6" s="596"/>
      <c r="AB6" s="596"/>
      <c r="AC6" s="596"/>
      <c r="AD6" s="597">
        <v>159113</v>
      </c>
      <c r="AE6" s="597"/>
      <c r="AF6" s="597"/>
      <c r="AG6" s="597"/>
      <c r="AH6" s="597"/>
      <c r="AI6" s="597"/>
      <c r="AJ6" s="597"/>
      <c r="AK6" s="597"/>
      <c r="AL6" s="598">
        <v>2.2999999999999998</v>
      </c>
      <c r="AM6" s="599"/>
      <c r="AN6" s="599"/>
      <c r="AO6" s="600"/>
      <c r="AP6" s="590" t="s">
        <v>214</v>
      </c>
      <c r="AQ6" s="591"/>
      <c r="AR6" s="591"/>
      <c r="AS6" s="591"/>
      <c r="AT6" s="591"/>
      <c r="AU6" s="591"/>
      <c r="AV6" s="591"/>
      <c r="AW6" s="591"/>
      <c r="AX6" s="591"/>
      <c r="AY6" s="591"/>
      <c r="AZ6" s="591"/>
      <c r="BA6" s="591"/>
      <c r="BB6" s="591"/>
      <c r="BC6" s="591"/>
      <c r="BD6" s="591"/>
      <c r="BE6" s="591"/>
      <c r="BF6" s="592"/>
      <c r="BG6" s="593">
        <v>5341824</v>
      </c>
      <c r="BH6" s="594"/>
      <c r="BI6" s="594"/>
      <c r="BJ6" s="594"/>
      <c r="BK6" s="594"/>
      <c r="BL6" s="594"/>
      <c r="BM6" s="594"/>
      <c r="BN6" s="595"/>
      <c r="BO6" s="596">
        <v>97.7</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121195</v>
      </c>
      <c r="CS6" s="594"/>
      <c r="CT6" s="594"/>
      <c r="CU6" s="594"/>
      <c r="CV6" s="594"/>
      <c r="CW6" s="594"/>
      <c r="CX6" s="594"/>
      <c r="CY6" s="595"/>
      <c r="CZ6" s="596">
        <v>1.1000000000000001</v>
      </c>
      <c r="DA6" s="596"/>
      <c r="DB6" s="596"/>
      <c r="DC6" s="596"/>
      <c r="DD6" s="602" t="s">
        <v>209</v>
      </c>
      <c r="DE6" s="594"/>
      <c r="DF6" s="594"/>
      <c r="DG6" s="594"/>
      <c r="DH6" s="594"/>
      <c r="DI6" s="594"/>
      <c r="DJ6" s="594"/>
      <c r="DK6" s="594"/>
      <c r="DL6" s="594"/>
      <c r="DM6" s="594"/>
      <c r="DN6" s="594"/>
      <c r="DO6" s="594"/>
      <c r="DP6" s="595"/>
      <c r="DQ6" s="602">
        <v>121195</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6194</v>
      </c>
      <c r="S7" s="594"/>
      <c r="T7" s="594"/>
      <c r="U7" s="594"/>
      <c r="V7" s="594"/>
      <c r="W7" s="594"/>
      <c r="X7" s="594"/>
      <c r="Y7" s="595"/>
      <c r="Z7" s="596">
        <v>0.1</v>
      </c>
      <c r="AA7" s="596"/>
      <c r="AB7" s="596"/>
      <c r="AC7" s="596"/>
      <c r="AD7" s="597">
        <v>6194</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1919924</v>
      </c>
      <c r="BH7" s="594"/>
      <c r="BI7" s="594"/>
      <c r="BJ7" s="594"/>
      <c r="BK7" s="594"/>
      <c r="BL7" s="594"/>
      <c r="BM7" s="594"/>
      <c r="BN7" s="595"/>
      <c r="BO7" s="596">
        <v>35.1</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1201826</v>
      </c>
      <c r="CS7" s="594"/>
      <c r="CT7" s="594"/>
      <c r="CU7" s="594"/>
      <c r="CV7" s="594"/>
      <c r="CW7" s="594"/>
      <c r="CX7" s="594"/>
      <c r="CY7" s="595"/>
      <c r="CZ7" s="596">
        <v>10.9</v>
      </c>
      <c r="DA7" s="596"/>
      <c r="DB7" s="596"/>
      <c r="DC7" s="596"/>
      <c r="DD7" s="602">
        <v>40762</v>
      </c>
      <c r="DE7" s="594"/>
      <c r="DF7" s="594"/>
      <c r="DG7" s="594"/>
      <c r="DH7" s="594"/>
      <c r="DI7" s="594"/>
      <c r="DJ7" s="594"/>
      <c r="DK7" s="594"/>
      <c r="DL7" s="594"/>
      <c r="DM7" s="594"/>
      <c r="DN7" s="594"/>
      <c r="DO7" s="594"/>
      <c r="DP7" s="595"/>
      <c r="DQ7" s="602">
        <v>1079389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28061</v>
      </c>
      <c r="S8" s="594"/>
      <c r="T8" s="594"/>
      <c r="U8" s="594"/>
      <c r="V8" s="594"/>
      <c r="W8" s="594"/>
      <c r="X8" s="594"/>
      <c r="Y8" s="595"/>
      <c r="Z8" s="596">
        <v>0.2</v>
      </c>
      <c r="AA8" s="596"/>
      <c r="AB8" s="596"/>
      <c r="AC8" s="596"/>
      <c r="AD8" s="597">
        <v>28061</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59852</v>
      </c>
      <c r="BH8" s="594"/>
      <c r="BI8" s="594"/>
      <c r="BJ8" s="594"/>
      <c r="BK8" s="594"/>
      <c r="BL8" s="594"/>
      <c r="BM8" s="594"/>
      <c r="BN8" s="595"/>
      <c r="BO8" s="596">
        <v>1.1000000000000001</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3857835</v>
      </c>
      <c r="CS8" s="594"/>
      <c r="CT8" s="594"/>
      <c r="CU8" s="594"/>
      <c r="CV8" s="594"/>
      <c r="CW8" s="594"/>
      <c r="CX8" s="594"/>
      <c r="CY8" s="595"/>
      <c r="CZ8" s="596">
        <v>35</v>
      </c>
      <c r="DA8" s="596"/>
      <c r="DB8" s="596"/>
      <c r="DC8" s="596"/>
      <c r="DD8" s="602">
        <v>5191</v>
      </c>
      <c r="DE8" s="594"/>
      <c r="DF8" s="594"/>
      <c r="DG8" s="594"/>
      <c r="DH8" s="594"/>
      <c r="DI8" s="594"/>
      <c r="DJ8" s="594"/>
      <c r="DK8" s="594"/>
      <c r="DL8" s="594"/>
      <c r="DM8" s="594"/>
      <c r="DN8" s="594"/>
      <c r="DO8" s="594"/>
      <c r="DP8" s="595"/>
      <c r="DQ8" s="602">
        <v>2264181</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17183</v>
      </c>
      <c r="S9" s="594"/>
      <c r="T9" s="594"/>
      <c r="U9" s="594"/>
      <c r="V9" s="594"/>
      <c r="W9" s="594"/>
      <c r="X9" s="594"/>
      <c r="Y9" s="595"/>
      <c r="Z9" s="596">
        <v>0.1</v>
      </c>
      <c r="AA9" s="596"/>
      <c r="AB9" s="596"/>
      <c r="AC9" s="596"/>
      <c r="AD9" s="597">
        <v>17183</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1432237</v>
      </c>
      <c r="BH9" s="594"/>
      <c r="BI9" s="594"/>
      <c r="BJ9" s="594"/>
      <c r="BK9" s="594"/>
      <c r="BL9" s="594"/>
      <c r="BM9" s="594"/>
      <c r="BN9" s="595"/>
      <c r="BO9" s="596">
        <v>26.2</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1315618</v>
      </c>
      <c r="CS9" s="594"/>
      <c r="CT9" s="594"/>
      <c r="CU9" s="594"/>
      <c r="CV9" s="594"/>
      <c r="CW9" s="594"/>
      <c r="CX9" s="594"/>
      <c r="CY9" s="595"/>
      <c r="CZ9" s="596">
        <v>11.9</v>
      </c>
      <c r="DA9" s="596"/>
      <c r="DB9" s="596"/>
      <c r="DC9" s="596"/>
      <c r="DD9" s="602">
        <v>48928</v>
      </c>
      <c r="DE9" s="594"/>
      <c r="DF9" s="594"/>
      <c r="DG9" s="594"/>
      <c r="DH9" s="594"/>
      <c r="DI9" s="594"/>
      <c r="DJ9" s="594"/>
      <c r="DK9" s="594"/>
      <c r="DL9" s="594"/>
      <c r="DM9" s="594"/>
      <c r="DN9" s="594"/>
      <c r="DO9" s="594"/>
      <c r="DP9" s="595"/>
      <c r="DQ9" s="602">
        <v>978143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352480</v>
      </c>
      <c r="S10" s="594"/>
      <c r="T10" s="594"/>
      <c r="U10" s="594"/>
      <c r="V10" s="594"/>
      <c r="W10" s="594"/>
      <c r="X10" s="594"/>
      <c r="Y10" s="595"/>
      <c r="Z10" s="596">
        <v>3</v>
      </c>
      <c r="AA10" s="596"/>
      <c r="AB10" s="596"/>
      <c r="AC10" s="596"/>
      <c r="AD10" s="597">
        <v>352480</v>
      </c>
      <c r="AE10" s="597"/>
      <c r="AF10" s="597"/>
      <c r="AG10" s="597"/>
      <c r="AH10" s="597"/>
      <c r="AI10" s="597"/>
      <c r="AJ10" s="597"/>
      <c r="AK10" s="597"/>
      <c r="AL10" s="598">
        <v>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83407</v>
      </c>
      <c r="BH10" s="594"/>
      <c r="BI10" s="594"/>
      <c r="BJ10" s="594"/>
      <c r="BK10" s="594"/>
      <c r="BL10" s="594"/>
      <c r="BM10" s="594"/>
      <c r="BN10" s="595"/>
      <c r="BO10" s="596">
        <v>1.5</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29064</v>
      </c>
      <c r="CS10" s="594"/>
      <c r="CT10" s="594"/>
      <c r="CU10" s="594"/>
      <c r="CV10" s="594"/>
      <c r="CW10" s="594"/>
      <c r="CX10" s="594"/>
      <c r="CY10" s="595"/>
      <c r="CZ10" s="596">
        <v>0.3</v>
      </c>
      <c r="DA10" s="596"/>
      <c r="DB10" s="596"/>
      <c r="DC10" s="596"/>
      <c r="DD10" s="602" t="s">
        <v>111</v>
      </c>
      <c r="DE10" s="594"/>
      <c r="DF10" s="594"/>
      <c r="DG10" s="594"/>
      <c r="DH10" s="594"/>
      <c r="DI10" s="594"/>
      <c r="DJ10" s="594"/>
      <c r="DK10" s="594"/>
      <c r="DL10" s="594"/>
      <c r="DM10" s="594"/>
      <c r="DN10" s="594"/>
      <c r="DO10" s="594"/>
      <c r="DP10" s="595"/>
      <c r="DQ10" s="602">
        <v>1578</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63086</v>
      </c>
      <c r="S11" s="594"/>
      <c r="T11" s="594"/>
      <c r="U11" s="594"/>
      <c r="V11" s="594"/>
      <c r="W11" s="594"/>
      <c r="X11" s="594"/>
      <c r="Y11" s="595"/>
      <c r="Z11" s="596">
        <v>0.5</v>
      </c>
      <c r="AA11" s="596"/>
      <c r="AB11" s="596"/>
      <c r="AC11" s="596"/>
      <c r="AD11" s="597">
        <v>63086</v>
      </c>
      <c r="AE11" s="597"/>
      <c r="AF11" s="597"/>
      <c r="AG11" s="597"/>
      <c r="AH11" s="597"/>
      <c r="AI11" s="597"/>
      <c r="AJ11" s="597"/>
      <c r="AK11" s="597"/>
      <c r="AL11" s="598">
        <v>0.9</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344428</v>
      </c>
      <c r="BH11" s="594"/>
      <c r="BI11" s="594"/>
      <c r="BJ11" s="594"/>
      <c r="BK11" s="594"/>
      <c r="BL11" s="594"/>
      <c r="BM11" s="594"/>
      <c r="BN11" s="595"/>
      <c r="BO11" s="596">
        <v>6.3</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400702</v>
      </c>
      <c r="CS11" s="594"/>
      <c r="CT11" s="594"/>
      <c r="CU11" s="594"/>
      <c r="CV11" s="594"/>
      <c r="CW11" s="594"/>
      <c r="CX11" s="594"/>
      <c r="CY11" s="595"/>
      <c r="CZ11" s="596">
        <v>3.6</v>
      </c>
      <c r="DA11" s="596"/>
      <c r="DB11" s="596"/>
      <c r="DC11" s="596"/>
      <c r="DD11" s="602">
        <v>28326</v>
      </c>
      <c r="DE11" s="594"/>
      <c r="DF11" s="594"/>
      <c r="DG11" s="594"/>
      <c r="DH11" s="594"/>
      <c r="DI11" s="594"/>
      <c r="DJ11" s="594"/>
      <c r="DK11" s="594"/>
      <c r="DL11" s="594"/>
      <c r="DM11" s="594"/>
      <c r="DN11" s="594"/>
      <c r="DO11" s="594"/>
      <c r="DP11" s="595"/>
      <c r="DQ11" s="602">
        <v>233431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3107846</v>
      </c>
      <c r="BH12" s="594"/>
      <c r="BI12" s="594"/>
      <c r="BJ12" s="594"/>
      <c r="BK12" s="594"/>
      <c r="BL12" s="594"/>
      <c r="BM12" s="594"/>
      <c r="BN12" s="595"/>
      <c r="BO12" s="596">
        <v>56.8</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265407</v>
      </c>
      <c r="CS12" s="594"/>
      <c r="CT12" s="594"/>
      <c r="CU12" s="594"/>
      <c r="CV12" s="594"/>
      <c r="CW12" s="594"/>
      <c r="CX12" s="594"/>
      <c r="CY12" s="595"/>
      <c r="CZ12" s="596">
        <v>2.4</v>
      </c>
      <c r="DA12" s="596"/>
      <c r="DB12" s="596"/>
      <c r="DC12" s="596"/>
      <c r="DD12" s="602">
        <v>61070</v>
      </c>
      <c r="DE12" s="594"/>
      <c r="DF12" s="594"/>
      <c r="DG12" s="594"/>
      <c r="DH12" s="594"/>
      <c r="DI12" s="594"/>
      <c r="DJ12" s="594"/>
      <c r="DK12" s="594"/>
      <c r="DL12" s="594"/>
      <c r="DM12" s="594"/>
      <c r="DN12" s="594"/>
      <c r="DO12" s="594"/>
      <c r="DP12" s="595"/>
      <c r="DQ12" s="602">
        <v>226426</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30894</v>
      </c>
      <c r="S13" s="594"/>
      <c r="T13" s="594"/>
      <c r="U13" s="594"/>
      <c r="V13" s="594"/>
      <c r="W13" s="594"/>
      <c r="X13" s="594"/>
      <c r="Y13" s="595"/>
      <c r="Z13" s="596">
        <v>0.3</v>
      </c>
      <c r="AA13" s="596"/>
      <c r="AB13" s="596"/>
      <c r="AC13" s="596"/>
      <c r="AD13" s="597">
        <v>30894</v>
      </c>
      <c r="AE13" s="597"/>
      <c r="AF13" s="597"/>
      <c r="AG13" s="597"/>
      <c r="AH13" s="597"/>
      <c r="AI13" s="597"/>
      <c r="AJ13" s="597"/>
      <c r="AK13" s="597"/>
      <c r="AL13" s="598">
        <v>0.4</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3092606</v>
      </c>
      <c r="BH13" s="594"/>
      <c r="BI13" s="594"/>
      <c r="BJ13" s="594"/>
      <c r="BK13" s="594"/>
      <c r="BL13" s="594"/>
      <c r="BM13" s="594"/>
      <c r="BN13" s="595"/>
      <c r="BO13" s="596">
        <v>56.6</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1097592</v>
      </c>
      <c r="CS13" s="594"/>
      <c r="CT13" s="594"/>
      <c r="CU13" s="594"/>
      <c r="CV13" s="594"/>
      <c r="CW13" s="594"/>
      <c r="CX13" s="594"/>
      <c r="CY13" s="595"/>
      <c r="CZ13" s="596">
        <v>10</v>
      </c>
      <c r="DA13" s="596"/>
      <c r="DB13" s="596"/>
      <c r="DC13" s="596"/>
      <c r="DD13" s="602">
        <v>732068</v>
      </c>
      <c r="DE13" s="594"/>
      <c r="DF13" s="594"/>
      <c r="DG13" s="594"/>
      <c r="DH13" s="594"/>
      <c r="DI13" s="594"/>
      <c r="DJ13" s="594"/>
      <c r="DK13" s="594"/>
      <c r="DL13" s="594"/>
      <c r="DM13" s="594"/>
      <c r="DN13" s="594"/>
      <c r="DO13" s="594"/>
      <c r="DP13" s="595"/>
      <c r="DQ13" s="602">
        <v>638144</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81572</v>
      </c>
      <c r="BH14" s="594"/>
      <c r="BI14" s="594"/>
      <c r="BJ14" s="594"/>
      <c r="BK14" s="594"/>
      <c r="BL14" s="594"/>
      <c r="BM14" s="594"/>
      <c r="BN14" s="595"/>
      <c r="BO14" s="596">
        <v>1.5</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625875</v>
      </c>
      <c r="CS14" s="594"/>
      <c r="CT14" s="594"/>
      <c r="CU14" s="594"/>
      <c r="CV14" s="594"/>
      <c r="CW14" s="594"/>
      <c r="CX14" s="594"/>
      <c r="CY14" s="595"/>
      <c r="CZ14" s="596">
        <v>5.7</v>
      </c>
      <c r="DA14" s="596"/>
      <c r="DB14" s="596"/>
      <c r="DC14" s="596"/>
      <c r="DD14" s="602">
        <v>27097</v>
      </c>
      <c r="DE14" s="594"/>
      <c r="DF14" s="594"/>
      <c r="DG14" s="594"/>
      <c r="DH14" s="594"/>
      <c r="DI14" s="594"/>
      <c r="DJ14" s="594"/>
      <c r="DK14" s="594"/>
      <c r="DL14" s="594"/>
      <c r="DM14" s="594"/>
      <c r="DN14" s="594"/>
      <c r="DO14" s="594"/>
      <c r="DP14" s="595"/>
      <c r="DQ14" s="602">
        <v>621032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13410</v>
      </c>
      <c r="S15" s="594"/>
      <c r="T15" s="594"/>
      <c r="U15" s="594"/>
      <c r="V15" s="594"/>
      <c r="W15" s="594"/>
      <c r="X15" s="594"/>
      <c r="Y15" s="595"/>
      <c r="Z15" s="596">
        <v>0.1</v>
      </c>
      <c r="AA15" s="596"/>
      <c r="AB15" s="596"/>
      <c r="AC15" s="596"/>
      <c r="AD15" s="597">
        <v>13410</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232482</v>
      </c>
      <c r="BH15" s="594"/>
      <c r="BI15" s="594"/>
      <c r="BJ15" s="594"/>
      <c r="BK15" s="594"/>
      <c r="BL15" s="594"/>
      <c r="BM15" s="594"/>
      <c r="BN15" s="595"/>
      <c r="BO15" s="596">
        <v>4.3</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1148718</v>
      </c>
      <c r="CS15" s="594"/>
      <c r="CT15" s="594"/>
      <c r="CU15" s="594"/>
      <c r="CV15" s="594"/>
      <c r="CW15" s="594"/>
      <c r="CX15" s="594"/>
      <c r="CY15" s="595"/>
      <c r="CZ15" s="596">
        <v>10.4</v>
      </c>
      <c r="DA15" s="596"/>
      <c r="DB15" s="596"/>
      <c r="DC15" s="596"/>
      <c r="DD15" s="602">
        <v>304507</v>
      </c>
      <c r="DE15" s="594"/>
      <c r="DF15" s="594"/>
      <c r="DG15" s="594"/>
      <c r="DH15" s="594"/>
      <c r="DI15" s="594"/>
      <c r="DJ15" s="594"/>
      <c r="DK15" s="594"/>
      <c r="DL15" s="594"/>
      <c r="DM15" s="594"/>
      <c r="DN15" s="594"/>
      <c r="DO15" s="594"/>
      <c r="DP15" s="595"/>
      <c r="DQ15" s="602">
        <v>852816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1146870</v>
      </c>
      <c r="S16" s="594"/>
      <c r="T16" s="594"/>
      <c r="U16" s="594"/>
      <c r="V16" s="594"/>
      <c r="W16" s="594"/>
      <c r="X16" s="594"/>
      <c r="Y16" s="595"/>
      <c r="Z16" s="596">
        <v>9.8000000000000007</v>
      </c>
      <c r="AA16" s="596"/>
      <c r="AB16" s="596"/>
      <c r="AC16" s="596"/>
      <c r="AD16" s="597">
        <v>959022</v>
      </c>
      <c r="AE16" s="597"/>
      <c r="AF16" s="597"/>
      <c r="AG16" s="597"/>
      <c r="AH16" s="597"/>
      <c r="AI16" s="597"/>
      <c r="AJ16" s="597"/>
      <c r="AK16" s="597"/>
      <c r="AL16" s="598">
        <v>13.6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959022</v>
      </c>
      <c r="S17" s="594"/>
      <c r="T17" s="594"/>
      <c r="U17" s="594"/>
      <c r="V17" s="594"/>
      <c r="W17" s="594"/>
      <c r="X17" s="594"/>
      <c r="Y17" s="595"/>
      <c r="Z17" s="596">
        <v>8.1999999999999993</v>
      </c>
      <c r="AA17" s="596"/>
      <c r="AB17" s="596"/>
      <c r="AC17" s="596"/>
      <c r="AD17" s="597">
        <v>959022</v>
      </c>
      <c r="AE17" s="597"/>
      <c r="AF17" s="597"/>
      <c r="AG17" s="597"/>
      <c r="AH17" s="597"/>
      <c r="AI17" s="597"/>
      <c r="AJ17" s="597"/>
      <c r="AK17" s="597"/>
      <c r="AL17" s="598">
        <v>13.6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955717</v>
      </c>
      <c r="CS17" s="594"/>
      <c r="CT17" s="594"/>
      <c r="CU17" s="594"/>
      <c r="CV17" s="594"/>
      <c r="CW17" s="594"/>
      <c r="CX17" s="594"/>
      <c r="CY17" s="595"/>
      <c r="CZ17" s="596">
        <v>8.6999999999999993</v>
      </c>
      <c r="DA17" s="596"/>
      <c r="DB17" s="596"/>
      <c r="DC17" s="596"/>
      <c r="DD17" s="602" t="s">
        <v>111</v>
      </c>
      <c r="DE17" s="594"/>
      <c r="DF17" s="594"/>
      <c r="DG17" s="594"/>
      <c r="DH17" s="594"/>
      <c r="DI17" s="594"/>
      <c r="DJ17" s="594"/>
      <c r="DK17" s="594"/>
      <c r="DL17" s="594"/>
      <c r="DM17" s="594"/>
      <c r="DN17" s="594"/>
      <c r="DO17" s="594"/>
      <c r="DP17" s="595"/>
      <c r="DQ17" s="602">
        <v>904996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187845</v>
      </c>
      <c r="S18" s="594"/>
      <c r="T18" s="594"/>
      <c r="U18" s="594"/>
      <c r="V18" s="594"/>
      <c r="W18" s="594"/>
      <c r="X18" s="594"/>
      <c r="Y18" s="595"/>
      <c r="Z18" s="596">
        <v>1.6</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3</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125815</v>
      </c>
      <c r="BH19" s="594"/>
      <c r="BI19" s="594"/>
      <c r="BJ19" s="594"/>
      <c r="BK19" s="594"/>
      <c r="BL19" s="594"/>
      <c r="BM19" s="594"/>
      <c r="BN19" s="595"/>
      <c r="BO19" s="596">
        <v>2.2999999999999998</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7284930</v>
      </c>
      <c r="S20" s="594"/>
      <c r="T20" s="594"/>
      <c r="U20" s="594"/>
      <c r="V20" s="594"/>
      <c r="W20" s="594"/>
      <c r="X20" s="594"/>
      <c r="Y20" s="595"/>
      <c r="Z20" s="596">
        <v>62.3</v>
      </c>
      <c r="AA20" s="596"/>
      <c r="AB20" s="596"/>
      <c r="AC20" s="596"/>
      <c r="AD20" s="597">
        <v>6975970</v>
      </c>
      <c r="AE20" s="597"/>
      <c r="AF20" s="597"/>
      <c r="AG20" s="597"/>
      <c r="AH20" s="597"/>
      <c r="AI20" s="597"/>
      <c r="AJ20" s="597"/>
      <c r="AK20" s="597"/>
      <c r="AL20" s="598">
        <v>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125815</v>
      </c>
      <c r="BH20" s="594"/>
      <c r="BI20" s="594"/>
      <c r="BJ20" s="594"/>
      <c r="BK20" s="594"/>
      <c r="BL20" s="594"/>
      <c r="BM20" s="594"/>
      <c r="BN20" s="595"/>
      <c r="BO20" s="596">
        <v>2.2999999999999998</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11019549</v>
      </c>
      <c r="CS20" s="594"/>
      <c r="CT20" s="594"/>
      <c r="CU20" s="594"/>
      <c r="CV20" s="594"/>
      <c r="CW20" s="594"/>
      <c r="CX20" s="594"/>
      <c r="CY20" s="595"/>
      <c r="CZ20" s="596">
        <v>100</v>
      </c>
      <c r="DA20" s="596"/>
      <c r="DB20" s="596"/>
      <c r="DC20" s="596"/>
      <c r="DD20" s="602">
        <v>1247949</v>
      </c>
      <c r="DE20" s="594"/>
      <c r="DF20" s="594"/>
      <c r="DG20" s="594"/>
      <c r="DH20" s="594"/>
      <c r="DI20" s="594"/>
      <c r="DJ20" s="594"/>
      <c r="DK20" s="594"/>
      <c r="DL20" s="594"/>
      <c r="DM20" s="594"/>
      <c r="DN20" s="594"/>
      <c r="DO20" s="594"/>
      <c r="DP20" s="595"/>
      <c r="DQ20" s="602">
        <v>7921331</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6715</v>
      </c>
      <c r="S21" s="594"/>
      <c r="T21" s="594"/>
      <c r="U21" s="594"/>
      <c r="V21" s="594"/>
      <c r="W21" s="594"/>
      <c r="X21" s="594"/>
      <c r="Y21" s="595"/>
      <c r="Z21" s="596">
        <v>0.1</v>
      </c>
      <c r="AA21" s="596"/>
      <c r="AB21" s="596"/>
      <c r="AC21" s="596"/>
      <c r="AD21" s="597">
        <v>6715</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4703</v>
      </c>
      <c r="BH21" s="594"/>
      <c r="BI21" s="594"/>
      <c r="BJ21" s="594"/>
      <c r="BK21" s="594"/>
      <c r="BL21" s="594"/>
      <c r="BM21" s="594"/>
      <c r="BN21" s="595"/>
      <c r="BO21" s="596">
        <v>0.1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162876</v>
      </c>
      <c r="S22" s="594"/>
      <c r="T22" s="594"/>
      <c r="U22" s="594"/>
      <c r="V22" s="594"/>
      <c r="W22" s="594"/>
      <c r="X22" s="594"/>
      <c r="Y22" s="595"/>
      <c r="Z22" s="596">
        <v>1.4</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112669</v>
      </c>
      <c r="S23" s="594"/>
      <c r="T23" s="594"/>
      <c r="U23" s="594"/>
      <c r="V23" s="594"/>
      <c r="W23" s="594"/>
      <c r="X23" s="594"/>
      <c r="Y23" s="595"/>
      <c r="Z23" s="596">
        <v>1</v>
      </c>
      <c r="AA23" s="596"/>
      <c r="AB23" s="596"/>
      <c r="AC23" s="596"/>
      <c r="AD23" s="597">
        <v>8152</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121112</v>
      </c>
      <c r="BH23" s="594"/>
      <c r="BI23" s="594"/>
      <c r="BJ23" s="594"/>
      <c r="BK23" s="594"/>
      <c r="BL23" s="594"/>
      <c r="BM23" s="594"/>
      <c r="BN23" s="595"/>
      <c r="BO23" s="596">
        <v>2.2000000000000002</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260036</v>
      </c>
      <c r="S24" s="594"/>
      <c r="T24" s="594"/>
      <c r="U24" s="594"/>
      <c r="V24" s="594"/>
      <c r="W24" s="594"/>
      <c r="X24" s="594"/>
      <c r="Y24" s="595"/>
      <c r="Z24" s="596">
        <v>2.2000000000000002</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4709773</v>
      </c>
      <c r="CS24" s="583"/>
      <c r="CT24" s="583"/>
      <c r="CU24" s="583"/>
      <c r="CV24" s="583"/>
      <c r="CW24" s="583"/>
      <c r="CX24" s="583"/>
      <c r="CY24" s="584"/>
      <c r="CZ24" s="620">
        <v>42.7</v>
      </c>
      <c r="DA24" s="621"/>
      <c r="DB24" s="621"/>
      <c r="DC24" s="622"/>
      <c r="DD24" s="619">
        <v>3157002</v>
      </c>
      <c r="DE24" s="583"/>
      <c r="DF24" s="583"/>
      <c r="DG24" s="583"/>
      <c r="DH24" s="583"/>
      <c r="DI24" s="583"/>
      <c r="DJ24" s="583"/>
      <c r="DK24" s="584"/>
      <c r="DL24" s="619">
        <v>2898553</v>
      </c>
      <c r="DM24" s="583"/>
      <c r="DN24" s="583"/>
      <c r="DO24" s="583"/>
      <c r="DP24" s="583"/>
      <c r="DQ24" s="583"/>
      <c r="DR24" s="583"/>
      <c r="DS24" s="583"/>
      <c r="DT24" s="583"/>
      <c r="DU24" s="583"/>
      <c r="DV24" s="584"/>
      <c r="DW24" s="587">
        <v>38.799999999999997</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1192062</v>
      </c>
      <c r="S25" s="594"/>
      <c r="T25" s="594"/>
      <c r="U25" s="594"/>
      <c r="V25" s="594"/>
      <c r="W25" s="594"/>
      <c r="X25" s="594"/>
      <c r="Y25" s="595"/>
      <c r="Z25" s="596">
        <v>10.199999999999999</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1668019</v>
      </c>
      <c r="CS25" s="625"/>
      <c r="CT25" s="625"/>
      <c r="CU25" s="625"/>
      <c r="CV25" s="625"/>
      <c r="CW25" s="625"/>
      <c r="CX25" s="625"/>
      <c r="CY25" s="626"/>
      <c r="CZ25" s="627">
        <v>15.1</v>
      </c>
      <c r="DA25" s="628"/>
      <c r="DB25" s="628"/>
      <c r="DC25" s="629"/>
      <c r="DD25" s="602">
        <v>1488159</v>
      </c>
      <c r="DE25" s="625"/>
      <c r="DF25" s="625"/>
      <c r="DG25" s="625"/>
      <c r="DH25" s="625"/>
      <c r="DI25" s="625"/>
      <c r="DJ25" s="625"/>
      <c r="DK25" s="626"/>
      <c r="DL25" s="602">
        <v>1417009</v>
      </c>
      <c r="DM25" s="625"/>
      <c r="DN25" s="625"/>
      <c r="DO25" s="625"/>
      <c r="DP25" s="625"/>
      <c r="DQ25" s="625"/>
      <c r="DR25" s="625"/>
      <c r="DS25" s="625"/>
      <c r="DT25" s="625"/>
      <c r="DU25" s="625"/>
      <c r="DV25" s="626"/>
      <c r="DW25" s="598">
        <v>18.899999999999999</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1052082</v>
      </c>
      <c r="CS26" s="594"/>
      <c r="CT26" s="594"/>
      <c r="CU26" s="594"/>
      <c r="CV26" s="594"/>
      <c r="CW26" s="594"/>
      <c r="CX26" s="594"/>
      <c r="CY26" s="595"/>
      <c r="CZ26" s="627">
        <v>9.5</v>
      </c>
      <c r="DA26" s="628"/>
      <c r="DB26" s="628"/>
      <c r="DC26" s="629"/>
      <c r="DD26" s="602">
        <v>887102</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935807</v>
      </c>
      <c r="S27" s="594"/>
      <c r="T27" s="594"/>
      <c r="U27" s="594"/>
      <c r="V27" s="594"/>
      <c r="W27" s="594"/>
      <c r="X27" s="594"/>
      <c r="Y27" s="595"/>
      <c r="Z27" s="596">
        <v>8</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5467639</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2086051</v>
      </c>
      <c r="CS27" s="625"/>
      <c r="CT27" s="625"/>
      <c r="CU27" s="625"/>
      <c r="CV27" s="625"/>
      <c r="CW27" s="625"/>
      <c r="CX27" s="625"/>
      <c r="CY27" s="626"/>
      <c r="CZ27" s="627">
        <v>18.899999999999999</v>
      </c>
      <c r="DA27" s="628"/>
      <c r="DB27" s="628"/>
      <c r="DC27" s="629"/>
      <c r="DD27" s="602">
        <v>763861</v>
      </c>
      <c r="DE27" s="625"/>
      <c r="DF27" s="625"/>
      <c r="DG27" s="625"/>
      <c r="DH27" s="625"/>
      <c r="DI27" s="625"/>
      <c r="DJ27" s="625"/>
      <c r="DK27" s="626"/>
      <c r="DL27" s="602">
        <v>576562</v>
      </c>
      <c r="DM27" s="625"/>
      <c r="DN27" s="625"/>
      <c r="DO27" s="625"/>
      <c r="DP27" s="625"/>
      <c r="DQ27" s="625"/>
      <c r="DR27" s="625"/>
      <c r="DS27" s="625"/>
      <c r="DT27" s="625"/>
      <c r="DU27" s="625"/>
      <c r="DV27" s="626"/>
      <c r="DW27" s="598">
        <v>7.7</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58976</v>
      </c>
      <c r="S28" s="594"/>
      <c r="T28" s="594"/>
      <c r="U28" s="594"/>
      <c r="V28" s="594"/>
      <c r="W28" s="594"/>
      <c r="X28" s="594"/>
      <c r="Y28" s="595"/>
      <c r="Z28" s="596">
        <v>0.5</v>
      </c>
      <c r="AA28" s="596"/>
      <c r="AB28" s="596"/>
      <c r="AC28" s="596"/>
      <c r="AD28" s="597">
        <v>55751</v>
      </c>
      <c r="AE28" s="597"/>
      <c r="AF28" s="597"/>
      <c r="AG28" s="597"/>
      <c r="AH28" s="597"/>
      <c r="AI28" s="597"/>
      <c r="AJ28" s="597"/>
      <c r="AK28" s="597"/>
      <c r="AL28" s="598">
        <v>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955703</v>
      </c>
      <c r="CS28" s="594"/>
      <c r="CT28" s="594"/>
      <c r="CU28" s="594"/>
      <c r="CV28" s="594"/>
      <c r="CW28" s="594"/>
      <c r="CX28" s="594"/>
      <c r="CY28" s="595"/>
      <c r="CZ28" s="627">
        <v>8.6999999999999993</v>
      </c>
      <c r="DA28" s="628"/>
      <c r="DB28" s="628"/>
      <c r="DC28" s="629"/>
      <c r="DD28" s="602">
        <v>904982</v>
      </c>
      <c r="DE28" s="594"/>
      <c r="DF28" s="594"/>
      <c r="DG28" s="594"/>
      <c r="DH28" s="594"/>
      <c r="DI28" s="594"/>
      <c r="DJ28" s="594"/>
      <c r="DK28" s="595"/>
      <c r="DL28" s="602">
        <v>904982</v>
      </c>
      <c r="DM28" s="594"/>
      <c r="DN28" s="594"/>
      <c r="DO28" s="594"/>
      <c r="DP28" s="594"/>
      <c r="DQ28" s="594"/>
      <c r="DR28" s="594"/>
      <c r="DS28" s="594"/>
      <c r="DT28" s="594"/>
      <c r="DU28" s="594"/>
      <c r="DV28" s="595"/>
      <c r="DW28" s="598">
        <v>12.1</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4518</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955703</v>
      </c>
      <c r="CS29" s="625"/>
      <c r="CT29" s="625"/>
      <c r="CU29" s="625"/>
      <c r="CV29" s="625"/>
      <c r="CW29" s="625"/>
      <c r="CX29" s="625"/>
      <c r="CY29" s="626"/>
      <c r="CZ29" s="627">
        <v>8.6999999999999993</v>
      </c>
      <c r="DA29" s="628"/>
      <c r="DB29" s="628"/>
      <c r="DC29" s="629"/>
      <c r="DD29" s="602">
        <v>904982</v>
      </c>
      <c r="DE29" s="625"/>
      <c r="DF29" s="625"/>
      <c r="DG29" s="625"/>
      <c r="DH29" s="625"/>
      <c r="DI29" s="625"/>
      <c r="DJ29" s="625"/>
      <c r="DK29" s="626"/>
      <c r="DL29" s="602">
        <v>904982</v>
      </c>
      <c r="DM29" s="625"/>
      <c r="DN29" s="625"/>
      <c r="DO29" s="625"/>
      <c r="DP29" s="625"/>
      <c r="DQ29" s="625"/>
      <c r="DR29" s="625"/>
      <c r="DS29" s="625"/>
      <c r="DT29" s="625"/>
      <c r="DU29" s="625"/>
      <c r="DV29" s="626"/>
      <c r="DW29" s="598">
        <v>12.1</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78659</v>
      </c>
      <c r="S30" s="594"/>
      <c r="T30" s="594"/>
      <c r="U30" s="594"/>
      <c r="V30" s="594"/>
      <c r="W30" s="594"/>
      <c r="X30" s="594"/>
      <c r="Y30" s="595"/>
      <c r="Z30" s="596">
        <v>0.7</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98.8</v>
      </c>
      <c r="BH30" s="652"/>
      <c r="BI30" s="652"/>
      <c r="BJ30" s="652"/>
      <c r="BK30" s="652"/>
      <c r="BL30" s="652"/>
      <c r="BM30" s="588">
        <v>94.9</v>
      </c>
      <c r="BN30" s="652"/>
      <c r="BO30" s="652"/>
      <c r="BP30" s="652"/>
      <c r="BQ30" s="653"/>
      <c r="BR30" s="651">
        <v>98.4</v>
      </c>
      <c r="BS30" s="652"/>
      <c r="BT30" s="652"/>
      <c r="BU30" s="652"/>
      <c r="BV30" s="652"/>
      <c r="BW30" s="652"/>
      <c r="BX30" s="588">
        <v>92.7</v>
      </c>
      <c r="BY30" s="652"/>
      <c r="BZ30" s="652"/>
      <c r="CA30" s="652"/>
      <c r="CB30" s="653"/>
      <c r="CD30" s="656"/>
      <c r="CE30" s="657"/>
      <c r="CF30" s="607" t="s">
        <v>291</v>
      </c>
      <c r="CG30" s="608"/>
      <c r="CH30" s="608"/>
      <c r="CI30" s="608"/>
      <c r="CJ30" s="608"/>
      <c r="CK30" s="608"/>
      <c r="CL30" s="608"/>
      <c r="CM30" s="608"/>
      <c r="CN30" s="608"/>
      <c r="CO30" s="608"/>
      <c r="CP30" s="608"/>
      <c r="CQ30" s="609"/>
      <c r="CR30" s="593">
        <v>838344</v>
      </c>
      <c r="CS30" s="594"/>
      <c r="CT30" s="594"/>
      <c r="CU30" s="594"/>
      <c r="CV30" s="594"/>
      <c r="CW30" s="594"/>
      <c r="CX30" s="594"/>
      <c r="CY30" s="595"/>
      <c r="CZ30" s="627">
        <v>7.6</v>
      </c>
      <c r="DA30" s="628"/>
      <c r="DB30" s="628"/>
      <c r="DC30" s="629"/>
      <c r="DD30" s="602">
        <v>798238</v>
      </c>
      <c r="DE30" s="594"/>
      <c r="DF30" s="594"/>
      <c r="DG30" s="594"/>
      <c r="DH30" s="594"/>
      <c r="DI30" s="594"/>
      <c r="DJ30" s="594"/>
      <c r="DK30" s="595"/>
      <c r="DL30" s="602">
        <v>798238</v>
      </c>
      <c r="DM30" s="594"/>
      <c r="DN30" s="594"/>
      <c r="DO30" s="594"/>
      <c r="DP30" s="594"/>
      <c r="DQ30" s="594"/>
      <c r="DR30" s="594"/>
      <c r="DS30" s="594"/>
      <c r="DT30" s="594"/>
      <c r="DU30" s="594"/>
      <c r="DV30" s="595"/>
      <c r="DW30" s="598">
        <v>10.7</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561158</v>
      </c>
      <c r="S31" s="594"/>
      <c r="T31" s="594"/>
      <c r="U31" s="594"/>
      <c r="V31" s="594"/>
      <c r="W31" s="594"/>
      <c r="X31" s="594"/>
      <c r="Y31" s="595"/>
      <c r="Z31" s="596">
        <v>4.8</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98.6</v>
      </c>
      <c r="BH31" s="625"/>
      <c r="BI31" s="625"/>
      <c r="BJ31" s="625"/>
      <c r="BK31" s="625"/>
      <c r="BL31" s="625"/>
      <c r="BM31" s="599">
        <v>93.7</v>
      </c>
      <c r="BN31" s="649"/>
      <c r="BO31" s="649"/>
      <c r="BP31" s="649"/>
      <c r="BQ31" s="650"/>
      <c r="BR31" s="648">
        <v>98</v>
      </c>
      <c r="BS31" s="625"/>
      <c r="BT31" s="625"/>
      <c r="BU31" s="625"/>
      <c r="BV31" s="625"/>
      <c r="BW31" s="625"/>
      <c r="BX31" s="599">
        <v>91.1</v>
      </c>
      <c r="BY31" s="649"/>
      <c r="BZ31" s="649"/>
      <c r="CA31" s="649"/>
      <c r="CB31" s="650"/>
      <c r="CD31" s="656"/>
      <c r="CE31" s="657"/>
      <c r="CF31" s="607" t="s">
        <v>295</v>
      </c>
      <c r="CG31" s="608"/>
      <c r="CH31" s="608"/>
      <c r="CI31" s="608"/>
      <c r="CJ31" s="608"/>
      <c r="CK31" s="608"/>
      <c r="CL31" s="608"/>
      <c r="CM31" s="608"/>
      <c r="CN31" s="608"/>
      <c r="CO31" s="608"/>
      <c r="CP31" s="608"/>
      <c r="CQ31" s="609"/>
      <c r="CR31" s="593">
        <v>117359</v>
      </c>
      <c r="CS31" s="625"/>
      <c r="CT31" s="625"/>
      <c r="CU31" s="625"/>
      <c r="CV31" s="625"/>
      <c r="CW31" s="625"/>
      <c r="CX31" s="625"/>
      <c r="CY31" s="626"/>
      <c r="CZ31" s="627">
        <v>1.1000000000000001</v>
      </c>
      <c r="DA31" s="628"/>
      <c r="DB31" s="628"/>
      <c r="DC31" s="629"/>
      <c r="DD31" s="602">
        <v>106744</v>
      </c>
      <c r="DE31" s="625"/>
      <c r="DF31" s="625"/>
      <c r="DG31" s="625"/>
      <c r="DH31" s="625"/>
      <c r="DI31" s="625"/>
      <c r="DJ31" s="625"/>
      <c r="DK31" s="626"/>
      <c r="DL31" s="602">
        <v>106744</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238961</v>
      </c>
      <c r="S32" s="594"/>
      <c r="T32" s="594"/>
      <c r="U32" s="594"/>
      <c r="V32" s="594"/>
      <c r="W32" s="594"/>
      <c r="X32" s="594"/>
      <c r="Y32" s="595"/>
      <c r="Z32" s="596">
        <v>2</v>
      </c>
      <c r="AA32" s="596"/>
      <c r="AB32" s="596"/>
      <c r="AC32" s="596"/>
      <c r="AD32" s="597">
        <v>45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98.8</v>
      </c>
      <c r="BH32" s="661"/>
      <c r="BI32" s="661"/>
      <c r="BJ32" s="661"/>
      <c r="BK32" s="661"/>
      <c r="BL32" s="661"/>
      <c r="BM32" s="662">
        <v>95.4</v>
      </c>
      <c r="BN32" s="661"/>
      <c r="BO32" s="661"/>
      <c r="BP32" s="661"/>
      <c r="BQ32" s="663"/>
      <c r="BR32" s="660">
        <v>98.5</v>
      </c>
      <c r="BS32" s="661"/>
      <c r="BT32" s="661"/>
      <c r="BU32" s="661"/>
      <c r="BV32" s="661"/>
      <c r="BW32" s="661"/>
      <c r="BX32" s="662">
        <v>93.2</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792218</v>
      </c>
      <c r="S33" s="594"/>
      <c r="T33" s="594"/>
      <c r="U33" s="594"/>
      <c r="V33" s="594"/>
      <c r="W33" s="594"/>
      <c r="X33" s="594"/>
      <c r="Y33" s="595"/>
      <c r="Z33" s="596">
        <v>6.8</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5061827</v>
      </c>
      <c r="CS33" s="625"/>
      <c r="CT33" s="625"/>
      <c r="CU33" s="625"/>
      <c r="CV33" s="625"/>
      <c r="CW33" s="625"/>
      <c r="CX33" s="625"/>
      <c r="CY33" s="626"/>
      <c r="CZ33" s="627">
        <v>45.9</v>
      </c>
      <c r="DA33" s="628"/>
      <c r="DB33" s="628"/>
      <c r="DC33" s="629"/>
      <c r="DD33" s="602">
        <v>4235879</v>
      </c>
      <c r="DE33" s="625"/>
      <c r="DF33" s="625"/>
      <c r="DG33" s="625"/>
      <c r="DH33" s="625"/>
      <c r="DI33" s="625"/>
      <c r="DJ33" s="625"/>
      <c r="DK33" s="626"/>
      <c r="DL33" s="602">
        <v>3270749</v>
      </c>
      <c r="DM33" s="625"/>
      <c r="DN33" s="625"/>
      <c r="DO33" s="625"/>
      <c r="DP33" s="625"/>
      <c r="DQ33" s="625"/>
      <c r="DR33" s="625"/>
      <c r="DS33" s="625"/>
      <c r="DT33" s="625"/>
      <c r="DU33" s="625"/>
      <c r="DV33" s="626"/>
      <c r="DW33" s="598">
        <v>43.7</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1843375</v>
      </c>
      <c r="CS34" s="594"/>
      <c r="CT34" s="594"/>
      <c r="CU34" s="594"/>
      <c r="CV34" s="594"/>
      <c r="CW34" s="594"/>
      <c r="CX34" s="594"/>
      <c r="CY34" s="595"/>
      <c r="CZ34" s="627">
        <v>16.7</v>
      </c>
      <c r="DA34" s="628"/>
      <c r="DB34" s="628"/>
      <c r="DC34" s="629"/>
      <c r="DD34" s="602">
        <v>1375430</v>
      </c>
      <c r="DE34" s="594"/>
      <c r="DF34" s="594"/>
      <c r="DG34" s="594"/>
      <c r="DH34" s="594"/>
      <c r="DI34" s="594"/>
      <c r="DJ34" s="594"/>
      <c r="DK34" s="595"/>
      <c r="DL34" s="602">
        <v>1097077</v>
      </c>
      <c r="DM34" s="594"/>
      <c r="DN34" s="594"/>
      <c r="DO34" s="594"/>
      <c r="DP34" s="594"/>
      <c r="DQ34" s="594"/>
      <c r="DR34" s="594"/>
      <c r="DS34" s="594"/>
      <c r="DT34" s="594"/>
      <c r="DU34" s="594"/>
      <c r="DV34" s="595"/>
      <c r="DW34" s="598">
        <v>14.7</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431318</v>
      </c>
      <c r="S35" s="594"/>
      <c r="T35" s="594"/>
      <c r="U35" s="594"/>
      <c r="V35" s="594"/>
      <c r="W35" s="594"/>
      <c r="X35" s="594"/>
      <c r="Y35" s="595"/>
      <c r="Z35" s="596">
        <v>3.7</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1497918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133518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70826</v>
      </c>
      <c r="CS35" s="625"/>
      <c r="CT35" s="625"/>
      <c r="CU35" s="625"/>
      <c r="CV35" s="625"/>
      <c r="CW35" s="625"/>
      <c r="CX35" s="625"/>
      <c r="CY35" s="626"/>
      <c r="CZ35" s="627">
        <v>0.6</v>
      </c>
      <c r="DA35" s="628"/>
      <c r="DB35" s="628"/>
      <c r="DC35" s="629"/>
      <c r="DD35" s="602">
        <v>57382</v>
      </c>
      <c r="DE35" s="625"/>
      <c r="DF35" s="625"/>
      <c r="DG35" s="625"/>
      <c r="DH35" s="625"/>
      <c r="DI35" s="625"/>
      <c r="DJ35" s="625"/>
      <c r="DK35" s="626"/>
      <c r="DL35" s="602">
        <v>56527</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11689585</v>
      </c>
      <c r="S36" s="666"/>
      <c r="T36" s="666"/>
      <c r="U36" s="666"/>
      <c r="V36" s="666"/>
      <c r="W36" s="666"/>
      <c r="X36" s="666"/>
      <c r="Y36" s="667"/>
      <c r="Z36" s="668">
        <v>100</v>
      </c>
      <c r="AA36" s="668"/>
      <c r="AB36" s="668"/>
      <c r="AC36" s="668"/>
      <c r="AD36" s="669">
        <v>7046633</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267311</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-117236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1572632</v>
      </c>
      <c r="CS36" s="594"/>
      <c r="CT36" s="594"/>
      <c r="CU36" s="594"/>
      <c r="CV36" s="594"/>
      <c r="CW36" s="594"/>
      <c r="CX36" s="594"/>
      <c r="CY36" s="595"/>
      <c r="CZ36" s="627">
        <v>14.3</v>
      </c>
      <c r="DA36" s="628"/>
      <c r="DB36" s="628"/>
      <c r="DC36" s="629"/>
      <c r="DD36" s="602">
        <v>1375425</v>
      </c>
      <c r="DE36" s="594"/>
      <c r="DF36" s="594"/>
      <c r="DG36" s="594"/>
      <c r="DH36" s="594"/>
      <c r="DI36" s="594"/>
      <c r="DJ36" s="594"/>
      <c r="DK36" s="595"/>
      <c r="DL36" s="602">
        <v>1048777</v>
      </c>
      <c r="DM36" s="594"/>
      <c r="DN36" s="594"/>
      <c r="DO36" s="594"/>
      <c r="DP36" s="594"/>
      <c r="DQ36" s="594"/>
      <c r="DR36" s="594"/>
      <c r="DS36" s="594"/>
      <c r="DT36" s="594"/>
      <c r="DU36" s="594"/>
      <c r="DV36" s="595"/>
      <c r="DW36" s="598">
        <v>14</v>
      </c>
      <c r="DX36" s="623"/>
      <c r="DY36" s="623"/>
      <c r="DZ36" s="623"/>
      <c r="EA36" s="623"/>
      <c r="EB36" s="623"/>
      <c r="EC36" s="624"/>
    </row>
    <row r="37" spans="2:133" ht="11.25" customHeight="1">
      <c r="AQ37" s="672" t="s">
        <v>313</v>
      </c>
      <c r="AR37" s="673"/>
      <c r="AS37" s="673"/>
      <c r="AT37" s="673"/>
      <c r="AU37" s="673"/>
      <c r="AV37" s="673"/>
      <c r="AW37" s="673"/>
      <c r="AX37" s="673"/>
      <c r="AY37" s="674"/>
      <c r="AZ37" s="593">
        <v>36298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6012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380124</v>
      </c>
      <c r="CS37" s="625"/>
      <c r="CT37" s="625"/>
      <c r="CU37" s="625"/>
      <c r="CV37" s="625"/>
      <c r="CW37" s="625"/>
      <c r="CX37" s="625"/>
      <c r="CY37" s="626"/>
      <c r="CZ37" s="627">
        <v>3.4</v>
      </c>
      <c r="DA37" s="628"/>
      <c r="DB37" s="628"/>
      <c r="DC37" s="629"/>
      <c r="DD37" s="602">
        <v>380124</v>
      </c>
      <c r="DE37" s="625"/>
      <c r="DF37" s="625"/>
      <c r="DG37" s="625"/>
      <c r="DH37" s="625"/>
      <c r="DI37" s="625"/>
      <c r="DJ37" s="625"/>
      <c r="DK37" s="626"/>
      <c r="DL37" s="602">
        <v>380124</v>
      </c>
      <c r="DM37" s="625"/>
      <c r="DN37" s="625"/>
      <c r="DO37" s="625"/>
      <c r="DP37" s="625"/>
      <c r="DQ37" s="625"/>
      <c r="DR37" s="625"/>
      <c r="DS37" s="625"/>
      <c r="DT37" s="625"/>
      <c r="DU37" s="625"/>
      <c r="DV37" s="626"/>
      <c r="DW37" s="598">
        <v>5.0999999999999996</v>
      </c>
      <c r="DX37" s="623"/>
      <c r="DY37" s="623"/>
      <c r="DZ37" s="623"/>
      <c r="EA37" s="623"/>
      <c r="EB37" s="623"/>
      <c r="EC37" s="624"/>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10545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1461620</v>
      </c>
      <c r="CS38" s="594"/>
      <c r="CT38" s="594"/>
      <c r="CU38" s="594"/>
      <c r="CV38" s="594"/>
      <c r="CW38" s="594"/>
      <c r="CX38" s="594"/>
      <c r="CY38" s="595"/>
      <c r="CZ38" s="627">
        <v>13.3</v>
      </c>
      <c r="DA38" s="628"/>
      <c r="DB38" s="628"/>
      <c r="DC38" s="629"/>
      <c r="DD38" s="602">
        <v>1330990</v>
      </c>
      <c r="DE38" s="594"/>
      <c r="DF38" s="594"/>
      <c r="DG38" s="594"/>
      <c r="DH38" s="594"/>
      <c r="DI38" s="594"/>
      <c r="DJ38" s="594"/>
      <c r="DK38" s="595"/>
      <c r="DL38" s="602">
        <v>1068368</v>
      </c>
      <c r="DM38" s="594"/>
      <c r="DN38" s="594"/>
      <c r="DO38" s="594"/>
      <c r="DP38" s="594"/>
      <c r="DQ38" s="594"/>
      <c r="DR38" s="594"/>
      <c r="DS38" s="594"/>
      <c r="DT38" s="594"/>
      <c r="DU38" s="594"/>
      <c r="DV38" s="595"/>
      <c r="DW38" s="598">
        <v>14.3</v>
      </c>
      <c r="DX38" s="623"/>
      <c r="DY38" s="623"/>
      <c r="DZ38" s="623"/>
      <c r="EA38" s="623"/>
      <c r="EB38" s="623"/>
      <c r="EC38" s="624"/>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100374</v>
      </c>
      <c r="CS39" s="625"/>
      <c r="CT39" s="625"/>
      <c r="CU39" s="625"/>
      <c r="CV39" s="625"/>
      <c r="CW39" s="625"/>
      <c r="CX39" s="625"/>
      <c r="CY39" s="626"/>
      <c r="CZ39" s="627">
        <v>0.9</v>
      </c>
      <c r="DA39" s="628"/>
      <c r="DB39" s="628"/>
      <c r="DC39" s="629"/>
      <c r="DD39" s="602">
        <v>96652</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376566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13000</v>
      </c>
      <c r="CS40" s="594"/>
      <c r="CT40" s="594"/>
      <c r="CU40" s="594"/>
      <c r="CV40" s="594"/>
      <c r="CW40" s="594"/>
      <c r="CX40" s="594"/>
      <c r="CY40" s="595"/>
      <c r="CZ40" s="627">
        <v>0.1</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817743</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293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1247949</v>
      </c>
      <c r="CS42" s="594"/>
      <c r="CT42" s="594"/>
      <c r="CU42" s="594"/>
      <c r="CV42" s="594"/>
      <c r="CW42" s="594"/>
      <c r="CX42" s="594"/>
      <c r="CY42" s="595"/>
      <c r="CZ42" s="627">
        <v>11.3</v>
      </c>
      <c r="DA42" s="676"/>
      <c r="DB42" s="676"/>
      <c r="DC42" s="677"/>
      <c r="DD42" s="602">
        <v>528450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100630</v>
      </c>
      <c r="CS43" s="625"/>
      <c r="CT43" s="625"/>
      <c r="CU43" s="625"/>
      <c r="CV43" s="625"/>
      <c r="CW43" s="625"/>
      <c r="CX43" s="625"/>
      <c r="CY43" s="626"/>
      <c r="CZ43" s="627">
        <v>0.9</v>
      </c>
      <c r="DA43" s="628"/>
      <c r="DB43" s="628"/>
      <c r="DC43" s="629"/>
      <c r="DD43" s="602">
        <v>100032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1247949</v>
      </c>
      <c r="CS44" s="594"/>
      <c r="CT44" s="594"/>
      <c r="CU44" s="594"/>
      <c r="CV44" s="594"/>
      <c r="CW44" s="594"/>
      <c r="CX44" s="594"/>
      <c r="CY44" s="595"/>
      <c r="CZ44" s="627">
        <v>11.3</v>
      </c>
      <c r="DA44" s="676"/>
      <c r="DB44" s="676"/>
      <c r="DC44" s="677"/>
      <c r="DD44" s="602">
        <v>528450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642519</v>
      </c>
      <c r="CS45" s="625"/>
      <c r="CT45" s="625"/>
      <c r="CU45" s="625"/>
      <c r="CV45" s="625"/>
      <c r="CW45" s="625"/>
      <c r="CX45" s="625"/>
      <c r="CY45" s="626"/>
      <c r="CZ45" s="627">
        <v>5.8</v>
      </c>
      <c r="DA45" s="628"/>
      <c r="DB45" s="628"/>
      <c r="DC45" s="629"/>
      <c r="DD45" s="602">
        <v>81190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596126</v>
      </c>
      <c r="CS46" s="594"/>
      <c r="CT46" s="594"/>
      <c r="CU46" s="594"/>
      <c r="CV46" s="594"/>
      <c r="CW46" s="594"/>
      <c r="CX46" s="594"/>
      <c r="CY46" s="595"/>
      <c r="CZ46" s="627">
        <v>5.4</v>
      </c>
      <c r="DA46" s="676"/>
      <c r="DB46" s="676"/>
      <c r="DC46" s="677"/>
      <c r="DD46" s="602">
        <v>437956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340</v>
      </c>
      <c r="CS47" s="625"/>
      <c r="CT47" s="625"/>
      <c r="CU47" s="625"/>
      <c r="CV47" s="625"/>
      <c r="CW47" s="625"/>
      <c r="CX47" s="625"/>
      <c r="CY47" s="626"/>
      <c r="CZ47" s="627" t="s">
        <v>340</v>
      </c>
      <c r="DA47" s="628"/>
      <c r="DB47" s="628"/>
      <c r="DC47" s="629"/>
      <c r="DD47" s="602" t="s">
        <v>340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11019549</v>
      </c>
      <c r="CS49" s="661"/>
      <c r="CT49" s="661"/>
      <c r="CU49" s="661"/>
      <c r="CV49" s="661"/>
      <c r="CW49" s="661"/>
      <c r="CX49" s="661"/>
      <c r="CY49" s="688"/>
      <c r="CZ49" s="689">
        <v>100</v>
      </c>
      <c r="DA49" s="690"/>
      <c r="DB49" s="690"/>
      <c r="DC49" s="691"/>
      <c r="DD49" s="692">
        <v>7921331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F95" sqref="AF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11704</v>
      </c>
      <c r="R7" s="723"/>
      <c r="S7" s="723"/>
      <c r="T7" s="723"/>
      <c r="U7" s="723"/>
      <c r="V7" s="723">
        <v>11034</v>
      </c>
      <c r="W7" s="723"/>
      <c r="X7" s="723"/>
      <c r="Y7" s="723"/>
      <c r="Z7" s="723"/>
      <c r="AA7" s="723">
        <v>670</v>
      </c>
      <c r="AB7" s="723"/>
      <c r="AC7" s="723"/>
      <c r="AD7" s="723"/>
      <c r="AE7" s="724"/>
      <c r="AF7" s="725">
        <v>603</v>
      </c>
      <c r="AG7" s="726"/>
      <c r="AH7" s="726"/>
      <c r="AI7" s="726"/>
      <c r="AJ7" s="727"/>
      <c r="AK7" s="762">
        <v>9</v>
      </c>
      <c r="AL7" s="763"/>
      <c r="AM7" s="763"/>
      <c r="AN7" s="763"/>
      <c r="AO7" s="763"/>
      <c r="AP7" s="763">
        <v>8826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11690</v>
      </c>
      <c r="R23" s="782"/>
      <c r="S23" s="782"/>
      <c r="T23" s="782"/>
      <c r="U23" s="782"/>
      <c r="V23" s="782">
        <v>11020</v>
      </c>
      <c r="W23" s="782"/>
      <c r="X23" s="782"/>
      <c r="Y23" s="782"/>
      <c r="Z23" s="782"/>
      <c r="AA23" s="782">
        <v>670</v>
      </c>
      <c r="AB23" s="782"/>
      <c r="AC23" s="782"/>
      <c r="AD23" s="782"/>
      <c r="AE23" s="783"/>
      <c r="AF23" s="784">
        <v>603</v>
      </c>
      <c r="AG23" s="782"/>
      <c r="AH23" s="782"/>
      <c r="AI23" s="782"/>
      <c r="AJ23" s="785"/>
      <c r="AK23" s="786"/>
      <c r="AL23" s="787"/>
      <c r="AM23" s="787"/>
      <c r="AN23" s="787"/>
      <c r="AO23" s="787"/>
      <c r="AP23" s="782">
        <v>8826</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4747</v>
      </c>
      <c r="R28" s="811"/>
      <c r="S28" s="811"/>
      <c r="T28" s="811"/>
      <c r="U28" s="811"/>
      <c r="V28" s="811">
        <v>4613</v>
      </c>
      <c r="W28" s="811"/>
      <c r="X28" s="811"/>
      <c r="Y28" s="811"/>
      <c r="Z28" s="811"/>
      <c r="AA28" s="811">
        <v>134</v>
      </c>
      <c r="AB28" s="811"/>
      <c r="AC28" s="811"/>
      <c r="AD28" s="811"/>
      <c r="AE28" s="812"/>
      <c r="AF28" s="813">
        <v>134</v>
      </c>
      <c r="AG28" s="811"/>
      <c r="AH28" s="811"/>
      <c r="AI28" s="811"/>
      <c r="AJ28" s="814"/>
      <c r="AK28" s="815">
        <v>377</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320</v>
      </c>
      <c r="R29" s="747"/>
      <c r="S29" s="747"/>
      <c r="T29" s="747"/>
      <c r="U29" s="747"/>
      <c r="V29" s="747">
        <v>317</v>
      </c>
      <c r="W29" s="747"/>
      <c r="X29" s="747"/>
      <c r="Y29" s="747"/>
      <c r="Z29" s="747"/>
      <c r="AA29" s="747">
        <v>3</v>
      </c>
      <c r="AB29" s="747"/>
      <c r="AC29" s="747"/>
      <c r="AD29" s="747"/>
      <c r="AE29" s="748"/>
      <c r="AF29" s="749">
        <v>3</v>
      </c>
      <c r="AG29" s="750"/>
      <c r="AH29" s="750"/>
      <c r="AI29" s="750"/>
      <c r="AJ29" s="751"/>
      <c r="AK29" s="818">
        <v>89</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982</v>
      </c>
      <c r="R30" s="747"/>
      <c r="S30" s="747"/>
      <c r="T30" s="747"/>
      <c r="U30" s="747"/>
      <c r="V30" s="747">
        <v>865</v>
      </c>
      <c r="W30" s="747"/>
      <c r="X30" s="747"/>
      <c r="Y30" s="747"/>
      <c r="Z30" s="747"/>
      <c r="AA30" s="747">
        <v>117</v>
      </c>
      <c r="AB30" s="747"/>
      <c r="AC30" s="747"/>
      <c r="AD30" s="747"/>
      <c r="AE30" s="748"/>
      <c r="AF30" s="749">
        <v>797</v>
      </c>
      <c r="AG30" s="750"/>
      <c r="AH30" s="750"/>
      <c r="AI30" s="750"/>
      <c r="AJ30" s="751"/>
      <c r="AK30" s="818">
        <v>15</v>
      </c>
      <c r="AL30" s="819"/>
      <c r="AM30" s="819"/>
      <c r="AN30" s="819"/>
      <c r="AO30" s="819"/>
      <c r="AP30" s="819">
        <v>799</v>
      </c>
      <c r="AQ30" s="819"/>
      <c r="AR30" s="819"/>
      <c r="AS30" s="819"/>
      <c r="AT30" s="819"/>
      <c r="AU30" s="819">
        <v>77</v>
      </c>
      <c r="AV30" s="819"/>
      <c r="AW30" s="819"/>
      <c r="AX30" s="819"/>
      <c r="AY30" s="819"/>
      <c r="AZ30" s="820"/>
      <c r="BA30" s="820"/>
      <c r="BB30" s="820"/>
      <c r="BC30" s="820"/>
      <c r="BD30" s="820"/>
      <c r="BE30" s="816" t="s">
        <v>382</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410</v>
      </c>
      <c r="R31" s="747"/>
      <c r="S31" s="747"/>
      <c r="T31" s="747"/>
      <c r="U31" s="747"/>
      <c r="V31" s="747">
        <v>391</v>
      </c>
      <c r="W31" s="747"/>
      <c r="X31" s="747"/>
      <c r="Y31" s="747"/>
      <c r="Z31" s="747"/>
      <c r="AA31" s="747">
        <v>19</v>
      </c>
      <c r="AB31" s="747"/>
      <c r="AC31" s="747"/>
      <c r="AD31" s="747"/>
      <c r="AE31" s="748"/>
      <c r="AF31" s="749">
        <v>19</v>
      </c>
      <c r="AG31" s="750"/>
      <c r="AH31" s="750"/>
      <c r="AI31" s="750"/>
      <c r="AJ31" s="751"/>
      <c r="AK31" s="818">
        <v>212</v>
      </c>
      <c r="AL31" s="819"/>
      <c r="AM31" s="819"/>
      <c r="AN31" s="819"/>
      <c r="AO31" s="819"/>
      <c r="AP31" s="819">
        <v>2398</v>
      </c>
      <c r="AQ31" s="819"/>
      <c r="AR31" s="819"/>
      <c r="AS31" s="819"/>
      <c r="AT31" s="819"/>
      <c r="AU31" s="819">
        <v>2263</v>
      </c>
      <c r="AV31" s="819"/>
      <c r="AW31" s="819"/>
      <c r="AX31" s="819"/>
      <c r="AY31" s="819"/>
      <c r="AZ31" s="820"/>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92</v>
      </c>
      <c r="R32" s="747"/>
      <c r="S32" s="747"/>
      <c r="T32" s="747"/>
      <c r="U32" s="747"/>
      <c r="V32" s="747">
        <v>90</v>
      </c>
      <c r="W32" s="747"/>
      <c r="X32" s="747"/>
      <c r="Y32" s="747"/>
      <c r="Z32" s="747"/>
      <c r="AA32" s="747">
        <v>2</v>
      </c>
      <c r="AB32" s="747"/>
      <c r="AC32" s="747"/>
      <c r="AD32" s="747"/>
      <c r="AE32" s="748"/>
      <c r="AF32" s="749">
        <v>2</v>
      </c>
      <c r="AG32" s="750"/>
      <c r="AH32" s="750"/>
      <c r="AI32" s="750"/>
      <c r="AJ32" s="751"/>
      <c r="AK32" s="818">
        <v>56</v>
      </c>
      <c r="AL32" s="819"/>
      <c r="AM32" s="819"/>
      <c r="AN32" s="819"/>
      <c r="AO32" s="819"/>
      <c r="AP32" s="819">
        <v>738</v>
      </c>
      <c r="AQ32" s="819"/>
      <c r="AR32" s="819"/>
      <c r="AS32" s="819"/>
      <c r="AT32" s="819"/>
      <c r="AU32" s="819">
        <v>738</v>
      </c>
      <c r="AV32" s="819"/>
      <c r="AW32" s="819"/>
      <c r="AX32" s="819"/>
      <c r="AY32" s="819"/>
      <c r="AZ32" s="820"/>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954</v>
      </c>
      <c r="AG63" s="830"/>
      <c r="AH63" s="830"/>
      <c r="AI63" s="830"/>
      <c r="AJ63" s="831"/>
      <c r="AK63" s="832"/>
      <c r="AL63" s="827"/>
      <c r="AM63" s="827"/>
      <c r="AN63" s="827"/>
      <c r="AO63" s="827"/>
      <c r="AP63" s="830">
        <v>3935</v>
      </c>
      <c r="AQ63" s="830"/>
      <c r="AR63" s="830"/>
      <c r="AS63" s="830"/>
      <c r="AT63" s="830"/>
      <c r="AU63" s="830">
        <v>3078</v>
      </c>
      <c r="AV63" s="830"/>
      <c r="AW63" s="830"/>
      <c r="AX63" s="830"/>
      <c r="AY63" s="830"/>
      <c r="AZ63" s="834"/>
      <c r="BA63" s="834"/>
      <c r="BB63" s="834"/>
      <c r="BC63" s="834"/>
      <c r="BD63" s="834"/>
      <c r="BE63" s="835"/>
      <c r="BF63" s="835"/>
      <c r="BG63" s="835"/>
      <c r="BH63" s="835"/>
      <c r="BI63" s="836"/>
      <c r="BJ63" s="837" t="s">
        <v>340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390</v>
      </c>
      <c r="R66" s="706"/>
      <c r="S66" s="706"/>
      <c r="T66" s="706"/>
      <c r="U66" s="707"/>
      <c r="V66" s="705" t="s">
        <v>391</v>
      </c>
      <c r="W66" s="706"/>
      <c r="X66" s="706"/>
      <c r="Y66" s="706"/>
      <c r="Z66" s="707"/>
      <c r="AA66" s="705" t="s">
        <v>392</v>
      </c>
      <c r="AB66" s="706"/>
      <c r="AC66" s="706"/>
      <c r="AD66" s="706"/>
      <c r="AE66" s="707"/>
      <c r="AF66" s="840" t="s">
        <v>393</v>
      </c>
      <c r="AG66" s="801"/>
      <c r="AH66" s="801"/>
      <c r="AI66" s="801"/>
      <c r="AJ66" s="841"/>
      <c r="AK66" s="705" t="s">
        <v>394</v>
      </c>
      <c r="AL66" s="729"/>
      <c r="AM66" s="729"/>
      <c r="AN66" s="729"/>
      <c r="AO66" s="730"/>
      <c r="AP66" s="705" t="s">
        <v>395</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1408</v>
      </c>
      <c r="R68" s="854"/>
      <c r="S68" s="854"/>
      <c r="T68" s="854"/>
      <c r="U68" s="854"/>
      <c r="V68" s="854">
        <v>1385</v>
      </c>
      <c r="W68" s="854"/>
      <c r="X68" s="854"/>
      <c r="Y68" s="854"/>
      <c r="Z68" s="854"/>
      <c r="AA68" s="854">
        <v>23</v>
      </c>
      <c r="AB68" s="854"/>
      <c r="AC68" s="854"/>
      <c r="AD68" s="854"/>
      <c r="AE68" s="854"/>
      <c r="AF68" s="854">
        <v>23</v>
      </c>
      <c r="AG68" s="854"/>
      <c r="AH68" s="854"/>
      <c r="AI68" s="854"/>
      <c r="AJ68" s="854"/>
      <c r="AK68" s="854" t="s">
        <v>483</v>
      </c>
      <c r="AL68" s="854"/>
      <c r="AM68" s="854"/>
      <c r="AN68" s="854"/>
      <c r="AO68" s="854"/>
      <c r="AP68" s="854"/>
      <c r="AQ68" s="854"/>
      <c r="AR68" s="854"/>
      <c r="AS68" s="854"/>
      <c r="AT68" s="854"/>
      <c r="AU68" s="854"/>
      <c r="AV68" s="854"/>
      <c r="AW68" s="854"/>
      <c r="AX68" s="854"/>
      <c r="AY68" s="854"/>
      <c r="AZ68" s="855" t="s">
        <v>540</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600986</v>
      </c>
      <c r="R69" s="819"/>
      <c r="S69" s="819"/>
      <c r="T69" s="819"/>
      <c r="U69" s="819"/>
      <c r="V69" s="819">
        <v>579982</v>
      </c>
      <c r="W69" s="819"/>
      <c r="X69" s="819"/>
      <c r="Y69" s="819"/>
      <c r="Z69" s="819"/>
      <c r="AA69" s="819">
        <v>21004</v>
      </c>
      <c r="AB69" s="819"/>
      <c r="AC69" s="819"/>
      <c r="AD69" s="819"/>
      <c r="AE69" s="819"/>
      <c r="AF69" s="819">
        <v>21004</v>
      </c>
      <c r="AG69" s="819"/>
      <c r="AH69" s="819"/>
      <c r="AI69" s="819"/>
      <c r="AJ69" s="819"/>
      <c r="AK69" s="819">
        <v>6841</v>
      </c>
      <c r="AL69" s="819"/>
      <c r="AM69" s="819"/>
      <c r="AN69" s="819"/>
      <c r="AO69" s="819"/>
      <c r="AP69" s="819"/>
      <c r="AQ69" s="819"/>
      <c r="AR69" s="819"/>
      <c r="AS69" s="819"/>
      <c r="AT69" s="819"/>
      <c r="AU69" s="819"/>
      <c r="AV69" s="819"/>
      <c r="AW69" s="819"/>
      <c r="AX69" s="819"/>
      <c r="AY69" s="819"/>
      <c r="AZ69" s="865" t="s">
        <v>541</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34897</v>
      </c>
      <c r="R70" s="819"/>
      <c r="S70" s="819"/>
      <c r="T70" s="819"/>
      <c r="U70" s="819"/>
      <c r="V70" s="819">
        <v>34814</v>
      </c>
      <c r="W70" s="819"/>
      <c r="X70" s="819"/>
      <c r="Y70" s="819"/>
      <c r="Z70" s="819"/>
      <c r="AA70" s="819">
        <v>83</v>
      </c>
      <c r="AB70" s="819"/>
      <c r="AC70" s="819"/>
      <c r="AD70" s="819"/>
      <c r="AE70" s="819"/>
      <c r="AF70" s="819">
        <v>83</v>
      </c>
      <c r="AG70" s="819"/>
      <c r="AH70" s="819"/>
      <c r="AI70" s="819"/>
      <c r="AJ70" s="819"/>
      <c r="AK70" s="819">
        <v>2162</v>
      </c>
      <c r="AL70" s="819"/>
      <c r="AM70" s="819"/>
      <c r="AN70" s="819"/>
      <c r="AO70" s="819"/>
      <c r="AP70" s="819"/>
      <c r="AQ70" s="819"/>
      <c r="AR70" s="819"/>
      <c r="AS70" s="819"/>
      <c r="AT70" s="819"/>
      <c r="AU70" s="819"/>
      <c r="AV70" s="819"/>
      <c r="AW70" s="819"/>
      <c r="AX70" s="819"/>
      <c r="AY70" s="819"/>
      <c r="AZ70" s="865" t="s">
        <v>540</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328</v>
      </c>
      <c r="R71" s="819"/>
      <c r="S71" s="819"/>
      <c r="T71" s="819"/>
      <c r="U71" s="819"/>
      <c r="V71" s="819">
        <v>163</v>
      </c>
      <c r="W71" s="819"/>
      <c r="X71" s="819"/>
      <c r="Y71" s="819"/>
      <c r="Z71" s="819"/>
      <c r="AA71" s="819">
        <v>165</v>
      </c>
      <c r="AB71" s="819"/>
      <c r="AC71" s="819"/>
      <c r="AD71" s="819"/>
      <c r="AE71" s="819"/>
      <c r="AF71" s="819">
        <v>165</v>
      </c>
      <c r="AG71" s="819"/>
      <c r="AH71" s="819"/>
      <c r="AI71" s="819"/>
      <c r="AJ71" s="819"/>
      <c r="AK71" s="819" t="s">
        <v>483</v>
      </c>
      <c r="AL71" s="819"/>
      <c r="AM71" s="819"/>
      <c r="AN71" s="819"/>
      <c r="AO71" s="819"/>
      <c r="AP71" s="819"/>
      <c r="AQ71" s="819"/>
      <c r="AR71" s="819"/>
      <c r="AS71" s="819"/>
      <c r="AT71" s="819"/>
      <c r="AU71" s="819"/>
      <c r="AV71" s="819"/>
      <c r="AW71" s="819"/>
      <c r="AX71" s="819"/>
      <c r="AY71" s="819"/>
      <c r="AZ71" s="865" t="s">
        <v>542</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406</v>
      </c>
      <c r="R72" s="819"/>
      <c r="S72" s="819"/>
      <c r="T72" s="819"/>
      <c r="U72" s="819"/>
      <c r="V72" s="819">
        <v>393</v>
      </c>
      <c r="W72" s="819"/>
      <c r="X72" s="819"/>
      <c r="Y72" s="819"/>
      <c r="Z72" s="819"/>
      <c r="AA72" s="819">
        <v>14</v>
      </c>
      <c r="AB72" s="819"/>
      <c r="AC72" s="819"/>
      <c r="AD72" s="819"/>
      <c r="AE72" s="819"/>
      <c r="AF72" s="819">
        <v>14</v>
      </c>
      <c r="AG72" s="819"/>
      <c r="AH72" s="819"/>
      <c r="AI72" s="819"/>
      <c r="AJ72" s="819"/>
      <c r="AK72" s="819">
        <v>98</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4">
        <v>5526</v>
      </c>
      <c r="R73" s="819"/>
      <c r="S73" s="819"/>
      <c r="T73" s="819"/>
      <c r="U73" s="819"/>
      <c r="V73" s="819">
        <v>5281</v>
      </c>
      <c r="W73" s="819"/>
      <c r="X73" s="819"/>
      <c r="Y73" s="819"/>
      <c r="Z73" s="819"/>
      <c r="AA73" s="819">
        <v>245</v>
      </c>
      <c r="AB73" s="819"/>
      <c r="AC73" s="819"/>
      <c r="AD73" s="819"/>
      <c r="AE73" s="819"/>
      <c r="AF73" s="819">
        <v>245</v>
      </c>
      <c r="AG73" s="819"/>
      <c r="AH73" s="819"/>
      <c r="AI73" s="819"/>
      <c r="AJ73" s="819"/>
      <c r="AK73" s="819">
        <v>650</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21534</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286</v>
      </c>
      <c r="AG109" s="883"/>
      <c r="AH109" s="883"/>
      <c r="AI109" s="883"/>
      <c r="AJ109" s="884"/>
      <c r="AK109" s="882" t="s">
        <v>285</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286</v>
      </c>
      <c r="BW109" s="883"/>
      <c r="BX109" s="883"/>
      <c r="BY109" s="883"/>
      <c r="BZ109" s="884"/>
      <c r="CA109" s="882" t="s">
        <v>285</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286</v>
      </c>
      <c r="DM109" s="883"/>
      <c r="DN109" s="883"/>
      <c r="DO109" s="883"/>
      <c r="DP109" s="884"/>
      <c r="DQ109" s="882" t="s">
        <v>285</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1000775</v>
      </c>
      <c r="AB110" s="890"/>
      <c r="AC110" s="890"/>
      <c r="AD110" s="890"/>
      <c r="AE110" s="891"/>
      <c r="AF110" s="892">
        <v>995368</v>
      </c>
      <c r="AG110" s="890"/>
      <c r="AH110" s="890"/>
      <c r="AI110" s="890"/>
      <c r="AJ110" s="891"/>
      <c r="AK110" s="892">
        <v>955703</v>
      </c>
      <c r="AL110" s="890"/>
      <c r="AM110" s="890"/>
      <c r="AN110" s="890"/>
      <c r="AO110" s="891"/>
      <c r="AP110" s="893">
        <v>14.7</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8965817</v>
      </c>
      <c r="BR110" s="927"/>
      <c r="BS110" s="927"/>
      <c r="BT110" s="927"/>
      <c r="BU110" s="927"/>
      <c r="BV110" s="927">
        <v>8872253</v>
      </c>
      <c r="BW110" s="927"/>
      <c r="BX110" s="927"/>
      <c r="BY110" s="927"/>
      <c r="BZ110" s="927"/>
      <c r="CA110" s="927">
        <v>8826127</v>
      </c>
      <c r="CB110" s="927"/>
      <c r="CC110" s="927"/>
      <c r="CD110" s="927"/>
      <c r="CE110" s="927"/>
      <c r="CF110" s="941">
        <v>135.5</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5996</v>
      </c>
      <c r="BR111" s="920"/>
      <c r="BS111" s="920"/>
      <c r="BT111" s="920"/>
      <c r="BU111" s="920"/>
      <c r="BV111" s="920">
        <v>4981</v>
      </c>
      <c r="BW111" s="920"/>
      <c r="BX111" s="920"/>
      <c r="BY111" s="920"/>
      <c r="BZ111" s="920"/>
      <c r="CA111" s="920">
        <v>155098</v>
      </c>
      <c r="CB111" s="920"/>
      <c r="CC111" s="920"/>
      <c r="CD111" s="920"/>
      <c r="CE111" s="920"/>
      <c r="CF111" s="914">
        <v>2.4</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3522498</v>
      </c>
      <c r="BR112" s="920"/>
      <c r="BS112" s="920"/>
      <c r="BT112" s="920"/>
      <c r="BU112" s="920"/>
      <c r="BV112" s="920">
        <v>3329334</v>
      </c>
      <c r="BW112" s="920"/>
      <c r="BX112" s="920"/>
      <c r="BY112" s="920"/>
      <c r="BZ112" s="920"/>
      <c r="CA112" s="920">
        <v>3077740</v>
      </c>
      <c r="CB112" s="920"/>
      <c r="CC112" s="920"/>
      <c r="CD112" s="920"/>
      <c r="CE112" s="920"/>
      <c r="CF112" s="914">
        <v>47.3</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261137</v>
      </c>
      <c r="AB113" s="934"/>
      <c r="AC113" s="934"/>
      <c r="AD113" s="934"/>
      <c r="AE113" s="935"/>
      <c r="AF113" s="936">
        <v>245172</v>
      </c>
      <c r="AG113" s="934"/>
      <c r="AH113" s="934"/>
      <c r="AI113" s="934"/>
      <c r="AJ113" s="935"/>
      <c r="AK113" s="936">
        <v>235618</v>
      </c>
      <c r="AL113" s="934"/>
      <c r="AM113" s="934"/>
      <c r="AN113" s="934"/>
      <c r="AO113" s="935"/>
      <c r="AP113" s="937">
        <v>3.6</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54842</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2740441</v>
      </c>
      <c r="BR114" s="920"/>
      <c r="BS114" s="920"/>
      <c r="BT114" s="920"/>
      <c r="BU114" s="920"/>
      <c r="BV114" s="920">
        <v>2676252</v>
      </c>
      <c r="BW114" s="920"/>
      <c r="BX114" s="920"/>
      <c r="BY114" s="920"/>
      <c r="BZ114" s="920"/>
      <c r="CA114" s="920">
        <v>2572243</v>
      </c>
      <c r="CB114" s="920"/>
      <c r="CC114" s="920"/>
      <c r="CD114" s="920"/>
      <c r="CE114" s="920"/>
      <c r="CF114" s="914">
        <v>39.5</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1177</v>
      </c>
      <c r="AB115" s="934"/>
      <c r="AC115" s="934"/>
      <c r="AD115" s="934"/>
      <c r="AE115" s="935"/>
      <c r="AF115" s="936">
        <v>1177</v>
      </c>
      <c r="AG115" s="934"/>
      <c r="AH115" s="934"/>
      <c r="AI115" s="934"/>
      <c r="AJ115" s="935"/>
      <c r="AK115" s="936">
        <v>1177</v>
      </c>
      <c r="AL115" s="934"/>
      <c r="AM115" s="934"/>
      <c r="AN115" s="934"/>
      <c r="AO115" s="935"/>
      <c r="AP115" s="937">
        <v>0</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v>108</v>
      </c>
      <c r="AG116" s="959"/>
      <c r="AH116" s="959"/>
      <c r="AI116" s="959"/>
      <c r="AJ116" s="960"/>
      <c r="AK116" s="961">
        <v>175</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1317931</v>
      </c>
      <c r="AB117" s="966"/>
      <c r="AC117" s="966"/>
      <c r="AD117" s="966"/>
      <c r="AE117" s="967"/>
      <c r="AF117" s="965">
        <v>1241825</v>
      </c>
      <c r="AG117" s="966"/>
      <c r="AH117" s="966"/>
      <c r="AI117" s="966"/>
      <c r="AJ117" s="967"/>
      <c r="AK117" s="965">
        <v>1192673</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286</v>
      </c>
      <c r="AG118" s="883"/>
      <c r="AH118" s="883"/>
      <c r="AI118" s="883"/>
      <c r="AJ118" s="884"/>
      <c r="AK118" s="882" t="s">
        <v>285</v>
      </c>
      <c r="AL118" s="883"/>
      <c r="AM118" s="883"/>
      <c r="AN118" s="883"/>
      <c r="AO118" s="884"/>
      <c r="AP118" s="990" t="s">
        <v>407</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435</v>
      </c>
      <c r="BP118" s="994"/>
      <c r="BQ118" s="985">
        <v>15234752</v>
      </c>
      <c r="BR118" s="986"/>
      <c r="BS118" s="986"/>
      <c r="BT118" s="986"/>
      <c r="BU118" s="986"/>
      <c r="BV118" s="986">
        <v>14882820</v>
      </c>
      <c r="BW118" s="986"/>
      <c r="BX118" s="986"/>
      <c r="BY118" s="986"/>
      <c r="BZ118" s="986"/>
      <c r="CA118" s="986">
        <v>14631208</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1120393</v>
      </c>
      <c r="BR119" s="927"/>
      <c r="BS119" s="927"/>
      <c r="BT119" s="927"/>
      <c r="BU119" s="927"/>
      <c r="BV119" s="927">
        <v>1087733</v>
      </c>
      <c r="BW119" s="927"/>
      <c r="BX119" s="927"/>
      <c r="BY119" s="927"/>
      <c r="BZ119" s="927"/>
      <c r="CA119" s="927">
        <v>1118808</v>
      </c>
      <c r="CB119" s="927"/>
      <c r="CC119" s="927"/>
      <c r="CD119" s="927"/>
      <c r="CE119" s="927"/>
      <c r="CF119" s="941">
        <v>17.2</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5996</v>
      </c>
      <c r="DH119" s="998"/>
      <c r="DI119" s="998"/>
      <c r="DJ119" s="998"/>
      <c r="DK119" s="999"/>
      <c r="DL119" s="1000">
        <v>4981</v>
      </c>
      <c r="DM119" s="998"/>
      <c r="DN119" s="998"/>
      <c r="DO119" s="998"/>
      <c r="DP119" s="999"/>
      <c r="DQ119" s="1000">
        <v>155098</v>
      </c>
      <c r="DR119" s="998"/>
      <c r="DS119" s="998"/>
      <c r="DT119" s="998"/>
      <c r="DU119" s="999"/>
      <c r="DV119" s="1001">
        <v>2.4</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714610</v>
      </c>
      <c r="BR120" s="920"/>
      <c r="BS120" s="920"/>
      <c r="BT120" s="920"/>
      <c r="BU120" s="920"/>
      <c r="BV120" s="920">
        <v>772687</v>
      </c>
      <c r="BW120" s="920"/>
      <c r="BX120" s="920"/>
      <c r="BY120" s="920"/>
      <c r="BZ120" s="920"/>
      <c r="CA120" s="920">
        <v>1483121</v>
      </c>
      <c r="CB120" s="920"/>
      <c r="CC120" s="920"/>
      <c r="CD120" s="920"/>
      <c r="CE120" s="920"/>
      <c r="CF120" s="914">
        <v>22.8</v>
      </c>
      <c r="CG120" s="915"/>
      <c r="CH120" s="915"/>
      <c r="CI120" s="915"/>
      <c r="CJ120" s="915"/>
      <c r="CK120" s="1013" t="s">
        <v>441</v>
      </c>
      <c r="CL120" s="1014"/>
      <c r="CM120" s="1014"/>
      <c r="CN120" s="1014"/>
      <c r="CO120" s="1015"/>
      <c r="CP120" s="1021" t="s">
        <v>442</v>
      </c>
      <c r="CQ120" s="1022"/>
      <c r="CR120" s="1022"/>
      <c r="CS120" s="1022"/>
      <c r="CT120" s="1022"/>
      <c r="CU120" s="1022"/>
      <c r="CV120" s="1022"/>
      <c r="CW120" s="1022"/>
      <c r="CX120" s="1022"/>
      <c r="CY120" s="1022"/>
      <c r="CZ120" s="1022"/>
      <c r="DA120" s="1022"/>
      <c r="DB120" s="1022"/>
      <c r="DC120" s="1022"/>
      <c r="DD120" s="1022"/>
      <c r="DE120" s="1022"/>
      <c r="DF120" s="1023"/>
      <c r="DG120" s="926">
        <v>2637750</v>
      </c>
      <c r="DH120" s="927"/>
      <c r="DI120" s="927"/>
      <c r="DJ120" s="927"/>
      <c r="DK120" s="927"/>
      <c r="DL120" s="927">
        <v>2486015</v>
      </c>
      <c r="DM120" s="927"/>
      <c r="DN120" s="927"/>
      <c r="DO120" s="927"/>
      <c r="DP120" s="927"/>
      <c r="DQ120" s="927">
        <v>2263276</v>
      </c>
      <c r="DR120" s="927"/>
      <c r="DS120" s="927"/>
      <c r="DT120" s="927"/>
      <c r="DU120" s="927"/>
      <c r="DV120" s="928">
        <v>34.700000000000003</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8405155</v>
      </c>
      <c r="BR121" s="986"/>
      <c r="BS121" s="986"/>
      <c r="BT121" s="986"/>
      <c r="BU121" s="986"/>
      <c r="BV121" s="986">
        <v>8510514</v>
      </c>
      <c r="BW121" s="986"/>
      <c r="BX121" s="986"/>
      <c r="BY121" s="986"/>
      <c r="BZ121" s="986"/>
      <c r="CA121" s="986">
        <v>8278768</v>
      </c>
      <c r="CB121" s="986"/>
      <c r="CC121" s="986"/>
      <c r="CD121" s="986"/>
      <c r="CE121" s="986"/>
      <c r="CF121" s="1024">
        <v>127.1</v>
      </c>
      <c r="CG121" s="1025"/>
      <c r="CH121" s="1025"/>
      <c r="CI121" s="1025"/>
      <c r="CJ121" s="1025"/>
      <c r="CK121" s="1016"/>
      <c r="CL121" s="1017"/>
      <c r="CM121" s="1017"/>
      <c r="CN121" s="1017"/>
      <c r="CO121" s="1018"/>
      <c r="CP121" s="1007" t="s">
        <v>445</v>
      </c>
      <c r="CQ121" s="1008"/>
      <c r="CR121" s="1008"/>
      <c r="CS121" s="1008"/>
      <c r="CT121" s="1008"/>
      <c r="CU121" s="1008"/>
      <c r="CV121" s="1008"/>
      <c r="CW121" s="1008"/>
      <c r="CX121" s="1008"/>
      <c r="CY121" s="1008"/>
      <c r="CZ121" s="1008"/>
      <c r="DA121" s="1008"/>
      <c r="DB121" s="1008"/>
      <c r="DC121" s="1008"/>
      <c r="DD121" s="1008"/>
      <c r="DE121" s="1008"/>
      <c r="DF121" s="1009"/>
      <c r="DG121" s="919">
        <v>780355</v>
      </c>
      <c r="DH121" s="920"/>
      <c r="DI121" s="920"/>
      <c r="DJ121" s="920"/>
      <c r="DK121" s="920"/>
      <c r="DL121" s="920">
        <v>760478</v>
      </c>
      <c r="DM121" s="920"/>
      <c r="DN121" s="920"/>
      <c r="DO121" s="920"/>
      <c r="DP121" s="920"/>
      <c r="DQ121" s="920">
        <v>737744</v>
      </c>
      <c r="DR121" s="920"/>
      <c r="DS121" s="920"/>
      <c r="DT121" s="920"/>
      <c r="DU121" s="920"/>
      <c r="DV121" s="921">
        <v>11.3</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446</v>
      </c>
      <c r="BP122" s="994"/>
      <c r="BQ122" s="1034">
        <v>10240158</v>
      </c>
      <c r="BR122" s="1035"/>
      <c r="BS122" s="1035"/>
      <c r="BT122" s="1035"/>
      <c r="BU122" s="1035"/>
      <c r="BV122" s="1035">
        <v>10370934</v>
      </c>
      <c r="BW122" s="1035"/>
      <c r="BX122" s="1035"/>
      <c r="BY122" s="1035"/>
      <c r="BZ122" s="1035"/>
      <c r="CA122" s="1035">
        <v>10880697</v>
      </c>
      <c r="CB122" s="1035"/>
      <c r="CC122" s="1035"/>
      <c r="CD122" s="1035"/>
      <c r="CE122" s="1035"/>
      <c r="CF122" s="987"/>
      <c r="CG122" s="988"/>
      <c r="CH122" s="988"/>
      <c r="CI122" s="988"/>
      <c r="CJ122" s="989"/>
      <c r="CK122" s="1016"/>
      <c r="CL122" s="1017"/>
      <c r="CM122" s="1017"/>
      <c r="CN122" s="1017"/>
      <c r="CO122" s="1018"/>
      <c r="CP122" s="1007" t="s">
        <v>447</v>
      </c>
      <c r="CQ122" s="1008"/>
      <c r="CR122" s="1008"/>
      <c r="CS122" s="1008"/>
      <c r="CT122" s="1008"/>
      <c r="CU122" s="1008"/>
      <c r="CV122" s="1008"/>
      <c r="CW122" s="1008"/>
      <c r="CX122" s="1008"/>
      <c r="CY122" s="1008"/>
      <c r="CZ122" s="1008"/>
      <c r="DA122" s="1008"/>
      <c r="DB122" s="1008"/>
      <c r="DC122" s="1008"/>
      <c r="DD122" s="1008"/>
      <c r="DE122" s="1008"/>
      <c r="DF122" s="1009"/>
      <c r="DG122" s="919">
        <v>104393</v>
      </c>
      <c r="DH122" s="920"/>
      <c r="DI122" s="920"/>
      <c r="DJ122" s="920"/>
      <c r="DK122" s="920"/>
      <c r="DL122" s="920">
        <v>82841</v>
      </c>
      <c r="DM122" s="920"/>
      <c r="DN122" s="920"/>
      <c r="DO122" s="920"/>
      <c r="DP122" s="920"/>
      <c r="DQ122" s="920">
        <v>76720</v>
      </c>
      <c r="DR122" s="920"/>
      <c r="DS122" s="920"/>
      <c r="DT122" s="920"/>
      <c r="DU122" s="920"/>
      <c r="DV122" s="921">
        <v>1.2</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79.099999999999994</v>
      </c>
      <c r="BR123" s="1027"/>
      <c r="BS123" s="1027"/>
      <c r="BT123" s="1027"/>
      <c r="BU123" s="1027"/>
      <c r="BV123" s="1027">
        <v>70.2</v>
      </c>
      <c r="BW123" s="1027"/>
      <c r="BX123" s="1027"/>
      <c r="BY123" s="1027"/>
      <c r="BZ123" s="1027"/>
      <c r="CA123" s="1027">
        <v>57.5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1177</v>
      </c>
      <c r="AB126" s="959"/>
      <c r="AC126" s="959"/>
      <c r="AD126" s="959"/>
      <c r="AE126" s="960"/>
      <c r="AF126" s="961">
        <v>1177</v>
      </c>
      <c r="AG126" s="959"/>
      <c r="AH126" s="959"/>
      <c r="AI126" s="959"/>
      <c r="AJ126" s="960"/>
      <c r="AK126" s="961">
        <v>1177</v>
      </c>
      <c r="AL126" s="959"/>
      <c r="AM126" s="959"/>
      <c r="AN126" s="959"/>
      <c r="AO126" s="960"/>
      <c r="AP126" s="962">
        <v>0</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458</v>
      </c>
      <c r="AY127" s="887"/>
      <c r="AZ127" s="887"/>
      <c r="BA127" s="887"/>
      <c r="BB127" s="887"/>
      <c r="BC127" s="887"/>
      <c r="BD127" s="887"/>
      <c r="BE127" s="888"/>
      <c r="BF127" s="1041" t="s">
        <v>111</v>
      </c>
      <c r="BG127" s="1042"/>
      <c r="BH127" s="1042"/>
      <c r="BI127" s="1042"/>
      <c r="BJ127" s="1042"/>
      <c r="BK127" s="1042"/>
      <c r="BL127" s="1051"/>
      <c r="BM127" s="1041">
        <v>13.95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t="s">
        <v>340</v>
      </c>
      <c r="DH127" s="1048"/>
      <c r="DI127" s="1048"/>
      <c r="DJ127" s="1048"/>
      <c r="DK127" s="1048"/>
      <c r="DL127" s="1048" t="s">
        <v>340</v>
      </c>
      <c r="DM127" s="1048"/>
      <c r="DN127" s="1048"/>
      <c r="DO127" s="1048"/>
      <c r="DP127" s="1048"/>
      <c r="DQ127" s="1048" t="s">
        <v>340</v>
      </c>
      <c r="DR127" s="1048"/>
      <c r="DS127" s="1048"/>
      <c r="DT127" s="1048"/>
      <c r="DU127" s="1048"/>
      <c r="DV127" s="1049" t="s">
        <v>340</v>
      </c>
      <c r="DW127" s="1049"/>
      <c r="DX127" s="1049"/>
      <c r="DY127" s="1049"/>
      <c r="DZ127" s="1050"/>
    </row>
    <row r="128" spans="1:130" s="197" customFormat="1" ht="26.25" customHeigh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66308</v>
      </c>
      <c r="AB128" s="1090"/>
      <c r="AC128" s="1090"/>
      <c r="AD128" s="1090"/>
      <c r="AE128" s="1091"/>
      <c r="AF128" s="1092">
        <v>124008</v>
      </c>
      <c r="AG128" s="1090"/>
      <c r="AH128" s="1090"/>
      <c r="AI128" s="1090"/>
      <c r="AJ128" s="1091"/>
      <c r="AK128" s="1092">
        <v>98425</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111</v>
      </c>
      <c r="BG128" s="1067"/>
      <c r="BH128" s="1067"/>
      <c r="BI128" s="1067"/>
      <c r="BJ128" s="1067"/>
      <c r="BK128" s="1067"/>
      <c r="BL128" s="1068"/>
      <c r="BM128" s="1066">
        <v>18.95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7049224</v>
      </c>
      <c r="AB129" s="959"/>
      <c r="AC129" s="959"/>
      <c r="AD129" s="959"/>
      <c r="AE129" s="960"/>
      <c r="AF129" s="961">
        <v>7199888</v>
      </c>
      <c r="AG129" s="959"/>
      <c r="AH129" s="959"/>
      <c r="AI129" s="959"/>
      <c r="AJ129" s="960"/>
      <c r="AK129" s="961">
        <v>7299266</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742690</v>
      </c>
      <c r="AB130" s="959"/>
      <c r="AC130" s="959"/>
      <c r="AD130" s="959"/>
      <c r="AE130" s="960"/>
      <c r="AF130" s="961">
        <v>781171</v>
      </c>
      <c r="AG130" s="959"/>
      <c r="AH130" s="959"/>
      <c r="AI130" s="959"/>
      <c r="AJ130" s="960"/>
      <c r="AK130" s="961">
        <v>786098</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57.5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6306534</v>
      </c>
      <c r="AB131" s="998"/>
      <c r="AC131" s="998"/>
      <c r="AD131" s="998"/>
      <c r="AE131" s="999"/>
      <c r="AF131" s="1000">
        <v>6418717</v>
      </c>
      <c r="AG131" s="998"/>
      <c r="AH131" s="998"/>
      <c r="AI131" s="998"/>
      <c r="AJ131" s="999"/>
      <c r="AK131" s="1000">
        <v>6513168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8.0699319149999997</v>
      </c>
      <c r="AB132" s="1104"/>
      <c r="AC132" s="1104"/>
      <c r="AD132" s="1104"/>
      <c r="AE132" s="1105"/>
      <c r="AF132" s="1106">
        <v>5.2447552990000004</v>
      </c>
      <c r="AG132" s="1104"/>
      <c r="AH132" s="1104"/>
      <c r="AI132" s="1104"/>
      <c r="AJ132" s="1105"/>
      <c r="AK132" s="1106">
        <v>4.7311845789999998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9.6</v>
      </c>
      <c r="AB133" s="1111"/>
      <c r="AC133" s="1111"/>
      <c r="AD133" s="1111"/>
      <c r="AE133" s="1112"/>
      <c r="AF133" s="1110">
        <v>7.9</v>
      </c>
      <c r="AG133" s="1111"/>
      <c r="AH133" s="1111"/>
      <c r="AI133" s="1111"/>
      <c r="AJ133" s="1112"/>
      <c r="AK133" s="1110">
        <v>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7" zoomScaleNormal="85" zoomScaleSheetLayoutView="55" workbookViewId="0">
      <selection activeCell="AH74" sqref="AH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1668019</v>
      </c>
      <c r="L9" s="264">
        <v>47369</v>
      </c>
      <c r="M9" s="265">
        <v>59313</v>
      </c>
      <c r="N9" s="266">
        <v>-20.100000000000001</v>
      </c>
    </row>
    <row r="10" spans="1:16">
      <c r="A10" s="248"/>
      <c r="B10" s="244"/>
      <c r="C10" s="244"/>
      <c r="D10" s="244"/>
      <c r="E10" s="244"/>
      <c r="F10" s="244"/>
      <c r="G10" s="1119" t="s">
        <v>480</v>
      </c>
      <c r="H10" s="1120"/>
      <c r="I10" s="1120"/>
      <c r="J10" s="1121"/>
      <c r="K10" s="267">
        <v>85206</v>
      </c>
      <c r="L10" s="268">
        <v>2420</v>
      </c>
      <c r="M10" s="269">
        <v>5376</v>
      </c>
      <c r="N10" s="270">
        <v>-55</v>
      </c>
    </row>
    <row r="11" spans="1:16" ht="13.5" customHeight="1">
      <c r="A11" s="248"/>
      <c r="B11" s="244"/>
      <c r="C11" s="244"/>
      <c r="D11" s="244"/>
      <c r="E11" s="244"/>
      <c r="F11" s="244"/>
      <c r="G11" s="1119" t="s">
        <v>481</v>
      </c>
      <c r="H11" s="1120"/>
      <c r="I11" s="1120"/>
      <c r="J11" s="1121"/>
      <c r="K11" s="267">
        <v>24682</v>
      </c>
      <c r="L11" s="268">
        <v>701</v>
      </c>
      <c r="M11" s="269">
        <v>7786</v>
      </c>
      <c r="N11" s="270">
        <v>-91</v>
      </c>
    </row>
    <row r="12" spans="1:16" ht="13.5" customHeight="1">
      <c r="A12" s="248"/>
      <c r="B12" s="244"/>
      <c r="C12" s="244"/>
      <c r="D12" s="244"/>
      <c r="E12" s="244"/>
      <c r="F12" s="244"/>
      <c r="G12" s="1119" t="s">
        <v>482</v>
      </c>
      <c r="H12" s="1120"/>
      <c r="I12" s="1120"/>
      <c r="J12" s="1121"/>
      <c r="K12" s="267" t="s">
        <v>483</v>
      </c>
      <c r="L12" s="268" t="s">
        <v>483</v>
      </c>
      <c r="M12" s="269">
        <v>131</v>
      </c>
      <c r="N12" s="270" t="s">
        <v>483</v>
      </c>
    </row>
    <row r="13" spans="1:16" ht="13.5" customHeight="1">
      <c r="A13" s="248"/>
      <c r="B13" s="244"/>
      <c r="C13" s="244"/>
      <c r="D13" s="244"/>
      <c r="E13" s="244"/>
      <c r="F13" s="244"/>
      <c r="G13" s="1119" t="s">
        <v>484</v>
      </c>
      <c r="H13" s="1120"/>
      <c r="I13" s="1120"/>
      <c r="J13" s="1121"/>
      <c r="K13" s="267" t="s">
        <v>483</v>
      </c>
      <c r="L13" s="268" t="s">
        <v>483</v>
      </c>
      <c r="M13" s="269">
        <v>5</v>
      </c>
      <c r="N13" s="270" t="s">
        <v>483</v>
      </c>
    </row>
    <row r="14" spans="1:16" ht="13.5" customHeight="1">
      <c r="A14" s="248"/>
      <c r="B14" s="244"/>
      <c r="C14" s="244"/>
      <c r="D14" s="244"/>
      <c r="E14" s="244"/>
      <c r="F14" s="244"/>
      <c r="G14" s="1119" t="s">
        <v>485</v>
      </c>
      <c r="H14" s="1120"/>
      <c r="I14" s="1120"/>
      <c r="J14" s="1121"/>
      <c r="K14" s="267">
        <v>56168</v>
      </c>
      <c r="L14" s="268">
        <v>1595</v>
      </c>
      <c r="M14" s="269">
        <v>2777</v>
      </c>
      <c r="N14" s="270">
        <v>-42.6</v>
      </c>
    </row>
    <row r="15" spans="1:16" ht="13.5" customHeight="1">
      <c r="A15" s="248"/>
      <c r="B15" s="244"/>
      <c r="C15" s="244"/>
      <c r="D15" s="244"/>
      <c r="E15" s="244"/>
      <c r="F15" s="244"/>
      <c r="G15" s="1119" t="s">
        <v>486</v>
      </c>
      <c r="H15" s="1120"/>
      <c r="I15" s="1120"/>
      <c r="J15" s="1121"/>
      <c r="K15" s="267">
        <v>100630</v>
      </c>
      <c r="L15" s="268">
        <v>2858</v>
      </c>
      <c r="M15" s="269">
        <v>1317</v>
      </c>
      <c r="N15" s="270">
        <v>117</v>
      </c>
    </row>
    <row r="16" spans="1:16">
      <c r="A16" s="248"/>
      <c r="B16" s="244"/>
      <c r="C16" s="244"/>
      <c r="D16" s="244"/>
      <c r="E16" s="244"/>
      <c r="F16" s="244"/>
      <c r="G16" s="1122" t="s">
        <v>487</v>
      </c>
      <c r="H16" s="1123"/>
      <c r="I16" s="1123"/>
      <c r="J16" s="1124"/>
      <c r="K16" s="268">
        <v>-219171</v>
      </c>
      <c r="L16" s="268">
        <v>-6224</v>
      </c>
      <c r="M16" s="269">
        <v>-6006</v>
      </c>
      <c r="N16" s="270">
        <v>3.6</v>
      </c>
    </row>
    <row r="17" spans="1:16">
      <c r="A17" s="248"/>
      <c r="B17" s="244"/>
      <c r="C17" s="244"/>
      <c r="D17" s="244"/>
      <c r="E17" s="244"/>
      <c r="F17" s="244"/>
      <c r="G17" s="1122" t="s">
        <v>170</v>
      </c>
      <c r="H17" s="1123"/>
      <c r="I17" s="1123"/>
      <c r="J17" s="1124"/>
      <c r="K17" s="268">
        <v>1715534</v>
      </c>
      <c r="L17" s="268">
        <v>48719</v>
      </c>
      <c r="M17" s="269">
        <v>70700</v>
      </c>
      <c r="N17" s="270">
        <v>-31.1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6.19</v>
      </c>
      <c r="L21" s="281">
        <v>6.73</v>
      </c>
      <c r="M21" s="282">
        <v>-0.54</v>
      </c>
      <c r="N21" s="249"/>
      <c r="O21" s="283"/>
      <c r="P21" s="279"/>
    </row>
    <row r="22" spans="1:16" s="284" customFormat="1">
      <c r="A22" s="279"/>
      <c r="B22" s="249"/>
      <c r="C22" s="249"/>
      <c r="D22" s="249"/>
      <c r="E22" s="249"/>
      <c r="F22" s="249"/>
      <c r="G22" s="1114" t="s">
        <v>493</v>
      </c>
      <c r="H22" s="1115"/>
      <c r="I22" s="1115"/>
      <c r="J22" s="1116"/>
      <c r="K22" s="285">
        <v>97.9</v>
      </c>
      <c r="L22" s="286">
        <v>96.8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955703</v>
      </c>
      <c r="L32" s="294">
        <v>27141</v>
      </c>
      <c r="M32" s="295">
        <v>33640</v>
      </c>
      <c r="N32" s="296">
        <v>-19.3</v>
      </c>
    </row>
    <row r="33" spans="1:16" ht="13.5" customHeight="1">
      <c r="A33" s="248"/>
      <c r="B33" s="244"/>
      <c r="C33" s="244"/>
      <c r="D33" s="244"/>
      <c r="E33" s="244"/>
      <c r="F33" s="244"/>
      <c r="G33" s="1130" t="s">
        <v>497</v>
      </c>
      <c r="H33" s="1131"/>
      <c r="I33" s="1131"/>
      <c r="J33" s="1132"/>
      <c r="K33" s="294" t="s">
        <v>483</v>
      </c>
      <c r="L33" s="294" t="s">
        <v>483</v>
      </c>
      <c r="M33" s="295" t="s">
        <v>483</v>
      </c>
      <c r="N33" s="296" t="s">
        <v>483</v>
      </c>
    </row>
    <row r="34" spans="1:16" ht="27" customHeight="1">
      <c r="A34" s="248"/>
      <c r="B34" s="244"/>
      <c r="C34" s="244"/>
      <c r="D34" s="244"/>
      <c r="E34" s="244"/>
      <c r="F34" s="244"/>
      <c r="G34" s="1130" t="s">
        <v>498</v>
      </c>
      <c r="H34" s="1131"/>
      <c r="I34" s="1131"/>
      <c r="J34" s="1132"/>
      <c r="K34" s="294" t="s">
        <v>483</v>
      </c>
      <c r="L34" s="294" t="s">
        <v>483</v>
      </c>
      <c r="M34" s="295">
        <v>3</v>
      </c>
      <c r="N34" s="296" t="s">
        <v>483</v>
      </c>
    </row>
    <row r="35" spans="1:16" ht="27" customHeight="1">
      <c r="A35" s="248"/>
      <c r="B35" s="244"/>
      <c r="C35" s="244"/>
      <c r="D35" s="244"/>
      <c r="E35" s="244"/>
      <c r="F35" s="244"/>
      <c r="G35" s="1130" t="s">
        <v>499</v>
      </c>
      <c r="H35" s="1131"/>
      <c r="I35" s="1131"/>
      <c r="J35" s="1132"/>
      <c r="K35" s="294">
        <v>235618</v>
      </c>
      <c r="L35" s="294">
        <v>6691</v>
      </c>
      <c r="M35" s="295">
        <v>10374</v>
      </c>
      <c r="N35" s="296">
        <v>-35.5</v>
      </c>
    </row>
    <row r="36" spans="1:16" ht="27" customHeight="1">
      <c r="A36" s="248"/>
      <c r="B36" s="244"/>
      <c r="C36" s="244"/>
      <c r="D36" s="244"/>
      <c r="E36" s="244"/>
      <c r="F36" s="244"/>
      <c r="G36" s="1130" t="s">
        <v>500</v>
      </c>
      <c r="H36" s="1131"/>
      <c r="I36" s="1131"/>
      <c r="J36" s="1132"/>
      <c r="K36" s="294" t="s">
        <v>483</v>
      </c>
      <c r="L36" s="294" t="s">
        <v>483</v>
      </c>
      <c r="M36" s="295">
        <v>2665</v>
      </c>
      <c r="N36" s="296" t="s">
        <v>483</v>
      </c>
    </row>
    <row r="37" spans="1:16" ht="13.5" customHeight="1">
      <c r="A37" s="248"/>
      <c r="B37" s="244"/>
      <c r="C37" s="244"/>
      <c r="D37" s="244"/>
      <c r="E37" s="244"/>
      <c r="F37" s="244"/>
      <c r="G37" s="1130" t="s">
        <v>501</v>
      </c>
      <c r="H37" s="1131"/>
      <c r="I37" s="1131"/>
      <c r="J37" s="1132"/>
      <c r="K37" s="294">
        <v>1177</v>
      </c>
      <c r="L37" s="294">
        <v>33</v>
      </c>
      <c r="M37" s="295">
        <v>1343</v>
      </c>
      <c r="N37" s="296">
        <v>-97.5</v>
      </c>
    </row>
    <row r="38" spans="1:16" ht="27" customHeight="1">
      <c r="A38" s="248"/>
      <c r="B38" s="244"/>
      <c r="C38" s="244"/>
      <c r="D38" s="244"/>
      <c r="E38" s="244"/>
      <c r="F38" s="244"/>
      <c r="G38" s="1133" t="s">
        <v>502</v>
      </c>
      <c r="H38" s="1134"/>
      <c r="I38" s="1134"/>
      <c r="J38" s="1135"/>
      <c r="K38" s="297">
        <v>175</v>
      </c>
      <c r="L38" s="297">
        <v>5</v>
      </c>
      <c r="M38" s="298">
        <v>2</v>
      </c>
      <c r="N38" s="299">
        <v>150</v>
      </c>
      <c r="O38" s="293"/>
    </row>
    <row r="39" spans="1:16">
      <c r="A39" s="248"/>
      <c r="B39" s="244"/>
      <c r="C39" s="244"/>
      <c r="D39" s="244"/>
      <c r="E39" s="244"/>
      <c r="F39" s="244"/>
      <c r="G39" s="1133" t="s">
        <v>503</v>
      </c>
      <c r="H39" s="1134"/>
      <c r="I39" s="1134"/>
      <c r="J39" s="1135"/>
      <c r="K39" s="300">
        <v>-98425</v>
      </c>
      <c r="L39" s="300">
        <v>-2795</v>
      </c>
      <c r="M39" s="301">
        <v>-3110</v>
      </c>
      <c r="N39" s="302">
        <v>-10.1</v>
      </c>
      <c r="O39" s="293"/>
    </row>
    <row r="40" spans="1:16" ht="27" customHeight="1">
      <c r="A40" s="248"/>
      <c r="B40" s="244"/>
      <c r="C40" s="244"/>
      <c r="D40" s="244"/>
      <c r="E40" s="244"/>
      <c r="F40" s="244"/>
      <c r="G40" s="1130" t="s">
        <v>504</v>
      </c>
      <c r="H40" s="1131"/>
      <c r="I40" s="1131"/>
      <c r="J40" s="1132"/>
      <c r="K40" s="300">
        <v>-786098</v>
      </c>
      <c r="L40" s="300">
        <v>-22324</v>
      </c>
      <c r="M40" s="301">
        <v>-31707</v>
      </c>
      <c r="N40" s="302">
        <v>-29.6</v>
      </c>
      <c r="O40" s="293"/>
    </row>
    <row r="41" spans="1:16">
      <c r="A41" s="248"/>
      <c r="B41" s="244"/>
      <c r="C41" s="244"/>
      <c r="D41" s="244"/>
      <c r="E41" s="244"/>
      <c r="F41" s="244"/>
      <c r="G41" s="1136" t="s">
        <v>280</v>
      </c>
      <c r="H41" s="1137"/>
      <c r="I41" s="1137"/>
      <c r="J41" s="1138"/>
      <c r="K41" s="294">
        <v>308150</v>
      </c>
      <c r="L41" s="300">
        <v>8751</v>
      </c>
      <c r="M41" s="301">
        <v>13210</v>
      </c>
      <c r="N41" s="302">
        <v>-33.799999999999997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1049012</v>
      </c>
      <c r="J51" s="320">
        <v>28986</v>
      </c>
      <c r="K51" s="321">
        <v>-9.8000000000000007</v>
      </c>
      <c r="L51" s="322">
        <v>49426</v>
      </c>
      <c r="M51" s="323">
        <v>4.5999999999999996</v>
      </c>
      <c r="N51" s="324">
        <v>-14.4</v>
      </c>
    </row>
    <row r="52" spans="1:14">
      <c r="A52" s="248"/>
      <c r="B52" s="244"/>
      <c r="C52" s="244"/>
      <c r="D52" s="244"/>
      <c r="E52" s="244"/>
      <c r="F52" s="244"/>
      <c r="G52" s="325"/>
      <c r="H52" s="326" t="s">
        <v>515</v>
      </c>
      <c r="I52" s="327">
        <v>796253</v>
      </c>
      <c r="J52" s="328">
        <v>22002</v>
      </c>
      <c r="K52" s="329">
        <v>-10.199999999999999</v>
      </c>
      <c r="L52" s="330">
        <v>26568</v>
      </c>
      <c r="M52" s="331">
        <v>-4.5999999999999996</v>
      </c>
      <c r="N52" s="332">
        <v>-5.6</v>
      </c>
    </row>
    <row r="53" spans="1:14">
      <c r="A53" s="248"/>
      <c r="B53" s="244"/>
      <c r="C53" s="244"/>
      <c r="D53" s="244"/>
      <c r="E53" s="244"/>
      <c r="F53" s="244"/>
      <c r="G53" s="310" t="s">
        <v>516</v>
      </c>
      <c r="H53" s="311"/>
      <c r="I53" s="319">
        <v>663260</v>
      </c>
      <c r="J53" s="320">
        <v>18546</v>
      </c>
      <c r="K53" s="321">
        <v>-36</v>
      </c>
      <c r="L53" s="322">
        <v>42839</v>
      </c>
      <c r="M53" s="323">
        <v>-13.3</v>
      </c>
      <c r="N53" s="324">
        <v>-22.7</v>
      </c>
    </row>
    <row r="54" spans="1:14">
      <c r="A54" s="248"/>
      <c r="B54" s="244"/>
      <c r="C54" s="244"/>
      <c r="D54" s="244"/>
      <c r="E54" s="244"/>
      <c r="F54" s="244"/>
      <c r="G54" s="325"/>
      <c r="H54" s="326" t="s">
        <v>515</v>
      </c>
      <c r="I54" s="327">
        <v>440604</v>
      </c>
      <c r="J54" s="328">
        <v>12320</v>
      </c>
      <c r="K54" s="329">
        <v>-44</v>
      </c>
      <c r="L54" s="330">
        <v>22027</v>
      </c>
      <c r="M54" s="331">
        <v>-17.100000000000001</v>
      </c>
      <c r="N54" s="332">
        <v>-26.9</v>
      </c>
    </row>
    <row r="55" spans="1:14">
      <c r="A55" s="248"/>
      <c r="B55" s="244"/>
      <c r="C55" s="244"/>
      <c r="D55" s="244"/>
      <c r="E55" s="244"/>
      <c r="F55" s="244"/>
      <c r="G55" s="310" t="s">
        <v>517</v>
      </c>
      <c r="H55" s="311"/>
      <c r="I55" s="319">
        <v>733834</v>
      </c>
      <c r="J55" s="320">
        <v>20572</v>
      </c>
      <c r="K55" s="321">
        <v>10.9</v>
      </c>
      <c r="L55" s="322">
        <v>46819</v>
      </c>
      <c r="M55" s="323">
        <v>9.3000000000000007</v>
      </c>
      <c r="N55" s="324">
        <v>1.6</v>
      </c>
    </row>
    <row r="56" spans="1:14">
      <c r="A56" s="248"/>
      <c r="B56" s="244"/>
      <c r="C56" s="244"/>
      <c r="D56" s="244"/>
      <c r="E56" s="244"/>
      <c r="F56" s="244"/>
      <c r="G56" s="325"/>
      <c r="H56" s="326" t="s">
        <v>515</v>
      </c>
      <c r="I56" s="327">
        <v>659247</v>
      </c>
      <c r="J56" s="328">
        <v>18481</v>
      </c>
      <c r="K56" s="329">
        <v>50</v>
      </c>
      <c r="L56" s="330">
        <v>24121</v>
      </c>
      <c r="M56" s="331">
        <v>9.5</v>
      </c>
      <c r="N56" s="332">
        <v>40.5</v>
      </c>
    </row>
    <row r="57" spans="1:14">
      <c r="A57" s="248"/>
      <c r="B57" s="244"/>
      <c r="C57" s="244"/>
      <c r="D57" s="244"/>
      <c r="E57" s="244"/>
      <c r="F57" s="244"/>
      <c r="G57" s="310" t="s">
        <v>518</v>
      </c>
      <c r="H57" s="311"/>
      <c r="I57" s="319">
        <v>852257</v>
      </c>
      <c r="J57" s="320">
        <v>23932</v>
      </c>
      <c r="K57" s="321">
        <v>16.3</v>
      </c>
      <c r="L57" s="322">
        <v>53270</v>
      </c>
      <c r="M57" s="323">
        <v>13.8</v>
      </c>
      <c r="N57" s="324">
        <v>2.5</v>
      </c>
    </row>
    <row r="58" spans="1:14">
      <c r="A58" s="248"/>
      <c r="B58" s="244"/>
      <c r="C58" s="244"/>
      <c r="D58" s="244"/>
      <c r="E58" s="244"/>
      <c r="F58" s="244"/>
      <c r="G58" s="325"/>
      <c r="H58" s="326" t="s">
        <v>515</v>
      </c>
      <c r="I58" s="327">
        <v>513661</v>
      </c>
      <c r="J58" s="328">
        <v>14424</v>
      </c>
      <c r="K58" s="329">
        <v>-22</v>
      </c>
      <c r="L58" s="330">
        <v>24316</v>
      </c>
      <c r="M58" s="331">
        <v>0.8</v>
      </c>
      <c r="N58" s="332">
        <v>-22.8</v>
      </c>
    </row>
    <row r="59" spans="1:14">
      <c r="A59" s="248"/>
      <c r="B59" s="244"/>
      <c r="C59" s="244"/>
      <c r="D59" s="244"/>
      <c r="E59" s="244"/>
      <c r="F59" s="244"/>
      <c r="G59" s="310" t="s">
        <v>519</v>
      </c>
      <c r="H59" s="311"/>
      <c r="I59" s="319">
        <v>1247949</v>
      </c>
      <c r="J59" s="320">
        <v>35440</v>
      </c>
      <c r="K59" s="321">
        <v>48.1</v>
      </c>
      <c r="L59" s="322">
        <v>53292</v>
      </c>
      <c r="M59" s="323">
        <v>0</v>
      </c>
      <c r="N59" s="324">
        <v>48.1</v>
      </c>
    </row>
    <row r="60" spans="1:14">
      <c r="A60" s="248"/>
      <c r="B60" s="244"/>
      <c r="C60" s="244"/>
      <c r="D60" s="244"/>
      <c r="E60" s="244"/>
      <c r="F60" s="244"/>
      <c r="G60" s="325"/>
      <c r="H60" s="326" t="s">
        <v>515</v>
      </c>
      <c r="I60" s="333">
        <v>596126</v>
      </c>
      <c r="J60" s="328">
        <v>16929</v>
      </c>
      <c r="K60" s="329">
        <v>17.399999999999999</v>
      </c>
      <c r="L60" s="330">
        <v>28900</v>
      </c>
      <c r="M60" s="331">
        <v>18.899999999999999</v>
      </c>
      <c r="N60" s="332">
        <v>-1.5</v>
      </c>
    </row>
    <row r="61" spans="1:14">
      <c r="A61" s="248"/>
      <c r="B61" s="244"/>
      <c r="C61" s="244"/>
      <c r="D61" s="244"/>
      <c r="E61" s="244"/>
      <c r="F61" s="244"/>
      <c r="G61" s="310" t="s">
        <v>520</v>
      </c>
      <c r="H61" s="334"/>
      <c r="I61" s="335">
        <v>909262</v>
      </c>
      <c r="J61" s="336">
        <v>25495</v>
      </c>
      <c r="K61" s="337">
        <v>5.9</v>
      </c>
      <c r="L61" s="338">
        <v>49129</v>
      </c>
      <c r="M61" s="339">
        <v>2.9</v>
      </c>
      <c r="N61" s="324">
        <v>3</v>
      </c>
    </row>
    <row r="62" spans="1:14">
      <c r="A62" s="248"/>
      <c r="B62" s="244"/>
      <c r="C62" s="244"/>
      <c r="D62" s="244"/>
      <c r="E62" s="244"/>
      <c r="F62" s="244"/>
      <c r="G62" s="325"/>
      <c r="H62" s="326" t="s">
        <v>515</v>
      </c>
      <c r="I62" s="327">
        <v>601178</v>
      </c>
      <c r="J62" s="328">
        <v>16831</v>
      </c>
      <c r="K62" s="329">
        <v>-1.8</v>
      </c>
      <c r="L62" s="330">
        <v>25186</v>
      </c>
      <c r="M62" s="331">
        <v>1.5</v>
      </c>
      <c r="N62" s="332">
        <v>-3.3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12.37</v>
      </c>
      <c r="G47" s="12">
        <v>11.83</v>
      </c>
      <c r="H47" s="12">
        <v>12.56</v>
      </c>
      <c r="I47" s="12">
        <v>11.51</v>
      </c>
      <c r="J47" s="13">
        <v>12.15</v>
      </c>
    </row>
    <row r="48" spans="2:10" ht="57.75" customHeight="1">
      <c r="B48" s="14"/>
      <c r="C48" s="1141" t="s">
        <v>4</v>
      </c>
      <c r="D48" s="1141"/>
      <c r="E48" s="1142"/>
      <c r="F48" s="15">
        <v>6.24</v>
      </c>
      <c r="G48" s="16">
        <v>6.62</v>
      </c>
      <c r="H48" s="16">
        <v>6.51</v>
      </c>
      <c r="I48" s="16">
        <v>7.3</v>
      </c>
      <c r="J48" s="17">
        <v>8.26</v>
      </c>
    </row>
    <row r="49" spans="2:10" ht="57.75" customHeight="1" thickBot="1">
      <c r="B49" s="18"/>
      <c r="C49" s="1143" t="s">
        <v>5</v>
      </c>
      <c r="D49" s="1143"/>
      <c r="E49" s="1144"/>
      <c r="F49" s="19">
        <v>1.27</v>
      </c>
      <c r="G49" s="20" t="s">
        <v>527</v>
      </c>
      <c r="H49" s="20">
        <v>0.55000000000000004</v>
      </c>
      <c r="I49" s="20">
        <v>0.13</v>
      </c>
      <c r="J49" s="21">
        <v>1.86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0" zoomScaleNormal="60" zoomScaleSheetLayoutView="100" workbookViewId="0">
      <selection activeCell="G34" sqref="G34:G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528</v>
      </c>
      <c r="D34" s="1151"/>
      <c r="E34" s="1152"/>
      <c r="F34" s="32">
        <v>6.62</v>
      </c>
      <c r="G34" s="33">
        <v>8.1999999999999993</v>
      </c>
      <c r="H34" s="33">
        <v>9.39</v>
      </c>
      <c r="I34" s="33">
        <v>10.46</v>
      </c>
      <c r="J34" s="34">
        <v>10.92</v>
      </c>
      <c r="K34" s="22"/>
      <c r="L34" s="22"/>
      <c r="M34" s="22"/>
      <c r="N34" s="22"/>
      <c r="O34" s="22"/>
      <c r="P34" s="22"/>
    </row>
    <row r="35" spans="1:16" ht="39" customHeight="1">
      <c r="A35" s="22"/>
      <c r="B35" s="35"/>
      <c r="C35" s="1145" t="s">
        <v>529</v>
      </c>
      <c r="D35" s="1146"/>
      <c r="E35" s="1147"/>
      <c r="F35" s="36">
        <v>6.24</v>
      </c>
      <c r="G35" s="37">
        <v>6.61</v>
      </c>
      <c r="H35" s="37">
        <v>6.51</v>
      </c>
      <c r="I35" s="37">
        <v>7.29</v>
      </c>
      <c r="J35" s="38">
        <v>8.26</v>
      </c>
      <c r="K35" s="22"/>
      <c r="L35" s="22"/>
      <c r="M35" s="22"/>
      <c r="N35" s="22"/>
      <c r="O35" s="22"/>
      <c r="P35" s="22"/>
    </row>
    <row r="36" spans="1:16" ht="39" customHeight="1">
      <c r="A36" s="22"/>
      <c r="B36" s="35"/>
      <c r="C36" s="1145" t="s">
        <v>530</v>
      </c>
      <c r="D36" s="1146"/>
      <c r="E36" s="1147"/>
      <c r="F36" s="36" t="s">
        <v>531</v>
      </c>
      <c r="G36" s="37">
        <v>1.39</v>
      </c>
      <c r="H36" s="37">
        <v>1.1399999999999999</v>
      </c>
      <c r="I36" s="37">
        <v>2.72</v>
      </c>
      <c r="J36" s="38">
        <v>1.82</v>
      </c>
      <c r="K36" s="22"/>
      <c r="L36" s="22"/>
      <c r="M36" s="22"/>
      <c r="N36" s="22"/>
      <c r="O36" s="22"/>
      <c r="P36" s="22"/>
    </row>
    <row r="37" spans="1:16" ht="39" customHeight="1">
      <c r="A37" s="22"/>
      <c r="B37" s="35"/>
      <c r="C37" s="1145" t="s">
        <v>532</v>
      </c>
      <c r="D37" s="1146"/>
      <c r="E37" s="1147"/>
      <c r="F37" s="36">
        <v>0.13</v>
      </c>
      <c r="G37" s="37">
        <v>0.14000000000000001</v>
      </c>
      <c r="H37" s="37">
        <v>0.16</v>
      </c>
      <c r="I37" s="37">
        <v>0.26</v>
      </c>
      <c r="J37" s="38">
        <v>0.25</v>
      </c>
      <c r="K37" s="22"/>
      <c r="L37" s="22"/>
      <c r="M37" s="22"/>
      <c r="N37" s="22"/>
      <c r="O37" s="22"/>
      <c r="P37" s="22"/>
    </row>
    <row r="38" spans="1:16" ht="39" customHeight="1">
      <c r="A38" s="22"/>
      <c r="B38" s="35"/>
      <c r="C38" s="1145" t="s">
        <v>533</v>
      </c>
      <c r="D38" s="1146"/>
      <c r="E38" s="1147"/>
      <c r="F38" s="36">
        <v>0.03</v>
      </c>
      <c r="G38" s="37">
        <v>0.08</v>
      </c>
      <c r="H38" s="37">
        <v>0.04</v>
      </c>
      <c r="I38" s="37">
        <v>0.05</v>
      </c>
      <c r="J38" s="38">
        <v>0.04</v>
      </c>
      <c r="K38" s="22"/>
      <c r="L38" s="22"/>
      <c r="M38" s="22"/>
      <c r="N38" s="22"/>
      <c r="O38" s="22"/>
      <c r="P38" s="22"/>
    </row>
    <row r="39" spans="1:16" ht="39" customHeight="1">
      <c r="A39" s="22"/>
      <c r="B39" s="35"/>
      <c r="C39" s="1145" t="s">
        <v>534</v>
      </c>
      <c r="D39" s="1146"/>
      <c r="E39" s="1147"/>
      <c r="F39" s="36">
        <v>0.03</v>
      </c>
      <c r="G39" s="37">
        <v>0.19</v>
      </c>
      <c r="H39" s="37">
        <v>0.08</v>
      </c>
      <c r="I39" s="37">
        <v>0.06</v>
      </c>
      <c r="J39" s="38">
        <v>0.02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535</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536</v>
      </c>
      <c r="D43" s="1149"/>
      <c r="E43" s="1150"/>
      <c r="F43" s="41">
        <v>0</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9"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1112</v>
      </c>
      <c r="L45" s="60">
        <v>1119</v>
      </c>
      <c r="M45" s="60">
        <v>1001</v>
      </c>
      <c r="N45" s="60">
        <v>995</v>
      </c>
      <c r="O45" s="61">
        <v>956</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248</v>
      </c>
      <c r="L48" s="64">
        <v>259</v>
      </c>
      <c r="M48" s="64">
        <v>261</v>
      </c>
      <c r="N48" s="64">
        <v>245</v>
      </c>
      <c r="O48" s="65">
        <v>236</v>
      </c>
      <c r="P48" s="48"/>
      <c r="Q48" s="48"/>
      <c r="R48" s="48"/>
      <c r="S48" s="48"/>
      <c r="T48" s="48"/>
      <c r="U48" s="48"/>
    </row>
    <row r="49" spans="1:21" ht="30.75" customHeight="1">
      <c r="A49" s="48"/>
      <c r="B49" s="1163"/>
      <c r="C49" s="1164"/>
      <c r="D49" s="62"/>
      <c r="E49" s="1155" t="s">
        <v>16</v>
      </c>
      <c r="F49" s="1155"/>
      <c r="G49" s="1155"/>
      <c r="H49" s="1155"/>
      <c r="I49" s="1155"/>
      <c r="J49" s="1156"/>
      <c r="K49" s="63">
        <v>106</v>
      </c>
      <c r="L49" s="64">
        <v>96</v>
      </c>
      <c r="M49" s="64">
        <v>55</v>
      </c>
      <c r="N49" s="64" t="s">
        <v>483</v>
      </c>
      <c r="O49" s="65" t="s">
        <v>483</v>
      </c>
      <c r="P49" s="48"/>
      <c r="Q49" s="48"/>
      <c r="R49" s="48"/>
      <c r="S49" s="48"/>
      <c r="T49" s="48"/>
      <c r="U49" s="48"/>
    </row>
    <row r="50" spans="1:21" ht="30.75" customHeight="1">
      <c r="A50" s="48"/>
      <c r="B50" s="1163"/>
      <c r="C50" s="1164"/>
      <c r="D50" s="62"/>
      <c r="E50" s="1155" t="s">
        <v>17</v>
      </c>
      <c r="F50" s="1155"/>
      <c r="G50" s="1155"/>
      <c r="H50" s="1155"/>
      <c r="I50" s="1155"/>
      <c r="J50" s="1156"/>
      <c r="K50" s="63">
        <v>7</v>
      </c>
      <c r="L50" s="64">
        <v>11</v>
      </c>
      <c r="M50" s="64">
        <v>1</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800</v>
      </c>
      <c r="L52" s="64">
        <v>820</v>
      </c>
      <c r="M52" s="64">
        <v>809</v>
      </c>
      <c r="N52" s="64">
        <v>905</v>
      </c>
      <c r="O52" s="65">
        <v>884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673</v>
      </c>
      <c r="L53" s="69">
        <v>665</v>
      </c>
      <c r="M53" s="69">
        <v>509</v>
      </c>
      <c r="N53" s="69">
        <v>336</v>
      </c>
      <c r="O53" s="70">
        <v>309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2016-04-14T06:47:15Z</cp:lastPrinted>
  <dcterms:created xsi:type="dcterms:W3CDTF">2016-02-15T01:01:20Z</dcterms:created>
  <dcterms:modified xsi:type="dcterms:W3CDTF">2016-04-25T06:17:40Z</dcterms:modified>
  <cp:category/>
</cp:coreProperties>
</file>