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refMode="R1C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E35" i="9"/>
  <c r="AM35" i="9"/>
  <c r="C35" i="9"/>
  <c r="BW34" i="9"/>
  <c r="C34" i="9"/>
  <c r="CO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<sst xmlns="http://schemas.openxmlformats.org/spreadsheetml/2006/main" count="1003" uniqueCount="540">
  <si>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</si>
  <si>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</si>
  <si>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</si>
  <si>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</si>
  <si>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</si>
  <si>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</si>
  <si>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</si>
  <si>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</si>
  <si>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</si>
  <si>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</si>
  <si>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</si>
  <si>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</si>
  <si>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</si>
  <si>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</si>
  <si>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</si>
  <si>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</si>
  <si>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</si>
  <si>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</si>
  <si>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</si>
  <si>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</si>
  <si>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</si>
  <si>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</si>
  <si>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</si>
  <si>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</si>
  <si>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</si>
  <si>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</si>
  <si>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</si>
  <si>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</si>
  <si>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</si>
  <si>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</si>
  <si>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</si>
  <si>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</si>
  <si>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</si>
  <si>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</si>
  <si>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</si>
  <si>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</si>
  <si>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</si>
  <si>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</si>
  <si>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</si>
  <si>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</si>
  <si>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</si>
  <si>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</si>
  <si>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</si>
  <si>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</si>
  <si>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</si>
  <si>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</si>
  <si>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</si>
  <si>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</si>
  <si>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</si>
  <si>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</si>
  <si>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</si>
  <si>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</si>
  <si>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</si>
  <si>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</si>
  <si>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</si>
  <si>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</si>
  <si>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</si>
  <si>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</si>
  <si>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</si>
  <si>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</si>
  <si>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</si>
  <si>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</si>
  <si>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</si>
  <si>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</si>
  <si>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</si>
  <si>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</si>
  <si>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</si>
  <si>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</si>
  <si>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</si>
  <si>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</si>
  <si>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</si>
  <si>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</si>
  <si>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</si>
  <si>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</si>
  <si>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</si>
  <si>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</si>
  <si>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</si>
  <si>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</si>
  <si>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</si>
  <si>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</si>
  <si>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</si>
  <si>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</si>
  <si>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</si>
  <si>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</si>
  <si>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</si>
  <si>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</si>
  <si>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</si>
  <si>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</si>
  <si>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</si>
  <si>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</si>
  <si>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</si>
  <si>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</si>
  <si>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</si>
  <si>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</si>
  <si>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</si>
  <si>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</si>
  <si>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</si>
  <si>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</si>
  <si>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</si>
  <si>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</si>
  <si>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</si>
  <si>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</si>
  <si>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</si>
  <si>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</si>
  <si>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</si>
  <si>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</si>
  <si>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</si>
  <si>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</si>
  <si>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</si>
  <si>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</si>
  <si>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</si>
  <si>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</si>
  <si>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</si>
  <si>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</si>
  <si>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</si>
  <si>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</si>
  <si>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</si>
  <si>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</si>
  <si>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</si>
  <si>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</si>
  <si>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</si>
  <si>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</si>
  <si>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</si>
  <si>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</si>
  <si>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</si>
  <si>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</si>
  <si>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</si>
  <si>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</si>
  <si>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</si>
  <si>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</si>
  <si>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</si>
  <si>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</si>
  <si>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</si>
  <si>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</si>
  <si>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</si>
  <si>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</si>
  <si>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</si>
  <si>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</si>
  <si>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</si>
  <si>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</si>
  <si>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</si>
  <si>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</si>
  <si>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</si>
  <si>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</si>
  <si>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</si>
  <si>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</si>
  <si>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</si>
  <si>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</si>
  <si>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</si>
  <si>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</si>
  <si>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</si>
  <si>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</si>
  <si>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</si>
  <si>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</si>
  <si>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</si>
  <si>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</si>
  <si>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</si>
  <si>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</si>
  <si>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</si>
  <si>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</si>
  <si>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</si>
  <si>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</si>
  <si>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</si>
  <si>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</si>
  <si>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</si>
  <si>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</si>
  <si>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</si>
  <si>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</si>
  <si>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</si>
  <si>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</si>
  <si>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</si>
  <si>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</si>
  <si>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</si>
  <si>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</si>
  <si>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</si>
  <si>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</si>
  <si>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</si>
  <si>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</si>
  <si>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</si>
  <si>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</si>
  <si>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</si>
  <si>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</si>
  <si>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</si>
  <si>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</si>
  <si>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</si>
  <si>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</si>
  <si>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</si>
  <si>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</si>
  <si>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</si>
  <si>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</si>
  <si>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</si>
  <si>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</si>
  <si>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</si>
  <si>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</si>
  <si>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</si>
  <si>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埼玉県ふじみ野市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</si>
  <si>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</si>
  <si>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</si>
  <si>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</si>
  <si>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</si>
  <si>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</si>
  <si>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</si>
  <si>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</si>
  <si>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</si>
  <si>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</si>
  <si>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</si>
  <si>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</si>
  <si>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</si>
  <si>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</si>
  <si>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</si>
  <si>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</si>
  <si>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</si>
  <si>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</si>
  <si>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</si>
  <si>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</si>
  <si>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</si>
  <si>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</si>
  <si>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</si>
  <si>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</si>
  <si>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</si>
  <si>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</si>
  <si>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</si>
  <si>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</si>
  <si>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</si>
  <si>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</si>
  <si>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</si>
  <si>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</si>
  <si>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</si>
  <si>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</si>
  <si>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</si>
  <si>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</si>
  <si>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</si>
  <si>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</si>
  <si>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</si>
  <si>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</si>
  <si>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</si>
  <si>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</si>
  <si>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</si>
  <si>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</si>
  <si>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</si>
  <si>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</si>
  <si>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</si>
  <si>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</si>
  <si>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</si>
  <si>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</si>
  <si>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</si>
  <si>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</si>
  <si>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</si>
  <si>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</si>
  <si>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</si>
  <si>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</si>
  <si>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</si>
  <si>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</si>
  <si>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</si>
  <si>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</si>
  <si>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</si>
  <si>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</si>
  <si>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</si>
  <si>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</si>
  <si>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</si>
  <si>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</si>
  <si>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</si>
  <si>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</si>
  <si>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</si>
  <si>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</si>
  <si>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</si>
  <si>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</si>
  <si>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</si>
  <si>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</si>
  <si>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</si>
  <si>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</si>
  <si>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</si>
  <si>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</si>
  <si>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</si>
  <si>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</si>
  <si>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</si>
  <si>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</si>
  <si>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</si>
  <si>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</si>
  <si>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</si>
  <si>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</si>
  <si>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</si>
  <si>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</si>
  <si>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</si>
  <si>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</si>
  <si>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</si>
  <si>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</si>
  <si>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</si>
  <si>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</si>
  <si>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</si>
  <si>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</si>
  <si>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</si>
  <si>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</si>
  <si>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</si>
  <si>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</si>
  <si>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</si>
  <si>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</si>
  <si>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</si>
  <si>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</si>
  <si>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</si>
  <si>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</si>
  <si>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</si>
  <si>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</si>
  <si>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</si>
  <si>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</si>
  <si>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</si>
  <si>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</si>
  <si>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</si>
  <si>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</si>
  <si>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</si>
  <si>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</si>
  <si>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</si>
  <si>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</si>
  <si>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</si>
  <si>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</si>
  <si>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</si>
  <si>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</si>
  <si>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</si>
  <si>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</si>
  <si>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</si>
  <si>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</si>
  <si>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</si>
  <si>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</si>
  <si>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</si>
  <si>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</si>
  <si>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</si>
  <si>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</si>
  <si>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</si>
  <si>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</si>
  <si>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</si>
  <si>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</si>
  <si>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</si>
  <si>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</si>
  <si>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</si>
  <si>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</si>
  <si>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</si>
  <si>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</si>
  <si>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</si>
  <si>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</si>
  <si>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</si>
  <si>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</si>
  <si>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</si>
  <si>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</si>
  <si>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</si>
  <si>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埼玉県ふじみ野市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</si>
  <si>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</si>
  <si>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</si>
  <si>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</si>
  <si>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</si>
  <si>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</si>
  <si>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</si>
  <si>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</si>
  <si>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</si>
  <si>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</si>
  <si>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</si>
  <si>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</si>
  <si>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</si>
  <si>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</si>
  <si>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</si>
  <si>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</si>
  <si>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</si>
  <si>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</si>
  <si>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</si>
  <si>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</si>
  <si>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</si>
  <si>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</si>
  <si>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</si>
  <si>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</si>
  <si>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</si>
  <si>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</si>
  <si>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</si>
  <si>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</si>
  <si>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</si>
  <si>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</si>
  <si>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</si>
  <si>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</si>
  <si>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</si>
  <si>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</si>
  <si>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</si>
  <si>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</si>
  <si>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</si>
  <si>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</si>
  <si>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</si>
  <si>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</si>
  <si>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</si>
  <si>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</si>
  <si>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</si>
  <si>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</si>
  <si>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</si>
  <si>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</si>
  <si>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</si>
  <si>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</si>
  <si>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</si>
  <si>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</si>
  <si>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</si>
  <si>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</si>
  <si>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</si>
  <si>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</si>
  <si>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</si>
  <si>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</si>
  <si>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</si>
  <si>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</si>
  <si>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</si>
  <si>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</si>
  <si>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</si>
  <si>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</si>
  <si>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</si>
  <si>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</si>
  <si>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</si>
  <si>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</si>
  <si>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</si>
  <si>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</si>
  <si>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</si>
  <si>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</si>
  <si>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</si>
  <si>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</si>
  <si>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</si>
  <si>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</si>
  <si>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</si>
  <si>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</si>
  <si>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</si>
  <si>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</si>
  <si>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</si>
  <si>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</si>
  <si>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</si>
  <si>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</si>
  <si>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</si>
  <si>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</si>
  <si>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</si>
  <si>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</si>
  <si>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</si>
  <si>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</si>
  <si>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</si>
  <si>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</si>
  <si>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</si>
  <si>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</si>
  <si>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</si>
  <si>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</si>
  <si>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</si>
  <si>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</si>
  <si>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</si>
  <si>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</si>
  <si>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</si>
  <si>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</si>
  <si>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</si>
  <si>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</si>
  <si>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</si>
  <si>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</si>
  <si>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</si>
  <si>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</si>
  <si>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</si>
  <si>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</si>
  <si>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</si>
  <si>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</si>
  <si>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</si>
  <si>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</si>
  <si>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</si>
  <si>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</si>
  <si>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</si>
  <si>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</si>
  <si>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</si>
  <si>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</si>
  <si>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</si>
  <si>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</si>
  <si>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</si>
  <si>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</si>
  <si>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</si>
  <si>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</si>
  <si>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</si>
  <si>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</si>
  <si>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</si>
  <si>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</si>
  <si>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</si>
  <si>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</si>
  <si>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</si>
  <si>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</si>
  <si>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</si>
  <si>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</si>
  <si>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</si>
  <si>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</si>
  <si>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</si>
  <si>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</si>
  <si>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</si>
  <si>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</si>
  <si>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</si>
  <si>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</si>
  <si>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</si>
  <si>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</si>
  <si>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</si>
  <si>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</si>
  <si>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</si>
  <si>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</si>
  <si>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</si>
  <si>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</si>
  <si>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</si>
  <si>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</si>
  <si>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</si>
  <si>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</si>
  <si>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</si>
  <si>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</si>
  <si>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</si>
  <si>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</si>
  <si>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</si>
  <si>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</si>
  <si>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</si>
  <si>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</si>
  <si>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</si>
  <si>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</si>
  <si>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</si>
  <si>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</si>
  <si>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</si>
  <si>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</si>
  <si>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</si>
  <si>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</si>
  <si>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</si>
  <si>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</si>
  <si>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</si>
  <si>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0.86</t>
  </si>
  <si>
    <t>▲ 0.03</t>
  </si>
  <si>
    <t>水道事業会計</t>
  </si>
  <si>
    <t>一般会計</t>
  </si>
  <si>
    <t>国民健康保険特別会計</t>
  </si>
  <si>
    <t>介護保険特別会計</t>
  </si>
  <si>
    <t>下水道事業会計</t>
  </si>
  <si>
    <t>後期高齢者医療事業特別会計</t>
  </si>
  <si>
    <t>その他会計（赤字）</t>
  </si>
  <si>
    <t>その他会計（黒字）</t>
  </si>
  <si>
    <t>ふじみ野市土地開発公社</t>
    <rPh sb="3" eb="5">
      <t>ノシ</t>
    </rPh>
    <rPh sb="5" eb="7">
      <t>トチ</t>
    </rPh>
    <rPh sb="7" eb="9">
      <t>カイハツ</t>
    </rPh>
    <rPh sb="9" eb="11">
      <t>コウシャ</t>
    </rPh>
    <phoneticPr fontId="2"/>
  </si>
  <si>
    <t>入間東部地区衛生組合</t>
    <rPh sb="0" eb="4">
      <t>イルマトウブ</t>
    </rPh>
    <rPh sb="4" eb="6">
      <t>チク</t>
    </rPh>
    <rPh sb="6" eb="8">
      <t>エイセイ</t>
    </rPh>
    <rPh sb="8" eb="10">
      <t>クミアイ</t>
    </rPh>
    <phoneticPr fontId="2"/>
  </si>
  <si>
    <t>入間東部地区消防組合</t>
    <rPh sb="0" eb="4">
      <t>イルマトウブ</t>
    </rPh>
    <rPh sb="4" eb="6">
      <t>チク</t>
    </rPh>
    <rPh sb="6" eb="8">
      <t>ショウボウ</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</si>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</sst>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17557</c:v>
                </c:pt>
                <c:pt idx="1">
                  <c:v>18915</c:v>
                </c:pt>
                <c:pt idx="2">
                  <c:v>25799</c:v>
                </c:pt>
                <c:pt idx="3">
                  <c:v>40392</c:v>
                </c:pt>
                <c:pt idx="4">
                  <c:v>72197</c:v>
                </c:pt>
              </c:numCache>
            </c:numRef>
          </c:val>
          <c:smooth val="0"/>
        </c:ser>
        <c:dLbls>
          <c:showLegendKey val="0"/>
          <c:showVal val="0"/>
          <c:showCatName val="0"/>
          <c:showSerName val="0"/>
          <c:showPercent val="0"/>
          <c:showBubbleSize val="0"/>
        </c:dLbls>
        <c:marker val="1"/>
        <c:smooth val="0"/>
        <c:axId val="97789056"/>
        <c:axId val="97790976"/>
      </c:lineChart>
      <c:catAx>
        <c:axId val="97789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90976"/>
        <c:crosses val="autoZero"/>
        <c:auto val="1"/>
        <c:lblAlgn val="ctr"/>
        <c:lblOffset val="100"/>
        <c:tickLblSkip val="1"/>
        <c:tickMarkSkip val="1"/>
        <c:noMultiLvlLbl val="0"/>
      </c:catAx>
      <c:valAx>
        <c:axId val="977909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6.03</c:v>
                </c:pt>
                <c:pt idx="1">
                  <c:v>6.79</c:v>
                </c:pt>
                <c:pt idx="2">
                  <c:v>7.2</c:v>
                </c:pt>
                <c:pt idx="3">
                  <c:v>6.02</c:v>
                </c:pt>
                <c:pt idx="4">
                  <c:v>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8.84</c:v>
                </c:pt>
                <c:pt idx="1">
                  <c:v>9.2100000000000009</c:v>
                </c:pt>
                <c:pt idx="2">
                  <c:v>11.82</c:v>
                </c:pt>
                <c:pt idx="3">
                  <c:v>15.55</c:v>
                </c:pt>
                <c:pt idx="4">
                  <c:v>15.45</c:v>
                </c:pt>
              </c:numCache>
            </c:numRef>
          </c:val>
        </c:ser>
        <c:dLbls>
          <c:showLegendKey val="0"/>
          <c:showVal val="0"/>
          <c:showCatName val="0"/>
          <c:showSerName val="0"/>
          <c:showPercent val="0"/>
          <c:showBubbleSize val="0"/>
        </c:dLbls>
        <c:gapWidth val="250"/>
        <c:overlap val="100"/>
        <c:axId val="98125696"/>
        <c:axId val="9814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-0.86</c:v>
                </c:pt>
                <c:pt idx="1">
                  <c:v>1.39</c:v>
                </c:pt>
                <c:pt idx="2">
                  <c:v>3.13</c:v>
                </c:pt>
                <c:pt idx="3">
                  <c:v>4.92</c:v>
                </c:pt>
                <c:pt idx="4">
                  <c:v>-0.03</c:v>
                </c:pt>
              </c:numCache>
            </c:numRef>
          </c:val>
          <c:smooth val="0"/>
        </c:ser>
        <c:dLbls>
          <c:showLegendKey val="0"/>
          <c:showVal val="0"/>
          <c:showCatName val="0"/>
          <c:showSerName val="0"/>
          <c:showPercent val="0"/>
          <c:showBubbleSize val="0"/>
        </c:dLbls>
        <c:marker val="1"/>
        <c:smooth val="0"/>
        <c:axId val="98125696"/>
        <c:axId val="98140160"/>
      </c:lineChart>
      <c:catAx>
        <c:axId val="981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40160"/>
        <c:crosses val="autoZero"/>
        <c:auto val="1"/>
        <c:lblAlgn val="ctr"/>
        <c:lblOffset val="100"/>
        <c:tickLblSkip val="1"/>
        <c:tickMarkSkip val="1"/>
        <c:noMultiLvlLbl val="0"/>
      </c:catAx>
      <c:valAx>
        <c:axId val="9814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2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0.08</c:v>
                </c:pt>
                <c:pt idx="6">
                  <c:v>#N/A</c:v>
                </c:pt>
                <c:pt idx="7">
                  <c:v>0.01</c:v>
                </c:pt>
                <c:pt idx="8">
                  <c:v>#N/A</c:v>
                </c:pt>
                <c:pt idx="9">
                  <c:v>0.06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0.15</c:v>
                </c:pt>
                <c:pt idx="4">
                  <c:v>#N/A</c:v>
                </c:pt>
                <c:pt idx="5">
                  <c:v>0.14000000000000001</c:v>
                </c:pt>
                <c:pt idx="6">
                  <c:v>#N/A</c:v>
                </c:pt>
                <c:pt idx="7">
                  <c:v>0.13</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0.72</c:v>
                </c:pt>
                <c:pt idx="4">
                  <c:v>#N/A</c:v>
                </c:pt>
                <c:pt idx="5">
                  <c:v>0.96</c:v>
                </c:pt>
                <c:pt idx="6">
                  <c:v>#N/A</c:v>
                </c:pt>
                <c:pt idx="7">
                  <c:v>0.96</c:v>
                </c:pt>
                <c:pt idx="8">
                  <c:v>#N/A</c:v>
                </c:pt>
                <c:pt idx="9">
                  <c:v>0.45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1.1499999999999999</c:v>
                </c:pt>
                <c:pt idx="2">
                  <c:v>#N/A</c:v>
                </c:pt>
                <c:pt idx="3">
                  <c:v>2.88</c:v>
                </c:pt>
                <c:pt idx="4">
                  <c:v>#N/A</c:v>
                </c:pt>
                <c:pt idx="5">
                  <c:v>1.55</c:v>
                </c:pt>
                <c:pt idx="6">
                  <c:v>#N/A</c:v>
                </c:pt>
                <c:pt idx="7">
                  <c:v>2.0499999999999998</c:v>
                </c:pt>
                <c:pt idx="8">
                  <c:v>#N/A</c:v>
                </c:pt>
                <c:pt idx="9">
                  <c:v>3.28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6.03</c:v>
                </c:pt>
                <c:pt idx="2">
                  <c:v>#N/A</c:v>
                </c:pt>
                <c:pt idx="3">
                  <c:v>6.78</c:v>
                </c:pt>
                <c:pt idx="4">
                  <c:v>#N/A</c:v>
                </c:pt>
                <c:pt idx="5">
                  <c:v>7.2</c:v>
                </c:pt>
                <c:pt idx="6">
                  <c:v>#N/A</c:v>
                </c:pt>
                <c:pt idx="7">
                  <c:v>6.02</c:v>
                </c:pt>
                <c:pt idx="8">
                  <c:v>#N/A</c:v>
                </c:pt>
                <c:pt idx="9">
                  <c:v>5.9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c:v>
                </c:pt>
                <c:pt idx="2">
                  <c:v>#N/A</c:v>
                </c:pt>
                <c:pt idx="3">
                  <c:v>8.77</c:v>
                </c:pt>
                <c:pt idx="4">
                  <c:v>#N/A</c:v>
                </c:pt>
                <c:pt idx="5">
                  <c:v>8.6300000000000008</c:v>
                </c:pt>
                <c:pt idx="6">
                  <c:v>#N/A</c:v>
                </c:pt>
                <c:pt idx="7">
                  <c:v>8.93</c:v>
                </c:pt>
                <c:pt idx="8">
                  <c:v>#N/A</c:v>
                </c:pt>
                <c:pt idx="9">
                  <c:v>8.56</c:v>
                </c:pt>
              </c:numCache>
            </c:numRef>
          </c:val>
        </c:ser>
        <c:dLbls>
          <c:showLegendKey val="0"/>
          <c:showVal val="0"/>
          <c:showCatName val="0"/>
          <c:showSerName val="0"/>
          <c:showPercent val="0"/>
          <c:showBubbleSize val="0"/>
        </c:dLbls>
        <c:gapWidth val="150"/>
        <c:overlap val="100"/>
        <c:axId val="98242944"/>
        <c:axId val="98244480"/>
      </c:barChart>
      <c:catAx>
        <c:axId val="982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44480"/>
        <c:crosses val="autoZero"/>
        <c:auto val="1"/>
        <c:lblAlgn val="ctr"/>
        <c:lblOffset val="100"/>
        <c:tickLblSkip val="1"/>
        <c:tickMarkSkip val="1"/>
        <c:noMultiLvlLbl val="0"/>
      </c:catAx>
      <c:valAx>
        <c:axId val="9824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4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2854</c:v>
                </c:pt>
                <c:pt idx="5">
                  <c:v>2961</c:v>
                </c:pt>
                <c:pt idx="8">
                  <c:v>2897</c:v>
                </c:pt>
                <c:pt idx="11">
                  <c:v>2916</c:v>
                </c:pt>
                <c:pt idx="14">
                  <c:v>3133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177</c:v>
                </c:pt>
                <c:pt idx="3">
                  <c:v>174</c:v>
                </c:pt>
                <c:pt idx="6">
                  <c:v>171</c:v>
                </c:pt>
                <c:pt idx="9">
                  <c:v>169</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167</c:v>
                </c:pt>
                <c:pt idx="3">
                  <c:v>173</c:v>
                </c:pt>
                <c:pt idx="6">
                  <c:v>191</c:v>
                </c:pt>
                <c:pt idx="9">
                  <c:v>141</c:v>
                </c:pt>
                <c:pt idx="12">
                  <c:v>221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256</c:v>
                </c:pt>
                <c:pt idx="3">
                  <c:v>203</c:v>
                </c:pt>
                <c:pt idx="6">
                  <c:v>196</c:v>
                </c:pt>
                <c:pt idx="9">
                  <c:v>167</c:v>
                </c:pt>
                <c:pt idx="12">
                  <c:v>135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2967</c:v>
                </c:pt>
                <c:pt idx="3">
                  <c:v>2835</c:v>
                </c:pt>
                <c:pt idx="6">
                  <c:v>2788</c:v>
                </c:pt>
                <c:pt idx="9">
                  <c:v>2741</c:v>
                </c:pt>
                <c:pt idx="12">
                  <c:v>2696</c:v>
                </c:pt>
              </c:numCache>
            </c:numRef>
          </c:val>
        </c:ser>
        <c:dLbls>
          <c:showLegendKey val="0"/>
          <c:showVal val="0"/>
          <c:showCatName val="0"/>
          <c:showSerName val="0"/>
          <c:showPercent val="0"/>
          <c:showBubbleSize val="0"/>
        </c:dLbls>
        <c:gapWidth val="100"/>
        <c:overlap val="100"/>
        <c:axId val="96959104"/>
        <c:axId val="9698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713</c:v>
                </c:pt>
                <c:pt idx="2">
                  <c:v>#N/A</c:v>
                </c:pt>
                <c:pt idx="3">
                  <c:v>#N/A</c:v>
                </c:pt>
                <c:pt idx="4">
                  <c:v>424</c:v>
                </c:pt>
                <c:pt idx="5">
                  <c:v>#N/A</c:v>
                </c:pt>
                <c:pt idx="6">
                  <c:v>#N/A</c:v>
                </c:pt>
                <c:pt idx="7">
                  <c:v>449</c:v>
                </c:pt>
                <c:pt idx="8">
                  <c:v>#N/A</c:v>
                </c:pt>
                <c:pt idx="9">
                  <c:v>#N/A</c:v>
                </c:pt>
                <c:pt idx="10">
                  <c:v>302</c:v>
                </c:pt>
                <c:pt idx="11">
                  <c:v>#N/A</c:v>
                </c:pt>
                <c:pt idx="12">
                  <c:v>#N/A</c:v>
                </c:pt>
                <c:pt idx="13">
                  <c:v>-81</c:v>
                </c:pt>
                <c:pt idx="14">
                  <c:v>#N/A</c:v>
                </c:pt>
              </c:numCache>
            </c:numRef>
          </c:val>
          <c:smooth val="0"/>
        </c:ser>
        <c:dLbls>
          <c:showLegendKey val="0"/>
          <c:showVal val="0"/>
          <c:showCatName val="0"/>
          <c:showSerName val="0"/>
          <c:showPercent val="0"/>
          <c:showBubbleSize val="0"/>
        </c:dLbls>
        <c:marker val="1"/>
        <c:smooth val="0"/>
        <c:axId val="96959104"/>
        <c:axId val="96981760"/>
      </c:lineChart>
      <c:catAx>
        <c:axId val="9695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81760"/>
        <c:crosses val="autoZero"/>
        <c:auto val="1"/>
        <c:lblAlgn val="ctr"/>
        <c:lblOffset val="100"/>
        <c:tickLblSkip val="1"/>
        <c:tickMarkSkip val="1"/>
        <c:noMultiLvlLbl val="0"/>
      </c:catAx>
      <c:valAx>
        <c:axId val="969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5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21666</c:v>
                </c:pt>
                <c:pt idx="5">
                  <c:v>21898</c:v>
                </c:pt>
                <c:pt idx="8">
                  <c:v>23581</c:v>
                </c:pt>
                <c:pt idx="11">
                  <c:v>24743</c:v>
                </c:pt>
                <c:pt idx="14">
                  <c:v>27211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7865</c:v>
                </c:pt>
                <c:pt idx="5">
                  <c:v>7474</c:v>
                </c:pt>
                <c:pt idx="8">
                  <c:v>6569</c:v>
                </c:pt>
                <c:pt idx="11">
                  <c:v>6083</c:v>
                </c:pt>
                <c:pt idx="14">
                  <c:v>7245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4300</c:v>
                </c:pt>
                <c:pt idx="5">
                  <c:v>5465</c:v>
                </c:pt>
                <c:pt idx="8">
                  <c:v>7232</c:v>
                </c:pt>
                <c:pt idx="11">
                  <c:v>9139</c:v>
                </c:pt>
                <c:pt idx="14">
                  <c:v>9885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1</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6722</c:v>
                </c:pt>
                <c:pt idx="3">
                  <c:v>6458</c:v>
                </c:pt>
                <c:pt idx="6">
                  <c:v>6370</c:v>
                </c:pt>
                <c:pt idx="9">
                  <c:v>5998</c:v>
                </c:pt>
                <c:pt idx="12">
                  <c:v>5680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1528</c:v>
                </c:pt>
                <c:pt idx="3">
                  <c:v>1633</c:v>
                </c:pt>
                <c:pt idx="6">
                  <c:v>1825</c:v>
                </c:pt>
                <c:pt idx="9">
                  <c:v>2147</c:v>
                </c:pt>
                <c:pt idx="12">
                  <c:v>1921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2060</c:v>
                </c:pt>
                <c:pt idx="3">
                  <c:v>1595</c:v>
                </c:pt>
                <c:pt idx="6">
                  <c:v>1345</c:v>
                </c:pt>
                <c:pt idx="9">
                  <c:v>1176</c:v>
                </c:pt>
                <c:pt idx="12">
                  <c:v>1046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3565</c:v>
                </c:pt>
                <c:pt idx="3">
                  <c:v>3402</c:v>
                </c:pt>
                <c:pt idx="6">
                  <c:v>2534</c:v>
                </c:pt>
                <c:pt idx="9">
                  <c:v>2210</c:v>
                </c:pt>
                <c:pt idx="12">
                  <c:v>2105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24724</c:v>
                </c:pt>
                <c:pt idx="3">
                  <c:v>24395</c:v>
                </c:pt>
                <c:pt idx="6">
                  <c:v>25174</c:v>
                </c:pt>
                <c:pt idx="9">
                  <c:v>26576</c:v>
                </c:pt>
                <c:pt idx="12">
                  <c:v>30366</c:v>
                </c:pt>
              </c:numCache>
            </c:numRef>
          </c:val>
        </c:ser>
        <c:dLbls>
          <c:showLegendKey val="0"/>
          <c:showVal val="0"/>
          <c:showCatName val="0"/>
          <c:showSerName val="0"/>
          <c:showPercent val="0"/>
          <c:showBubbleSize val="0"/>
        </c:dLbls>
        <c:gapWidth val="100"/>
        <c:overlap val="100"/>
        <c:axId val="98087680"/>
        <c:axId val="9808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4768</c:v>
                </c:pt>
                <c:pt idx="2">
                  <c:v>#N/A</c:v>
                </c:pt>
                <c:pt idx="3">
                  <c:v>#N/A</c:v>
                </c:pt>
                <c:pt idx="4">
                  <c:v>2647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087680"/>
        <c:axId val="98089600"/>
      </c:lineChart>
      <c:catAx>
        <c:axId val="9808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89600"/>
        <c:crosses val="autoZero"/>
        <c:auto val="1"/>
        <c:lblAlgn val="ctr"/>
        <c:lblOffset val="100"/>
        <c:tickLblSkip val="1"/>
        <c:tickMarkSkip val="1"/>
        <c:noMultiLvlLbl val="0"/>
      </c:catAx>
      <c:valAx>
        <c:axId val="9808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8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111,920
109,996
14.64
40,766,377
38,385,337
1,227,331
20,783,843
30,365,968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の整備に係る費用等の増加に伴い基準財政需要額が増加しているが、大規模住宅開発に伴う市税納税義務者の増加等による個人市民税・固定資産税等の市税収入が伸びたことから、財政力指数については横ばいとなっている。今後も公共施設の整備にかかる費用の増加が見込まれていることから、徴収率の向上による歳入の増加とともに様々な自主財源の確保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76200</xdr:rowOff>
    </xdr:to>
    <xdr:cxnSp macro="">
      <xdr:nvCxnSpPr>
        <xdr:cNvPr id="75" name="直線コネクタ 74"/>
        <xdr:cNvCxnSpPr/>
      </xdr:nvCxnSpPr>
      <xdr:spPr>
        <a:xfrm>
          <a:off x="2336800" y="705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24493</xdr:rowOff>
    </xdr:to>
    <xdr:cxnSp macro="">
      <xdr:nvCxnSpPr>
        <xdr:cNvPr id="78" name="直線コネクタ 77"/>
        <xdr:cNvCxnSpPr/>
      </xdr:nvCxnSpPr>
      <xdr:spPr>
        <a:xfrm>
          <a:off x="1447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0" name="円/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2" name="円/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4" name="円/楕円 93"/>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5" name="テキスト ボックス 94"/>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6" name="円/楕円 95"/>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7" name="テキスト ボックス 96"/>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ついては徴収率の改善等により増加しているが、扶助費が増加しているため前年度より悪化した。経常収支比率が更に悪化しないように、引き続き事業評価や事務事業の見直し等を行い、経常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46990</xdr:rowOff>
    </xdr:to>
    <xdr:cxnSp macro="">
      <xdr:nvCxnSpPr>
        <xdr:cNvPr id="130" name="直線コネクタ 129"/>
        <xdr:cNvCxnSpPr/>
      </xdr:nvCxnSpPr>
      <xdr:spPr>
        <a:xfrm>
          <a:off x="4114800" y="104185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56642</xdr:rowOff>
    </xdr:to>
    <xdr:cxnSp macro="">
      <xdr:nvCxnSpPr>
        <xdr:cNvPr id="133" name="直線コネクタ 132"/>
        <xdr:cNvCxnSpPr/>
      </xdr:nvCxnSpPr>
      <xdr:spPr>
        <a:xfrm flipV="1">
          <a:off x="3225800" y="104185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56642</xdr:rowOff>
    </xdr:to>
    <xdr:cxnSp macro="">
      <xdr:nvCxnSpPr>
        <xdr:cNvPr id="136" name="直線コネクタ 135"/>
        <xdr:cNvCxnSpPr/>
      </xdr:nvCxnSpPr>
      <xdr:spPr>
        <a:xfrm>
          <a:off x="2336800" y="105054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85598</xdr:rowOff>
    </xdr:to>
    <xdr:cxnSp macro="">
      <xdr:nvCxnSpPr>
        <xdr:cNvPr id="139" name="直線コネクタ 138"/>
        <xdr:cNvCxnSpPr/>
      </xdr:nvCxnSpPr>
      <xdr:spPr>
        <a:xfrm flipV="1">
          <a:off x="1447800" y="105054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9" name="円/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3" name="円/楕円 152"/>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4" name="テキスト ボックス 153"/>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5" name="円/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7" name="円/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8" name="テキスト ボックス 157"/>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県平均を上回っている。人件費については、定員適正化計画に基づく正規職員の抑制や給与水準の適正化などにより減少している。また、物件費についても施設の維持管理などの諸費用が減少傾向にある。　　しかし、合併以降も同規模の施設を複数抱えており、今後、公共施設適正配置計画を踏まえた施設のあり方を検討していく必要がある。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151189</xdr:rowOff>
    </xdr:from>
    <xdr:to>
      <xdr:col>7</xdr:col>
      <xdr:colOff>152400</xdr:colOff>
      <xdr:row>84</xdr:row>
      <xdr:rowOff>62643</xdr:rowOff>
    </xdr:to>
    <xdr:cxnSp macro="">
      <xdr:nvCxnSpPr>
        <xdr:cNvPr id="195" name="直線コネクタ 194"/>
        <xdr:cNvCxnSpPr/>
      </xdr:nvCxnSpPr>
      <xdr:spPr>
        <a:xfrm>
          <a:off x="4114800" y="14381539"/>
          <a:ext cx="838200" cy="8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151189</xdr:rowOff>
    </xdr:from>
    <xdr:to>
      <xdr:col>6</xdr:col>
      <xdr:colOff>0</xdr:colOff>
      <xdr:row>84</xdr:row>
      <xdr:rowOff>52112</xdr:rowOff>
    </xdr:to>
    <xdr:cxnSp macro="">
      <xdr:nvCxnSpPr>
        <xdr:cNvPr id="198" name="直線コネクタ 197"/>
        <xdr:cNvCxnSpPr/>
      </xdr:nvCxnSpPr>
      <xdr:spPr>
        <a:xfrm flipV="1">
          <a:off x="3225800" y="14381539"/>
          <a:ext cx="889000" cy="7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52112</xdr:rowOff>
    </xdr:from>
    <xdr:to>
      <xdr:col>4</xdr:col>
      <xdr:colOff>482600</xdr:colOff>
      <xdr:row>84</xdr:row>
      <xdr:rowOff>140117</xdr:rowOff>
    </xdr:to>
    <xdr:cxnSp macro="">
      <xdr:nvCxnSpPr>
        <xdr:cNvPr id="201" name="直線コネクタ 200"/>
        <xdr:cNvCxnSpPr/>
      </xdr:nvCxnSpPr>
      <xdr:spPr>
        <a:xfrm flipV="1">
          <a:off x="2336800" y="14453912"/>
          <a:ext cx="889000" cy="8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99079</xdr:rowOff>
    </xdr:from>
    <xdr:to>
      <xdr:col>3</xdr:col>
      <xdr:colOff>279400</xdr:colOff>
      <xdr:row>84</xdr:row>
      <xdr:rowOff>140117</xdr:rowOff>
    </xdr:to>
    <xdr:cxnSp macro="">
      <xdr:nvCxnSpPr>
        <xdr:cNvPr id="204" name="直線コネクタ 203"/>
        <xdr:cNvCxnSpPr/>
      </xdr:nvCxnSpPr>
      <xdr:spPr>
        <a:xfrm>
          <a:off x="1447800" y="14500879"/>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155472</xdr:rowOff>
    </xdr:from>
    <xdr:ext cx="762000" cy="259045"/>
    <xdr:sp macro="" textlink="">
      <xdr:nvSpPr>
        <xdr:cNvPr id="208" name="テキスト ボックス 207"/>
        <xdr:cNvSpPr txBox="1"/>
      </xdr:nvSpPr>
      <xdr:spPr>
        <a:xfrm>
          <a:off x="1066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11843</xdr:rowOff>
    </xdr:from>
    <xdr:to>
      <xdr:col>7</xdr:col>
      <xdr:colOff>203200</xdr:colOff>
      <xdr:row>84</xdr:row>
      <xdr:rowOff>113443</xdr:rowOff>
    </xdr:to>
    <xdr:sp macro="" textlink="">
      <xdr:nvSpPr>
        <xdr:cNvPr id="214" name="円/楕円 213"/>
        <xdr:cNvSpPr/>
      </xdr:nvSpPr>
      <xdr:spPr>
        <a:xfrm>
          <a:off x="4902200" y="144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28370</xdr:rowOff>
    </xdr:from>
    <xdr:ext cx="762000" cy="259045"/>
    <xdr:sp macro="" textlink="">
      <xdr:nvSpPr>
        <xdr:cNvPr id="215" name="人件費・物件費等の状況該当値テキスト"/>
        <xdr:cNvSpPr txBox="1"/>
      </xdr:nvSpPr>
      <xdr:spPr>
        <a:xfrm>
          <a:off x="5041900" y="1425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101,845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100389</xdr:rowOff>
    </xdr:from>
    <xdr:to>
      <xdr:col>6</xdr:col>
      <xdr:colOff>50800</xdr:colOff>
      <xdr:row>84</xdr:row>
      <xdr:rowOff>30539</xdr:rowOff>
    </xdr:to>
    <xdr:sp macro="" textlink="">
      <xdr:nvSpPr>
        <xdr:cNvPr id="216" name="円/楕円 215"/>
        <xdr:cNvSpPr/>
      </xdr:nvSpPr>
      <xdr:spPr>
        <a:xfrm>
          <a:off x="4064000" y="143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40716</xdr:rowOff>
    </xdr:from>
    <xdr:ext cx="736600" cy="259045"/>
    <xdr:sp macro="" textlink="">
      <xdr:nvSpPr>
        <xdr:cNvPr id="217" name="テキスト ボックス 216"/>
        <xdr:cNvSpPr txBox="1"/>
      </xdr:nvSpPr>
      <xdr:spPr>
        <a:xfrm>
          <a:off x="3733800" y="14099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97,035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1312</xdr:rowOff>
    </xdr:from>
    <xdr:to>
      <xdr:col>4</xdr:col>
      <xdr:colOff>533400</xdr:colOff>
      <xdr:row>84</xdr:row>
      <xdr:rowOff>102912</xdr:rowOff>
    </xdr:to>
    <xdr:sp macro="" textlink="">
      <xdr:nvSpPr>
        <xdr:cNvPr id="218" name="円/楕円 217"/>
        <xdr:cNvSpPr/>
      </xdr:nvSpPr>
      <xdr:spPr>
        <a:xfrm>
          <a:off x="3175000" y="144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113089</xdr:rowOff>
    </xdr:from>
    <xdr:ext cx="762000" cy="259045"/>
    <xdr:sp macro="" textlink="">
      <xdr:nvSpPr>
        <xdr:cNvPr id="219" name="テキスト ボックス 218"/>
        <xdr:cNvSpPr txBox="1"/>
      </xdr:nvSpPr>
      <xdr:spPr>
        <a:xfrm>
          <a:off x="2844800" y="1417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89317</xdr:rowOff>
    </xdr:from>
    <xdr:to>
      <xdr:col>3</xdr:col>
      <xdr:colOff>330200</xdr:colOff>
      <xdr:row>85</xdr:row>
      <xdr:rowOff>19467</xdr:rowOff>
    </xdr:to>
    <xdr:sp macro="" textlink="">
      <xdr:nvSpPr>
        <xdr:cNvPr id="220" name="円/楕円 219"/>
        <xdr:cNvSpPr/>
      </xdr:nvSpPr>
      <xdr:spPr>
        <a:xfrm>
          <a:off x="2286000" y="144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29644</xdr:rowOff>
    </xdr:from>
    <xdr:ext cx="762000" cy="259045"/>
    <xdr:sp macro="" textlink="">
      <xdr:nvSpPr>
        <xdr:cNvPr id="221" name="テキスト ボックス 220"/>
        <xdr:cNvSpPr txBox="1"/>
      </xdr:nvSpPr>
      <xdr:spPr>
        <a:xfrm>
          <a:off x="1955800" y="142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106,340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48279</xdr:rowOff>
    </xdr:from>
    <xdr:to>
      <xdr:col>2</xdr:col>
      <xdr:colOff>127000</xdr:colOff>
      <xdr:row>84</xdr:row>
      <xdr:rowOff>149879</xdr:rowOff>
    </xdr:to>
    <xdr:sp macro="" textlink="">
      <xdr:nvSpPr>
        <xdr:cNvPr id="222" name="円/楕円 221"/>
        <xdr:cNvSpPr/>
      </xdr:nvSpPr>
      <xdr:spPr>
        <a:xfrm>
          <a:off x="1397000" y="144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134656</xdr:rowOff>
    </xdr:from>
    <xdr:ext cx="762000" cy="259045"/>
    <xdr:sp macro="" textlink="">
      <xdr:nvSpPr>
        <xdr:cNvPr id="223" name="テキスト ボックス 222"/>
        <xdr:cNvSpPr txBox="1"/>
      </xdr:nvSpPr>
      <xdr:spPr>
        <a:xfrm>
          <a:off x="1066800" y="1453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給与水準については埼玉県平均を少し下回る水準で推移している。今後も類似団体や近隣団体との比較をしつつ、適正な給料水準の維持に努めていく。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50377</xdr:rowOff>
    </xdr:to>
    <xdr:cxnSp macro="">
      <xdr:nvCxnSpPr>
        <xdr:cNvPr id="257" name="直線コネクタ 256"/>
        <xdr:cNvCxnSpPr/>
      </xdr:nvCxnSpPr>
      <xdr:spPr>
        <a:xfrm>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87</xdr:row>
      <xdr:rowOff>66887</xdr:rowOff>
    </xdr:to>
    <xdr:cxnSp macro="">
      <xdr:nvCxnSpPr>
        <xdr:cNvPr id="260" name="直線コネクタ 259"/>
        <xdr:cNvCxnSpPr/>
      </xdr:nvCxnSpPr>
      <xdr:spPr>
        <a:xfrm flipV="1">
          <a:off x="15290800" y="1440391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66887</xdr:rowOff>
    </xdr:from>
    <xdr:to>
      <xdr:col>22</xdr:col>
      <xdr:colOff>203200</xdr:colOff>
      <xdr:row>87</xdr:row>
      <xdr:rowOff>99061</xdr:rowOff>
    </xdr:to>
    <xdr:cxnSp macro="">
      <xdr:nvCxnSpPr>
        <xdr:cNvPr id="263" name="直線コネクタ 262"/>
        <xdr:cNvCxnSpPr/>
      </xdr:nvCxnSpPr>
      <xdr:spPr>
        <a:xfrm flipV="1">
          <a:off x="14401800" y="149830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87</xdr:row>
      <xdr:rowOff>99061</xdr:rowOff>
    </xdr:to>
    <xdr:cxnSp macro="">
      <xdr:nvCxnSpPr>
        <xdr:cNvPr id="266" name="直線コネクタ 265"/>
        <xdr:cNvCxnSpPr/>
      </xdr:nvCxnSpPr>
      <xdr:spPr>
        <a:xfrm>
          <a:off x="13512800" y="14428046"/>
          <a:ext cx="889000" cy="5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7"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8" name="円/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16087</xdr:rowOff>
    </xdr:from>
    <xdr:to>
      <xdr:col>22</xdr:col>
      <xdr:colOff>254000</xdr:colOff>
      <xdr:row>87</xdr:row>
      <xdr:rowOff>117687</xdr:rowOff>
    </xdr:to>
    <xdr:sp macro="" textlink="">
      <xdr:nvSpPr>
        <xdr:cNvPr id="280" name="円/楕円 279"/>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127864</xdr:rowOff>
    </xdr:from>
    <xdr:ext cx="762000" cy="259045"/>
    <xdr:sp macro="" textlink="">
      <xdr:nvSpPr>
        <xdr:cNvPr id="281" name="テキスト ボックス 280"/>
        <xdr:cNvSpPr txBox="1"/>
      </xdr:nvSpPr>
      <xdr:spPr>
        <a:xfrm>
          <a:off x="14909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2" name="円/楕円 281"/>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3" name="テキスト ボックス 282"/>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県平均を下回っており、前年度と比較して０．０５ポイント減少している。定員適正化管理に基づき、適正な定員管理に努めており、今後も引き続き事務事業の見直しを図るとともに、定員の適正な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56424</xdr:rowOff>
    </xdr:from>
    <xdr:to>
      <xdr:col>24</xdr:col>
      <xdr:colOff>558800</xdr:colOff>
      <xdr:row>60</xdr:row>
      <xdr:rowOff>73660</xdr:rowOff>
    </xdr:to>
    <xdr:cxnSp macro="">
      <xdr:nvCxnSpPr>
        <xdr:cNvPr id="322" name="直線コネクタ 321"/>
        <xdr:cNvCxnSpPr/>
      </xdr:nvCxnSpPr>
      <xdr:spPr>
        <a:xfrm flipV="1">
          <a:off x="16179800" y="1034342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90896</xdr:rowOff>
    </xdr:to>
    <xdr:cxnSp macro="">
      <xdr:nvCxnSpPr>
        <xdr:cNvPr id="325" name="直線コネクタ 324"/>
        <xdr:cNvCxnSpPr/>
      </xdr:nvCxnSpPr>
      <xdr:spPr>
        <a:xfrm flipV="1">
          <a:off x="15290800" y="1036066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90896</xdr:rowOff>
    </xdr:from>
    <xdr:to>
      <xdr:col>22</xdr:col>
      <xdr:colOff>203200</xdr:colOff>
      <xdr:row>61</xdr:row>
      <xdr:rowOff>15966</xdr:rowOff>
    </xdr:to>
    <xdr:cxnSp macro="">
      <xdr:nvCxnSpPr>
        <xdr:cNvPr id="328" name="直線コネクタ 327"/>
        <xdr:cNvCxnSpPr/>
      </xdr:nvCxnSpPr>
      <xdr:spPr>
        <a:xfrm flipV="1">
          <a:off x="14401800" y="103778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15966</xdr:rowOff>
    </xdr:from>
    <xdr:to>
      <xdr:col>21</xdr:col>
      <xdr:colOff>0</xdr:colOff>
      <xdr:row>61</xdr:row>
      <xdr:rowOff>71120</xdr:rowOff>
    </xdr:to>
    <xdr:cxnSp macro="">
      <xdr:nvCxnSpPr>
        <xdr:cNvPr id="331" name="直線コネクタ 330"/>
        <xdr:cNvCxnSpPr/>
      </xdr:nvCxnSpPr>
      <xdr:spPr>
        <a:xfrm flipV="1">
          <a:off x="13512800" y="104744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5624</xdr:rowOff>
    </xdr:from>
    <xdr:to>
      <xdr:col>24</xdr:col>
      <xdr:colOff>609600</xdr:colOff>
      <xdr:row>60</xdr:row>
      <xdr:rowOff>107224</xdr:rowOff>
    </xdr:to>
    <xdr:sp macro="" textlink="">
      <xdr:nvSpPr>
        <xdr:cNvPr id="341" name="円/楕円 340"/>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22151</xdr:rowOff>
    </xdr:from>
    <xdr:ext cx="762000" cy="259045"/>
    <xdr:sp macro="" textlink="">
      <xdr:nvSpPr>
        <xdr:cNvPr id="342"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3" name="円/楕円 342"/>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4" name="テキスト ボックス 343"/>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40096</xdr:rowOff>
    </xdr:from>
    <xdr:to>
      <xdr:col>22</xdr:col>
      <xdr:colOff>254000</xdr:colOff>
      <xdr:row>60</xdr:row>
      <xdr:rowOff>141696</xdr:rowOff>
    </xdr:to>
    <xdr:sp macro="" textlink="">
      <xdr:nvSpPr>
        <xdr:cNvPr id="345" name="円/楕円 344"/>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151873</xdr:rowOff>
    </xdr:from>
    <xdr:ext cx="762000" cy="259045"/>
    <xdr:sp macro="" textlink="">
      <xdr:nvSpPr>
        <xdr:cNvPr id="346" name="テキスト ボックス 345"/>
        <xdr:cNvSpPr txBox="1"/>
      </xdr:nvSpPr>
      <xdr:spPr>
        <a:xfrm>
          <a:off x="14909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136616</xdr:rowOff>
    </xdr:from>
    <xdr:to>
      <xdr:col>21</xdr:col>
      <xdr:colOff>50800</xdr:colOff>
      <xdr:row>61</xdr:row>
      <xdr:rowOff>66766</xdr:rowOff>
    </xdr:to>
    <xdr:sp macro="" textlink="">
      <xdr:nvSpPr>
        <xdr:cNvPr id="347" name="円/楕円 346"/>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76943</xdr:rowOff>
    </xdr:from>
    <xdr:ext cx="762000" cy="259045"/>
    <xdr:sp macro="" textlink="">
      <xdr:nvSpPr>
        <xdr:cNvPr id="348" name="テキスト ボックス 347"/>
        <xdr:cNvSpPr txBox="1"/>
      </xdr:nvSpPr>
      <xdr:spPr>
        <a:xfrm>
          <a:off x="14020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49" name="円/楕円 348"/>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132097</xdr:rowOff>
    </xdr:from>
    <xdr:ext cx="762000" cy="259045"/>
    <xdr:sp macro="" textlink="">
      <xdr:nvSpPr>
        <xdr:cNvPr id="350" name="テキスト ボックス 349"/>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類似団体平均及び埼玉県平均を下回っており、前年度と比較して</a:t>
          </a:r>
          <a:r>
            <a:rPr kumimoji="1" lang="en-US" altLang="ja-JP" sz="1300">
              <a:latin typeface="ＭＳ Ｐゴシック"/>
            </a:rPr>
            <a:t>0.9</a:t>
          </a:r>
          <a:r>
            <a:rPr kumimoji="1" lang="ja-JP" altLang="en-US" sz="1300">
              <a:latin typeface="ＭＳ Ｐゴシック"/>
            </a:rPr>
            <a:t>ポイント減少している。主な減少要因としては、標準財政規模の増加等が挙げられる。今後も合併特例債など有利な起債の計画的活用を図り、適正な執行に努める。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146812</xdr:rowOff>
    </xdr:from>
    <xdr:to>
      <xdr:col>24</xdr:col>
      <xdr:colOff>558800</xdr:colOff>
      <xdr:row>37</xdr:row>
      <xdr:rowOff>18796</xdr:rowOff>
    </xdr:to>
    <xdr:cxnSp macro="">
      <xdr:nvCxnSpPr>
        <xdr:cNvPr id="382" name="直線コネクタ 381"/>
        <xdr:cNvCxnSpPr/>
      </xdr:nvCxnSpPr>
      <xdr:spPr>
        <a:xfrm flipV="1">
          <a:off x="16179800" y="63190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18796</xdr:rowOff>
    </xdr:from>
    <xdr:to>
      <xdr:col>23</xdr:col>
      <xdr:colOff>406400</xdr:colOff>
      <xdr:row>37</xdr:row>
      <xdr:rowOff>57404</xdr:rowOff>
    </xdr:to>
    <xdr:cxnSp macro="">
      <xdr:nvCxnSpPr>
        <xdr:cNvPr id="385" name="直線コネクタ 384"/>
        <xdr:cNvCxnSpPr/>
      </xdr:nvCxnSpPr>
      <xdr:spPr>
        <a:xfrm flipV="1">
          <a:off x="15290800" y="63624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57404</xdr:rowOff>
    </xdr:from>
    <xdr:to>
      <xdr:col>22</xdr:col>
      <xdr:colOff>203200</xdr:colOff>
      <xdr:row>37</xdr:row>
      <xdr:rowOff>76708</xdr:rowOff>
    </xdr:to>
    <xdr:cxnSp macro="">
      <xdr:nvCxnSpPr>
        <xdr:cNvPr id="388" name="直線コネクタ 387"/>
        <xdr:cNvCxnSpPr/>
      </xdr:nvCxnSpPr>
      <xdr:spPr>
        <a:xfrm flipV="1">
          <a:off x="14401800" y="64010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76708</xdr:rowOff>
    </xdr:from>
    <xdr:to>
      <xdr:col>21</xdr:col>
      <xdr:colOff>0</xdr:colOff>
      <xdr:row>37</xdr:row>
      <xdr:rowOff>110490</xdr:rowOff>
    </xdr:to>
    <xdr:cxnSp macro="">
      <xdr:nvCxnSpPr>
        <xdr:cNvPr id="391" name="直線コネクタ 390"/>
        <xdr:cNvCxnSpPr/>
      </xdr:nvCxnSpPr>
      <xdr:spPr>
        <a:xfrm flipV="1">
          <a:off x="13512800" y="64203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5" name="テキスト ボックス 394"/>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96012</xdr:rowOff>
    </xdr:from>
    <xdr:to>
      <xdr:col>24</xdr:col>
      <xdr:colOff>609600</xdr:colOff>
      <xdr:row>37</xdr:row>
      <xdr:rowOff>26162</xdr:rowOff>
    </xdr:to>
    <xdr:sp macro="" textlink="">
      <xdr:nvSpPr>
        <xdr:cNvPr id="401" name="円/楕円 400"/>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17289</xdr:rowOff>
    </xdr:from>
    <xdr:ext cx="762000" cy="259045"/>
    <xdr:sp macro="" textlink="">
      <xdr:nvSpPr>
        <xdr:cNvPr id="402" name="公債費負担の状況該当値テキスト"/>
        <xdr:cNvSpPr txBox="1"/>
      </xdr:nvSpPr>
      <xdr:spPr>
        <a:xfrm>
          <a:off x="17106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139446</xdr:rowOff>
    </xdr:from>
    <xdr:to>
      <xdr:col>23</xdr:col>
      <xdr:colOff>457200</xdr:colOff>
      <xdr:row>37</xdr:row>
      <xdr:rowOff>69596</xdr:rowOff>
    </xdr:to>
    <xdr:sp macro="" textlink="">
      <xdr:nvSpPr>
        <xdr:cNvPr id="403" name="円/楕円 402"/>
        <xdr:cNvSpPr/>
      </xdr:nvSpPr>
      <xdr:spPr>
        <a:xfrm>
          <a:off x="16129000" y="63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79773</xdr:rowOff>
    </xdr:from>
    <xdr:ext cx="736600" cy="259045"/>
    <xdr:sp macro="" textlink="">
      <xdr:nvSpPr>
        <xdr:cNvPr id="404" name="テキスト ボックス 403"/>
        <xdr:cNvSpPr txBox="1"/>
      </xdr:nvSpPr>
      <xdr:spPr>
        <a:xfrm>
          <a:off x="15798800" y="608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6604</xdr:rowOff>
    </xdr:from>
    <xdr:to>
      <xdr:col>22</xdr:col>
      <xdr:colOff>254000</xdr:colOff>
      <xdr:row>37</xdr:row>
      <xdr:rowOff>108204</xdr:rowOff>
    </xdr:to>
    <xdr:sp macro="" textlink="">
      <xdr:nvSpPr>
        <xdr:cNvPr id="405" name="円/楕円 404"/>
        <xdr:cNvSpPr/>
      </xdr:nvSpPr>
      <xdr:spPr>
        <a:xfrm>
          <a:off x="152400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118381</xdr:rowOff>
    </xdr:from>
    <xdr:ext cx="762000" cy="259045"/>
    <xdr:sp macro="" textlink="">
      <xdr:nvSpPr>
        <xdr:cNvPr id="406" name="テキスト ボックス 405"/>
        <xdr:cNvSpPr txBox="1"/>
      </xdr:nvSpPr>
      <xdr:spPr>
        <a:xfrm>
          <a:off x="14909800" y="611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25908</xdr:rowOff>
    </xdr:from>
    <xdr:to>
      <xdr:col>21</xdr:col>
      <xdr:colOff>50800</xdr:colOff>
      <xdr:row>37</xdr:row>
      <xdr:rowOff>127508</xdr:rowOff>
    </xdr:to>
    <xdr:sp macro="" textlink="">
      <xdr:nvSpPr>
        <xdr:cNvPr id="407" name="円/楕円 406"/>
        <xdr:cNvSpPr/>
      </xdr:nvSpPr>
      <xdr:spPr>
        <a:xfrm>
          <a:off x="14351000" y="63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137685</xdr:rowOff>
    </xdr:from>
    <xdr:ext cx="762000" cy="259045"/>
    <xdr:sp macro="" textlink="">
      <xdr:nvSpPr>
        <xdr:cNvPr id="408" name="テキスト ボックス 407"/>
        <xdr:cNvSpPr txBox="1"/>
      </xdr:nvSpPr>
      <xdr:spPr>
        <a:xfrm>
          <a:off x="14020800" y="613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09" name="円/楕円 408"/>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10" name="テキスト ボックス 409"/>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及び県平均を大きく下回っており、前年度同様マイナスとなった。主な要因としては、充当可能基金の増額、退職手当負担見込額の減額があげられる。ただし、地方債現在高は庁舎整備や公共施設の適正配置等大規模な事業計画があるため増加しており、今後も計画的な基金管理、起債の借り入れを行い財政の健全化を推進し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121742</xdr:rowOff>
    </xdr:from>
    <xdr:to>
      <xdr:col>21</xdr:col>
      <xdr:colOff>0</xdr:colOff>
      <xdr:row>15</xdr:row>
      <xdr:rowOff>9169</xdr:rowOff>
    </xdr:to>
    <xdr:cxnSp macro="">
      <xdr:nvCxnSpPr>
        <xdr:cNvPr id="442" name="直線コネクタ 441"/>
        <xdr:cNvCxnSpPr/>
      </xdr:nvCxnSpPr>
      <xdr:spPr>
        <a:xfrm flipV="1">
          <a:off x="13512800" y="2522042"/>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5" name="フローチャート : 判断 444"/>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6" name="テキスト ボックス 445"/>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7" name="フローチャート : 判断 446"/>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8" name="テキスト ボックス 447"/>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9" name="フローチャート : 判断 448"/>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0" name="テキスト ボックス 449"/>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1" name="フローチャート : 判断 450"/>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71772</xdr:rowOff>
    </xdr:from>
    <xdr:ext cx="762000" cy="259045"/>
    <xdr:sp macro="" textlink="">
      <xdr:nvSpPr>
        <xdr:cNvPr id="452" name="テキスト ボックス 451"/>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70942</xdr:rowOff>
    </xdr:from>
    <xdr:to>
      <xdr:col>21</xdr:col>
      <xdr:colOff>50800</xdr:colOff>
      <xdr:row>15</xdr:row>
      <xdr:rowOff>1092</xdr:rowOff>
    </xdr:to>
    <xdr:sp macro="" textlink="">
      <xdr:nvSpPr>
        <xdr:cNvPr id="458" name="円/楕円 457"/>
        <xdr:cNvSpPr/>
      </xdr:nvSpPr>
      <xdr:spPr>
        <a:xfrm>
          <a:off x="14351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11269</xdr:rowOff>
    </xdr:from>
    <xdr:ext cx="762000" cy="259045"/>
    <xdr:sp macro="" textlink="">
      <xdr:nvSpPr>
        <xdr:cNvPr id="459" name="テキスト ボックス 458"/>
        <xdr:cNvSpPr txBox="1"/>
      </xdr:nvSpPr>
      <xdr:spPr>
        <a:xfrm>
          <a:off x="14020800" y="22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129819</xdr:rowOff>
    </xdr:from>
    <xdr:to>
      <xdr:col>19</xdr:col>
      <xdr:colOff>533400</xdr:colOff>
      <xdr:row>15</xdr:row>
      <xdr:rowOff>59969</xdr:rowOff>
    </xdr:to>
    <xdr:sp macro="" textlink="">
      <xdr:nvSpPr>
        <xdr:cNvPr id="460" name="円/楕円 459"/>
        <xdr:cNvSpPr/>
      </xdr:nvSpPr>
      <xdr:spPr>
        <a:xfrm>
          <a:off x="134620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70146</xdr:rowOff>
    </xdr:from>
    <xdr:ext cx="762000" cy="259045"/>
    <xdr:sp macro="" textlink="">
      <xdr:nvSpPr>
        <xdr:cNvPr id="461" name="テキスト ボックス 460"/>
        <xdr:cNvSpPr txBox="1"/>
      </xdr:nvSpPr>
      <xdr:spPr>
        <a:xfrm>
          <a:off x="13131800" y="22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111,920
109,996
14.64
40,766,377
38,385,337
1,227,331
20,783,843
30,365,968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年々減少しており、類似団体平均及び埼玉県平均をやや下回っている状況である。人件費の抑制を図るため、再任用制度を活用して、適正な定員管理に努めている。今後も定員適正化計画に基づいた行政運営を継続していくとともに諸手当の見直しを図るなどコスト削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73660</xdr:rowOff>
    </xdr:to>
    <xdr:cxnSp macro="">
      <xdr:nvCxnSpPr>
        <xdr:cNvPr id="64" name="直線コネクタ 63"/>
        <xdr:cNvCxnSpPr/>
      </xdr:nvCxnSpPr>
      <xdr:spPr>
        <a:xfrm flipV="1">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37</xdr:row>
      <xdr:rowOff>39370</xdr:rowOff>
    </xdr:to>
    <xdr:cxnSp macro="">
      <xdr:nvCxnSpPr>
        <xdr:cNvPr id="67" name="直線コネクタ 66"/>
        <xdr:cNvCxnSpPr/>
      </xdr:nvCxnSpPr>
      <xdr:spPr>
        <a:xfrm flipV="1">
          <a:off x="3098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130810</xdr:rowOff>
    </xdr:to>
    <xdr:cxnSp macro="">
      <xdr:nvCxnSpPr>
        <xdr:cNvPr id="70" name="直線コネクタ 69"/>
        <xdr:cNvCxnSpPr/>
      </xdr:nvCxnSpPr>
      <xdr:spPr>
        <a:xfrm flipV="1">
          <a:off x="2209800" y="638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5080</xdr:rowOff>
    </xdr:to>
    <xdr:cxnSp macro="">
      <xdr:nvCxnSpPr>
        <xdr:cNvPr id="73" name="直線コネクタ 72"/>
        <xdr:cNvCxnSpPr/>
      </xdr:nvCxnSpPr>
      <xdr:spPr>
        <a:xfrm flipV="1">
          <a:off x="1320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100347</xdr:rowOff>
    </xdr:from>
    <xdr:ext cx="762000" cy="259045"/>
    <xdr:sp macro="" textlink="">
      <xdr:nvSpPr>
        <xdr:cNvPr id="88" name="テキスト ボックス 87"/>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89" name="円/楕円 88"/>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20337</xdr:rowOff>
    </xdr:from>
    <xdr:ext cx="762000" cy="259045"/>
    <xdr:sp macro="" textlink="">
      <xdr:nvSpPr>
        <xdr:cNvPr id="90" name="テキスト ボックス 89"/>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1" name="円/楕円 90"/>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66057</xdr:rowOff>
    </xdr:from>
    <xdr:ext cx="762000" cy="259045"/>
    <xdr:sp macro="" textlink="">
      <xdr:nvSpPr>
        <xdr:cNvPr id="92" name="テキスト ボックス 91"/>
        <xdr:cNvSpPr txBox="1"/>
      </xdr:nvSpPr>
      <xdr:spPr>
        <a:xfrm>
          <a:off x="939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及び埼玉県平均を上回っている。これは、業務の民間委託化を推進し、職員人件費から委託料のシフトが起きているためである。このことは、物件費が上昇しているのに対し人件費が低下傾向にあることにも現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54610</xdr:rowOff>
    </xdr:to>
    <xdr:cxnSp macro="">
      <xdr:nvCxnSpPr>
        <xdr:cNvPr id="125" name="直線コネクタ 124"/>
        <xdr:cNvCxnSpPr/>
      </xdr:nvCxnSpPr>
      <xdr:spPr>
        <a:xfrm>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16510</xdr:rowOff>
    </xdr:to>
    <xdr:cxnSp macro="">
      <xdr:nvCxnSpPr>
        <xdr:cNvPr id="128" name="直線コネクタ 127"/>
        <xdr:cNvCxnSpPr/>
      </xdr:nvCxnSpPr>
      <xdr:spPr>
        <a:xfrm>
          <a:off x="14782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88900</xdr:rowOff>
    </xdr:to>
    <xdr:cxnSp macro="">
      <xdr:nvCxnSpPr>
        <xdr:cNvPr id="131" name="直線コネクタ 130"/>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88900</xdr:rowOff>
    </xdr:to>
    <xdr:cxnSp macro="">
      <xdr:nvCxnSpPr>
        <xdr:cNvPr id="134" name="直線コネクタ 133"/>
        <xdr:cNvCxnSpPr/>
      </xdr:nvCxnSpPr>
      <xdr:spPr>
        <a:xfrm>
          <a:off x="13004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49" name="テキスト ボックス 148"/>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扶助費について</a:t>
          </a:r>
          <a:r>
            <a:rPr kumimoji="1" lang="ja-JP" altLang="en-US" sz="1600">
              <a:latin typeface="ＭＳ Ｐゴシック"/>
            </a:rPr>
            <a:t>は、</a:t>
          </a:r>
          <a:r>
            <a:rPr kumimoji="1" lang="ja-JP" altLang="ja-JP" sz="1300">
              <a:solidFill>
                <a:schemeClr val="dk1"/>
              </a:solidFill>
              <a:effectLst/>
              <a:latin typeface="+mn-lt"/>
              <a:ea typeface="+mn-ea"/>
              <a:cs typeface="+mn-cs"/>
            </a:rPr>
            <a:t>類似団体や県平均をやや上回っている。</a:t>
          </a:r>
          <a:r>
            <a:rPr kumimoji="1" lang="ja-JP" altLang="en-US" sz="1300">
              <a:latin typeface="ＭＳ Ｐゴシック"/>
            </a:rPr>
            <a:t>単年度の増加要因としては臨時福祉給付金が大きな要因であるが、障がい者医療・子ども医療等年々増加しており、財政を圧迫する上昇傾向に歯止めをかけるよう努める。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15422</xdr:rowOff>
    </xdr:to>
    <xdr:cxnSp macro="">
      <xdr:nvCxnSpPr>
        <xdr:cNvPr id="188" name="直線コネクタ 187"/>
        <xdr:cNvCxnSpPr/>
      </xdr:nvCxnSpPr>
      <xdr:spPr>
        <a:xfrm flipV="1">
          <a:off x="3987800" y="976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15422</xdr:rowOff>
    </xdr:to>
    <xdr:cxnSp macro="">
      <xdr:nvCxnSpPr>
        <xdr:cNvPr id="191" name="直線コネクタ 190"/>
        <xdr:cNvCxnSpPr/>
      </xdr:nvCxnSpPr>
      <xdr:spPr>
        <a:xfrm>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121557</xdr:rowOff>
    </xdr:to>
    <xdr:cxnSp macro="">
      <xdr:nvCxnSpPr>
        <xdr:cNvPr id="194" name="直線コネクタ 193"/>
        <xdr:cNvCxnSpPr/>
      </xdr:nvCxnSpPr>
      <xdr:spPr>
        <a:xfrm>
          <a:off x="2209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140607</xdr:rowOff>
    </xdr:to>
    <xdr:cxnSp macro="">
      <xdr:nvCxnSpPr>
        <xdr:cNvPr id="197" name="直線コネクタ 196"/>
        <xdr:cNvCxnSpPr/>
      </xdr:nvCxnSpPr>
      <xdr:spPr>
        <a:xfrm>
          <a:off x="1320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9" name="円/楕円 208"/>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0" name="テキスト ボックス 209"/>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1" name="円/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3" name="円/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4" name="テキスト ボックス 213"/>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5" name="円/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類似団体平均を下回っている。しかし、建設費の増加に伴い増加傾向にある。なお、特別会計への繰出金は依然として多額になっているため、保険税の適正化や医療費等の抑制等により各特別会計の収支均衡に努め、繰出金の抑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50800</xdr:rowOff>
    </xdr:to>
    <xdr:cxnSp macro="">
      <xdr:nvCxnSpPr>
        <xdr:cNvPr id="249" name="直線コネクタ 248"/>
        <xdr:cNvCxnSpPr/>
      </xdr:nvCxnSpPr>
      <xdr:spPr>
        <a:xfrm>
          <a:off x="15671800" y="925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158750</xdr:rowOff>
    </xdr:from>
    <xdr:to>
      <xdr:col>22</xdr:col>
      <xdr:colOff>565150</xdr:colOff>
      <xdr:row>54</xdr:row>
      <xdr:rowOff>0</xdr:rowOff>
    </xdr:to>
    <xdr:cxnSp macro="">
      <xdr:nvCxnSpPr>
        <xdr:cNvPr id="252" name="直線コネクタ 251"/>
        <xdr:cNvCxnSpPr/>
      </xdr:nvCxnSpPr>
      <xdr:spPr>
        <a:xfrm>
          <a:off x="14782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53</xdr:row>
      <xdr:rowOff>158750</xdr:rowOff>
    </xdr:to>
    <xdr:cxnSp macro="">
      <xdr:nvCxnSpPr>
        <xdr:cNvPr id="255" name="直線コネクタ 254"/>
        <xdr:cNvCxnSpPr/>
      </xdr:nvCxnSpPr>
      <xdr:spPr>
        <a:xfrm>
          <a:off x="13893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120650</xdr:rowOff>
    </xdr:from>
    <xdr:to>
      <xdr:col>20</xdr:col>
      <xdr:colOff>158750</xdr:colOff>
      <xdr:row>53</xdr:row>
      <xdr:rowOff>146050</xdr:rowOff>
    </xdr:to>
    <xdr:cxnSp macro="">
      <xdr:nvCxnSpPr>
        <xdr:cNvPr id="258" name="直線コネクタ 257"/>
        <xdr:cNvCxnSpPr/>
      </xdr:nvCxnSpPr>
      <xdr:spPr>
        <a:xfrm>
          <a:off x="13004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8" name="円/楕円 267"/>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69"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70" name="円/楕円 269"/>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71" name="テキスト ボックス 270"/>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107950</xdr:rowOff>
    </xdr:from>
    <xdr:to>
      <xdr:col>21</xdr:col>
      <xdr:colOff>412750</xdr:colOff>
      <xdr:row>54</xdr:row>
      <xdr:rowOff>38100</xdr:rowOff>
    </xdr:to>
    <xdr:sp macro="" textlink="">
      <xdr:nvSpPr>
        <xdr:cNvPr id="272" name="円/楕円 271"/>
        <xdr:cNvSpPr/>
      </xdr:nvSpPr>
      <xdr:spPr>
        <a:xfrm>
          <a:off x="14732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48277</xdr:rowOff>
    </xdr:from>
    <xdr:ext cx="762000" cy="259045"/>
    <xdr:sp macro="" textlink="">
      <xdr:nvSpPr>
        <xdr:cNvPr id="273" name="テキスト ボックス 272"/>
        <xdr:cNvSpPr txBox="1"/>
      </xdr:nvSpPr>
      <xdr:spPr>
        <a:xfrm>
          <a:off x="14401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4" name="円/楕円 273"/>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5" name="テキスト ボックス 274"/>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69850</xdr:rowOff>
    </xdr:from>
    <xdr:to>
      <xdr:col>19</xdr:col>
      <xdr:colOff>6350</xdr:colOff>
      <xdr:row>54</xdr:row>
      <xdr:rowOff>0</xdr:rowOff>
    </xdr:to>
    <xdr:sp macro="" textlink="">
      <xdr:nvSpPr>
        <xdr:cNvPr id="276" name="円/楕円 275"/>
        <xdr:cNvSpPr/>
      </xdr:nvSpPr>
      <xdr:spPr>
        <a:xfrm>
          <a:off x="12954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10177</xdr:rowOff>
    </xdr:from>
    <xdr:ext cx="762000" cy="259045"/>
    <xdr:sp macro="" textlink="">
      <xdr:nvSpPr>
        <xdr:cNvPr id="277" name="テキスト ボックス 276"/>
        <xdr:cNvSpPr txBox="1"/>
      </xdr:nvSpPr>
      <xdr:spPr>
        <a:xfrm>
          <a:off x="12623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補助費については、類似団体平均と埼玉県平均をやや上回っている。前年度より</a:t>
          </a:r>
          <a:r>
            <a:rPr kumimoji="1" lang="en-US" altLang="ja-JP" sz="1300">
              <a:latin typeface="ＭＳ Ｐゴシック"/>
            </a:rPr>
            <a:t>1.7</a:t>
          </a:r>
          <a:r>
            <a:rPr kumimoji="1" lang="ja-JP" altLang="en-US" sz="1300">
              <a:latin typeface="ＭＳ Ｐゴシック"/>
            </a:rPr>
            <a:t>ポイント悪化しているが、一部事務組合の施設建設等により補助金額が増加したためである。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134620</xdr:rowOff>
    </xdr:from>
    <xdr:to>
      <xdr:col>24</xdr:col>
      <xdr:colOff>31750</xdr:colOff>
      <xdr:row>37</xdr:row>
      <xdr:rowOff>92710</xdr:rowOff>
    </xdr:to>
    <xdr:cxnSp macro="">
      <xdr:nvCxnSpPr>
        <xdr:cNvPr id="309" name="直線コネクタ 308"/>
        <xdr:cNvCxnSpPr/>
      </xdr:nvCxnSpPr>
      <xdr:spPr>
        <a:xfrm>
          <a:off x="15671800" y="6306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134620</xdr:rowOff>
    </xdr:from>
    <xdr:to>
      <xdr:col>22</xdr:col>
      <xdr:colOff>565150</xdr:colOff>
      <xdr:row>37</xdr:row>
      <xdr:rowOff>107950</xdr:rowOff>
    </xdr:to>
    <xdr:cxnSp macro="">
      <xdr:nvCxnSpPr>
        <xdr:cNvPr id="312" name="直線コネクタ 311"/>
        <xdr:cNvCxnSpPr/>
      </xdr:nvCxnSpPr>
      <xdr:spPr>
        <a:xfrm flipV="1">
          <a:off x="14782800" y="6306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100330</xdr:rowOff>
    </xdr:from>
    <xdr:to>
      <xdr:col>21</xdr:col>
      <xdr:colOff>361950</xdr:colOff>
      <xdr:row>37</xdr:row>
      <xdr:rowOff>107950</xdr:rowOff>
    </xdr:to>
    <xdr:cxnSp macro="">
      <xdr:nvCxnSpPr>
        <xdr:cNvPr id="315" name="直線コネクタ 314"/>
        <xdr:cNvCxnSpPr/>
      </xdr:nvCxnSpPr>
      <xdr:spPr>
        <a:xfrm>
          <a:off x="13893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100330</xdr:rowOff>
    </xdr:from>
    <xdr:to>
      <xdr:col>20</xdr:col>
      <xdr:colOff>158750</xdr:colOff>
      <xdr:row>37</xdr:row>
      <xdr:rowOff>107950</xdr:rowOff>
    </xdr:to>
    <xdr:cxnSp macro="">
      <xdr:nvCxnSpPr>
        <xdr:cNvPr id="318" name="直線コネクタ 317"/>
        <xdr:cNvCxnSpPr/>
      </xdr:nvCxnSpPr>
      <xdr:spPr>
        <a:xfrm flipV="1">
          <a:off x="13004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2" name="テキスト ボックス 32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30" name="円/楕円 329"/>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31" name="テキスト ボックス 33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2" name="円/楕円 331"/>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3" name="テキスト ボックス 332"/>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49530</xdr:rowOff>
    </xdr:from>
    <xdr:to>
      <xdr:col>20</xdr:col>
      <xdr:colOff>209550</xdr:colOff>
      <xdr:row>37</xdr:row>
      <xdr:rowOff>151130</xdr:rowOff>
    </xdr:to>
    <xdr:sp macro="" textlink="">
      <xdr:nvSpPr>
        <xdr:cNvPr id="334" name="円/楕円 333"/>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135907</xdr:rowOff>
    </xdr:from>
    <xdr:ext cx="762000" cy="259045"/>
    <xdr:sp macro="" textlink="">
      <xdr:nvSpPr>
        <xdr:cNvPr id="335" name="テキスト ボックス 334"/>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6" name="円/楕円 335"/>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37" name="テキスト ボックス 336"/>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と埼玉県平均ともに下回っている。今後も合併特例債の活用を予定しており、公債費の上昇が予測されるため計画的に減債基金への積み立て及び繰上償還を行い、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154432</xdr:rowOff>
    </xdr:to>
    <xdr:cxnSp macro="">
      <xdr:nvCxnSpPr>
        <xdr:cNvPr id="367" name="直線コネクタ 366"/>
        <xdr:cNvCxnSpPr/>
      </xdr:nvCxnSpPr>
      <xdr:spPr>
        <a:xfrm flipV="1">
          <a:off x="3987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76</xdr:row>
      <xdr:rowOff>168148</xdr:rowOff>
    </xdr:to>
    <xdr:cxnSp macro="">
      <xdr:nvCxnSpPr>
        <xdr:cNvPr id="370" name="直線コネクタ 369"/>
        <xdr:cNvCxnSpPr/>
      </xdr:nvCxnSpPr>
      <xdr:spPr>
        <a:xfrm flipV="1">
          <a:off x="3098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5842</xdr:rowOff>
    </xdr:to>
    <xdr:cxnSp macro="">
      <xdr:nvCxnSpPr>
        <xdr:cNvPr id="373" name="直線コネクタ 372"/>
        <xdr:cNvCxnSpPr/>
      </xdr:nvCxnSpPr>
      <xdr:spPr>
        <a:xfrm flipV="1">
          <a:off x="2209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37846</xdr:rowOff>
    </xdr:to>
    <xdr:cxnSp macro="">
      <xdr:nvCxnSpPr>
        <xdr:cNvPr id="376" name="直線コネクタ 375"/>
        <xdr:cNvCxnSpPr/>
      </xdr:nvCxnSpPr>
      <xdr:spPr>
        <a:xfrm flipV="1">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8" name="円/楕円 387"/>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9" name="テキスト ボックス 388"/>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90" name="円/楕円 389"/>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91" name="テキスト ボックス 390"/>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2" name="円/楕円 39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3" name="テキスト ボックス 392"/>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4" name="円/楕円 39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5" name="テキスト ボックス 39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類似団体を上回っている。人件費は減少しているものの、その他については全体的に増加傾向である。その要因として、医療費の増加、特別会計への多額の繰出金が上げられる。経常収支比率のさらなる良化に向けて、扶助費や物件費の抑制、保険料の適正化等改善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129287</xdr:rowOff>
    </xdr:to>
    <xdr:cxnSp macro="">
      <xdr:nvCxnSpPr>
        <xdr:cNvPr id="426" name="直線コネクタ 425"/>
        <xdr:cNvCxnSpPr/>
      </xdr:nvCxnSpPr>
      <xdr:spPr>
        <a:xfrm>
          <a:off x="15671800" y="132303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106426</xdr:rowOff>
    </xdr:to>
    <xdr:cxnSp macro="">
      <xdr:nvCxnSpPr>
        <xdr:cNvPr id="429" name="直線コネクタ 428"/>
        <xdr:cNvCxnSpPr/>
      </xdr:nvCxnSpPr>
      <xdr:spPr>
        <a:xfrm flipV="1">
          <a:off x="14782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106426</xdr:rowOff>
    </xdr:to>
    <xdr:cxnSp macro="">
      <xdr:nvCxnSpPr>
        <xdr:cNvPr id="432" name="直線コネクタ 431"/>
        <xdr:cNvCxnSpPr/>
      </xdr:nvCxnSpPr>
      <xdr:spPr>
        <a:xfrm>
          <a:off x="13893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92711</xdr:rowOff>
    </xdr:to>
    <xdr:cxnSp macro="">
      <xdr:nvCxnSpPr>
        <xdr:cNvPr id="435" name="直線コネクタ 434"/>
        <xdr:cNvCxnSpPr/>
      </xdr:nvCxnSpPr>
      <xdr:spPr>
        <a:xfrm flipV="1">
          <a:off x="13004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5" name="円/楕円 444"/>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46"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47" name="円/楕円 446"/>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48" name="テキスト ボックス 447"/>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9" name="円/楕円 448"/>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50" name="テキスト ボックス 449"/>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1" name="円/楕円 450"/>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2" name="テキスト ボックス 451"/>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3" name="円/楕円 452"/>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54" name="テキスト ボックス 453"/>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埼玉県ふじみ野市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2097</xdr:rowOff>
    </xdr:from>
    <xdr:to>
      <xdr:col>4</xdr:col>
      <xdr:colOff>1117600</xdr:colOff>
      <xdr:row>17</xdr:row>
      <xdr:rowOff>87626</xdr:rowOff>
    </xdr:to>
    <xdr:cxnSp macro="">
      <xdr:nvCxnSpPr>
        <xdr:cNvPr id="52" name="直線コネクタ 51"/>
        <xdr:cNvCxnSpPr/>
      </xdr:nvCxnSpPr>
      <xdr:spPr bwMode="auto">
        <a:xfrm flipV="1">
          <a:off x="5003800" y="2964372"/>
          <a:ext cx="6477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45923</xdr:rowOff>
    </xdr:from>
    <xdr:to>
      <xdr:col>4</xdr:col>
      <xdr:colOff>469900</xdr:colOff>
      <xdr:row>17</xdr:row>
      <xdr:rowOff>87626</xdr:rowOff>
    </xdr:to>
    <xdr:cxnSp macro="">
      <xdr:nvCxnSpPr>
        <xdr:cNvPr id="55" name="直線コネクタ 54"/>
        <xdr:cNvCxnSpPr/>
      </xdr:nvCxnSpPr>
      <xdr:spPr bwMode="auto">
        <a:xfrm>
          <a:off x="4305300" y="2836748"/>
          <a:ext cx="698500" cy="21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141021</xdr:rowOff>
    </xdr:from>
    <xdr:to>
      <xdr:col>3</xdr:col>
      <xdr:colOff>904875</xdr:colOff>
      <xdr:row>16</xdr:row>
      <xdr:rowOff>45923</xdr:rowOff>
    </xdr:to>
    <xdr:cxnSp macro="">
      <xdr:nvCxnSpPr>
        <xdr:cNvPr id="58" name="直線コネクタ 57"/>
        <xdr:cNvCxnSpPr/>
      </xdr:nvCxnSpPr>
      <xdr:spPr bwMode="auto">
        <a:xfrm>
          <a:off x="3606800" y="2760396"/>
          <a:ext cx="6985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88116</xdr:rowOff>
    </xdr:from>
    <xdr:to>
      <xdr:col>3</xdr:col>
      <xdr:colOff>206375</xdr:colOff>
      <xdr:row>15</xdr:row>
      <xdr:rowOff>141021</xdr:rowOff>
    </xdr:to>
    <xdr:cxnSp macro="">
      <xdr:nvCxnSpPr>
        <xdr:cNvPr id="61" name="直線コネクタ 60"/>
        <xdr:cNvCxnSpPr/>
      </xdr:nvCxnSpPr>
      <xdr:spPr bwMode="auto">
        <a:xfrm>
          <a:off x="2908300" y="2707491"/>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122747</xdr:rowOff>
    </xdr:from>
    <xdr:to>
      <xdr:col>5</xdr:col>
      <xdr:colOff>34925</xdr:colOff>
      <xdr:row>17</xdr:row>
      <xdr:rowOff>52897</xdr:rowOff>
    </xdr:to>
    <xdr:sp macro="" textlink="">
      <xdr:nvSpPr>
        <xdr:cNvPr id="71" name="円/楕円 70"/>
        <xdr:cNvSpPr/>
      </xdr:nvSpPr>
      <xdr:spPr bwMode="auto">
        <a:xfrm>
          <a:off x="5600700" y="291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94824</xdr:rowOff>
    </xdr:from>
    <xdr:ext cx="762000" cy="259045"/>
    <xdr:sp macro="" textlink="">
      <xdr:nvSpPr>
        <xdr:cNvPr id="72" name="人口1人当たり決算額の推移該当値テキスト130"/>
        <xdr:cNvSpPr txBox="1"/>
      </xdr:nvSpPr>
      <xdr:spPr>
        <a:xfrm>
          <a:off x="5740400" y="28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36826</xdr:rowOff>
    </xdr:from>
    <xdr:to>
      <xdr:col>4</xdr:col>
      <xdr:colOff>520700</xdr:colOff>
      <xdr:row>17</xdr:row>
      <xdr:rowOff>138426</xdr:rowOff>
    </xdr:to>
    <xdr:sp macro="" textlink="">
      <xdr:nvSpPr>
        <xdr:cNvPr id="73" name="円/楕円 72"/>
        <xdr:cNvSpPr/>
      </xdr:nvSpPr>
      <xdr:spPr bwMode="auto">
        <a:xfrm>
          <a:off x="4953000" y="299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123203</xdr:rowOff>
    </xdr:from>
    <xdr:ext cx="736600" cy="259045"/>
    <xdr:sp macro="" textlink="">
      <xdr:nvSpPr>
        <xdr:cNvPr id="74" name="テキスト ボックス 73"/>
        <xdr:cNvSpPr txBox="1"/>
      </xdr:nvSpPr>
      <xdr:spPr>
        <a:xfrm>
          <a:off x="4622800" y="3085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57,164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166573</xdr:rowOff>
    </xdr:from>
    <xdr:to>
      <xdr:col>3</xdr:col>
      <xdr:colOff>955675</xdr:colOff>
      <xdr:row>16</xdr:row>
      <xdr:rowOff>96723</xdr:rowOff>
    </xdr:to>
    <xdr:sp macro="" textlink="">
      <xdr:nvSpPr>
        <xdr:cNvPr id="75" name="円/楕円 74"/>
        <xdr:cNvSpPr/>
      </xdr:nvSpPr>
      <xdr:spPr bwMode="auto">
        <a:xfrm>
          <a:off x="4254500" y="278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81500</xdr:rowOff>
    </xdr:from>
    <xdr:ext cx="762000" cy="259045"/>
    <xdr:sp macro="" textlink="">
      <xdr:nvSpPr>
        <xdr:cNvPr id="76" name="テキスト ボックス 75"/>
        <xdr:cNvSpPr txBox="1"/>
      </xdr:nvSpPr>
      <xdr:spPr>
        <a:xfrm>
          <a:off x="3924300" y="287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90221</xdr:rowOff>
    </xdr:from>
    <xdr:to>
      <xdr:col>3</xdr:col>
      <xdr:colOff>257175</xdr:colOff>
      <xdr:row>16</xdr:row>
      <xdr:rowOff>20371</xdr:rowOff>
    </xdr:to>
    <xdr:sp macro="" textlink="">
      <xdr:nvSpPr>
        <xdr:cNvPr id="77" name="円/楕円 76"/>
        <xdr:cNvSpPr/>
      </xdr:nvSpPr>
      <xdr:spPr bwMode="auto">
        <a:xfrm>
          <a:off x="3556000" y="270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5148</xdr:rowOff>
    </xdr:from>
    <xdr:ext cx="762000" cy="259045"/>
    <xdr:sp macro="" textlink="">
      <xdr:nvSpPr>
        <xdr:cNvPr id="78" name="テキスト ボックス 77"/>
        <xdr:cNvSpPr txBox="1"/>
      </xdr:nvSpPr>
      <xdr:spPr>
        <a:xfrm>
          <a:off x="3225800" y="27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37316</xdr:rowOff>
    </xdr:from>
    <xdr:to>
      <xdr:col>2</xdr:col>
      <xdr:colOff>692150</xdr:colOff>
      <xdr:row>15</xdr:row>
      <xdr:rowOff>138916</xdr:rowOff>
    </xdr:to>
    <xdr:sp macro="" textlink="">
      <xdr:nvSpPr>
        <xdr:cNvPr id="79" name="円/楕円 78"/>
        <xdr:cNvSpPr/>
      </xdr:nvSpPr>
      <xdr:spPr bwMode="auto">
        <a:xfrm>
          <a:off x="2857500" y="265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149093</xdr:rowOff>
    </xdr:from>
    <xdr:ext cx="762000" cy="259045"/>
    <xdr:sp macro="" textlink="">
      <xdr:nvSpPr>
        <xdr:cNvPr id="80" name="テキスト ボックス 79"/>
        <xdr:cNvSpPr txBox="1"/>
      </xdr:nvSpPr>
      <xdr:spPr>
        <a:xfrm>
          <a:off x="2527300" y="242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69589</xdr:rowOff>
    </xdr:from>
    <xdr:to>
      <xdr:col>4</xdr:col>
      <xdr:colOff>1117600</xdr:colOff>
      <xdr:row>37</xdr:row>
      <xdr:rowOff>183660</xdr:rowOff>
    </xdr:to>
    <xdr:cxnSp macro="">
      <xdr:nvCxnSpPr>
        <xdr:cNvPr id="115" name="直線コネクタ 114"/>
        <xdr:cNvCxnSpPr/>
      </xdr:nvCxnSpPr>
      <xdr:spPr bwMode="auto">
        <a:xfrm>
          <a:off x="5003800" y="7194289"/>
          <a:ext cx="647700" cy="11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25110</xdr:rowOff>
    </xdr:from>
    <xdr:to>
      <xdr:col>4</xdr:col>
      <xdr:colOff>469900</xdr:colOff>
      <xdr:row>37</xdr:row>
      <xdr:rowOff>69589</xdr:rowOff>
    </xdr:to>
    <xdr:cxnSp macro="">
      <xdr:nvCxnSpPr>
        <xdr:cNvPr id="118" name="直線コネクタ 117"/>
        <xdr:cNvCxnSpPr/>
      </xdr:nvCxnSpPr>
      <xdr:spPr bwMode="auto">
        <a:xfrm>
          <a:off x="4305300" y="7149810"/>
          <a:ext cx="6985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25110</xdr:rowOff>
    </xdr:from>
    <xdr:to>
      <xdr:col>3</xdr:col>
      <xdr:colOff>904875</xdr:colOff>
      <xdr:row>37</xdr:row>
      <xdr:rowOff>29421</xdr:rowOff>
    </xdr:to>
    <xdr:cxnSp macro="">
      <xdr:nvCxnSpPr>
        <xdr:cNvPr id="121" name="直線コネクタ 120"/>
        <xdr:cNvCxnSpPr/>
      </xdr:nvCxnSpPr>
      <xdr:spPr bwMode="auto">
        <a:xfrm flipV="1">
          <a:off x="3606800" y="7149810"/>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110672</xdr:rowOff>
    </xdr:from>
    <xdr:to>
      <xdr:col>3</xdr:col>
      <xdr:colOff>206375</xdr:colOff>
      <xdr:row>37</xdr:row>
      <xdr:rowOff>29421</xdr:rowOff>
    </xdr:to>
    <xdr:cxnSp macro="">
      <xdr:nvCxnSpPr>
        <xdr:cNvPr id="124" name="直線コネクタ 123"/>
        <xdr:cNvCxnSpPr/>
      </xdr:nvCxnSpPr>
      <xdr:spPr bwMode="auto">
        <a:xfrm>
          <a:off x="2908300" y="7063922"/>
          <a:ext cx="698500" cy="9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132860</xdr:rowOff>
    </xdr:from>
    <xdr:to>
      <xdr:col>5</xdr:col>
      <xdr:colOff>34925</xdr:colOff>
      <xdr:row>37</xdr:row>
      <xdr:rowOff>234460</xdr:rowOff>
    </xdr:to>
    <xdr:sp macro="" textlink="">
      <xdr:nvSpPr>
        <xdr:cNvPr id="134" name="円/楕円 133"/>
        <xdr:cNvSpPr/>
      </xdr:nvSpPr>
      <xdr:spPr bwMode="auto">
        <a:xfrm>
          <a:off x="5600700" y="725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41437</xdr:rowOff>
    </xdr:from>
    <xdr:ext cx="762000" cy="259045"/>
    <xdr:sp macro="" textlink="">
      <xdr:nvSpPr>
        <xdr:cNvPr id="135" name="人口1人当たり決算額の推移該当値テキスト445"/>
        <xdr:cNvSpPr txBox="1"/>
      </xdr:nvSpPr>
      <xdr:spPr>
        <a:xfrm>
          <a:off x="5740400" y="716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18789</xdr:rowOff>
    </xdr:from>
    <xdr:to>
      <xdr:col>4</xdr:col>
      <xdr:colOff>520700</xdr:colOff>
      <xdr:row>37</xdr:row>
      <xdr:rowOff>120389</xdr:rowOff>
    </xdr:to>
    <xdr:sp macro="" textlink="">
      <xdr:nvSpPr>
        <xdr:cNvPr id="136" name="円/楕円 135"/>
        <xdr:cNvSpPr/>
      </xdr:nvSpPr>
      <xdr:spPr bwMode="auto">
        <a:xfrm>
          <a:off x="4953000" y="714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105166</xdr:rowOff>
    </xdr:from>
    <xdr:ext cx="736600" cy="259045"/>
    <xdr:sp macro="" textlink="">
      <xdr:nvSpPr>
        <xdr:cNvPr id="137" name="テキスト ボックス 136"/>
        <xdr:cNvSpPr txBox="1"/>
      </xdr:nvSpPr>
      <xdr:spPr>
        <a:xfrm>
          <a:off x="4622800" y="722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145760</xdr:rowOff>
    </xdr:from>
    <xdr:to>
      <xdr:col>3</xdr:col>
      <xdr:colOff>955675</xdr:colOff>
      <xdr:row>37</xdr:row>
      <xdr:rowOff>75910</xdr:rowOff>
    </xdr:to>
    <xdr:sp macro="" textlink="">
      <xdr:nvSpPr>
        <xdr:cNvPr id="138" name="円/楕円 137"/>
        <xdr:cNvSpPr/>
      </xdr:nvSpPr>
      <xdr:spPr bwMode="auto">
        <a:xfrm>
          <a:off x="4254500" y="709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60687</xdr:rowOff>
    </xdr:from>
    <xdr:ext cx="762000" cy="259045"/>
    <xdr:sp macro="" textlink="">
      <xdr:nvSpPr>
        <xdr:cNvPr id="139" name="テキスト ボックス 138"/>
        <xdr:cNvSpPr txBox="1"/>
      </xdr:nvSpPr>
      <xdr:spPr>
        <a:xfrm>
          <a:off x="3924300" y="71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150071</xdr:rowOff>
    </xdr:from>
    <xdr:to>
      <xdr:col>3</xdr:col>
      <xdr:colOff>257175</xdr:colOff>
      <xdr:row>37</xdr:row>
      <xdr:rowOff>80221</xdr:rowOff>
    </xdr:to>
    <xdr:sp macro="" textlink="">
      <xdr:nvSpPr>
        <xdr:cNvPr id="140" name="円/楕円 139"/>
        <xdr:cNvSpPr/>
      </xdr:nvSpPr>
      <xdr:spPr bwMode="auto">
        <a:xfrm>
          <a:off x="3556000" y="710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64998</xdr:rowOff>
    </xdr:from>
    <xdr:ext cx="762000" cy="259045"/>
    <xdr:sp macro="" textlink="">
      <xdr:nvSpPr>
        <xdr:cNvPr id="141" name="テキスト ボックス 140"/>
        <xdr:cNvSpPr txBox="1"/>
      </xdr:nvSpPr>
      <xdr:spPr>
        <a:xfrm>
          <a:off x="3225800" y="718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59872</xdr:rowOff>
    </xdr:from>
    <xdr:to>
      <xdr:col>2</xdr:col>
      <xdr:colOff>692150</xdr:colOff>
      <xdr:row>36</xdr:row>
      <xdr:rowOff>161472</xdr:rowOff>
    </xdr:to>
    <xdr:sp macro="" textlink="">
      <xdr:nvSpPr>
        <xdr:cNvPr id="142" name="円/楕円 141"/>
        <xdr:cNvSpPr/>
      </xdr:nvSpPr>
      <xdr:spPr bwMode="auto">
        <a:xfrm>
          <a:off x="2857500" y="701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146249</xdr:rowOff>
    </xdr:from>
    <xdr:ext cx="762000" cy="259045"/>
    <xdr:sp macro="" textlink="">
      <xdr:nvSpPr>
        <xdr:cNvPr id="143" name="テキスト ボックス 142"/>
        <xdr:cNvSpPr txBox="1"/>
      </xdr:nvSpPr>
      <xdr:spPr>
        <a:xfrm>
          <a:off x="25273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比率は基準財政需要額が増加しているため若干下がったが、ほぼ横ばいである。将来の事業展開に備え、計画的に基金の積立を実施しており比率は良好である。今後も、歳計余剰金を着実に積み立てることにより、基金の安定した充実を図り、基金本来の目的である年度間の財源の調整機能及び災害などへの緊急的な対応が図れるよう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実質収支額は、事務事業の見直しや人件費の削減等、歳出の削減を積極的に図ることで</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億円程度の実質収支を保ち、</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％程度の安定した比率を保っている。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水道事業･･･昨年度から</a:t>
          </a:r>
          <a:r>
            <a:rPr kumimoji="1" lang="en-US" altLang="ja-JP" sz="1400">
              <a:latin typeface="ＭＳ ゴシック" pitchFamily="49" charset="-128"/>
              <a:ea typeface="ＭＳ ゴシック" pitchFamily="49" charset="-128"/>
            </a:rPr>
            <a:t>0.37</a:t>
          </a:r>
          <a:r>
            <a:rPr kumimoji="1" lang="ja-JP" altLang="en-US" sz="1400">
              <a:latin typeface="ＭＳ ゴシック" pitchFamily="49" charset="-128"/>
              <a:ea typeface="ＭＳ ゴシック" pitchFamily="49" charset="-128"/>
            </a:rPr>
            <a:t>％減少したが、依然として高い比率になっている。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に比較して</a:t>
          </a:r>
          <a:r>
            <a:rPr kumimoji="1" lang="en-US" altLang="ja-JP" sz="1400">
              <a:latin typeface="ＭＳ ゴシック" pitchFamily="49" charset="-128"/>
              <a:ea typeface="ＭＳ ゴシック" pitchFamily="49" charset="-128"/>
            </a:rPr>
            <a:t>0.12</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国民健康保険特別会計･･･財源補填を含めた一般会計からの繰入で財政運営を行っており、一般会計において多額の負担が生じている。今後は保険料の適正化を図る必要がある。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介護保険特別会計･･･一般会計からの繰入で財政運営を行っており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以内の範囲に留まっている。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下水道事業特別会計･･･平成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アップの料金改定を実施しているが、一般会計からの繰入で財政運営を行っており、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以内の範囲内に留まっている。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後期高齢者医療事業特別会計･･･一般会計からの繰入で財政運営を行っており、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以内の範囲で留まっている。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元利償還金については、高利率等の償還終了に伴い減少傾向にある。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一部事務組合については入間東部地区消防組合の公債費負担金が増額となっている。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債務負担行為に基づく支出額については、公債費に準ずる債務負担行為を設定していない。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算入公債費等については、合併特例債等の基準財政需要額に算入される割合が高い起債の借り入れにより増加している。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一般会計等に係る地方債の現在高については、投資的経費の増に伴い増加傾向であり、さらに、広域ごみ処理施設の建設など大規模な事業に伴い今後将来負担比率の上昇が予想される。その他の債務負担行為に基づく支出額や公営企業債等繰入見込額などについては年々減少傾向にある。職員数については定員管理を適正に行っており、ほぼ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広域ごみ処理施設の建設など今後の大規模な事業実施に備え、決算余剰金は公共施設整備基金や減債基金へ積み立てを行い、充当可能基金の増加を図った。基準財政需要額算入見込額については、現在交付税上有利な合併特例債の借り入れを行っており増加傾向にあ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4" sqref="BN4:BU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40766377</v>
      </c>
      <c r="BO4" s="379"/>
      <c r="BP4" s="379"/>
      <c r="BQ4" s="379"/>
      <c r="BR4" s="379"/>
      <c r="BS4" s="379"/>
      <c r="BT4" s="379"/>
      <c r="BU4" s="380"/>
      <c r="BV4" s="378">
        <v>35632012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38385337</v>
      </c>
      <c r="BO5" s="384"/>
      <c r="BP5" s="384"/>
      <c r="BQ5" s="384"/>
      <c r="BR5" s="384"/>
      <c r="BS5" s="384"/>
      <c r="BT5" s="384"/>
      <c r="BU5" s="385"/>
      <c r="BV5" s="383">
        <v>34144097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v>
      </c>
      <c r="CU5" s="354"/>
      <c r="CV5" s="354"/>
      <c r="CW5" s="354"/>
      <c r="CX5" s="354"/>
      <c r="CY5" s="354"/>
      <c r="CZ5" s="354"/>
      <c r="DA5" s="355"/>
      <c r="DB5" s="353">
        <v>87.2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2381040</v>
      </c>
      <c r="BO6" s="384"/>
      <c r="BP6" s="384"/>
      <c r="BQ6" s="384"/>
      <c r="BR6" s="384"/>
      <c r="BS6" s="384"/>
      <c r="BT6" s="384"/>
      <c r="BU6" s="385"/>
      <c r="BV6" s="383">
        <v>1487915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97.9</v>
      </c>
      <c r="CU6" s="530"/>
      <c r="CV6" s="530"/>
      <c r="CW6" s="530"/>
      <c r="CX6" s="530"/>
      <c r="CY6" s="530"/>
      <c r="CZ6" s="530"/>
      <c r="DA6" s="531"/>
      <c r="DB6" s="529">
        <v>96.5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1153709</v>
      </c>
      <c r="BO7" s="384"/>
      <c r="BP7" s="384"/>
      <c r="BQ7" s="384"/>
      <c r="BR7" s="384"/>
      <c r="BS7" s="384"/>
      <c r="BT7" s="384"/>
      <c r="BU7" s="385"/>
      <c r="BV7" s="383">
        <v>246906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20783843</v>
      </c>
      <c r="CU7" s="384"/>
      <c r="CV7" s="384"/>
      <c r="CW7" s="384"/>
      <c r="CX7" s="384"/>
      <c r="CY7" s="384"/>
      <c r="CZ7" s="384"/>
      <c r="DA7" s="385"/>
      <c r="DB7" s="383">
        <v>20606158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1227331</v>
      </c>
      <c r="BO8" s="384"/>
      <c r="BP8" s="384"/>
      <c r="BQ8" s="384"/>
      <c r="BR8" s="384"/>
      <c r="BS8" s="384"/>
      <c r="BT8" s="384"/>
      <c r="BU8" s="385"/>
      <c r="BV8" s="383">
        <v>1241009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105695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-13678</v>
      </c>
      <c r="BO9" s="384"/>
      <c r="BP9" s="384"/>
      <c r="BQ9" s="384"/>
      <c r="BR9" s="384"/>
      <c r="BS9" s="384"/>
      <c r="BT9" s="384"/>
      <c r="BU9" s="385"/>
      <c r="BV9" s="383">
        <v>-220888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101960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7994</v>
      </c>
      <c r="BO10" s="384"/>
      <c r="BP10" s="384"/>
      <c r="BQ10" s="384"/>
      <c r="BR10" s="384"/>
      <c r="BS10" s="384"/>
      <c r="BT10" s="384"/>
      <c r="BU10" s="385"/>
      <c r="BV10" s="383">
        <v>804480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430772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111920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109996</v>
      </c>
      <c r="S13" s="485"/>
      <c r="T13" s="485"/>
      <c r="U13" s="485"/>
      <c r="V13" s="486"/>
      <c r="W13" s="472" t="s">
        <v>123</v>
      </c>
      <c r="X13" s="396"/>
      <c r="Y13" s="396"/>
      <c r="Z13" s="396"/>
      <c r="AA13" s="396"/>
      <c r="AB13" s="397"/>
      <c r="AC13" s="359">
        <v>490</v>
      </c>
      <c r="AD13" s="360"/>
      <c r="AE13" s="360"/>
      <c r="AF13" s="360"/>
      <c r="AG13" s="361"/>
      <c r="AH13" s="359">
        <v>592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-5684</v>
      </c>
      <c r="BO13" s="384"/>
      <c r="BP13" s="384"/>
      <c r="BQ13" s="384"/>
      <c r="BR13" s="384"/>
      <c r="BS13" s="384"/>
      <c r="BT13" s="384"/>
      <c r="BU13" s="385"/>
      <c r="BV13" s="383">
        <v>1014364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2.1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110121</v>
      </c>
      <c r="S14" s="485"/>
      <c r="T14" s="485"/>
      <c r="U14" s="485"/>
      <c r="V14" s="486"/>
      <c r="W14" s="487"/>
      <c r="X14" s="399"/>
      <c r="Y14" s="399"/>
      <c r="Z14" s="399"/>
      <c r="AA14" s="399"/>
      <c r="AB14" s="400"/>
      <c r="AC14" s="477">
        <v>1.1000000000000001</v>
      </c>
      <c r="AD14" s="478"/>
      <c r="AE14" s="478"/>
      <c r="AF14" s="478"/>
      <c r="AG14" s="479"/>
      <c r="AH14" s="477">
        <v>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108319</v>
      </c>
      <c r="S15" s="485"/>
      <c r="T15" s="485"/>
      <c r="U15" s="485"/>
      <c r="V15" s="486"/>
      <c r="W15" s="472" t="s">
        <v>130</v>
      </c>
      <c r="X15" s="396"/>
      <c r="Y15" s="396"/>
      <c r="Z15" s="396"/>
      <c r="AA15" s="396"/>
      <c r="AB15" s="397"/>
      <c r="AC15" s="359">
        <v>11591</v>
      </c>
      <c r="AD15" s="360"/>
      <c r="AE15" s="360"/>
      <c r="AF15" s="360"/>
      <c r="AG15" s="361"/>
      <c r="AH15" s="359">
        <v>13562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12060230</v>
      </c>
      <c r="BO15" s="379"/>
      <c r="BP15" s="379"/>
      <c r="BQ15" s="379"/>
      <c r="BR15" s="379"/>
      <c r="BS15" s="379"/>
      <c r="BT15" s="379"/>
      <c r="BU15" s="380"/>
      <c r="BV15" s="378">
        <v>11769714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25.1</v>
      </c>
      <c r="AD16" s="478"/>
      <c r="AE16" s="478"/>
      <c r="AF16" s="478"/>
      <c r="AG16" s="479"/>
      <c r="AH16" s="477">
        <v>27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14452135</v>
      </c>
      <c r="BO16" s="384"/>
      <c r="BP16" s="384"/>
      <c r="BQ16" s="384"/>
      <c r="BR16" s="384"/>
      <c r="BS16" s="384"/>
      <c r="BT16" s="384"/>
      <c r="BU16" s="385"/>
      <c r="BV16" s="383">
        <v>14105364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34175</v>
      </c>
      <c r="AD17" s="360"/>
      <c r="AE17" s="360"/>
      <c r="AF17" s="360"/>
      <c r="AG17" s="361"/>
      <c r="AH17" s="359">
        <v>35060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15623501</v>
      </c>
      <c r="BO17" s="384"/>
      <c r="BP17" s="384"/>
      <c r="BQ17" s="384"/>
      <c r="BR17" s="384"/>
      <c r="BS17" s="384"/>
      <c r="BT17" s="384"/>
      <c r="BU17" s="385"/>
      <c r="BV17" s="383">
        <v>15291180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14.64</v>
      </c>
      <c r="M18" s="448"/>
      <c r="N18" s="448"/>
      <c r="O18" s="448"/>
      <c r="P18" s="448"/>
      <c r="Q18" s="448"/>
      <c r="R18" s="449"/>
      <c r="S18" s="449"/>
      <c r="T18" s="449"/>
      <c r="U18" s="449"/>
      <c r="V18" s="450"/>
      <c r="W18" s="464"/>
      <c r="X18" s="465"/>
      <c r="Y18" s="465"/>
      <c r="Z18" s="465"/>
      <c r="AA18" s="465"/>
      <c r="AB18" s="473"/>
      <c r="AC18" s="347">
        <v>73.900000000000006</v>
      </c>
      <c r="AD18" s="348"/>
      <c r="AE18" s="348"/>
      <c r="AF18" s="348"/>
      <c r="AG18" s="451"/>
      <c r="AH18" s="347">
        <v>69.8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18956988</v>
      </c>
      <c r="BO18" s="384"/>
      <c r="BP18" s="384"/>
      <c r="BQ18" s="384"/>
      <c r="BR18" s="384"/>
      <c r="BS18" s="384"/>
      <c r="BT18" s="384"/>
      <c r="BU18" s="385"/>
      <c r="BV18" s="383">
        <v>18279548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7220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25476907</v>
      </c>
      <c r="BO19" s="384"/>
      <c r="BP19" s="384"/>
      <c r="BQ19" s="384"/>
      <c r="BR19" s="384"/>
      <c r="BS19" s="384"/>
      <c r="BT19" s="384"/>
      <c r="BU19" s="385"/>
      <c r="BV19" s="383">
        <v>25035763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42763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30365968</v>
      </c>
      <c r="BO23" s="384"/>
      <c r="BP23" s="384"/>
      <c r="BQ23" s="384"/>
      <c r="BR23" s="384"/>
      <c r="BS23" s="384"/>
      <c r="BT23" s="384"/>
      <c r="BU23" s="385"/>
      <c r="BV23" s="383">
        <v>26575728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8790</v>
      </c>
      <c r="R24" s="360"/>
      <c r="S24" s="360"/>
      <c r="T24" s="360"/>
      <c r="U24" s="360"/>
      <c r="V24" s="361"/>
      <c r="W24" s="425"/>
      <c r="X24" s="416"/>
      <c r="Y24" s="417"/>
      <c r="Z24" s="356" t="s">
        <v>154</v>
      </c>
      <c r="AA24" s="357"/>
      <c r="AB24" s="357"/>
      <c r="AC24" s="357"/>
      <c r="AD24" s="357"/>
      <c r="AE24" s="357"/>
      <c r="AF24" s="357"/>
      <c r="AG24" s="358"/>
      <c r="AH24" s="359">
        <v>575</v>
      </c>
      <c r="AI24" s="360"/>
      <c r="AJ24" s="360"/>
      <c r="AK24" s="360"/>
      <c r="AL24" s="361"/>
      <c r="AM24" s="359">
        <v>1848050</v>
      </c>
      <c r="AN24" s="360"/>
      <c r="AO24" s="360"/>
      <c r="AP24" s="360"/>
      <c r="AQ24" s="360"/>
      <c r="AR24" s="361"/>
      <c r="AS24" s="359">
        <v>3214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24046223</v>
      </c>
      <c r="BO24" s="384"/>
      <c r="BP24" s="384"/>
      <c r="BQ24" s="384"/>
      <c r="BR24" s="384"/>
      <c r="BS24" s="384"/>
      <c r="BT24" s="384"/>
      <c r="BU24" s="385"/>
      <c r="BV24" s="383">
        <v>21922050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7450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28360438</v>
      </c>
      <c r="BO25" s="379"/>
      <c r="BP25" s="379"/>
      <c r="BQ25" s="379"/>
      <c r="BR25" s="379"/>
      <c r="BS25" s="379"/>
      <c r="BT25" s="379"/>
      <c r="BU25" s="380"/>
      <c r="BV25" s="378">
        <v>30619922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6890</v>
      </c>
      <c r="R26" s="360"/>
      <c r="S26" s="360"/>
      <c r="T26" s="360"/>
      <c r="U26" s="360"/>
      <c r="V26" s="361"/>
      <c r="W26" s="425"/>
      <c r="X26" s="416"/>
      <c r="Y26" s="417"/>
      <c r="Z26" s="356" t="s">
        <v>160</v>
      </c>
      <c r="AA26" s="438"/>
      <c r="AB26" s="438"/>
      <c r="AC26" s="438"/>
      <c r="AD26" s="438"/>
      <c r="AE26" s="438"/>
      <c r="AF26" s="438"/>
      <c r="AG26" s="439"/>
      <c r="AH26" s="359">
        <v>60</v>
      </c>
      <c r="AI26" s="360"/>
      <c r="AJ26" s="360"/>
      <c r="AK26" s="360"/>
      <c r="AL26" s="361"/>
      <c r="AM26" s="359">
        <v>194520</v>
      </c>
      <c r="AN26" s="360"/>
      <c r="AO26" s="360"/>
      <c r="AP26" s="360"/>
      <c r="AQ26" s="360"/>
      <c r="AR26" s="361"/>
      <c r="AS26" s="359">
        <v>3242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4640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23046</v>
      </c>
      <c r="AN27" s="360"/>
      <c r="AO27" s="360"/>
      <c r="AP27" s="360"/>
      <c r="AQ27" s="360"/>
      <c r="AR27" s="361"/>
      <c r="AS27" s="359">
        <v>3841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4100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3211301</v>
      </c>
      <c r="BO28" s="379"/>
      <c r="BP28" s="379"/>
      <c r="BQ28" s="379"/>
      <c r="BR28" s="379"/>
      <c r="BS28" s="379"/>
      <c r="BT28" s="379"/>
      <c r="BU28" s="380"/>
      <c r="BV28" s="378">
        <v>3203307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19</v>
      </c>
      <c r="M29" s="360"/>
      <c r="N29" s="360"/>
      <c r="O29" s="360"/>
      <c r="P29" s="361"/>
      <c r="Q29" s="359">
        <v>3820</v>
      </c>
      <c r="R29" s="360"/>
      <c r="S29" s="360"/>
      <c r="T29" s="360"/>
      <c r="U29" s="360"/>
      <c r="V29" s="361"/>
      <c r="W29" s="426"/>
      <c r="X29" s="427"/>
      <c r="Y29" s="428"/>
      <c r="Z29" s="356" t="s">
        <v>170</v>
      </c>
      <c r="AA29" s="357"/>
      <c r="AB29" s="357"/>
      <c r="AC29" s="357"/>
      <c r="AD29" s="357"/>
      <c r="AE29" s="357"/>
      <c r="AF29" s="357"/>
      <c r="AG29" s="358"/>
      <c r="AH29" s="359">
        <v>581</v>
      </c>
      <c r="AI29" s="360"/>
      <c r="AJ29" s="360"/>
      <c r="AK29" s="360"/>
      <c r="AL29" s="361"/>
      <c r="AM29" s="359">
        <v>1871096</v>
      </c>
      <c r="AN29" s="360"/>
      <c r="AO29" s="360"/>
      <c r="AP29" s="360"/>
      <c r="AQ29" s="360"/>
      <c r="AR29" s="361"/>
      <c r="AS29" s="359">
        <v>3220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1549650</v>
      </c>
      <c r="BO29" s="384"/>
      <c r="BP29" s="384"/>
      <c r="BQ29" s="384"/>
      <c r="BR29" s="384"/>
      <c r="BS29" s="384"/>
      <c r="BT29" s="384"/>
      <c r="BU29" s="385"/>
      <c r="BV29" s="383">
        <v>1128326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4208047</v>
      </c>
      <c r="BO30" s="387"/>
      <c r="BP30" s="387"/>
      <c r="BQ30" s="387"/>
      <c r="BR30" s="387"/>
      <c r="BS30" s="387"/>
      <c r="BT30" s="387"/>
      <c r="BU30" s="388"/>
      <c r="BV30" s="386">
        <v>4080211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入間東部地区衛生組合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ふじみ野市土地開発公社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入間東部地区消防組合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彩の国さいたま人づくり広域連合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election activeCell="P53" sqref="P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24724</v>
      </c>
      <c r="J41" s="83">
        <v>24395</v>
      </c>
      <c r="K41" s="83">
        <v>25174</v>
      </c>
      <c r="L41" s="83">
        <v>26576</v>
      </c>
      <c r="M41" s="84">
        <v>30366</v>
      </c>
    </row>
    <row r="42" spans="2:13" ht="27.75" customHeight="1">
      <c r="B42" s="1171"/>
      <c r="C42" s="1172"/>
      <c r="D42" s="85"/>
      <c r="E42" s="1175" t="s">
        <v>26</v>
      </c>
      <c r="F42" s="1175"/>
      <c r="G42" s="1175"/>
      <c r="H42" s="1176"/>
      <c r="I42" s="86">
        <v>3565</v>
      </c>
      <c r="J42" s="87">
        <v>3402</v>
      </c>
      <c r="K42" s="87">
        <v>2534</v>
      </c>
      <c r="L42" s="87">
        <v>2210</v>
      </c>
      <c r="M42" s="88">
        <v>2105</v>
      </c>
    </row>
    <row r="43" spans="2:13" ht="27.75" customHeight="1">
      <c r="B43" s="1171"/>
      <c r="C43" s="1172"/>
      <c r="D43" s="85"/>
      <c r="E43" s="1175" t="s">
        <v>27</v>
      </c>
      <c r="F43" s="1175"/>
      <c r="G43" s="1175"/>
      <c r="H43" s="1176"/>
      <c r="I43" s="86">
        <v>2060</v>
      </c>
      <c r="J43" s="87">
        <v>1595</v>
      </c>
      <c r="K43" s="87">
        <v>1345</v>
      </c>
      <c r="L43" s="87">
        <v>1176</v>
      </c>
      <c r="M43" s="88">
        <v>1046</v>
      </c>
    </row>
    <row r="44" spans="2:13" ht="27.75" customHeight="1">
      <c r="B44" s="1171"/>
      <c r="C44" s="1172"/>
      <c r="D44" s="85"/>
      <c r="E44" s="1175" t="s">
        <v>28</v>
      </c>
      <c r="F44" s="1175"/>
      <c r="G44" s="1175"/>
      <c r="H44" s="1176"/>
      <c r="I44" s="86">
        <v>1528</v>
      </c>
      <c r="J44" s="87">
        <v>1633</v>
      </c>
      <c r="K44" s="87">
        <v>1825</v>
      </c>
      <c r="L44" s="87">
        <v>2147</v>
      </c>
      <c r="M44" s="88">
        <v>1921</v>
      </c>
    </row>
    <row r="45" spans="2:13" ht="27.75" customHeight="1">
      <c r="B45" s="1171"/>
      <c r="C45" s="1172"/>
      <c r="D45" s="85"/>
      <c r="E45" s="1175" t="s">
        <v>29</v>
      </c>
      <c r="F45" s="1175"/>
      <c r="G45" s="1175"/>
      <c r="H45" s="1176"/>
      <c r="I45" s="86">
        <v>6722</v>
      </c>
      <c r="J45" s="87">
        <v>6458</v>
      </c>
      <c r="K45" s="87">
        <v>6370</v>
      </c>
      <c r="L45" s="87">
        <v>5998</v>
      </c>
      <c r="M45" s="88">
        <v>5680</v>
      </c>
    </row>
    <row r="46" spans="2:13" ht="27.75" customHeight="1">
      <c r="B46" s="1171"/>
      <c r="C46" s="1172"/>
      <c r="D46" s="85"/>
      <c r="E46" s="1175" t="s">
        <v>30</v>
      </c>
      <c r="F46" s="1175"/>
      <c r="G46" s="1175"/>
      <c r="H46" s="1176"/>
      <c r="I46" s="86">
        <v>1</v>
      </c>
      <c r="J46" s="87">
        <v>1</v>
      </c>
      <c r="K46" s="87">
        <v>2</v>
      </c>
      <c r="L46" s="87">
        <v>2</v>
      </c>
      <c r="M46" s="88">
        <v>2</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4300</v>
      </c>
      <c r="J49" s="87">
        <v>5465</v>
      </c>
      <c r="K49" s="87">
        <v>7232</v>
      </c>
      <c r="L49" s="87">
        <v>9139</v>
      </c>
      <c r="M49" s="88">
        <v>9885</v>
      </c>
    </row>
    <row r="50" spans="2:13" ht="27.75" customHeight="1">
      <c r="B50" s="1171"/>
      <c r="C50" s="1172"/>
      <c r="D50" s="85"/>
      <c r="E50" s="1175" t="s">
        <v>35</v>
      </c>
      <c r="F50" s="1175"/>
      <c r="G50" s="1175"/>
      <c r="H50" s="1176"/>
      <c r="I50" s="86">
        <v>7865</v>
      </c>
      <c r="J50" s="87">
        <v>7474</v>
      </c>
      <c r="K50" s="87">
        <v>6569</v>
      </c>
      <c r="L50" s="87">
        <v>6083</v>
      </c>
      <c r="M50" s="88">
        <v>7245</v>
      </c>
    </row>
    <row r="51" spans="2:13" ht="27.75" customHeight="1">
      <c r="B51" s="1173"/>
      <c r="C51" s="1174"/>
      <c r="D51" s="85"/>
      <c r="E51" s="1175" t="s">
        <v>36</v>
      </c>
      <c r="F51" s="1175"/>
      <c r="G51" s="1175"/>
      <c r="H51" s="1176"/>
      <c r="I51" s="86">
        <v>21666</v>
      </c>
      <c r="J51" s="87">
        <v>21898</v>
      </c>
      <c r="K51" s="87">
        <v>23581</v>
      </c>
      <c r="L51" s="87">
        <v>24743</v>
      </c>
      <c r="M51" s="88">
        <v>27211</v>
      </c>
    </row>
    <row r="52" spans="2:13" ht="27.75" customHeight="1" thickBot="1">
      <c r="B52" s="1177" t="s">
        <v>37</v>
      </c>
      <c r="C52" s="1178"/>
      <c r="D52" s="90"/>
      <c r="E52" s="1179" t="s">
        <v>38</v>
      </c>
      <c r="F52" s="1179"/>
      <c r="G52" s="1179"/>
      <c r="H52" s="1180"/>
      <c r="I52" s="91">
        <v>4768</v>
      </c>
      <c r="J52" s="92">
        <v>2647</v>
      </c>
      <c r="K52" s="92">
        <v>-133</v>
      </c>
      <c r="L52" s="92">
        <v>-1857</v>
      </c>
      <c r="M52" s="93">
        <v>-3222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17557</v>
      </c>
      <c r="E3" s="116"/>
      <c r="F3" s="117">
        <v>35965</v>
      </c>
      <c r="G3" s="118"/>
      <c r="H3" s="119"/>
    </row>
    <row r="4" spans="1:8">
      <c r="A4" s="120"/>
      <c r="B4" s="121"/>
      <c r="C4" s="122"/>
      <c r="D4" s="123">
        <v>13789</v>
      </c>
      <c r="E4" s="124"/>
      <c r="F4" s="125">
        <v>20136</v>
      </c>
      <c r="G4" s="126"/>
      <c r="H4" s="127"/>
    </row>
    <row r="5" spans="1:8">
      <c r="A5" s="108" t="s">
        <v>506</v>
      </c>
      <c r="B5" s="113"/>
      <c r="C5" s="114"/>
      <c r="D5" s="115">
        <v>18915</v>
      </c>
      <c r="E5" s="116"/>
      <c r="F5" s="117">
        <v>41433</v>
      </c>
      <c r="G5" s="118"/>
      <c r="H5" s="119"/>
    </row>
    <row r="6" spans="1:8">
      <c r="A6" s="120"/>
      <c r="B6" s="121"/>
      <c r="C6" s="122"/>
      <c r="D6" s="123">
        <v>13511</v>
      </c>
      <c r="E6" s="124"/>
      <c r="F6" s="125">
        <v>22351</v>
      </c>
      <c r="G6" s="126"/>
      <c r="H6" s="127"/>
    </row>
    <row r="7" spans="1:8">
      <c r="A7" s="108" t="s">
        <v>507</v>
      </c>
      <c r="B7" s="113"/>
      <c r="C7" s="114"/>
      <c r="D7" s="115">
        <v>25799</v>
      </c>
      <c r="E7" s="116"/>
      <c r="F7" s="117">
        <v>43493</v>
      </c>
      <c r="G7" s="118"/>
      <c r="H7" s="119"/>
    </row>
    <row r="8" spans="1:8">
      <c r="A8" s="120"/>
      <c r="B8" s="121"/>
      <c r="C8" s="122"/>
      <c r="D8" s="123">
        <v>19803</v>
      </c>
      <c r="E8" s="124"/>
      <c r="F8" s="125">
        <v>23254</v>
      </c>
      <c r="G8" s="126"/>
      <c r="H8" s="127"/>
    </row>
    <row r="9" spans="1:8">
      <c r="A9" s="108" t="s">
        <v>508</v>
      </c>
      <c r="B9" s="113"/>
      <c r="C9" s="114"/>
      <c r="D9" s="115">
        <v>40392</v>
      </c>
      <c r="E9" s="116"/>
      <c r="F9" s="117">
        <v>50840</v>
      </c>
      <c r="G9" s="118"/>
      <c r="H9" s="119"/>
    </row>
    <row r="10" spans="1:8">
      <c r="A10" s="120"/>
      <c r="B10" s="121"/>
      <c r="C10" s="122"/>
      <c r="D10" s="123">
        <v>32006</v>
      </c>
      <c r="E10" s="124"/>
      <c r="F10" s="125">
        <v>25367</v>
      </c>
      <c r="G10" s="126"/>
      <c r="H10" s="127"/>
    </row>
    <row r="11" spans="1:8">
      <c r="A11" s="108" t="s">
        <v>509</v>
      </c>
      <c r="B11" s="113"/>
      <c r="C11" s="114"/>
      <c r="D11" s="115">
        <v>72197</v>
      </c>
      <c r="E11" s="116"/>
      <c r="F11" s="117">
        <v>53605</v>
      </c>
      <c r="G11" s="118"/>
      <c r="H11" s="119"/>
    </row>
    <row r="12" spans="1:8">
      <c r="A12" s="120"/>
      <c r="B12" s="121"/>
      <c r="C12" s="128"/>
      <c r="D12" s="123">
        <v>47674</v>
      </c>
      <c r="E12" s="124"/>
      <c r="F12" s="125">
        <v>28343</v>
      </c>
      <c r="G12" s="126"/>
      <c r="H12" s="127"/>
    </row>
    <row r="13" spans="1:8">
      <c r="A13" s="108"/>
      <c r="B13" s="113"/>
      <c r="C13" s="129"/>
      <c r="D13" s="130">
        <v>34972</v>
      </c>
      <c r="E13" s="131"/>
      <c r="F13" s="132">
        <v>45067</v>
      </c>
      <c r="G13" s="133"/>
      <c r="H13" s="119"/>
    </row>
    <row r="14" spans="1:8">
      <c r="A14" s="120"/>
      <c r="B14" s="121"/>
      <c r="C14" s="122"/>
      <c r="D14" s="123">
        <v>25357</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6.03</v>
      </c>
      <c r="C19" s="134">
        <f>ROUND(VALUE(SUBSTITUTE(実質収支比率等に係る経年分析!G$48,"▲","-")),2)</f>
        <v>6.79</v>
      </c>
      <c r="D19" s="134">
        <f>ROUND(VALUE(SUBSTITUTE(実質収支比率等に係る経年分析!H$48,"▲","-")),2)</f>
        <v>7.2</v>
      </c>
      <c r="E19" s="134">
        <f>ROUND(VALUE(SUBSTITUTE(実質収支比率等に係る経年分析!I$48,"▲","-")),2)</f>
        <v>6.02</v>
      </c>
      <c r="F19" s="134">
        <f>ROUND(VALUE(SUBSTITUTE(実質収支比率等に係る経年分析!J$48,"▲","-")),2)</f>
        <v>5.91</v>
      </c>
    </row>
    <row r="20" spans="1:11">
      <c r="A20" s="134" t="s">
        <v>43</v>
      </c>
      <c r="B20" s="134">
        <f>ROUND(VALUE(SUBSTITUTE(実質収支比率等に係る経年分析!F$47,"▲","-")),2)</f>
        <v>8.84</v>
      </c>
      <c r="C20" s="134">
        <f>ROUND(VALUE(SUBSTITUTE(実質収支比率等に係る経年分析!G$47,"▲","-")),2)</f>
        <v>9.2100000000000009</v>
      </c>
      <c r="D20" s="134">
        <f>ROUND(VALUE(SUBSTITUTE(実質収支比率等に係る経年分析!H$47,"▲","-")),2)</f>
        <v>11.82</v>
      </c>
      <c r="E20" s="134">
        <f>ROUND(VALUE(SUBSTITUTE(実質収支比率等に係る経年分析!I$47,"▲","-")),2)</f>
        <v>15.55</v>
      </c>
      <c r="F20" s="134">
        <f>ROUND(VALUE(SUBSTITUTE(実質収支比率等に係る経年分析!J$47,"▲","-")),2)</f>
        <v>15.45</v>
      </c>
    </row>
    <row r="21" spans="1:11">
      <c r="A21" s="134" t="s">
        <v>44</v>
      </c>
      <c r="B21" s="134">
        <f>IF(ISNUMBER(VALUE(SUBSTITUTE(実質収支比率等に係る経年分析!F$49,"▲","-"))),ROUND(VALUE(SUBSTITUTE(実質収支比率等に係る経年分析!F$49,"▲","-")),2),NA())</f>
        <v>-0.86</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3.13</v>
      </c>
      <c r="E21" s="134">
        <f>IF(ISNUMBER(VALUE(SUBSTITUTE(実質収支比率等に係る経年分析!I$49,"▲","-"))),ROUND(VALUE(SUBSTITUTE(実質収支比率等に係る経年分析!I$49,"▲","-")),2),NA())</f>
        <v>4.92</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2854</v>
      </c>
      <c r="E42" s="136"/>
      <c r="F42" s="136"/>
      <c r="G42" s="136">
        <f>'実質公債費比率（分子）の構造'!L$52</f>
        <v>2961</v>
      </c>
      <c r="H42" s="136"/>
      <c r="I42" s="136"/>
      <c r="J42" s="136">
        <f>'実質公債費比率（分子）の構造'!M$52</f>
        <v>2897</v>
      </c>
      <c r="K42" s="136"/>
      <c r="L42" s="136"/>
      <c r="M42" s="136">
        <f>'実質公債費比率（分子）の構造'!N$52</f>
        <v>2916</v>
      </c>
      <c r="N42" s="136"/>
      <c r="O42" s="136"/>
      <c r="P42" s="136">
        <f>'実質公債費比率（分子）の構造'!O$52</f>
        <v>3133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177</v>
      </c>
      <c r="C44" s="136"/>
      <c r="D44" s="136"/>
      <c r="E44" s="136">
        <f>'実質公債費比率（分子）の構造'!L$50</f>
        <v>174</v>
      </c>
      <c r="F44" s="136"/>
      <c r="G44" s="136"/>
      <c r="H44" s="136">
        <f>'実質公債費比率（分子）の構造'!M$50</f>
        <v>171</v>
      </c>
      <c r="I44" s="136"/>
      <c r="J44" s="136"/>
      <c r="K44" s="136">
        <f>'実質公債費比率（分子）の構造'!N$50</f>
        <v>169</v>
      </c>
      <c r="L44" s="136"/>
      <c r="M44" s="136"/>
      <c r="N44" s="136" t="str">
        <f>'実質公債費比率（分子）の構造'!O$50</f>
        <v>-</v>
      </c>
      <c r="O44" s="136"/>
      <c r="P44" s="136"/>
    </row>
    <row r="45" spans="1:16">
      <c r="A45" s="136" t="s">
        <v>54</v>
      </c>
      <c r="B45" s="136">
        <f>'実質公債費比率（分子）の構造'!K$49</f>
        <v>167</v>
      </c>
      <c r="C45" s="136"/>
      <c r="D45" s="136"/>
      <c r="E45" s="136">
        <f>'実質公債費比率（分子）の構造'!L$49</f>
        <v>173</v>
      </c>
      <c r="F45" s="136"/>
      <c r="G45" s="136"/>
      <c r="H45" s="136">
        <f>'実質公債費比率（分子）の構造'!M$49</f>
        <v>191</v>
      </c>
      <c r="I45" s="136"/>
      <c r="J45" s="136"/>
      <c r="K45" s="136">
        <f>'実質公債費比率（分子）の構造'!N$49</f>
        <v>141</v>
      </c>
      <c r="L45" s="136"/>
      <c r="M45" s="136"/>
      <c r="N45" s="136">
        <f>'実質公債費比率（分子）の構造'!O$49</f>
        <v>221</v>
      </c>
      <c r="O45" s="136"/>
      <c r="P45" s="136"/>
    </row>
    <row r="46" spans="1:16">
      <c r="A46" s="136" t="s">
        <v>55</v>
      </c>
      <c r="B46" s="136">
        <f>'実質公債費比率（分子）の構造'!K$48</f>
        <v>256</v>
      </c>
      <c r="C46" s="136"/>
      <c r="D46" s="136"/>
      <c r="E46" s="136">
        <f>'実質公債費比率（分子）の構造'!L$48</f>
        <v>203</v>
      </c>
      <c r="F46" s="136"/>
      <c r="G46" s="136"/>
      <c r="H46" s="136">
        <f>'実質公債費比率（分子）の構造'!M$48</f>
        <v>196</v>
      </c>
      <c r="I46" s="136"/>
      <c r="J46" s="136"/>
      <c r="K46" s="136">
        <f>'実質公債費比率（分子）の構造'!N$48</f>
        <v>167</v>
      </c>
      <c r="L46" s="136"/>
      <c r="M46" s="136"/>
      <c r="N46" s="136">
        <f>'実質公債費比率（分子）の構造'!O$48</f>
        <v>135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2967</v>
      </c>
      <c r="C49" s="136"/>
      <c r="D49" s="136"/>
      <c r="E49" s="136">
        <f>'実質公債費比率（分子）の構造'!L$45</f>
        <v>2835</v>
      </c>
      <c r="F49" s="136"/>
      <c r="G49" s="136"/>
      <c r="H49" s="136">
        <f>'実質公債費比率（分子）の構造'!M$45</f>
        <v>2788</v>
      </c>
      <c r="I49" s="136"/>
      <c r="J49" s="136"/>
      <c r="K49" s="136">
        <f>'実質公債費比率（分子）の構造'!N$45</f>
        <v>2741</v>
      </c>
      <c r="L49" s="136"/>
      <c r="M49" s="136"/>
      <c r="N49" s="136">
        <f>'実質公債費比率（分子）の構造'!O$45</f>
        <v>2696</v>
      </c>
      <c r="O49" s="136"/>
      <c r="P49" s="136"/>
    </row>
    <row r="50" spans="1:16">
      <c r="A50" s="136" t="s">
        <v>59</v>
      </c>
      <c r="B50" s="136" t="e">
        <f>NA()</f>
        <v>#N/A</v>
      </c>
      <c r="C50" s="136">
        <f>IF(ISNUMBER('実質公債費比率（分子）の構造'!K$53),'実質公債費比率（分子）の構造'!K$53,NA())</f>
        <v>713</v>
      </c>
      <c r="D50" s="136" t="e">
        <f>NA()</f>
        <v>#N/A</v>
      </c>
      <c r="E50" s="136" t="e">
        <f>NA()</f>
        <v>#N/A</v>
      </c>
      <c r="F50" s="136">
        <f>IF(ISNUMBER('実質公債費比率（分子）の構造'!L$53),'実質公債費比率（分子）の構造'!L$53,NA())</f>
        <v>424</v>
      </c>
      <c r="G50" s="136" t="e">
        <f>NA()</f>
        <v>#N/A</v>
      </c>
      <c r="H50" s="136" t="e">
        <f>NA()</f>
        <v>#N/A</v>
      </c>
      <c r="I50" s="136">
        <f>IF(ISNUMBER('実質公債費比率（分子）の構造'!M$53),'実質公債費比率（分子）の構造'!M$53,NA())</f>
        <v>449</v>
      </c>
      <c r="J50" s="136" t="e">
        <f>NA()</f>
        <v>#N/A</v>
      </c>
      <c r="K50" s="136" t="e">
        <f>NA()</f>
        <v>#N/A</v>
      </c>
      <c r="L50" s="136">
        <f>IF(ISNUMBER('実質公債費比率（分子）の構造'!N$53),'実質公債費比率（分子）の構造'!N$53,NA())</f>
        <v>302</v>
      </c>
      <c r="M50" s="136" t="e">
        <f>NA()</f>
        <v>#N/A</v>
      </c>
      <c r="N50" s="136" t="e">
        <f>NA()</f>
        <v>#N/A</v>
      </c>
      <c r="O50" s="136">
        <f>IF(ISNUMBER('実質公債費比率（分子）の構造'!O$53),'実質公債費比率（分子）の構造'!O$53,NA())</f>
        <v>-81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21666</v>
      </c>
      <c r="E56" s="135"/>
      <c r="F56" s="135"/>
      <c r="G56" s="135">
        <f>'将来負担比率（分子）の構造'!J$51</f>
        <v>21898</v>
      </c>
      <c r="H56" s="135"/>
      <c r="I56" s="135"/>
      <c r="J56" s="135">
        <f>'将来負担比率（分子）の構造'!K$51</f>
        <v>23581</v>
      </c>
      <c r="K56" s="135"/>
      <c r="L56" s="135"/>
      <c r="M56" s="135">
        <f>'将来負担比率（分子）の構造'!L$51</f>
        <v>24743</v>
      </c>
      <c r="N56" s="135"/>
      <c r="O56" s="135"/>
      <c r="P56" s="135">
        <f>'将来負担比率（分子）の構造'!M$51</f>
        <v>27211</v>
      </c>
    </row>
    <row r="57" spans="1:16">
      <c r="A57" s="135" t="s">
        <v>35</v>
      </c>
      <c r="B57" s="135"/>
      <c r="C57" s="135"/>
      <c r="D57" s="135">
        <f>'将来負担比率（分子）の構造'!I$50</f>
        <v>7865</v>
      </c>
      <c r="E57" s="135"/>
      <c r="F57" s="135"/>
      <c r="G57" s="135">
        <f>'将来負担比率（分子）の構造'!J$50</f>
        <v>7474</v>
      </c>
      <c r="H57" s="135"/>
      <c r="I57" s="135"/>
      <c r="J57" s="135">
        <f>'将来負担比率（分子）の構造'!K$50</f>
        <v>6569</v>
      </c>
      <c r="K57" s="135"/>
      <c r="L57" s="135"/>
      <c r="M57" s="135">
        <f>'将来負担比率（分子）の構造'!L$50</f>
        <v>6083</v>
      </c>
      <c r="N57" s="135"/>
      <c r="O57" s="135"/>
      <c r="P57" s="135">
        <f>'将来負担比率（分子）の構造'!M$50</f>
        <v>7245</v>
      </c>
    </row>
    <row r="58" spans="1:16">
      <c r="A58" s="135" t="s">
        <v>34</v>
      </c>
      <c r="B58" s="135"/>
      <c r="C58" s="135"/>
      <c r="D58" s="135">
        <f>'将来負担比率（分子）の構造'!I$49</f>
        <v>4300</v>
      </c>
      <c r="E58" s="135"/>
      <c r="F58" s="135"/>
      <c r="G58" s="135">
        <f>'将来負担比率（分子）の構造'!J$49</f>
        <v>5465</v>
      </c>
      <c r="H58" s="135"/>
      <c r="I58" s="135"/>
      <c r="J58" s="135">
        <f>'将来負担比率（分子）の構造'!K$49</f>
        <v>7232</v>
      </c>
      <c r="K58" s="135"/>
      <c r="L58" s="135"/>
      <c r="M58" s="135">
        <f>'将来負担比率（分子）の構造'!L$49</f>
        <v>9139</v>
      </c>
      <c r="N58" s="135"/>
      <c r="O58" s="135"/>
      <c r="P58" s="135">
        <f>'将来負担比率（分子）の構造'!M$49</f>
        <v>9885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c r="A62" s="135" t="s">
        <v>29</v>
      </c>
      <c r="B62" s="135">
        <f>'将来負担比率（分子）の構造'!I$45</f>
        <v>6722</v>
      </c>
      <c r="C62" s="135"/>
      <c r="D62" s="135"/>
      <c r="E62" s="135">
        <f>'将来負担比率（分子）の構造'!J$45</f>
        <v>6458</v>
      </c>
      <c r="F62" s="135"/>
      <c r="G62" s="135"/>
      <c r="H62" s="135">
        <f>'将来負担比率（分子）の構造'!K$45</f>
        <v>6370</v>
      </c>
      <c r="I62" s="135"/>
      <c r="J62" s="135"/>
      <c r="K62" s="135">
        <f>'将来負担比率（分子）の構造'!L$45</f>
        <v>5998</v>
      </c>
      <c r="L62" s="135"/>
      <c r="M62" s="135"/>
      <c r="N62" s="135">
        <f>'将来負担比率（分子）の構造'!M$45</f>
        <v>5680</v>
      </c>
      <c r="O62" s="135"/>
      <c r="P62" s="135"/>
    </row>
    <row r="63" spans="1:16">
      <c r="A63" s="135" t="s">
        <v>28</v>
      </c>
      <c r="B63" s="135">
        <f>'将来負担比率（分子）の構造'!I$44</f>
        <v>1528</v>
      </c>
      <c r="C63" s="135"/>
      <c r="D63" s="135"/>
      <c r="E63" s="135">
        <f>'将来負担比率（分子）の構造'!J$44</f>
        <v>1633</v>
      </c>
      <c r="F63" s="135"/>
      <c r="G63" s="135"/>
      <c r="H63" s="135">
        <f>'将来負担比率（分子）の構造'!K$44</f>
        <v>1825</v>
      </c>
      <c r="I63" s="135"/>
      <c r="J63" s="135"/>
      <c r="K63" s="135">
        <f>'将来負担比率（分子）の構造'!L$44</f>
        <v>2147</v>
      </c>
      <c r="L63" s="135"/>
      <c r="M63" s="135"/>
      <c r="N63" s="135">
        <f>'将来負担比率（分子）の構造'!M$44</f>
        <v>1921</v>
      </c>
      <c r="O63" s="135"/>
      <c r="P63" s="135"/>
    </row>
    <row r="64" spans="1:16">
      <c r="A64" s="135" t="s">
        <v>27</v>
      </c>
      <c r="B64" s="135">
        <f>'将来負担比率（分子）の構造'!I$43</f>
        <v>2060</v>
      </c>
      <c r="C64" s="135"/>
      <c r="D64" s="135"/>
      <c r="E64" s="135">
        <f>'将来負担比率（分子）の構造'!J$43</f>
        <v>1595</v>
      </c>
      <c r="F64" s="135"/>
      <c r="G64" s="135"/>
      <c r="H64" s="135">
        <f>'将来負担比率（分子）の構造'!K$43</f>
        <v>1345</v>
      </c>
      <c r="I64" s="135"/>
      <c r="J64" s="135"/>
      <c r="K64" s="135">
        <f>'将来負担比率（分子）の構造'!L$43</f>
        <v>1176</v>
      </c>
      <c r="L64" s="135"/>
      <c r="M64" s="135"/>
      <c r="N64" s="135">
        <f>'将来負担比率（分子）の構造'!M$43</f>
        <v>1046</v>
      </c>
      <c r="O64" s="135"/>
      <c r="P64" s="135"/>
    </row>
    <row r="65" spans="1:16">
      <c r="A65" s="135" t="s">
        <v>26</v>
      </c>
      <c r="B65" s="135">
        <f>'将来負担比率（分子）の構造'!I$42</f>
        <v>3565</v>
      </c>
      <c r="C65" s="135"/>
      <c r="D65" s="135"/>
      <c r="E65" s="135">
        <f>'将来負担比率（分子）の構造'!J$42</f>
        <v>3402</v>
      </c>
      <c r="F65" s="135"/>
      <c r="G65" s="135"/>
      <c r="H65" s="135">
        <f>'将来負担比率（分子）の構造'!K$42</f>
        <v>2534</v>
      </c>
      <c r="I65" s="135"/>
      <c r="J65" s="135"/>
      <c r="K65" s="135">
        <f>'将来負担比率（分子）の構造'!L$42</f>
        <v>2210</v>
      </c>
      <c r="L65" s="135"/>
      <c r="M65" s="135"/>
      <c r="N65" s="135">
        <f>'将来負担比率（分子）の構造'!M$42</f>
        <v>2105</v>
      </c>
      <c r="O65" s="135"/>
      <c r="P65" s="135"/>
    </row>
    <row r="66" spans="1:16">
      <c r="A66" s="135" t="s">
        <v>25</v>
      </c>
      <c r="B66" s="135">
        <f>'将来負担比率（分子）の構造'!I$41</f>
        <v>24724</v>
      </c>
      <c r="C66" s="135"/>
      <c r="D66" s="135"/>
      <c r="E66" s="135">
        <f>'将来負担比率（分子）の構造'!J$41</f>
        <v>24395</v>
      </c>
      <c r="F66" s="135"/>
      <c r="G66" s="135"/>
      <c r="H66" s="135">
        <f>'将来負担比率（分子）の構造'!K$41</f>
        <v>25174</v>
      </c>
      <c r="I66" s="135"/>
      <c r="J66" s="135"/>
      <c r="K66" s="135">
        <f>'将来負担比率（分子）の構造'!L$41</f>
        <v>26576</v>
      </c>
      <c r="L66" s="135"/>
      <c r="M66" s="135"/>
      <c r="N66" s="135">
        <f>'将来負担比率（分子）の構造'!M$41</f>
        <v>30366</v>
      </c>
      <c r="O66" s="135"/>
      <c r="P66" s="135"/>
    </row>
    <row r="67" spans="1:16">
      <c r="A67" s="135" t="s">
        <v>63</v>
      </c>
      <c r="B67" s="135" t="e">
        <f>NA()</f>
        <v>#N/A</v>
      </c>
      <c r="C67" s="135">
        <f>IF(ISNUMBER('将来負担比率（分子）の構造'!I$52), IF('将来負担比率（分子）の構造'!I$52 &lt; 0, 0, '将来負担比率（分子）の構造'!I$52), NA())</f>
        <v>4768</v>
      </c>
      <c r="D67" s="135" t="e">
        <f>NA()</f>
        <v>#N/A</v>
      </c>
      <c r="E67" s="135" t="e">
        <f>NA()</f>
        <v>#N/A</v>
      </c>
      <c r="F67" s="135">
        <f>IF(ISNUMBER('将来負担比率（分子）の構造'!J$52), IF('将来負担比率（分子）の構造'!J$52 &lt; 0, 0, '将来負担比率（分子）の構造'!J$52), NA())</f>
        <v>2647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G32" sqref="BG32:BL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15709257</v>
      </c>
      <c r="S5" s="639"/>
      <c r="T5" s="639"/>
      <c r="U5" s="639"/>
      <c r="V5" s="639"/>
      <c r="W5" s="639"/>
      <c r="X5" s="639"/>
      <c r="Y5" s="686"/>
      <c r="Z5" s="699">
        <v>38.5</v>
      </c>
      <c r="AA5" s="699"/>
      <c r="AB5" s="699"/>
      <c r="AC5" s="699"/>
      <c r="AD5" s="700">
        <v>14564674</v>
      </c>
      <c r="AE5" s="700"/>
      <c r="AF5" s="700"/>
      <c r="AG5" s="700"/>
      <c r="AH5" s="700"/>
      <c r="AI5" s="700"/>
      <c r="AJ5" s="700"/>
      <c r="AK5" s="700"/>
      <c r="AL5" s="687">
        <v>75.2</v>
      </c>
      <c r="AM5" s="656"/>
      <c r="AN5" s="656"/>
      <c r="AO5" s="688"/>
      <c r="AP5" s="675" t="s">
        <v>208</v>
      </c>
      <c r="AQ5" s="676"/>
      <c r="AR5" s="676"/>
      <c r="AS5" s="676"/>
      <c r="AT5" s="676"/>
      <c r="AU5" s="676"/>
      <c r="AV5" s="676"/>
      <c r="AW5" s="676"/>
      <c r="AX5" s="676"/>
      <c r="AY5" s="676"/>
      <c r="AZ5" s="676"/>
      <c r="BA5" s="676"/>
      <c r="BB5" s="676"/>
      <c r="BC5" s="676"/>
      <c r="BD5" s="676"/>
      <c r="BE5" s="676"/>
      <c r="BF5" s="677"/>
      <c r="BG5" s="588">
        <v>14564674</v>
      </c>
      <c r="BH5" s="589"/>
      <c r="BI5" s="589"/>
      <c r="BJ5" s="589"/>
      <c r="BK5" s="589"/>
      <c r="BL5" s="589"/>
      <c r="BM5" s="589"/>
      <c r="BN5" s="590"/>
      <c r="BO5" s="641">
        <v>92.7</v>
      </c>
      <c r="BP5" s="641"/>
      <c r="BQ5" s="641"/>
      <c r="BR5" s="641"/>
      <c r="BS5" s="642">
        <v>95539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173498</v>
      </c>
      <c r="S6" s="589"/>
      <c r="T6" s="589"/>
      <c r="U6" s="589"/>
      <c r="V6" s="589"/>
      <c r="W6" s="589"/>
      <c r="X6" s="589"/>
      <c r="Y6" s="590"/>
      <c r="Z6" s="641">
        <v>0.4</v>
      </c>
      <c r="AA6" s="641"/>
      <c r="AB6" s="641"/>
      <c r="AC6" s="641"/>
      <c r="AD6" s="642">
        <v>173498</v>
      </c>
      <c r="AE6" s="642"/>
      <c r="AF6" s="642"/>
      <c r="AG6" s="642"/>
      <c r="AH6" s="642"/>
      <c r="AI6" s="642"/>
      <c r="AJ6" s="642"/>
      <c r="AK6" s="642"/>
      <c r="AL6" s="611">
        <v>0.9</v>
      </c>
      <c r="AM6" s="643"/>
      <c r="AN6" s="643"/>
      <c r="AO6" s="644"/>
      <c r="AP6" s="585" t="s">
        <v>213</v>
      </c>
      <c r="AQ6" s="586"/>
      <c r="AR6" s="586"/>
      <c r="AS6" s="586"/>
      <c r="AT6" s="586"/>
      <c r="AU6" s="586"/>
      <c r="AV6" s="586"/>
      <c r="AW6" s="586"/>
      <c r="AX6" s="586"/>
      <c r="AY6" s="586"/>
      <c r="AZ6" s="586"/>
      <c r="BA6" s="586"/>
      <c r="BB6" s="586"/>
      <c r="BC6" s="586"/>
      <c r="BD6" s="586"/>
      <c r="BE6" s="586"/>
      <c r="BF6" s="587"/>
      <c r="BG6" s="588">
        <v>14564674</v>
      </c>
      <c r="BH6" s="589"/>
      <c r="BI6" s="589"/>
      <c r="BJ6" s="589"/>
      <c r="BK6" s="589"/>
      <c r="BL6" s="589"/>
      <c r="BM6" s="589"/>
      <c r="BN6" s="590"/>
      <c r="BO6" s="641">
        <v>92.7</v>
      </c>
      <c r="BP6" s="641"/>
      <c r="BQ6" s="641"/>
      <c r="BR6" s="641"/>
      <c r="BS6" s="642">
        <v>95539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237437</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237437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25877</v>
      </c>
      <c r="S7" s="589"/>
      <c r="T7" s="589"/>
      <c r="U7" s="589"/>
      <c r="V7" s="589"/>
      <c r="W7" s="589"/>
      <c r="X7" s="589"/>
      <c r="Y7" s="590"/>
      <c r="Z7" s="641">
        <v>0.1</v>
      </c>
      <c r="AA7" s="641"/>
      <c r="AB7" s="641"/>
      <c r="AC7" s="641"/>
      <c r="AD7" s="642">
        <v>25877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7340280</v>
      </c>
      <c r="BH7" s="589"/>
      <c r="BI7" s="589"/>
      <c r="BJ7" s="589"/>
      <c r="BK7" s="589"/>
      <c r="BL7" s="589"/>
      <c r="BM7" s="589"/>
      <c r="BN7" s="590"/>
      <c r="BO7" s="641">
        <v>46.7</v>
      </c>
      <c r="BP7" s="641"/>
      <c r="BQ7" s="641"/>
      <c r="BR7" s="641"/>
      <c r="BS7" s="642">
        <v>95539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4392183</v>
      </c>
      <c r="CS7" s="589"/>
      <c r="CT7" s="589"/>
      <c r="CU7" s="589"/>
      <c r="CV7" s="589"/>
      <c r="CW7" s="589"/>
      <c r="CX7" s="589"/>
      <c r="CY7" s="590"/>
      <c r="CZ7" s="641">
        <v>11.4</v>
      </c>
      <c r="DA7" s="641"/>
      <c r="DB7" s="641"/>
      <c r="DC7" s="641"/>
      <c r="DD7" s="594">
        <v>897595</v>
      </c>
      <c r="DE7" s="589"/>
      <c r="DF7" s="589"/>
      <c r="DG7" s="589"/>
      <c r="DH7" s="589"/>
      <c r="DI7" s="589"/>
      <c r="DJ7" s="589"/>
      <c r="DK7" s="589"/>
      <c r="DL7" s="589"/>
      <c r="DM7" s="589"/>
      <c r="DN7" s="589"/>
      <c r="DO7" s="589"/>
      <c r="DP7" s="590"/>
      <c r="DQ7" s="594">
        <v>3189022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117698</v>
      </c>
      <c r="S8" s="589"/>
      <c r="T8" s="589"/>
      <c r="U8" s="589"/>
      <c r="V8" s="589"/>
      <c r="W8" s="589"/>
      <c r="X8" s="589"/>
      <c r="Y8" s="590"/>
      <c r="Z8" s="641">
        <v>0.3</v>
      </c>
      <c r="AA8" s="641"/>
      <c r="AB8" s="641"/>
      <c r="AC8" s="641"/>
      <c r="AD8" s="642">
        <v>117698</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182683</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15167695</v>
      </c>
      <c r="CS8" s="589"/>
      <c r="CT8" s="589"/>
      <c r="CU8" s="589"/>
      <c r="CV8" s="589"/>
      <c r="CW8" s="589"/>
      <c r="CX8" s="589"/>
      <c r="CY8" s="590"/>
      <c r="CZ8" s="641">
        <v>39.5</v>
      </c>
      <c r="DA8" s="641"/>
      <c r="DB8" s="641"/>
      <c r="DC8" s="641"/>
      <c r="DD8" s="594">
        <v>726647</v>
      </c>
      <c r="DE8" s="589"/>
      <c r="DF8" s="589"/>
      <c r="DG8" s="589"/>
      <c r="DH8" s="589"/>
      <c r="DI8" s="589"/>
      <c r="DJ8" s="589"/>
      <c r="DK8" s="589"/>
      <c r="DL8" s="589"/>
      <c r="DM8" s="589"/>
      <c r="DN8" s="589"/>
      <c r="DO8" s="589"/>
      <c r="DP8" s="590"/>
      <c r="DQ8" s="594">
        <v>7863076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72192</v>
      </c>
      <c r="S9" s="589"/>
      <c r="T9" s="589"/>
      <c r="U9" s="589"/>
      <c r="V9" s="589"/>
      <c r="W9" s="589"/>
      <c r="X9" s="589"/>
      <c r="Y9" s="590"/>
      <c r="Z9" s="641">
        <v>0.2</v>
      </c>
      <c r="AA9" s="641"/>
      <c r="AB9" s="641"/>
      <c r="AC9" s="641"/>
      <c r="AD9" s="642">
        <v>72192</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6314656</v>
      </c>
      <c r="BH9" s="589"/>
      <c r="BI9" s="589"/>
      <c r="BJ9" s="589"/>
      <c r="BK9" s="589"/>
      <c r="BL9" s="589"/>
      <c r="BM9" s="589"/>
      <c r="BN9" s="590"/>
      <c r="BO9" s="641">
        <v>40.200000000000003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6129234</v>
      </c>
      <c r="CS9" s="589"/>
      <c r="CT9" s="589"/>
      <c r="CU9" s="589"/>
      <c r="CV9" s="589"/>
      <c r="CW9" s="589"/>
      <c r="CX9" s="589"/>
      <c r="CY9" s="590"/>
      <c r="CZ9" s="641">
        <v>16</v>
      </c>
      <c r="DA9" s="641"/>
      <c r="DB9" s="641"/>
      <c r="DC9" s="641"/>
      <c r="DD9" s="594">
        <v>3563740</v>
      </c>
      <c r="DE9" s="589"/>
      <c r="DF9" s="589"/>
      <c r="DG9" s="589"/>
      <c r="DH9" s="589"/>
      <c r="DI9" s="589"/>
      <c r="DJ9" s="589"/>
      <c r="DK9" s="589"/>
      <c r="DL9" s="589"/>
      <c r="DM9" s="589"/>
      <c r="DN9" s="589"/>
      <c r="DO9" s="589"/>
      <c r="DP9" s="590"/>
      <c r="DQ9" s="594">
        <v>2430753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970910</v>
      </c>
      <c r="S10" s="589"/>
      <c r="T10" s="589"/>
      <c r="U10" s="589"/>
      <c r="V10" s="589"/>
      <c r="W10" s="589"/>
      <c r="X10" s="589"/>
      <c r="Y10" s="590"/>
      <c r="Z10" s="641">
        <v>2.4</v>
      </c>
      <c r="AA10" s="641"/>
      <c r="AB10" s="641"/>
      <c r="AC10" s="641"/>
      <c r="AD10" s="642">
        <v>970910</v>
      </c>
      <c r="AE10" s="642"/>
      <c r="AF10" s="642"/>
      <c r="AG10" s="642"/>
      <c r="AH10" s="642"/>
      <c r="AI10" s="642"/>
      <c r="AJ10" s="642"/>
      <c r="AK10" s="642"/>
      <c r="AL10" s="611">
        <v>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256446</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35961</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12992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586495</v>
      </c>
      <c r="BH11" s="589"/>
      <c r="BI11" s="589"/>
      <c r="BJ11" s="589"/>
      <c r="BK11" s="589"/>
      <c r="BL11" s="589"/>
      <c r="BM11" s="589"/>
      <c r="BN11" s="590"/>
      <c r="BO11" s="641">
        <v>3.7</v>
      </c>
      <c r="BP11" s="641"/>
      <c r="BQ11" s="641"/>
      <c r="BR11" s="641"/>
      <c r="BS11" s="594">
        <v>95539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74721</v>
      </c>
      <c r="CS11" s="589"/>
      <c r="CT11" s="589"/>
      <c r="CU11" s="589"/>
      <c r="CV11" s="589"/>
      <c r="CW11" s="589"/>
      <c r="CX11" s="589"/>
      <c r="CY11" s="590"/>
      <c r="CZ11" s="641">
        <v>0.2</v>
      </c>
      <c r="DA11" s="641"/>
      <c r="DB11" s="641"/>
      <c r="DC11" s="641"/>
      <c r="DD11" s="594" t="s">
        <v>111</v>
      </c>
      <c r="DE11" s="589"/>
      <c r="DF11" s="589"/>
      <c r="DG11" s="589"/>
      <c r="DH11" s="589"/>
      <c r="DI11" s="589"/>
      <c r="DJ11" s="589"/>
      <c r="DK11" s="589"/>
      <c r="DL11" s="589"/>
      <c r="DM11" s="589"/>
      <c r="DN11" s="589"/>
      <c r="DO11" s="589"/>
      <c r="DP11" s="590"/>
      <c r="DQ11" s="594">
        <v>52493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6475581</v>
      </c>
      <c r="BH12" s="589"/>
      <c r="BI12" s="589"/>
      <c r="BJ12" s="589"/>
      <c r="BK12" s="589"/>
      <c r="BL12" s="589"/>
      <c r="BM12" s="589"/>
      <c r="BN12" s="590"/>
      <c r="BO12" s="641">
        <v>41.2</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143217</v>
      </c>
      <c r="CS12" s="589"/>
      <c r="CT12" s="589"/>
      <c r="CU12" s="589"/>
      <c r="CV12" s="589"/>
      <c r="CW12" s="589"/>
      <c r="CX12" s="589"/>
      <c r="CY12" s="590"/>
      <c r="CZ12" s="641">
        <v>0.4</v>
      </c>
      <c r="DA12" s="641"/>
      <c r="DB12" s="641"/>
      <c r="DC12" s="641"/>
      <c r="DD12" s="594" t="s">
        <v>111</v>
      </c>
      <c r="DE12" s="589"/>
      <c r="DF12" s="589"/>
      <c r="DG12" s="589"/>
      <c r="DH12" s="589"/>
      <c r="DI12" s="589"/>
      <c r="DJ12" s="589"/>
      <c r="DK12" s="589"/>
      <c r="DL12" s="589"/>
      <c r="DM12" s="589"/>
      <c r="DN12" s="589"/>
      <c r="DO12" s="589"/>
      <c r="DP12" s="590"/>
      <c r="DQ12" s="594">
        <v>140239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33664</v>
      </c>
      <c r="S13" s="589"/>
      <c r="T13" s="589"/>
      <c r="U13" s="589"/>
      <c r="V13" s="589"/>
      <c r="W13" s="589"/>
      <c r="X13" s="589"/>
      <c r="Y13" s="590"/>
      <c r="Z13" s="641">
        <v>0.1</v>
      </c>
      <c r="AA13" s="641"/>
      <c r="AB13" s="641"/>
      <c r="AC13" s="641"/>
      <c r="AD13" s="642">
        <v>33664</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6453448</v>
      </c>
      <c r="BH13" s="589"/>
      <c r="BI13" s="589"/>
      <c r="BJ13" s="589"/>
      <c r="BK13" s="589"/>
      <c r="BL13" s="589"/>
      <c r="BM13" s="589"/>
      <c r="BN13" s="590"/>
      <c r="BO13" s="641">
        <v>41.1</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2766036</v>
      </c>
      <c r="CS13" s="589"/>
      <c r="CT13" s="589"/>
      <c r="CU13" s="589"/>
      <c r="CV13" s="589"/>
      <c r="CW13" s="589"/>
      <c r="CX13" s="589"/>
      <c r="CY13" s="590"/>
      <c r="CZ13" s="641">
        <v>7.2</v>
      </c>
      <c r="DA13" s="641"/>
      <c r="DB13" s="641"/>
      <c r="DC13" s="641"/>
      <c r="DD13" s="594">
        <v>809980</v>
      </c>
      <c r="DE13" s="589"/>
      <c r="DF13" s="589"/>
      <c r="DG13" s="589"/>
      <c r="DH13" s="589"/>
      <c r="DI13" s="589"/>
      <c r="DJ13" s="589"/>
      <c r="DK13" s="589"/>
      <c r="DL13" s="589"/>
      <c r="DM13" s="589"/>
      <c r="DN13" s="589"/>
      <c r="DO13" s="589"/>
      <c r="DP13" s="590"/>
      <c r="DQ13" s="594">
        <v>2284301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94087</v>
      </c>
      <c r="BH14" s="589"/>
      <c r="BI14" s="589"/>
      <c r="BJ14" s="589"/>
      <c r="BK14" s="589"/>
      <c r="BL14" s="589"/>
      <c r="BM14" s="589"/>
      <c r="BN14" s="590"/>
      <c r="BO14" s="641">
        <v>0.6</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1561022</v>
      </c>
      <c r="CS14" s="589"/>
      <c r="CT14" s="589"/>
      <c r="CU14" s="589"/>
      <c r="CV14" s="589"/>
      <c r="CW14" s="589"/>
      <c r="CX14" s="589"/>
      <c r="CY14" s="590"/>
      <c r="CZ14" s="641">
        <v>4.0999999999999996</v>
      </c>
      <c r="DA14" s="641"/>
      <c r="DB14" s="641"/>
      <c r="DC14" s="641"/>
      <c r="DD14" s="594">
        <v>234945</v>
      </c>
      <c r="DE14" s="589"/>
      <c r="DF14" s="589"/>
      <c r="DG14" s="589"/>
      <c r="DH14" s="589"/>
      <c r="DI14" s="589"/>
      <c r="DJ14" s="589"/>
      <c r="DK14" s="589"/>
      <c r="DL14" s="589"/>
      <c r="DM14" s="589"/>
      <c r="DN14" s="589"/>
      <c r="DO14" s="589"/>
      <c r="DP14" s="590"/>
      <c r="DQ14" s="594">
        <v>1336122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100780</v>
      </c>
      <c r="S15" s="589"/>
      <c r="T15" s="589"/>
      <c r="U15" s="589"/>
      <c r="V15" s="589"/>
      <c r="W15" s="589"/>
      <c r="X15" s="589"/>
      <c r="Y15" s="590"/>
      <c r="Z15" s="641">
        <v>0.2</v>
      </c>
      <c r="AA15" s="641"/>
      <c r="AB15" s="641"/>
      <c r="AC15" s="641"/>
      <c r="AD15" s="642">
        <v>100780</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654726</v>
      </c>
      <c r="BH15" s="589"/>
      <c r="BI15" s="589"/>
      <c r="BJ15" s="589"/>
      <c r="BK15" s="589"/>
      <c r="BL15" s="589"/>
      <c r="BM15" s="589"/>
      <c r="BN15" s="590"/>
      <c r="BO15" s="641">
        <v>4.2</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5182062</v>
      </c>
      <c r="CS15" s="589"/>
      <c r="CT15" s="589"/>
      <c r="CU15" s="589"/>
      <c r="CV15" s="589"/>
      <c r="CW15" s="589"/>
      <c r="CX15" s="589"/>
      <c r="CY15" s="590"/>
      <c r="CZ15" s="641">
        <v>13.5</v>
      </c>
      <c r="DA15" s="641"/>
      <c r="DB15" s="641"/>
      <c r="DC15" s="641"/>
      <c r="DD15" s="594">
        <v>1847437</v>
      </c>
      <c r="DE15" s="589"/>
      <c r="DF15" s="589"/>
      <c r="DG15" s="589"/>
      <c r="DH15" s="589"/>
      <c r="DI15" s="589"/>
      <c r="DJ15" s="589"/>
      <c r="DK15" s="589"/>
      <c r="DL15" s="589"/>
      <c r="DM15" s="589"/>
      <c r="DN15" s="589"/>
      <c r="DO15" s="589"/>
      <c r="DP15" s="590"/>
      <c r="DQ15" s="594">
        <v>2853663</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3624141</v>
      </c>
      <c r="S16" s="589"/>
      <c r="T16" s="589"/>
      <c r="U16" s="589"/>
      <c r="V16" s="589"/>
      <c r="W16" s="589"/>
      <c r="X16" s="589"/>
      <c r="Y16" s="590"/>
      <c r="Z16" s="641">
        <v>8.9</v>
      </c>
      <c r="AA16" s="641"/>
      <c r="AB16" s="641"/>
      <c r="AC16" s="641"/>
      <c r="AD16" s="642">
        <v>3244686</v>
      </c>
      <c r="AE16" s="642"/>
      <c r="AF16" s="642"/>
      <c r="AG16" s="642"/>
      <c r="AH16" s="642"/>
      <c r="AI16" s="642"/>
      <c r="AJ16" s="642"/>
      <c r="AK16" s="642"/>
      <c r="AL16" s="611">
        <v>16.7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3244686</v>
      </c>
      <c r="S17" s="589"/>
      <c r="T17" s="589"/>
      <c r="U17" s="589"/>
      <c r="V17" s="589"/>
      <c r="W17" s="589"/>
      <c r="X17" s="589"/>
      <c r="Y17" s="590"/>
      <c r="Z17" s="641">
        <v>8</v>
      </c>
      <c r="AA17" s="641"/>
      <c r="AB17" s="641"/>
      <c r="AC17" s="641"/>
      <c r="AD17" s="642">
        <v>3244686</v>
      </c>
      <c r="AE17" s="642"/>
      <c r="AF17" s="642"/>
      <c r="AG17" s="642"/>
      <c r="AH17" s="642"/>
      <c r="AI17" s="642"/>
      <c r="AJ17" s="642"/>
      <c r="AK17" s="642"/>
      <c r="AL17" s="611">
        <v>16.7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2695769</v>
      </c>
      <c r="CS17" s="589"/>
      <c r="CT17" s="589"/>
      <c r="CU17" s="589"/>
      <c r="CV17" s="589"/>
      <c r="CW17" s="589"/>
      <c r="CX17" s="589"/>
      <c r="CY17" s="590"/>
      <c r="CZ17" s="641">
        <v>7</v>
      </c>
      <c r="DA17" s="641"/>
      <c r="DB17" s="641"/>
      <c r="DC17" s="641"/>
      <c r="DD17" s="594" t="s">
        <v>111</v>
      </c>
      <c r="DE17" s="589"/>
      <c r="DF17" s="589"/>
      <c r="DG17" s="589"/>
      <c r="DH17" s="589"/>
      <c r="DI17" s="589"/>
      <c r="DJ17" s="589"/>
      <c r="DK17" s="589"/>
      <c r="DL17" s="589"/>
      <c r="DM17" s="589"/>
      <c r="DN17" s="589"/>
      <c r="DO17" s="589"/>
      <c r="DP17" s="590"/>
      <c r="DQ17" s="594">
        <v>2695769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379335</v>
      </c>
      <c r="S18" s="589"/>
      <c r="T18" s="589"/>
      <c r="U18" s="589"/>
      <c r="V18" s="589"/>
      <c r="W18" s="589"/>
      <c r="X18" s="589"/>
      <c r="Y18" s="590"/>
      <c r="Z18" s="641">
        <v>0.9</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120</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1144583</v>
      </c>
      <c r="BH19" s="589"/>
      <c r="BI19" s="589"/>
      <c r="BJ19" s="589"/>
      <c r="BK19" s="589"/>
      <c r="BL19" s="589"/>
      <c r="BM19" s="589"/>
      <c r="BN19" s="590"/>
      <c r="BO19" s="641">
        <v>7.3</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20828017</v>
      </c>
      <c r="S20" s="589"/>
      <c r="T20" s="589"/>
      <c r="U20" s="589"/>
      <c r="V20" s="589"/>
      <c r="W20" s="589"/>
      <c r="X20" s="589"/>
      <c r="Y20" s="590"/>
      <c r="Z20" s="641">
        <v>51.1</v>
      </c>
      <c r="AA20" s="641"/>
      <c r="AB20" s="641"/>
      <c r="AC20" s="641"/>
      <c r="AD20" s="642">
        <v>19303979</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1144583</v>
      </c>
      <c r="BH20" s="589"/>
      <c r="BI20" s="589"/>
      <c r="BJ20" s="589"/>
      <c r="BK20" s="589"/>
      <c r="BL20" s="589"/>
      <c r="BM20" s="589"/>
      <c r="BN20" s="590"/>
      <c r="BO20" s="641">
        <v>7.3</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38385337</v>
      </c>
      <c r="CS20" s="589"/>
      <c r="CT20" s="589"/>
      <c r="CU20" s="589"/>
      <c r="CV20" s="589"/>
      <c r="CW20" s="589"/>
      <c r="CX20" s="589"/>
      <c r="CY20" s="590"/>
      <c r="CZ20" s="641">
        <v>100</v>
      </c>
      <c r="DA20" s="641"/>
      <c r="DB20" s="641"/>
      <c r="DC20" s="641"/>
      <c r="DD20" s="594">
        <v>8080344</v>
      </c>
      <c r="DE20" s="589"/>
      <c r="DF20" s="589"/>
      <c r="DG20" s="589"/>
      <c r="DH20" s="589"/>
      <c r="DI20" s="589"/>
      <c r="DJ20" s="589"/>
      <c r="DK20" s="589"/>
      <c r="DL20" s="589"/>
      <c r="DM20" s="589"/>
      <c r="DN20" s="589"/>
      <c r="DO20" s="589"/>
      <c r="DP20" s="590"/>
      <c r="DQ20" s="594">
        <v>23095867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12281</v>
      </c>
      <c r="S21" s="589"/>
      <c r="T21" s="589"/>
      <c r="U21" s="589"/>
      <c r="V21" s="589"/>
      <c r="W21" s="589"/>
      <c r="X21" s="589"/>
      <c r="Y21" s="590"/>
      <c r="Z21" s="641">
        <v>0</v>
      </c>
      <c r="AA21" s="641"/>
      <c r="AB21" s="641"/>
      <c r="AC21" s="641"/>
      <c r="AD21" s="642">
        <v>12281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1731400</v>
      </c>
      <c r="S22" s="589"/>
      <c r="T22" s="589"/>
      <c r="U22" s="589"/>
      <c r="V22" s="589"/>
      <c r="W22" s="589"/>
      <c r="X22" s="589"/>
      <c r="Y22" s="590"/>
      <c r="Z22" s="641">
        <v>4.2</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316759</v>
      </c>
      <c r="S23" s="589"/>
      <c r="T23" s="589"/>
      <c r="U23" s="589"/>
      <c r="V23" s="589"/>
      <c r="W23" s="589"/>
      <c r="X23" s="589"/>
      <c r="Y23" s="590"/>
      <c r="Z23" s="641">
        <v>0.8</v>
      </c>
      <c r="AA23" s="641"/>
      <c r="AB23" s="641"/>
      <c r="AC23" s="641"/>
      <c r="AD23" s="642">
        <v>43788</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1144583</v>
      </c>
      <c r="BH23" s="589"/>
      <c r="BI23" s="589"/>
      <c r="BJ23" s="589"/>
      <c r="BK23" s="589"/>
      <c r="BL23" s="589"/>
      <c r="BM23" s="589"/>
      <c r="BN23" s="590"/>
      <c r="BO23" s="641">
        <v>7.3</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157471</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16518198</v>
      </c>
      <c r="CS24" s="639"/>
      <c r="CT24" s="639"/>
      <c r="CU24" s="639"/>
      <c r="CV24" s="639"/>
      <c r="CW24" s="639"/>
      <c r="CX24" s="639"/>
      <c r="CY24" s="686"/>
      <c r="CZ24" s="690">
        <v>43</v>
      </c>
      <c r="DA24" s="691"/>
      <c r="DB24" s="691"/>
      <c r="DC24" s="692"/>
      <c r="DD24" s="685">
        <v>10400469</v>
      </c>
      <c r="DE24" s="639"/>
      <c r="DF24" s="639"/>
      <c r="DG24" s="639"/>
      <c r="DH24" s="639"/>
      <c r="DI24" s="639"/>
      <c r="DJ24" s="639"/>
      <c r="DK24" s="686"/>
      <c r="DL24" s="685">
        <v>10241542</v>
      </c>
      <c r="DM24" s="639"/>
      <c r="DN24" s="639"/>
      <c r="DO24" s="639"/>
      <c r="DP24" s="639"/>
      <c r="DQ24" s="639"/>
      <c r="DR24" s="639"/>
      <c r="DS24" s="639"/>
      <c r="DT24" s="639"/>
      <c r="DU24" s="639"/>
      <c r="DV24" s="686"/>
      <c r="DW24" s="687">
        <v>48.1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6462477</v>
      </c>
      <c r="S25" s="589"/>
      <c r="T25" s="589"/>
      <c r="U25" s="589"/>
      <c r="V25" s="589"/>
      <c r="W25" s="589"/>
      <c r="X25" s="589"/>
      <c r="Y25" s="590"/>
      <c r="Z25" s="641">
        <v>15.9</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5401641</v>
      </c>
      <c r="CS25" s="607"/>
      <c r="CT25" s="607"/>
      <c r="CU25" s="607"/>
      <c r="CV25" s="607"/>
      <c r="CW25" s="607"/>
      <c r="CX25" s="607"/>
      <c r="CY25" s="608"/>
      <c r="CZ25" s="591">
        <v>14.1</v>
      </c>
      <c r="DA25" s="609"/>
      <c r="DB25" s="609"/>
      <c r="DC25" s="610"/>
      <c r="DD25" s="594">
        <v>4963984</v>
      </c>
      <c r="DE25" s="607"/>
      <c r="DF25" s="607"/>
      <c r="DG25" s="607"/>
      <c r="DH25" s="607"/>
      <c r="DI25" s="607"/>
      <c r="DJ25" s="607"/>
      <c r="DK25" s="608"/>
      <c r="DL25" s="594">
        <v>4816295</v>
      </c>
      <c r="DM25" s="607"/>
      <c r="DN25" s="607"/>
      <c r="DO25" s="607"/>
      <c r="DP25" s="607"/>
      <c r="DQ25" s="607"/>
      <c r="DR25" s="607"/>
      <c r="DS25" s="607"/>
      <c r="DT25" s="607"/>
      <c r="DU25" s="607"/>
      <c r="DV25" s="608"/>
      <c r="DW25" s="611">
        <v>22.6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8881</v>
      </c>
      <c r="S26" s="589"/>
      <c r="T26" s="589"/>
      <c r="U26" s="589"/>
      <c r="V26" s="589"/>
      <c r="W26" s="589"/>
      <c r="X26" s="589"/>
      <c r="Y26" s="590"/>
      <c r="Z26" s="641">
        <v>0</v>
      </c>
      <c r="AA26" s="641"/>
      <c r="AB26" s="641"/>
      <c r="AC26" s="641"/>
      <c r="AD26" s="642">
        <v>8881</v>
      </c>
      <c r="AE26" s="642"/>
      <c r="AF26" s="642"/>
      <c r="AG26" s="642"/>
      <c r="AH26" s="642"/>
      <c r="AI26" s="642"/>
      <c r="AJ26" s="642"/>
      <c r="AK26" s="642"/>
      <c r="AL26" s="611">
        <v>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3649570</v>
      </c>
      <c r="CS26" s="589"/>
      <c r="CT26" s="589"/>
      <c r="CU26" s="589"/>
      <c r="CV26" s="589"/>
      <c r="CW26" s="589"/>
      <c r="CX26" s="589"/>
      <c r="CY26" s="590"/>
      <c r="CZ26" s="591">
        <v>9.5</v>
      </c>
      <c r="DA26" s="609"/>
      <c r="DB26" s="609"/>
      <c r="DC26" s="610"/>
      <c r="DD26" s="594">
        <v>3262378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2184926</v>
      </c>
      <c r="S27" s="589"/>
      <c r="T27" s="589"/>
      <c r="U27" s="589"/>
      <c r="V27" s="589"/>
      <c r="W27" s="589"/>
      <c r="X27" s="589"/>
      <c r="Y27" s="590"/>
      <c r="Z27" s="641">
        <v>5.4</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15709257</v>
      </c>
      <c r="BH27" s="589"/>
      <c r="BI27" s="589"/>
      <c r="BJ27" s="589"/>
      <c r="BK27" s="589"/>
      <c r="BL27" s="589"/>
      <c r="BM27" s="589"/>
      <c r="BN27" s="590"/>
      <c r="BO27" s="641">
        <v>100</v>
      </c>
      <c r="BP27" s="641"/>
      <c r="BQ27" s="641"/>
      <c r="BR27" s="641"/>
      <c r="BS27" s="594">
        <v>95539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8420788</v>
      </c>
      <c r="CS27" s="607"/>
      <c r="CT27" s="607"/>
      <c r="CU27" s="607"/>
      <c r="CV27" s="607"/>
      <c r="CW27" s="607"/>
      <c r="CX27" s="607"/>
      <c r="CY27" s="608"/>
      <c r="CZ27" s="591">
        <v>21.9</v>
      </c>
      <c r="DA27" s="609"/>
      <c r="DB27" s="609"/>
      <c r="DC27" s="610"/>
      <c r="DD27" s="594">
        <v>2740716</v>
      </c>
      <c r="DE27" s="607"/>
      <c r="DF27" s="607"/>
      <c r="DG27" s="607"/>
      <c r="DH27" s="607"/>
      <c r="DI27" s="607"/>
      <c r="DJ27" s="607"/>
      <c r="DK27" s="608"/>
      <c r="DL27" s="594">
        <v>2729478</v>
      </c>
      <c r="DM27" s="607"/>
      <c r="DN27" s="607"/>
      <c r="DO27" s="607"/>
      <c r="DP27" s="607"/>
      <c r="DQ27" s="607"/>
      <c r="DR27" s="607"/>
      <c r="DS27" s="607"/>
      <c r="DT27" s="607"/>
      <c r="DU27" s="607"/>
      <c r="DV27" s="608"/>
      <c r="DW27" s="611">
        <v>12.8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58391</v>
      </c>
      <c r="S28" s="589"/>
      <c r="T28" s="589"/>
      <c r="U28" s="589"/>
      <c r="V28" s="589"/>
      <c r="W28" s="589"/>
      <c r="X28" s="589"/>
      <c r="Y28" s="590"/>
      <c r="Z28" s="641">
        <v>0.1</v>
      </c>
      <c r="AA28" s="641"/>
      <c r="AB28" s="641"/>
      <c r="AC28" s="641"/>
      <c r="AD28" s="642">
        <v>4034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2695769</v>
      </c>
      <c r="CS28" s="589"/>
      <c r="CT28" s="589"/>
      <c r="CU28" s="589"/>
      <c r="CV28" s="589"/>
      <c r="CW28" s="589"/>
      <c r="CX28" s="589"/>
      <c r="CY28" s="590"/>
      <c r="CZ28" s="591">
        <v>7</v>
      </c>
      <c r="DA28" s="609"/>
      <c r="DB28" s="609"/>
      <c r="DC28" s="610"/>
      <c r="DD28" s="594">
        <v>2695769</v>
      </c>
      <c r="DE28" s="589"/>
      <c r="DF28" s="589"/>
      <c r="DG28" s="589"/>
      <c r="DH28" s="589"/>
      <c r="DI28" s="589"/>
      <c r="DJ28" s="589"/>
      <c r="DK28" s="590"/>
      <c r="DL28" s="594">
        <v>2695769</v>
      </c>
      <c r="DM28" s="589"/>
      <c r="DN28" s="589"/>
      <c r="DO28" s="589"/>
      <c r="DP28" s="589"/>
      <c r="DQ28" s="589"/>
      <c r="DR28" s="589"/>
      <c r="DS28" s="589"/>
      <c r="DT28" s="589"/>
      <c r="DU28" s="589"/>
      <c r="DV28" s="590"/>
      <c r="DW28" s="611">
        <v>12.7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431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2695769</v>
      </c>
      <c r="CS29" s="607"/>
      <c r="CT29" s="607"/>
      <c r="CU29" s="607"/>
      <c r="CV29" s="607"/>
      <c r="CW29" s="607"/>
      <c r="CX29" s="607"/>
      <c r="CY29" s="608"/>
      <c r="CZ29" s="591">
        <v>7</v>
      </c>
      <c r="DA29" s="609"/>
      <c r="DB29" s="609"/>
      <c r="DC29" s="610"/>
      <c r="DD29" s="594">
        <v>2695769</v>
      </c>
      <c r="DE29" s="607"/>
      <c r="DF29" s="607"/>
      <c r="DG29" s="607"/>
      <c r="DH29" s="607"/>
      <c r="DI29" s="607"/>
      <c r="DJ29" s="607"/>
      <c r="DK29" s="608"/>
      <c r="DL29" s="594">
        <v>2695769</v>
      </c>
      <c r="DM29" s="607"/>
      <c r="DN29" s="607"/>
      <c r="DO29" s="607"/>
      <c r="DP29" s="607"/>
      <c r="DQ29" s="607"/>
      <c r="DR29" s="607"/>
      <c r="DS29" s="607"/>
      <c r="DT29" s="607"/>
      <c r="DU29" s="607"/>
      <c r="DV29" s="608"/>
      <c r="DW29" s="611">
        <v>12.7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830205</v>
      </c>
      <c r="S30" s="589"/>
      <c r="T30" s="589"/>
      <c r="U30" s="589"/>
      <c r="V30" s="589"/>
      <c r="W30" s="589"/>
      <c r="X30" s="589"/>
      <c r="Y30" s="590"/>
      <c r="Z30" s="641">
        <v>2</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98.2</v>
      </c>
      <c r="BH30" s="655"/>
      <c r="BI30" s="655"/>
      <c r="BJ30" s="655"/>
      <c r="BK30" s="655"/>
      <c r="BL30" s="655"/>
      <c r="BM30" s="656">
        <v>93</v>
      </c>
      <c r="BN30" s="655"/>
      <c r="BO30" s="655"/>
      <c r="BP30" s="655"/>
      <c r="BQ30" s="657"/>
      <c r="BR30" s="654">
        <v>98</v>
      </c>
      <c r="BS30" s="655"/>
      <c r="BT30" s="655"/>
      <c r="BU30" s="655"/>
      <c r="BV30" s="655"/>
      <c r="BW30" s="655"/>
      <c r="BX30" s="656">
        <v>92.2</v>
      </c>
      <c r="BY30" s="655"/>
      <c r="BZ30" s="655"/>
      <c r="CA30" s="655"/>
      <c r="CB30" s="657"/>
      <c r="CD30" s="660"/>
      <c r="CE30" s="661"/>
      <c r="CF30" s="625" t="s">
        <v>291</v>
      </c>
      <c r="CG30" s="622"/>
      <c r="CH30" s="622"/>
      <c r="CI30" s="622"/>
      <c r="CJ30" s="622"/>
      <c r="CK30" s="622"/>
      <c r="CL30" s="622"/>
      <c r="CM30" s="622"/>
      <c r="CN30" s="622"/>
      <c r="CO30" s="622"/>
      <c r="CP30" s="622"/>
      <c r="CQ30" s="623"/>
      <c r="CR30" s="588">
        <v>2409016</v>
      </c>
      <c r="CS30" s="589"/>
      <c r="CT30" s="589"/>
      <c r="CU30" s="589"/>
      <c r="CV30" s="589"/>
      <c r="CW30" s="589"/>
      <c r="CX30" s="589"/>
      <c r="CY30" s="590"/>
      <c r="CZ30" s="591">
        <v>6.3</v>
      </c>
      <c r="DA30" s="609"/>
      <c r="DB30" s="609"/>
      <c r="DC30" s="610"/>
      <c r="DD30" s="594">
        <v>2409016</v>
      </c>
      <c r="DE30" s="589"/>
      <c r="DF30" s="589"/>
      <c r="DG30" s="589"/>
      <c r="DH30" s="589"/>
      <c r="DI30" s="589"/>
      <c r="DJ30" s="589"/>
      <c r="DK30" s="590"/>
      <c r="DL30" s="594">
        <v>2409016</v>
      </c>
      <c r="DM30" s="589"/>
      <c r="DN30" s="589"/>
      <c r="DO30" s="589"/>
      <c r="DP30" s="589"/>
      <c r="DQ30" s="589"/>
      <c r="DR30" s="589"/>
      <c r="DS30" s="589"/>
      <c r="DT30" s="589"/>
      <c r="DU30" s="589"/>
      <c r="DV30" s="590"/>
      <c r="DW30" s="611">
        <v>11.3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1487915</v>
      </c>
      <c r="S31" s="589"/>
      <c r="T31" s="589"/>
      <c r="U31" s="589"/>
      <c r="V31" s="589"/>
      <c r="W31" s="589"/>
      <c r="X31" s="589"/>
      <c r="Y31" s="590"/>
      <c r="Z31" s="641">
        <v>3.6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97.6</v>
      </c>
      <c r="BH31" s="607"/>
      <c r="BI31" s="607"/>
      <c r="BJ31" s="607"/>
      <c r="BK31" s="607"/>
      <c r="BL31" s="607"/>
      <c r="BM31" s="643">
        <v>91</v>
      </c>
      <c r="BN31" s="653"/>
      <c r="BO31" s="653"/>
      <c r="BP31" s="653"/>
      <c r="BQ31" s="617"/>
      <c r="BR31" s="652">
        <v>97.5</v>
      </c>
      <c r="BS31" s="607"/>
      <c r="BT31" s="607"/>
      <c r="BU31" s="607"/>
      <c r="BV31" s="607"/>
      <c r="BW31" s="607"/>
      <c r="BX31" s="643">
        <v>89.9</v>
      </c>
      <c r="BY31" s="653"/>
      <c r="BZ31" s="653"/>
      <c r="CA31" s="653"/>
      <c r="CB31" s="617"/>
      <c r="CD31" s="660"/>
      <c r="CE31" s="661"/>
      <c r="CF31" s="625" t="s">
        <v>295</v>
      </c>
      <c r="CG31" s="622"/>
      <c r="CH31" s="622"/>
      <c r="CI31" s="622"/>
      <c r="CJ31" s="622"/>
      <c r="CK31" s="622"/>
      <c r="CL31" s="622"/>
      <c r="CM31" s="622"/>
      <c r="CN31" s="622"/>
      <c r="CO31" s="622"/>
      <c r="CP31" s="622"/>
      <c r="CQ31" s="623"/>
      <c r="CR31" s="588">
        <v>286753</v>
      </c>
      <c r="CS31" s="607"/>
      <c r="CT31" s="607"/>
      <c r="CU31" s="607"/>
      <c r="CV31" s="607"/>
      <c r="CW31" s="607"/>
      <c r="CX31" s="607"/>
      <c r="CY31" s="608"/>
      <c r="CZ31" s="591">
        <v>0.7</v>
      </c>
      <c r="DA31" s="609"/>
      <c r="DB31" s="609"/>
      <c r="DC31" s="610"/>
      <c r="DD31" s="594">
        <v>286753</v>
      </c>
      <c r="DE31" s="607"/>
      <c r="DF31" s="607"/>
      <c r="DG31" s="607"/>
      <c r="DH31" s="607"/>
      <c r="DI31" s="607"/>
      <c r="DJ31" s="607"/>
      <c r="DK31" s="608"/>
      <c r="DL31" s="594">
        <v>286753</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487967</v>
      </c>
      <c r="S32" s="589"/>
      <c r="T32" s="589"/>
      <c r="U32" s="589"/>
      <c r="V32" s="589"/>
      <c r="W32" s="589"/>
      <c r="X32" s="589"/>
      <c r="Y32" s="590"/>
      <c r="Z32" s="641">
        <v>1.2</v>
      </c>
      <c r="AA32" s="641"/>
      <c r="AB32" s="641"/>
      <c r="AC32" s="641"/>
      <c r="AD32" s="642">
        <v>111</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98.5</v>
      </c>
      <c r="BH32" s="573"/>
      <c r="BI32" s="573"/>
      <c r="BJ32" s="573"/>
      <c r="BK32" s="573"/>
      <c r="BL32" s="573"/>
      <c r="BM32" s="636">
        <v>94.5</v>
      </c>
      <c r="BN32" s="573"/>
      <c r="BO32" s="573"/>
      <c r="BP32" s="573"/>
      <c r="BQ32" s="630"/>
      <c r="BR32" s="651">
        <v>98.4</v>
      </c>
      <c r="BS32" s="573"/>
      <c r="BT32" s="573"/>
      <c r="BU32" s="573"/>
      <c r="BV32" s="573"/>
      <c r="BW32" s="573"/>
      <c r="BX32" s="636">
        <v>93.8</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6199256</v>
      </c>
      <c r="S33" s="589"/>
      <c r="T33" s="589"/>
      <c r="U33" s="589"/>
      <c r="V33" s="589"/>
      <c r="W33" s="589"/>
      <c r="X33" s="589"/>
      <c r="Y33" s="590"/>
      <c r="Z33" s="641">
        <v>15.2</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13786795</v>
      </c>
      <c r="CS33" s="607"/>
      <c r="CT33" s="607"/>
      <c r="CU33" s="607"/>
      <c r="CV33" s="607"/>
      <c r="CW33" s="607"/>
      <c r="CX33" s="607"/>
      <c r="CY33" s="608"/>
      <c r="CZ33" s="591">
        <v>35.9</v>
      </c>
      <c r="DA33" s="609"/>
      <c r="DB33" s="609"/>
      <c r="DC33" s="610"/>
      <c r="DD33" s="594">
        <v>11790175</v>
      </c>
      <c r="DE33" s="607"/>
      <c r="DF33" s="607"/>
      <c r="DG33" s="607"/>
      <c r="DH33" s="607"/>
      <c r="DI33" s="607"/>
      <c r="DJ33" s="607"/>
      <c r="DK33" s="608"/>
      <c r="DL33" s="594">
        <v>8715446</v>
      </c>
      <c r="DM33" s="607"/>
      <c r="DN33" s="607"/>
      <c r="DO33" s="607"/>
      <c r="DP33" s="607"/>
      <c r="DQ33" s="607"/>
      <c r="DR33" s="607"/>
      <c r="DS33" s="607"/>
      <c r="DT33" s="607"/>
      <c r="DU33" s="607"/>
      <c r="DV33" s="608"/>
      <c r="DW33" s="611">
        <v>40.9</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6259862</v>
      </c>
      <c r="CS34" s="589"/>
      <c r="CT34" s="589"/>
      <c r="CU34" s="589"/>
      <c r="CV34" s="589"/>
      <c r="CW34" s="589"/>
      <c r="CX34" s="589"/>
      <c r="CY34" s="590"/>
      <c r="CZ34" s="591">
        <v>16.3</v>
      </c>
      <c r="DA34" s="609"/>
      <c r="DB34" s="609"/>
      <c r="DC34" s="610"/>
      <c r="DD34" s="594">
        <v>4864887</v>
      </c>
      <c r="DE34" s="589"/>
      <c r="DF34" s="589"/>
      <c r="DG34" s="589"/>
      <c r="DH34" s="589"/>
      <c r="DI34" s="589"/>
      <c r="DJ34" s="589"/>
      <c r="DK34" s="590"/>
      <c r="DL34" s="594">
        <v>4208395</v>
      </c>
      <c r="DM34" s="589"/>
      <c r="DN34" s="589"/>
      <c r="DO34" s="589"/>
      <c r="DP34" s="589"/>
      <c r="DQ34" s="589"/>
      <c r="DR34" s="589"/>
      <c r="DS34" s="589"/>
      <c r="DT34" s="589"/>
      <c r="DU34" s="589"/>
      <c r="DV34" s="590"/>
      <c r="DW34" s="611">
        <v>19.8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1915656</v>
      </c>
      <c r="S35" s="589"/>
      <c r="T35" s="589"/>
      <c r="U35" s="589"/>
      <c r="V35" s="589"/>
      <c r="W35" s="589"/>
      <c r="X35" s="589"/>
      <c r="Y35" s="590"/>
      <c r="Z35" s="641">
        <v>4.7</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3392236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682419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180856</v>
      </c>
      <c r="CS35" s="607"/>
      <c r="CT35" s="607"/>
      <c r="CU35" s="607"/>
      <c r="CV35" s="607"/>
      <c r="CW35" s="607"/>
      <c r="CX35" s="607"/>
      <c r="CY35" s="608"/>
      <c r="CZ35" s="591">
        <v>0.5</v>
      </c>
      <c r="DA35" s="609"/>
      <c r="DB35" s="609"/>
      <c r="DC35" s="610"/>
      <c r="DD35" s="594">
        <v>178149</v>
      </c>
      <c r="DE35" s="607"/>
      <c r="DF35" s="607"/>
      <c r="DG35" s="607"/>
      <c r="DH35" s="607"/>
      <c r="DI35" s="607"/>
      <c r="DJ35" s="607"/>
      <c r="DK35" s="608"/>
      <c r="DL35" s="594">
        <v>178149</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40766377</v>
      </c>
      <c r="S36" s="629"/>
      <c r="T36" s="629"/>
      <c r="U36" s="629"/>
      <c r="V36" s="629"/>
      <c r="W36" s="629"/>
      <c r="X36" s="629"/>
      <c r="Y36" s="632"/>
      <c r="Z36" s="633">
        <v>100</v>
      </c>
      <c r="AA36" s="633"/>
      <c r="AB36" s="633"/>
      <c r="AC36" s="633"/>
      <c r="AD36" s="634">
        <v>19373074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209544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-221721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2580849</v>
      </c>
      <c r="CS36" s="589"/>
      <c r="CT36" s="589"/>
      <c r="CU36" s="589"/>
      <c r="CV36" s="589"/>
      <c r="CW36" s="589"/>
      <c r="CX36" s="589"/>
      <c r="CY36" s="590"/>
      <c r="CZ36" s="591">
        <v>6.7</v>
      </c>
      <c r="DA36" s="609"/>
      <c r="DB36" s="609"/>
      <c r="DC36" s="610"/>
      <c r="DD36" s="594">
        <v>2345334</v>
      </c>
      <c r="DE36" s="589"/>
      <c r="DF36" s="589"/>
      <c r="DG36" s="589"/>
      <c r="DH36" s="589"/>
      <c r="DI36" s="589"/>
      <c r="DJ36" s="589"/>
      <c r="DK36" s="590"/>
      <c r="DL36" s="594">
        <v>2185870</v>
      </c>
      <c r="DM36" s="589"/>
      <c r="DN36" s="589"/>
      <c r="DO36" s="589"/>
      <c r="DP36" s="589"/>
      <c r="DQ36" s="589"/>
      <c r="DR36" s="589"/>
      <c r="DS36" s="589"/>
      <c r="DT36" s="589"/>
      <c r="DU36" s="589"/>
      <c r="DV36" s="590"/>
      <c r="DW36" s="611">
        <v>10.3</v>
      </c>
      <c r="DX36" s="612"/>
      <c r="DY36" s="612"/>
      <c r="DZ36" s="612"/>
      <c r="EA36" s="612"/>
      <c r="EB36" s="612"/>
      <c r="EC36" s="613"/>
    </row>
    <row r="37" spans="2:133" ht="11.25" customHeight="1">
      <c r="AQ37" s="614" t="s">
        <v>313</v>
      </c>
      <c r="AR37" s="615"/>
      <c r="AS37" s="615"/>
      <c r="AT37" s="615"/>
      <c r="AU37" s="615"/>
      <c r="AV37" s="615"/>
      <c r="AW37" s="615"/>
      <c r="AX37" s="615"/>
      <c r="AY37" s="616"/>
      <c r="AZ37" s="588">
        <v>6770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16995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1438892</v>
      </c>
      <c r="CS37" s="607"/>
      <c r="CT37" s="607"/>
      <c r="CU37" s="607"/>
      <c r="CV37" s="607"/>
      <c r="CW37" s="607"/>
      <c r="CX37" s="607"/>
      <c r="CY37" s="608"/>
      <c r="CZ37" s="591">
        <v>3.7</v>
      </c>
      <c r="DA37" s="609"/>
      <c r="DB37" s="609"/>
      <c r="DC37" s="610"/>
      <c r="DD37" s="594">
        <v>1438526</v>
      </c>
      <c r="DE37" s="607"/>
      <c r="DF37" s="607"/>
      <c r="DG37" s="607"/>
      <c r="DH37" s="607"/>
      <c r="DI37" s="607"/>
      <c r="DJ37" s="607"/>
      <c r="DK37" s="608"/>
      <c r="DL37" s="594">
        <v>1398467</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28369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3385466</v>
      </c>
      <c r="CS38" s="589"/>
      <c r="CT38" s="589"/>
      <c r="CU38" s="589"/>
      <c r="CV38" s="589"/>
      <c r="CW38" s="589"/>
      <c r="CX38" s="589"/>
      <c r="CY38" s="590"/>
      <c r="CZ38" s="591">
        <v>8.8000000000000007</v>
      </c>
      <c r="DA38" s="609"/>
      <c r="DB38" s="609"/>
      <c r="DC38" s="610"/>
      <c r="DD38" s="594">
        <v>3097579</v>
      </c>
      <c r="DE38" s="589"/>
      <c r="DF38" s="589"/>
      <c r="DG38" s="589"/>
      <c r="DH38" s="589"/>
      <c r="DI38" s="589"/>
      <c r="DJ38" s="589"/>
      <c r="DK38" s="590"/>
      <c r="DL38" s="594">
        <v>2143032</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1328669</v>
      </c>
      <c r="CS39" s="607"/>
      <c r="CT39" s="607"/>
      <c r="CU39" s="607"/>
      <c r="CV39" s="607"/>
      <c r="CW39" s="607"/>
      <c r="CX39" s="607"/>
      <c r="CY39" s="608"/>
      <c r="CZ39" s="591">
        <v>3.5</v>
      </c>
      <c r="DA39" s="609"/>
      <c r="DB39" s="609"/>
      <c r="DC39" s="610"/>
      <c r="DD39" s="594">
        <v>1255568</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1375467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51093</v>
      </c>
      <c r="CS40" s="589"/>
      <c r="CT40" s="589"/>
      <c r="CU40" s="589"/>
      <c r="CV40" s="589"/>
      <c r="CW40" s="589"/>
      <c r="CX40" s="589"/>
      <c r="CY40" s="590"/>
      <c r="CZ40" s="591">
        <v>0.1</v>
      </c>
      <c r="DA40" s="609"/>
      <c r="DB40" s="609"/>
      <c r="DC40" s="610"/>
      <c r="DD40" s="594">
        <v>48658</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1800455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8080344</v>
      </c>
      <c r="CS42" s="589"/>
      <c r="CT42" s="589"/>
      <c r="CU42" s="589"/>
      <c r="CV42" s="589"/>
      <c r="CW42" s="589"/>
      <c r="CX42" s="589"/>
      <c r="CY42" s="590"/>
      <c r="CZ42" s="591">
        <v>21.1</v>
      </c>
      <c r="DA42" s="592"/>
      <c r="DB42" s="592"/>
      <c r="DC42" s="593"/>
      <c r="DD42" s="594">
        <v>905223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143872</v>
      </c>
      <c r="CS43" s="607"/>
      <c r="CT43" s="607"/>
      <c r="CU43" s="607"/>
      <c r="CV43" s="607"/>
      <c r="CW43" s="607"/>
      <c r="CX43" s="607"/>
      <c r="CY43" s="608"/>
      <c r="CZ43" s="591">
        <v>0.4</v>
      </c>
      <c r="DA43" s="609"/>
      <c r="DB43" s="609"/>
      <c r="DC43" s="610"/>
      <c r="DD43" s="594">
        <v>143872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8080344</v>
      </c>
      <c r="CS44" s="589"/>
      <c r="CT44" s="589"/>
      <c r="CU44" s="589"/>
      <c r="CV44" s="589"/>
      <c r="CW44" s="589"/>
      <c r="CX44" s="589"/>
      <c r="CY44" s="590"/>
      <c r="CZ44" s="591">
        <v>21.1</v>
      </c>
      <c r="DA44" s="592"/>
      <c r="DB44" s="592"/>
      <c r="DC44" s="593"/>
      <c r="DD44" s="594">
        <v>905223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2742660</v>
      </c>
      <c r="CS45" s="607"/>
      <c r="CT45" s="607"/>
      <c r="CU45" s="607"/>
      <c r="CV45" s="607"/>
      <c r="CW45" s="607"/>
      <c r="CX45" s="607"/>
      <c r="CY45" s="608"/>
      <c r="CZ45" s="591">
        <v>7.1</v>
      </c>
      <c r="DA45" s="609"/>
      <c r="DB45" s="609"/>
      <c r="DC45" s="610"/>
      <c r="DD45" s="594">
        <v>96221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5335684</v>
      </c>
      <c r="CS46" s="589"/>
      <c r="CT46" s="589"/>
      <c r="CU46" s="589"/>
      <c r="CV46" s="589"/>
      <c r="CW46" s="589"/>
      <c r="CX46" s="589"/>
      <c r="CY46" s="590"/>
      <c r="CZ46" s="591">
        <v>13.9</v>
      </c>
      <c r="DA46" s="592"/>
      <c r="DB46" s="592"/>
      <c r="DC46" s="593"/>
      <c r="DD46" s="594">
        <v>807002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317</v>
      </c>
      <c r="CS47" s="607"/>
      <c r="CT47" s="607"/>
      <c r="CU47" s="607"/>
      <c r="CV47" s="607"/>
      <c r="CW47" s="607"/>
      <c r="CX47" s="607"/>
      <c r="CY47" s="608"/>
      <c r="CZ47" s="591" t="s">
        <v>317</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38385337</v>
      </c>
      <c r="CS49" s="573"/>
      <c r="CT49" s="573"/>
      <c r="CU49" s="573"/>
      <c r="CV49" s="573"/>
      <c r="CW49" s="573"/>
      <c r="CX49" s="573"/>
      <c r="CY49" s="574"/>
      <c r="CZ49" s="575">
        <v>100</v>
      </c>
      <c r="DA49" s="576"/>
      <c r="DB49" s="576"/>
      <c r="DC49" s="577"/>
      <c r="DD49" s="578">
        <v>23095867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DQ8" sqref="DQ8:DU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40766</v>
      </c>
      <c r="R7" s="1101"/>
      <c r="S7" s="1101"/>
      <c r="T7" s="1101"/>
      <c r="U7" s="1101"/>
      <c r="V7" s="1101">
        <v>38385</v>
      </c>
      <c r="W7" s="1101"/>
      <c r="X7" s="1101"/>
      <c r="Y7" s="1101"/>
      <c r="Z7" s="1101"/>
      <c r="AA7" s="1101">
        <v>2381</v>
      </c>
      <c r="AB7" s="1101"/>
      <c r="AC7" s="1101"/>
      <c r="AD7" s="1101"/>
      <c r="AE7" s="1102"/>
      <c r="AF7" s="1103">
        <v>1227</v>
      </c>
      <c r="AG7" s="1104"/>
      <c r="AH7" s="1104"/>
      <c r="AI7" s="1104"/>
      <c r="AJ7" s="1105"/>
      <c r="AK7" s="1087">
        <v>830</v>
      </c>
      <c r="AL7" s="1088"/>
      <c r="AM7" s="1088"/>
      <c r="AN7" s="1088"/>
      <c r="AO7" s="1088"/>
      <c r="AP7" s="1088">
        <v>30366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527</v>
      </c>
      <c r="BT7" s="1092"/>
      <c r="BU7" s="1092"/>
      <c r="BV7" s="1092"/>
      <c r="BW7" s="1092"/>
      <c r="BX7" s="1092"/>
      <c r="BY7" s="1092"/>
      <c r="BZ7" s="1092"/>
      <c r="CA7" s="1092"/>
      <c r="CB7" s="1092"/>
      <c r="CC7" s="1092"/>
      <c r="CD7" s="1092"/>
      <c r="CE7" s="1092"/>
      <c r="CF7" s="1092"/>
      <c r="CG7" s="1093"/>
      <c r="CH7" s="1084">
        <v>4</v>
      </c>
      <c r="CI7" s="1085"/>
      <c r="CJ7" s="1085"/>
      <c r="CK7" s="1085"/>
      <c r="CL7" s="1086"/>
      <c r="CM7" s="1084">
        <v>39</v>
      </c>
      <c r="CN7" s="1085"/>
      <c r="CO7" s="1085"/>
      <c r="CP7" s="1085"/>
      <c r="CQ7" s="1086"/>
      <c r="CR7" s="1084">
        <v>4</v>
      </c>
      <c r="CS7" s="1085"/>
      <c r="CT7" s="1085"/>
      <c r="CU7" s="1085"/>
      <c r="CV7" s="1086"/>
      <c r="CW7" s="1084" t="s">
        <v>539</v>
      </c>
      <c r="CX7" s="1085"/>
      <c r="CY7" s="1085"/>
      <c r="CZ7" s="1085"/>
      <c r="DA7" s="1086"/>
      <c r="DB7" s="1084">
        <v>2084</v>
      </c>
      <c r="DC7" s="1085"/>
      <c r="DD7" s="1085"/>
      <c r="DE7" s="1085"/>
      <c r="DF7" s="1086"/>
      <c r="DG7" s="1084">
        <v>21</v>
      </c>
      <c r="DH7" s="1085"/>
      <c r="DI7" s="1085"/>
      <c r="DJ7" s="1085"/>
      <c r="DK7" s="1086"/>
      <c r="DL7" s="1084" t="s">
        <v>539</v>
      </c>
      <c r="DM7" s="1085"/>
      <c r="DN7" s="1085"/>
      <c r="DO7" s="1085"/>
      <c r="DP7" s="1086"/>
      <c r="DQ7" s="1084">
        <v>21</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40766</v>
      </c>
      <c r="R23" s="1065"/>
      <c r="S23" s="1065"/>
      <c r="T23" s="1065"/>
      <c r="U23" s="1065"/>
      <c r="V23" s="1065">
        <v>38385</v>
      </c>
      <c r="W23" s="1065"/>
      <c r="X23" s="1065"/>
      <c r="Y23" s="1065"/>
      <c r="Z23" s="1065"/>
      <c r="AA23" s="1065">
        <v>2381</v>
      </c>
      <c r="AB23" s="1065"/>
      <c r="AC23" s="1065"/>
      <c r="AD23" s="1065"/>
      <c r="AE23" s="1066"/>
      <c r="AF23" s="1067">
        <v>1227</v>
      </c>
      <c r="AG23" s="1065"/>
      <c r="AH23" s="1065"/>
      <c r="AI23" s="1065"/>
      <c r="AJ23" s="1068"/>
      <c r="AK23" s="1069"/>
      <c r="AL23" s="1070"/>
      <c r="AM23" s="1070"/>
      <c r="AN23" s="1070"/>
      <c r="AO23" s="1070"/>
      <c r="AP23" s="1065">
        <v>30366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12263</v>
      </c>
      <c r="R28" s="1050"/>
      <c r="S28" s="1050"/>
      <c r="T28" s="1050"/>
      <c r="U28" s="1050"/>
      <c r="V28" s="1050">
        <v>11581</v>
      </c>
      <c r="W28" s="1050"/>
      <c r="X28" s="1050"/>
      <c r="Y28" s="1050"/>
      <c r="Z28" s="1050"/>
      <c r="AA28" s="1050">
        <v>682</v>
      </c>
      <c r="AB28" s="1050"/>
      <c r="AC28" s="1050"/>
      <c r="AD28" s="1050"/>
      <c r="AE28" s="1051"/>
      <c r="AF28" s="1052">
        <v>682</v>
      </c>
      <c r="AG28" s="1050"/>
      <c r="AH28" s="1050"/>
      <c r="AI28" s="1050"/>
      <c r="AJ28" s="1053"/>
      <c r="AK28" s="1054">
        <v>1375</v>
      </c>
      <c r="AL28" s="1042"/>
      <c r="AM28" s="1042"/>
      <c r="AN28" s="1042"/>
      <c r="AO28" s="1042"/>
      <c r="AP28" s="1042" t="s">
        <v>536</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5806</v>
      </c>
      <c r="R29" s="1040"/>
      <c r="S29" s="1040"/>
      <c r="T29" s="1040"/>
      <c r="U29" s="1040"/>
      <c r="V29" s="1040">
        <v>5711</v>
      </c>
      <c r="W29" s="1040"/>
      <c r="X29" s="1040"/>
      <c r="Y29" s="1040"/>
      <c r="Z29" s="1040"/>
      <c r="AA29" s="1040">
        <v>95</v>
      </c>
      <c r="AB29" s="1040"/>
      <c r="AC29" s="1040"/>
      <c r="AD29" s="1040"/>
      <c r="AE29" s="1041"/>
      <c r="AF29" s="1015">
        <v>95</v>
      </c>
      <c r="AG29" s="1016"/>
      <c r="AH29" s="1016"/>
      <c r="AI29" s="1016"/>
      <c r="AJ29" s="1017"/>
      <c r="AK29" s="976">
        <v>901</v>
      </c>
      <c r="AL29" s="967"/>
      <c r="AM29" s="967"/>
      <c r="AN29" s="967"/>
      <c r="AO29" s="967"/>
      <c r="AP29" s="967" t="s">
        <v>536</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1715</v>
      </c>
      <c r="R30" s="1040"/>
      <c r="S30" s="1040"/>
      <c r="T30" s="1040"/>
      <c r="U30" s="1040"/>
      <c r="V30" s="1040">
        <v>1702</v>
      </c>
      <c r="W30" s="1040"/>
      <c r="X30" s="1040"/>
      <c r="Y30" s="1040"/>
      <c r="Z30" s="1040"/>
      <c r="AA30" s="1040">
        <v>13</v>
      </c>
      <c r="AB30" s="1040"/>
      <c r="AC30" s="1040"/>
      <c r="AD30" s="1040"/>
      <c r="AE30" s="1041"/>
      <c r="AF30" s="1015">
        <v>13</v>
      </c>
      <c r="AG30" s="1016"/>
      <c r="AH30" s="1016"/>
      <c r="AI30" s="1016"/>
      <c r="AJ30" s="1017"/>
      <c r="AK30" s="976">
        <v>866</v>
      </c>
      <c r="AL30" s="967"/>
      <c r="AM30" s="967"/>
      <c r="AN30" s="967"/>
      <c r="AO30" s="967"/>
      <c r="AP30" s="967" t="s">
        <v>537</v>
      </c>
      <c r="AQ30" s="967"/>
      <c r="AR30" s="967"/>
      <c r="AS30" s="967"/>
      <c r="AT30" s="967"/>
      <c r="AU30" s="967" t="s">
        <v>536</v>
      </c>
      <c r="AV30" s="967"/>
      <c r="AW30" s="967"/>
      <c r="AX30" s="967"/>
      <c r="AY30" s="967"/>
      <c r="AZ30" s="1038" t="s">
        <v>536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1673</v>
      </c>
      <c r="R31" s="1040"/>
      <c r="S31" s="1040"/>
      <c r="T31" s="1040"/>
      <c r="U31" s="1040"/>
      <c r="V31" s="1040">
        <v>1628</v>
      </c>
      <c r="W31" s="1040"/>
      <c r="X31" s="1040"/>
      <c r="Y31" s="1040"/>
      <c r="Z31" s="1040"/>
      <c r="AA31" s="1040">
        <v>45</v>
      </c>
      <c r="AB31" s="1040"/>
      <c r="AC31" s="1040"/>
      <c r="AD31" s="1040"/>
      <c r="AE31" s="1041"/>
      <c r="AF31" s="1015">
        <v>1780</v>
      </c>
      <c r="AG31" s="1016"/>
      <c r="AH31" s="1016"/>
      <c r="AI31" s="1016"/>
      <c r="AJ31" s="1017"/>
      <c r="AK31" s="976">
        <v>12</v>
      </c>
      <c r="AL31" s="967"/>
      <c r="AM31" s="967"/>
      <c r="AN31" s="967"/>
      <c r="AO31" s="967"/>
      <c r="AP31" s="967">
        <v>2759</v>
      </c>
      <c r="AQ31" s="967"/>
      <c r="AR31" s="967"/>
      <c r="AS31" s="967"/>
      <c r="AT31" s="967"/>
      <c r="AU31" s="967" t="s">
        <v>536</v>
      </c>
      <c r="AV31" s="967"/>
      <c r="AW31" s="967"/>
      <c r="AX31" s="967"/>
      <c r="AY31" s="967"/>
      <c r="AZ31" s="1038" t="s">
        <v>536</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1407</v>
      </c>
      <c r="R32" s="1040"/>
      <c r="S32" s="1040"/>
      <c r="T32" s="1040"/>
      <c r="U32" s="1040"/>
      <c r="V32" s="1040">
        <v>1366</v>
      </c>
      <c r="W32" s="1040"/>
      <c r="X32" s="1040"/>
      <c r="Y32" s="1040"/>
      <c r="Z32" s="1040"/>
      <c r="AA32" s="1040">
        <v>34</v>
      </c>
      <c r="AB32" s="1040"/>
      <c r="AC32" s="1040"/>
      <c r="AD32" s="1040"/>
      <c r="AE32" s="1041"/>
      <c r="AF32" s="1015">
        <v>40</v>
      </c>
      <c r="AG32" s="1016"/>
      <c r="AH32" s="1016"/>
      <c r="AI32" s="1016"/>
      <c r="AJ32" s="1017"/>
      <c r="AK32" s="976">
        <v>210</v>
      </c>
      <c r="AL32" s="967"/>
      <c r="AM32" s="967"/>
      <c r="AN32" s="967"/>
      <c r="AO32" s="967"/>
      <c r="AP32" s="967">
        <v>3835</v>
      </c>
      <c r="AQ32" s="967"/>
      <c r="AR32" s="967"/>
      <c r="AS32" s="967"/>
      <c r="AT32" s="967"/>
      <c r="AU32" s="967">
        <v>1046</v>
      </c>
      <c r="AV32" s="967"/>
      <c r="AW32" s="967"/>
      <c r="AX32" s="967"/>
      <c r="AY32" s="967"/>
      <c r="AZ32" s="1038" t="s">
        <v>536</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2611</v>
      </c>
      <c r="AG63" s="955"/>
      <c r="AH63" s="955"/>
      <c r="AI63" s="955"/>
      <c r="AJ63" s="1026"/>
      <c r="AK63" s="1027"/>
      <c r="AL63" s="959"/>
      <c r="AM63" s="959"/>
      <c r="AN63" s="959"/>
      <c r="AO63" s="959"/>
      <c r="AP63" s="955">
        <v>6594</v>
      </c>
      <c r="AQ63" s="955"/>
      <c r="AR63" s="955"/>
      <c r="AS63" s="955"/>
      <c r="AT63" s="955"/>
      <c r="AU63" s="955">
        <v>1046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528</v>
      </c>
      <c r="C68" s="982"/>
      <c r="D68" s="982"/>
      <c r="E68" s="982"/>
      <c r="F68" s="982"/>
      <c r="G68" s="982"/>
      <c r="H68" s="982"/>
      <c r="I68" s="982"/>
      <c r="J68" s="982"/>
      <c r="K68" s="982"/>
      <c r="L68" s="982"/>
      <c r="M68" s="982"/>
      <c r="N68" s="982"/>
      <c r="O68" s="982"/>
      <c r="P68" s="983"/>
      <c r="Q68" s="984">
        <v>745</v>
      </c>
      <c r="R68" s="978"/>
      <c r="S68" s="978"/>
      <c r="T68" s="978"/>
      <c r="U68" s="978"/>
      <c r="V68" s="978">
        <v>634</v>
      </c>
      <c r="W68" s="978"/>
      <c r="X68" s="978"/>
      <c r="Y68" s="978"/>
      <c r="Z68" s="978"/>
      <c r="AA68" s="978">
        <v>111</v>
      </c>
      <c r="AB68" s="978"/>
      <c r="AC68" s="978"/>
      <c r="AD68" s="978"/>
      <c r="AE68" s="978"/>
      <c r="AF68" s="978">
        <v>89</v>
      </c>
      <c r="AG68" s="978"/>
      <c r="AH68" s="978"/>
      <c r="AI68" s="978"/>
      <c r="AJ68" s="978"/>
      <c r="AK68" s="978" t="s">
        <v>538</v>
      </c>
      <c r="AL68" s="978"/>
      <c r="AM68" s="978"/>
      <c r="AN68" s="978"/>
      <c r="AO68" s="978"/>
      <c r="AP68" s="978">
        <v>1263</v>
      </c>
      <c r="AQ68" s="978"/>
      <c r="AR68" s="978"/>
      <c r="AS68" s="978"/>
      <c r="AT68" s="978"/>
      <c r="AU68" s="978">
        <v>556</v>
      </c>
      <c r="AV68" s="978"/>
      <c r="AW68" s="978"/>
      <c r="AX68" s="978"/>
      <c r="AY68" s="978"/>
      <c r="AZ68" s="979" t="s">
        <v>533</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3">
        <v>3234</v>
      </c>
      <c r="R69" s="967"/>
      <c r="S69" s="967"/>
      <c r="T69" s="967"/>
      <c r="U69" s="967"/>
      <c r="V69" s="967">
        <v>3145</v>
      </c>
      <c r="W69" s="967"/>
      <c r="X69" s="967"/>
      <c r="Y69" s="967"/>
      <c r="Z69" s="967"/>
      <c r="AA69" s="967">
        <v>89</v>
      </c>
      <c r="AB69" s="967"/>
      <c r="AC69" s="967"/>
      <c r="AD69" s="967"/>
      <c r="AE69" s="967"/>
      <c r="AF69" s="967">
        <v>89</v>
      </c>
      <c r="AG69" s="967"/>
      <c r="AH69" s="967"/>
      <c r="AI69" s="967"/>
      <c r="AJ69" s="967"/>
      <c r="AK69" s="967" t="s">
        <v>536</v>
      </c>
      <c r="AL69" s="967"/>
      <c r="AM69" s="967"/>
      <c r="AN69" s="967"/>
      <c r="AO69" s="967"/>
      <c r="AP69" s="967">
        <v>3092</v>
      </c>
      <c r="AQ69" s="967"/>
      <c r="AR69" s="967"/>
      <c r="AS69" s="967"/>
      <c r="AT69" s="967"/>
      <c r="AU69" s="967">
        <v>1366</v>
      </c>
      <c r="AV69" s="967"/>
      <c r="AW69" s="967"/>
      <c r="AX69" s="967"/>
      <c r="AY69" s="967"/>
      <c r="AZ69" s="968" t="s">
        <v>533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3">
        <v>1408</v>
      </c>
      <c r="R70" s="967"/>
      <c r="S70" s="967"/>
      <c r="T70" s="967"/>
      <c r="U70" s="967"/>
      <c r="V70" s="967">
        <v>1385</v>
      </c>
      <c r="W70" s="967"/>
      <c r="X70" s="967"/>
      <c r="Y70" s="967"/>
      <c r="Z70" s="967"/>
      <c r="AA70" s="967">
        <v>23</v>
      </c>
      <c r="AB70" s="967"/>
      <c r="AC70" s="967"/>
      <c r="AD70" s="967"/>
      <c r="AE70" s="967"/>
      <c r="AF70" s="967">
        <v>23</v>
      </c>
      <c r="AG70" s="967"/>
      <c r="AH70" s="967"/>
      <c r="AI70" s="967"/>
      <c r="AJ70" s="967"/>
      <c r="AK70" s="967" t="s">
        <v>537</v>
      </c>
      <c r="AL70" s="967"/>
      <c r="AM70" s="967"/>
      <c r="AN70" s="967"/>
      <c r="AO70" s="967"/>
      <c r="AP70" s="967" t="s">
        <v>538</v>
      </c>
      <c r="AQ70" s="967"/>
      <c r="AR70" s="967"/>
      <c r="AS70" s="967"/>
      <c r="AT70" s="967"/>
      <c r="AU70" s="967" t="s">
        <v>538</v>
      </c>
      <c r="AV70" s="967"/>
      <c r="AW70" s="967"/>
      <c r="AX70" s="967"/>
      <c r="AY70" s="967"/>
      <c r="AZ70" s="968" t="s">
        <v>533</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600986</v>
      </c>
      <c r="R71" s="967"/>
      <c r="S71" s="967"/>
      <c r="T71" s="967"/>
      <c r="U71" s="967"/>
      <c r="V71" s="967">
        <v>579982</v>
      </c>
      <c r="W71" s="967"/>
      <c r="X71" s="967"/>
      <c r="Y71" s="967"/>
      <c r="Z71" s="967"/>
      <c r="AA71" s="967">
        <v>21004</v>
      </c>
      <c r="AB71" s="967"/>
      <c r="AC71" s="967"/>
      <c r="AD71" s="967"/>
      <c r="AE71" s="967"/>
      <c r="AF71" s="967">
        <v>21004</v>
      </c>
      <c r="AG71" s="967"/>
      <c r="AH71" s="967"/>
      <c r="AI71" s="967"/>
      <c r="AJ71" s="967"/>
      <c r="AK71" s="967">
        <v>6841</v>
      </c>
      <c r="AL71" s="967"/>
      <c r="AM71" s="967"/>
      <c r="AN71" s="967"/>
      <c r="AO71" s="967"/>
      <c r="AP71" s="967" t="s">
        <v>536</v>
      </c>
      <c r="AQ71" s="967"/>
      <c r="AR71" s="967"/>
      <c r="AS71" s="967"/>
      <c r="AT71" s="967"/>
      <c r="AU71" s="967" t="s">
        <v>536</v>
      </c>
      <c r="AV71" s="967"/>
      <c r="AW71" s="967"/>
      <c r="AX71" s="967"/>
      <c r="AY71" s="967"/>
      <c r="AZ71" s="968" t="s">
        <v>534</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4">
        <v>34897</v>
      </c>
      <c r="R72" s="975"/>
      <c r="S72" s="975"/>
      <c r="T72" s="975"/>
      <c r="U72" s="976"/>
      <c r="V72" s="977">
        <v>34814</v>
      </c>
      <c r="W72" s="975"/>
      <c r="X72" s="975"/>
      <c r="Y72" s="975"/>
      <c r="Z72" s="976"/>
      <c r="AA72" s="977">
        <v>83</v>
      </c>
      <c r="AB72" s="975"/>
      <c r="AC72" s="975"/>
      <c r="AD72" s="975"/>
      <c r="AE72" s="976"/>
      <c r="AF72" s="977">
        <v>83</v>
      </c>
      <c r="AG72" s="975"/>
      <c r="AH72" s="975"/>
      <c r="AI72" s="975"/>
      <c r="AJ72" s="976"/>
      <c r="AK72" s="977">
        <v>1022</v>
      </c>
      <c r="AL72" s="975"/>
      <c r="AM72" s="975"/>
      <c r="AN72" s="975"/>
      <c r="AO72" s="976"/>
      <c r="AP72" s="977" t="s">
        <v>537</v>
      </c>
      <c r="AQ72" s="975"/>
      <c r="AR72" s="975"/>
      <c r="AS72" s="975"/>
      <c r="AT72" s="976"/>
      <c r="AU72" s="967" t="s">
        <v>538</v>
      </c>
      <c r="AV72" s="967"/>
      <c r="AW72" s="967"/>
      <c r="AX72" s="967"/>
      <c r="AY72" s="967"/>
      <c r="AZ72" s="968" t="s">
        <v>533</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531</v>
      </c>
      <c r="C73" s="971"/>
      <c r="D73" s="971"/>
      <c r="E73" s="971"/>
      <c r="F73" s="971"/>
      <c r="G73" s="971"/>
      <c r="H73" s="971"/>
      <c r="I73" s="971"/>
      <c r="J73" s="971"/>
      <c r="K73" s="971"/>
      <c r="L73" s="971"/>
      <c r="M73" s="971"/>
      <c r="N73" s="971"/>
      <c r="O73" s="971"/>
      <c r="P73" s="972"/>
      <c r="Q73" s="973">
        <v>328</v>
      </c>
      <c r="R73" s="967"/>
      <c r="S73" s="967"/>
      <c r="T73" s="967"/>
      <c r="U73" s="967"/>
      <c r="V73" s="967">
        <v>163</v>
      </c>
      <c r="W73" s="967"/>
      <c r="X73" s="967"/>
      <c r="Y73" s="967"/>
      <c r="Z73" s="967"/>
      <c r="AA73" s="967">
        <v>165</v>
      </c>
      <c r="AB73" s="967"/>
      <c r="AC73" s="967"/>
      <c r="AD73" s="967"/>
      <c r="AE73" s="967"/>
      <c r="AF73" s="967">
        <v>165</v>
      </c>
      <c r="AG73" s="967"/>
      <c r="AH73" s="967"/>
      <c r="AI73" s="967"/>
      <c r="AJ73" s="967"/>
      <c r="AK73" s="967" t="s">
        <v>536</v>
      </c>
      <c r="AL73" s="967"/>
      <c r="AM73" s="967"/>
      <c r="AN73" s="967"/>
      <c r="AO73" s="967"/>
      <c r="AP73" s="967" t="s">
        <v>537</v>
      </c>
      <c r="AQ73" s="967"/>
      <c r="AR73" s="967"/>
      <c r="AS73" s="967"/>
      <c r="AT73" s="967"/>
      <c r="AU73" s="967" t="s">
        <v>538</v>
      </c>
      <c r="AV73" s="967"/>
      <c r="AW73" s="967"/>
      <c r="AX73" s="967"/>
      <c r="AY73" s="967"/>
      <c r="AZ73" s="968" t="s">
        <v>535</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532</v>
      </c>
      <c r="C74" s="971"/>
      <c r="D74" s="971"/>
      <c r="E74" s="971"/>
      <c r="F74" s="971"/>
      <c r="G74" s="971"/>
      <c r="H74" s="971"/>
      <c r="I74" s="971"/>
      <c r="J74" s="971"/>
      <c r="K74" s="971"/>
      <c r="L74" s="971"/>
      <c r="M74" s="971"/>
      <c r="N74" s="971"/>
      <c r="O74" s="971"/>
      <c r="P74" s="972"/>
      <c r="Q74" s="973">
        <v>406</v>
      </c>
      <c r="R74" s="967"/>
      <c r="S74" s="967"/>
      <c r="T74" s="967"/>
      <c r="U74" s="967"/>
      <c r="V74" s="967">
        <v>393</v>
      </c>
      <c r="W74" s="967"/>
      <c r="X74" s="967"/>
      <c r="Y74" s="967"/>
      <c r="Z74" s="967"/>
      <c r="AA74" s="967">
        <v>14</v>
      </c>
      <c r="AB74" s="967"/>
      <c r="AC74" s="967"/>
      <c r="AD74" s="967"/>
      <c r="AE74" s="967"/>
      <c r="AF74" s="967">
        <v>14</v>
      </c>
      <c r="AG74" s="967"/>
      <c r="AH74" s="967"/>
      <c r="AI74" s="967"/>
      <c r="AJ74" s="967"/>
      <c r="AK74" s="967">
        <v>98</v>
      </c>
      <c r="AL74" s="967"/>
      <c r="AM74" s="967"/>
      <c r="AN74" s="967"/>
      <c r="AO74" s="967"/>
      <c r="AP74" s="967" t="s">
        <v>536</v>
      </c>
      <c r="AQ74" s="967"/>
      <c r="AR74" s="967"/>
      <c r="AS74" s="967"/>
      <c r="AT74" s="967"/>
      <c r="AU74" s="967" t="s">
        <v>536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21467</v>
      </c>
      <c r="AG88" s="955"/>
      <c r="AH88" s="955"/>
      <c r="AI88" s="955"/>
      <c r="AJ88" s="955"/>
      <c r="AK88" s="959"/>
      <c r="AL88" s="959"/>
      <c r="AM88" s="959"/>
      <c r="AN88" s="959"/>
      <c r="AO88" s="959"/>
      <c r="AP88" s="955">
        <v>4355</v>
      </c>
      <c r="AQ88" s="955"/>
      <c r="AR88" s="955"/>
      <c r="AS88" s="955"/>
      <c r="AT88" s="955"/>
      <c r="AU88" s="955">
        <v>6277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v>
      </c>
      <c r="CS102" s="947"/>
      <c r="CT102" s="947"/>
      <c r="CU102" s="947"/>
      <c r="CV102" s="948"/>
      <c r="CW102" s="946"/>
      <c r="CX102" s="947"/>
      <c r="CY102" s="947"/>
      <c r="CZ102" s="947"/>
      <c r="DA102" s="948"/>
      <c r="DB102" s="946">
        <v>2059</v>
      </c>
      <c r="DC102" s="947"/>
      <c r="DD102" s="947"/>
      <c r="DE102" s="947"/>
      <c r="DF102" s="948"/>
      <c r="DG102" s="946">
        <v>7</v>
      </c>
      <c r="DH102" s="947"/>
      <c r="DI102" s="947"/>
      <c r="DJ102" s="947"/>
      <c r="DK102" s="948"/>
      <c r="DL102" s="946"/>
      <c r="DM102" s="947"/>
      <c r="DN102" s="947"/>
      <c r="DO102" s="947"/>
      <c r="DP102" s="948"/>
      <c r="DQ102" s="946">
        <v>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2788327</v>
      </c>
      <c r="AB110" s="873"/>
      <c r="AC110" s="873"/>
      <c r="AD110" s="873"/>
      <c r="AE110" s="874"/>
      <c r="AF110" s="875">
        <v>2741366</v>
      </c>
      <c r="AG110" s="873"/>
      <c r="AH110" s="873"/>
      <c r="AI110" s="873"/>
      <c r="AJ110" s="874"/>
      <c r="AK110" s="875">
        <v>2695769</v>
      </c>
      <c r="AL110" s="873"/>
      <c r="AM110" s="873"/>
      <c r="AN110" s="873"/>
      <c r="AO110" s="874"/>
      <c r="AP110" s="876">
        <v>14.7</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25173771</v>
      </c>
      <c r="BR110" s="800"/>
      <c r="BS110" s="800"/>
      <c r="BT110" s="800"/>
      <c r="BU110" s="800"/>
      <c r="BV110" s="800">
        <v>26575728</v>
      </c>
      <c r="BW110" s="800"/>
      <c r="BX110" s="800"/>
      <c r="BY110" s="800"/>
      <c r="BZ110" s="800"/>
      <c r="CA110" s="800">
        <v>30365968</v>
      </c>
      <c r="CB110" s="800"/>
      <c r="CC110" s="800"/>
      <c r="CD110" s="800"/>
      <c r="CE110" s="800"/>
      <c r="CF110" s="861">
        <v>165.4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2534043</v>
      </c>
      <c r="BR111" s="771"/>
      <c r="BS111" s="771"/>
      <c r="BT111" s="771"/>
      <c r="BU111" s="771"/>
      <c r="BV111" s="771">
        <v>2210143</v>
      </c>
      <c r="BW111" s="771"/>
      <c r="BX111" s="771"/>
      <c r="BY111" s="771"/>
      <c r="BZ111" s="771"/>
      <c r="CA111" s="771">
        <v>2104800</v>
      </c>
      <c r="CB111" s="771"/>
      <c r="CC111" s="771"/>
      <c r="CD111" s="771"/>
      <c r="CE111" s="771"/>
      <c r="CF111" s="848">
        <v>11.5</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1345176</v>
      </c>
      <c r="BR112" s="771"/>
      <c r="BS112" s="771"/>
      <c r="BT112" s="771"/>
      <c r="BU112" s="771"/>
      <c r="BV112" s="771">
        <v>1175678</v>
      </c>
      <c r="BW112" s="771"/>
      <c r="BX112" s="771"/>
      <c r="BY112" s="771"/>
      <c r="BZ112" s="771"/>
      <c r="CA112" s="771">
        <v>1045644</v>
      </c>
      <c r="CB112" s="771"/>
      <c r="CC112" s="771"/>
      <c r="CD112" s="771"/>
      <c r="CE112" s="771"/>
      <c r="CF112" s="848">
        <v>5.7</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195560</v>
      </c>
      <c r="AB113" s="909"/>
      <c r="AC113" s="909"/>
      <c r="AD113" s="909"/>
      <c r="AE113" s="910"/>
      <c r="AF113" s="911">
        <v>167407</v>
      </c>
      <c r="AG113" s="909"/>
      <c r="AH113" s="909"/>
      <c r="AI113" s="909"/>
      <c r="AJ113" s="910"/>
      <c r="AK113" s="911">
        <v>135083</v>
      </c>
      <c r="AL113" s="909"/>
      <c r="AM113" s="909"/>
      <c r="AN113" s="909"/>
      <c r="AO113" s="910"/>
      <c r="AP113" s="912">
        <v>0.7</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1825412</v>
      </c>
      <c r="BR113" s="771"/>
      <c r="BS113" s="771"/>
      <c r="BT113" s="771"/>
      <c r="BU113" s="771"/>
      <c r="BV113" s="771">
        <v>2146598</v>
      </c>
      <c r="BW113" s="771"/>
      <c r="BX113" s="771"/>
      <c r="BY113" s="771"/>
      <c r="BZ113" s="771"/>
      <c r="CA113" s="771">
        <v>1921329</v>
      </c>
      <c r="CB113" s="771"/>
      <c r="CC113" s="771"/>
      <c r="CD113" s="771"/>
      <c r="CE113" s="771"/>
      <c r="CF113" s="848">
        <v>10.5</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191257</v>
      </c>
      <c r="AB114" s="784"/>
      <c r="AC114" s="784"/>
      <c r="AD114" s="784"/>
      <c r="AE114" s="785"/>
      <c r="AF114" s="786">
        <v>141253</v>
      </c>
      <c r="AG114" s="784"/>
      <c r="AH114" s="784"/>
      <c r="AI114" s="784"/>
      <c r="AJ114" s="785"/>
      <c r="AK114" s="786">
        <v>220614</v>
      </c>
      <c r="AL114" s="784"/>
      <c r="AM114" s="784"/>
      <c r="AN114" s="784"/>
      <c r="AO114" s="785"/>
      <c r="AP114" s="754">
        <v>1.2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6369750</v>
      </c>
      <c r="BR114" s="771"/>
      <c r="BS114" s="771"/>
      <c r="BT114" s="771"/>
      <c r="BU114" s="771"/>
      <c r="BV114" s="771">
        <v>5998206</v>
      </c>
      <c r="BW114" s="771"/>
      <c r="BX114" s="771"/>
      <c r="BY114" s="771"/>
      <c r="BZ114" s="771"/>
      <c r="CA114" s="771">
        <v>5680054</v>
      </c>
      <c r="CB114" s="771"/>
      <c r="CC114" s="771"/>
      <c r="CD114" s="771"/>
      <c r="CE114" s="771"/>
      <c r="CF114" s="848">
        <v>30.9</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171442</v>
      </c>
      <c r="AB115" s="909"/>
      <c r="AC115" s="909"/>
      <c r="AD115" s="909"/>
      <c r="AE115" s="910"/>
      <c r="AF115" s="911">
        <v>168995</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2275</v>
      </c>
      <c r="BR115" s="771"/>
      <c r="BS115" s="771"/>
      <c r="BT115" s="771"/>
      <c r="BU115" s="771"/>
      <c r="BV115" s="771">
        <v>2051</v>
      </c>
      <c r="BW115" s="771"/>
      <c r="BX115" s="771"/>
      <c r="BY115" s="771"/>
      <c r="BZ115" s="771"/>
      <c r="CA115" s="771">
        <v>1720</v>
      </c>
      <c r="CB115" s="771"/>
      <c r="CC115" s="771"/>
      <c r="CD115" s="771"/>
      <c r="CE115" s="771"/>
      <c r="CF115" s="848">
        <v>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2518111</v>
      </c>
      <c r="DH115" s="784"/>
      <c r="DI115" s="784"/>
      <c r="DJ115" s="784"/>
      <c r="DK115" s="785"/>
      <c r="DL115" s="786">
        <v>2210143</v>
      </c>
      <c r="DM115" s="784"/>
      <c r="DN115" s="784"/>
      <c r="DO115" s="784"/>
      <c r="DP115" s="785"/>
      <c r="DQ115" s="786">
        <v>2104800</v>
      </c>
      <c r="DR115" s="784"/>
      <c r="DS115" s="784"/>
      <c r="DT115" s="784"/>
      <c r="DU115" s="785"/>
      <c r="DV115" s="754">
        <v>11.5</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15932</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3346586</v>
      </c>
      <c r="AB117" s="895"/>
      <c r="AC117" s="895"/>
      <c r="AD117" s="895"/>
      <c r="AE117" s="896"/>
      <c r="AF117" s="898">
        <v>3219021</v>
      </c>
      <c r="AG117" s="895"/>
      <c r="AH117" s="895"/>
      <c r="AI117" s="895"/>
      <c r="AJ117" s="896"/>
      <c r="AK117" s="898">
        <v>3051466</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428</v>
      </c>
      <c r="BP118" s="838"/>
      <c r="BQ118" s="857">
        <v>37250427</v>
      </c>
      <c r="BR118" s="858"/>
      <c r="BS118" s="858"/>
      <c r="BT118" s="858"/>
      <c r="BU118" s="858"/>
      <c r="BV118" s="858">
        <v>38108404</v>
      </c>
      <c r="BW118" s="858"/>
      <c r="BX118" s="858"/>
      <c r="BY118" s="858"/>
      <c r="BZ118" s="858"/>
      <c r="CA118" s="858">
        <v>41119515</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7232495</v>
      </c>
      <c r="BR119" s="800"/>
      <c r="BS119" s="800"/>
      <c r="BT119" s="800"/>
      <c r="BU119" s="800"/>
      <c r="BV119" s="800">
        <v>9139357</v>
      </c>
      <c r="BW119" s="800"/>
      <c r="BX119" s="800"/>
      <c r="BY119" s="800"/>
      <c r="BZ119" s="800"/>
      <c r="CA119" s="800">
        <v>9885355</v>
      </c>
      <c r="CB119" s="800"/>
      <c r="CC119" s="800"/>
      <c r="CD119" s="800"/>
      <c r="CE119" s="800"/>
      <c r="CF119" s="861">
        <v>53.8</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6569318</v>
      </c>
      <c r="BR120" s="771"/>
      <c r="BS120" s="771"/>
      <c r="BT120" s="771"/>
      <c r="BU120" s="771"/>
      <c r="BV120" s="771">
        <v>6083340</v>
      </c>
      <c r="BW120" s="771"/>
      <c r="BX120" s="771"/>
      <c r="BY120" s="771"/>
      <c r="BZ120" s="771"/>
      <c r="CA120" s="771">
        <v>7244655</v>
      </c>
      <c r="CB120" s="771"/>
      <c r="CC120" s="771"/>
      <c r="CD120" s="771"/>
      <c r="CE120" s="771"/>
      <c r="CF120" s="848">
        <v>39.4</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1345176</v>
      </c>
      <c r="DH120" s="800"/>
      <c r="DI120" s="800"/>
      <c r="DJ120" s="800"/>
      <c r="DK120" s="800"/>
      <c r="DL120" s="800">
        <v>1175678</v>
      </c>
      <c r="DM120" s="800"/>
      <c r="DN120" s="800"/>
      <c r="DO120" s="800"/>
      <c r="DP120" s="800"/>
      <c r="DQ120" s="800">
        <v>1045644</v>
      </c>
      <c r="DR120" s="800"/>
      <c r="DS120" s="800"/>
      <c r="DT120" s="800"/>
      <c r="DU120" s="800"/>
      <c r="DV120" s="801">
        <v>5.7</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23581497</v>
      </c>
      <c r="BR121" s="858"/>
      <c r="BS121" s="858"/>
      <c r="BT121" s="858"/>
      <c r="BU121" s="858"/>
      <c r="BV121" s="858">
        <v>24742815</v>
      </c>
      <c r="BW121" s="858"/>
      <c r="BX121" s="858"/>
      <c r="BY121" s="858"/>
      <c r="BZ121" s="858"/>
      <c r="CA121" s="858">
        <v>27211053</v>
      </c>
      <c r="CB121" s="858"/>
      <c r="CC121" s="858"/>
      <c r="CD121" s="858"/>
      <c r="CE121" s="858"/>
      <c r="CF121" s="859">
        <v>148.19999999999999</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437</v>
      </c>
      <c r="BP122" s="838"/>
      <c r="BQ122" s="839">
        <v>37383310</v>
      </c>
      <c r="BR122" s="840"/>
      <c r="BS122" s="840"/>
      <c r="BT122" s="840"/>
      <c r="BU122" s="840"/>
      <c r="BV122" s="840">
        <v>39965512</v>
      </c>
      <c r="BW122" s="840"/>
      <c r="BX122" s="840"/>
      <c r="BY122" s="840"/>
      <c r="BZ122" s="840"/>
      <c r="CA122" s="840">
        <v>44341063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16522</v>
      </c>
      <c r="AB123" s="784"/>
      <c r="AC123" s="784"/>
      <c r="AD123" s="784"/>
      <c r="AE123" s="785"/>
      <c r="AF123" s="786">
        <v>15932</v>
      </c>
      <c r="AG123" s="784"/>
      <c r="AH123" s="784"/>
      <c r="AI123" s="784"/>
      <c r="AJ123" s="785"/>
      <c r="AK123" s="786" t="s">
        <v>111</v>
      </c>
      <c r="AL123" s="784"/>
      <c r="AM123" s="784"/>
      <c r="AN123" s="784"/>
      <c r="AO123" s="785"/>
      <c r="AP123" s="754" t="s">
        <v>111</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154920</v>
      </c>
      <c r="AB126" s="784"/>
      <c r="AC126" s="784"/>
      <c r="AD126" s="784"/>
      <c r="AE126" s="785"/>
      <c r="AF126" s="786">
        <v>153063</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448</v>
      </c>
      <c r="AY127" s="758"/>
      <c r="AZ127" s="758"/>
      <c r="BA127" s="758"/>
      <c r="BB127" s="758"/>
      <c r="BC127" s="758"/>
      <c r="BD127" s="758"/>
      <c r="BE127" s="759"/>
      <c r="BF127" s="760" t="s">
        <v>111</v>
      </c>
      <c r="BG127" s="761"/>
      <c r="BH127" s="761"/>
      <c r="BI127" s="761"/>
      <c r="BJ127" s="761"/>
      <c r="BK127" s="761"/>
      <c r="BL127" s="762"/>
      <c r="BM127" s="760">
        <v>12.42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2275</v>
      </c>
      <c r="DH127" s="820"/>
      <c r="DI127" s="820"/>
      <c r="DJ127" s="820"/>
      <c r="DK127" s="820"/>
      <c r="DL127" s="820">
        <v>2051</v>
      </c>
      <c r="DM127" s="820"/>
      <c r="DN127" s="820"/>
      <c r="DO127" s="820"/>
      <c r="DP127" s="820"/>
      <c r="DQ127" s="820">
        <v>1720</v>
      </c>
      <c r="DR127" s="820"/>
      <c r="DS127" s="820"/>
      <c r="DT127" s="820"/>
      <c r="DU127" s="820"/>
      <c r="DV127" s="821">
        <v>0</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709177</v>
      </c>
      <c r="AB128" s="724"/>
      <c r="AC128" s="724"/>
      <c r="AD128" s="724"/>
      <c r="AE128" s="725"/>
      <c r="AF128" s="726">
        <v>669997</v>
      </c>
      <c r="AG128" s="724"/>
      <c r="AH128" s="724"/>
      <c r="AI128" s="724"/>
      <c r="AJ128" s="725"/>
      <c r="AK128" s="726">
        <v>714394</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17.420000000000002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20300159</v>
      </c>
      <c r="AB129" s="784"/>
      <c r="AC129" s="784"/>
      <c r="AD129" s="784"/>
      <c r="AE129" s="785"/>
      <c r="AF129" s="786">
        <v>20606158</v>
      </c>
      <c r="AG129" s="784"/>
      <c r="AH129" s="784"/>
      <c r="AI129" s="784"/>
      <c r="AJ129" s="785"/>
      <c r="AK129" s="786">
        <v>20783843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2187911</v>
      </c>
      <c r="AB130" s="784"/>
      <c r="AC130" s="784"/>
      <c r="AD130" s="784"/>
      <c r="AE130" s="785"/>
      <c r="AF130" s="786">
        <v>2245285</v>
      </c>
      <c r="AG130" s="784"/>
      <c r="AH130" s="784"/>
      <c r="AI130" s="784"/>
      <c r="AJ130" s="785"/>
      <c r="AK130" s="786">
        <v>2419297</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18112248</v>
      </c>
      <c r="AB131" s="717"/>
      <c r="AC131" s="717"/>
      <c r="AD131" s="717"/>
      <c r="AE131" s="718"/>
      <c r="AF131" s="719">
        <v>18360873</v>
      </c>
      <c r="AG131" s="717"/>
      <c r="AH131" s="717"/>
      <c r="AI131" s="717"/>
      <c r="AJ131" s="718"/>
      <c r="AK131" s="719">
        <v>18364546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2.4817350120000001</v>
      </c>
      <c r="AB132" s="740"/>
      <c r="AC132" s="740"/>
      <c r="AD132" s="740"/>
      <c r="AE132" s="741"/>
      <c r="AF132" s="742">
        <v>1.6542731930000001</v>
      </c>
      <c r="AG132" s="740"/>
      <c r="AH132" s="740"/>
      <c r="AI132" s="740"/>
      <c r="AJ132" s="741"/>
      <c r="AK132" s="742">
        <v>-0.447737722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2.9</v>
      </c>
      <c r="AB133" s="749"/>
      <c r="AC133" s="749"/>
      <c r="AD133" s="749"/>
      <c r="AE133" s="750"/>
      <c r="AF133" s="748">
        <v>2.1</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81" zoomScaleNormal="85" zoomScaleSheetLayoutView="55" workbookViewId="0">
      <selection activeCell="P73" sqref="P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8" zoomScale="98" zoomScaleSheetLayoutView="98" workbookViewId="0">
      <selection activeCell="A15" sqref="A1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5401641</v>
      </c>
      <c r="L9" s="264">
        <v>48263</v>
      </c>
      <c r="M9" s="265">
        <v>58961</v>
      </c>
      <c r="N9" s="266">
        <v>-18.100000000000001</v>
      </c>
    </row>
    <row r="10" spans="1:16">
      <c r="A10" s="248"/>
      <c r="B10" s="244"/>
      <c r="C10" s="244"/>
      <c r="D10" s="244"/>
      <c r="E10" s="244"/>
      <c r="F10" s="244"/>
      <c r="G10" s="1133" t="s">
        <v>470</v>
      </c>
      <c r="H10" s="1134"/>
      <c r="I10" s="1134"/>
      <c r="J10" s="1135"/>
      <c r="K10" s="267">
        <v>368190</v>
      </c>
      <c r="L10" s="268">
        <v>3290</v>
      </c>
      <c r="M10" s="269">
        <v>3996</v>
      </c>
      <c r="N10" s="270">
        <v>-17.7</v>
      </c>
    </row>
    <row r="11" spans="1:16" ht="13.5" customHeight="1">
      <c r="A11" s="248"/>
      <c r="B11" s="244"/>
      <c r="C11" s="244"/>
      <c r="D11" s="244"/>
      <c r="E11" s="244"/>
      <c r="F11" s="244"/>
      <c r="G11" s="1133" t="s">
        <v>471</v>
      </c>
      <c r="H11" s="1134"/>
      <c r="I11" s="1134"/>
      <c r="J11" s="1135"/>
      <c r="K11" s="267">
        <v>1011581</v>
      </c>
      <c r="L11" s="268">
        <v>9038</v>
      </c>
      <c r="M11" s="269">
        <v>3773</v>
      </c>
      <c r="N11" s="270">
        <v>139.5</v>
      </c>
    </row>
    <row r="12" spans="1:16" ht="13.5" customHeight="1">
      <c r="A12" s="248"/>
      <c r="B12" s="244"/>
      <c r="C12" s="244"/>
      <c r="D12" s="244"/>
      <c r="E12" s="244"/>
      <c r="F12" s="244"/>
      <c r="G12" s="1133" t="s">
        <v>472</v>
      </c>
      <c r="H12" s="1134"/>
      <c r="I12" s="1134"/>
      <c r="J12" s="1135"/>
      <c r="K12" s="267" t="s">
        <v>473</v>
      </c>
      <c r="L12" s="268" t="s">
        <v>473</v>
      </c>
      <c r="M12" s="269">
        <v>594</v>
      </c>
      <c r="N12" s="270" t="s">
        <v>473</v>
      </c>
    </row>
    <row r="13" spans="1:16" ht="13.5" customHeight="1">
      <c r="A13" s="248"/>
      <c r="B13" s="244"/>
      <c r="C13" s="244"/>
      <c r="D13" s="244"/>
      <c r="E13" s="244"/>
      <c r="F13" s="244"/>
      <c r="G13" s="1133" t="s">
        <v>474</v>
      </c>
      <c r="H13" s="1134"/>
      <c r="I13" s="1134"/>
      <c r="J13" s="1135"/>
      <c r="K13" s="267" t="s">
        <v>473</v>
      </c>
      <c r="L13" s="268" t="s">
        <v>473</v>
      </c>
      <c r="M13" s="269">
        <v>1</v>
      </c>
      <c r="N13" s="270" t="s">
        <v>473</v>
      </c>
    </row>
    <row r="14" spans="1:16" ht="13.5" customHeight="1">
      <c r="A14" s="248"/>
      <c r="B14" s="244"/>
      <c r="C14" s="244"/>
      <c r="D14" s="244"/>
      <c r="E14" s="244"/>
      <c r="F14" s="244"/>
      <c r="G14" s="1133" t="s">
        <v>475</v>
      </c>
      <c r="H14" s="1134"/>
      <c r="I14" s="1134"/>
      <c r="J14" s="1135"/>
      <c r="K14" s="267">
        <v>353378</v>
      </c>
      <c r="L14" s="268">
        <v>3157</v>
      </c>
      <c r="M14" s="269">
        <v>2438</v>
      </c>
      <c r="N14" s="270">
        <v>29.5</v>
      </c>
    </row>
    <row r="15" spans="1:16" ht="13.5" customHeight="1">
      <c r="A15" s="248"/>
      <c r="B15" s="244"/>
      <c r="C15" s="244"/>
      <c r="D15" s="244"/>
      <c r="E15" s="244"/>
      <c r="F15" s="244"/>
      <c r="G15" s="1133" t="s">
        <v>476</v>
      </c>
      <c r="H15" s="1134"/>
      <c r="I15" s="1134"/>
      <c r="J15" s="1135"/>
      <c r="K15" s="267">
        <v>143872</v>
      </c>
      <c r="L15" s="268">
        <v>1285</v>
      </c>
      <c r="M15" s="269">
        <v>1435</v>
      </c>
      <c r="N15" s="270">
        <v>-10.5</v>
      </c>
    </row>
    <row r="16" spans="1:16">
      <c r="A16" s="248"/>
      <c r="B16" s="244"/>
      <c r="C16" s="244"/>
      <c r="D16" s="244"/>
      <c r="E16" s="244"/>
      <c r="F16" s="244"/>
      <c r="G16" s="1136" t="s">
        <v>477</v>
      </c>
      <c r="H16" s="1137"/>
      <c r="I16" s="1137"/>
      <c r="J16" s="1138"/>
      <c r="K16" s="268">
        <v>-587793</v>
      </c>
      <c r="L16" s="268">
        <v>-5252</v>
      </c>
      <c r="M16" s="269">
        <v>-6041</v>
      </c>
      <c r="N16" s="270">
        <v>-13.1</v>
      </c>
    </row>
    <row r="17" spans="1:16">
      <c r="A17" s="248"/>
      <c r="B17" s="244"/>
      <c r="C17" s="244"/>
      <c r="D17" s="244"/>
      <c r="E17" s="244"/>
      <c r="F17" s="244"/>
      <c r="G17" s="1136" t="s">
        <v>170</v>
      </c>
      <c r="H17" s="1137"/>
      <c r="I17" s="1137"/>
      <c r="J17" s="1138"/>
      <c r="K17" s="268">
        <v>6690869</v>
      </c>
      <c r="L17" s="268">
        <v>59783</v>
      </c>
      <c r="M17" s="269">
        <v>65157</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5.19</v>
      </c>
      <c r="L21" s="281">
        <v>6.38</v>
      </c>
      <c r="M21" s="282">
        <v>-1.19</v>
      </c>
      <c r="N21" s="249"/>
      <c r="O21" s="283"/>
      <c r="P21" s="279"/>
    </row>
    <row r="22" spans="1:16" s="284" customFormat="1">
      <c r="A22" s="279"/>
      <c r="B22" s="249"/>
      <c r="C22" s="249"/>
      <c r="D22" s="249"/>
      <c r="E22" s="249"/>
      <c r="F22" s="249"/>
      <c r="G22" s="1130" t="s">
        <v>483</v>
      </c>
      <c r="H22" s="1131"/>
      <c r="I22" s="1131"/>
      <c r="J22" s="1132"/>
      <c r="K22" s="285">
        <v>98.1</v>
      </c>
      <c r="L22" s="286">
        <v>99.2</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2695769</v>
      </c>
      <c r="L32" s="294">
        <v>24087</v>
      </c>
      <c r="M32" s="295">
        <v>38103</v>
      </c>
      <c r="N32" s="296">
        <v>-36.799999999999997</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v>32</v>
      </c>
      <c r="N34" s="296" t="s">
        <v>473</v>
      </c>
    </row>
    <row r="35" spans="1:16" ht="27" customHeight="1">
      <c r="A35" s="248"/>
      <c r="B35" s="244"/>
      <c r="C35" s="244"/>
      <c r="D35" s="244"/>
      <c r="E35" s="244"/>
      <c r="F35" s="244"/>
      <c r="G35" s="1121" t="s">
        <v>489</v>
      </c>
      <c r="H35" s="1122"/>
      <c r="I35" s="1122"/>
      <c r="J35" s="1123"/>
      <c r="K35" s="294">
        <v>135083</v>
      </c>
      <c r="L35" s="294">
        <v>1207</v>
      </c>
      <c r="M35" s="295">
        <v>9772</v>
      </c>
      <c r="N35" s="296">
        <v>-87.6</v>
      </c>
    </row>
    <row r="36" spans="1:16" ht="27" customHeight="1">
      <c r="A36" s="248"/>
      <c r="B36" s="244"/>
      <c r="C36" s="244"/>
      <c r="D36" s="244"/>
      <c r="E36" s="244"/>
      <c r="F36" s="244"/>
      <c r="G36" s="1121" t="s">
        <v>490</v>
      </c>
      <c r="H36" s="1122"/>
      <c r="I36" s="1122"/>
      <c r="J36" s="1123"/>
      <c r="K36" s="294">
        <v>220614</v>
      </c>
      <c r="L36" s="294">
        <v>1971</v>
      </c>
      <c r="M36" s="295">
        <v>1367</v>
      </c>
      <c r="N36" s="296">
        <v>44.2</v>
      </c>
    </row>
    <row r="37" spans="1:16" ht="13.5" customHeight="1">
      <c r="A37" s="248"/>
      <c r="B37" s="244"/>
      <c r="C37" s="244"/>
      <c r="D37" s="244"/>
      <c r="E37" s="244"/>
      <c r="F37" s="244"/>
      <c r="G37" s="1121" t="s">
        <v>491</v>
      </c>
      <c r="H37" s="1122"/>
      <c r="I37" s="1122"/>
      <c r="J37" s="1123"/>
      <c r="K37" s="294" t="s">
        <v>473</v>
      </c>
      <c r="L37" s="294" t="s">
        <v>473</v>
      </c>
      <c r="M37" s="295">
        <v>888</v>
      </c>
      <c r="N37" s="296" t="s">
        <v>473</v>
      </c>
    </row>
    <row r="38" spans="1:16" ht="27" customHeight="1">
      <c r="A38" s="248"/>
      <c r="B38" s="244"/>
      <c r="C38" s="244"/>
      <c r="D38" s="244"/>
      <c r="E38" s="244"/>
      <c r="F38" s="244"/>
      <c r="G38" s="1124" t="s">
        <v>492</v>
      </c>
      <c r="H38" s="1125"/>
      <c r="I38" s="1125"/>
      <c r="J38" s="1126"/>
      <c r="K38" s="297" t="s">
        <v>473</v>
      </c>
      <c r="L38" s="297" t="s">
        <v>473</v>
      </c>
      <c r="M38" s="298">
        <v>2</v>
      </c>
      <c r="N38" s="299" t="s">
        <v>473</v>
      </c>
      <c r="O38" s="293"/>
    </row>
    <row r="39" spans="1:16">
      <c r="A39" s="248"/>
      <c r="B39" s="244"/>
      <c r="C39" s="244"/>
      <c r="D39" s="244"/>
      <c r="E39" s="244"/>
      <c r="F39" s="244"/>
      <c r="G39" s="1124" t="s">
        <v>493</v>
      </c>
      <c r="H39" s="1125"/>
      <c r="I39" s="1125"/>
      <c r="J39" s="1126"/>
      <c r="K39" s="300">
        <v>-714394</v>
      </c>
      <c r="L39" s="300">
        <v>-6383</v>
      </c>
      <c r="M39" s="301">
        <v>-6931</v>
      </c>
      <c r="N39" s="302">
        <v>-7.9</v>
      </c>
      <c r="O39" s="293"/>
    </row>
    <row r="40" spans="1:16" ht="27" customHeight="1">
      <c r="A40" s="248"/>
      <c r="B40" s="244"/>
      <c r="C40" s="244"/>
      <c r="D40" s="244"/>
      <c r="E40" s="244"/>
      <c r="F40" s="244"/>
      <c r="G40" s="1121" t="s">
        <v>494</v>
      </c>
      <c r="H40" s="1122"/>
      <c r="I40" s="1122"/>
      <c r="J40" s="1123"/>
      <c r="K40" s="300">
        <v>-2419297</v>
      </c>
      <c r="L40" s="300">
        <v>-21616</v>
      </c>
      <c r="M40" s="301">
        <v>-31548</v>
      </c>
      <c r="N40" s="302">
        <v>-31.5</v>
      </c>
      <c r="O40" s="293"/>
    </row>
    <row r="41" spans="1:16">
      <c r="A41" s="248"/>
      <c r="B41" s="244"/>
      <c r="C41" s="244"/>
      <c r="D41" s="244"/>
      <c r="E41" s="244"/>
      <c r="F41" s="244"/>
      <c r="G41" s="1127" t="s">
        <v>280</v>
      </c>
      <c r="H41" s="1128"/>
      <c r="I41" s="1128"/>
      <c r="J41" s="1129"/>
      <c r="K41" s="294">
        <v>-82225</v>
      </c>
      <c r="L41" s="300">
        <v>-735</v>
      </c>
      <c r="M41" s="301">
        <v>11686</v>
      </c>
      <c r="N41" s="302">
        <v>-106.3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1856600</v>
      </c>
      <c r="J51" s="320">
        <v>17557</v>
      </c>
      <c r="K51" s="321">
        <v>-4.8</v>
      </c>
      <c r="L51" s="322">
        <v>35965</v>
      </c>
      <c r="M51" s="323">
        <v>4.7</v>
      </c>
      <c r="N51" s="324">
        <v>-9.5</v>
      </c>
    </row>
    <row r="52" spans="1:14">
      <c r="A52" s="248"/>
      <c r="B52" s="244"/>
      <c r="C52" s="244"/>
      <c r="D52" s="244"/>
      <c r="E52" s="244"/>
      <c r="F52" s="244"/>
      <c r="G52" s="325"/>
      <c r="H52" s="326" t="s">
        <v>505</v>
      </c>
      <c r="I52" s="327">
        <v>1458072</v>
      </c>
      <c r="J52" s="328">
        <v>13789</v>
      </c>
      <c r="K52" s="329">
        <v>19.600000000000001</v>
      </c>
      <c r="L52" s="330">
        <v>20136</v>
      </c>
      <c r="M52" s="331">
        <v>1.6</v>
      </c>
      <c r="N52" s="332">
        <v>18</v>
      </c>
    </row>
    <row r="53" spans="1:14">
      <c r="A53" s="248"/>
      <c r="B53" s="244"/>
      <c r="C53" s="244"/>
      <c r="D53" s="244"/>
      <c r="E53" s="244"/>
      <c r="F53" s="244"/>
      <c r="G53" s="310" t="s">
        <v>506</v>
      </c>
      <c r="H53" s="311"/>
      <c r="I53" s="319">
        <v>2009783</v>
      </c>
      <c r="J53" s="320">
        <v>18915</v>
      </c>
      <c r="K53" s="321">
        <v>7.7</v>
      </c>
      <c r="L53" s="322">
        <v>41433</v>
      </c>
      <c r="M53" s="323">
        <v>15.2</v>
      </c>
      <c r="N53" s="324">
        <v>-7.5</v>
      </c>
    </row>
    <row r="54" spans="1:14">
      <c r="A54" s="248"/>
      <c r="B54" s="244"/>
      <c r="C54" s="244"/>
      <c r="D54" s="244"/>
      <c r="E54" s="244"/>
      <c r="F54" s="244"/>
      <c r="G54" s="325"/>
      <c r="H54" s="326" t="s">
        <v>505</v>
      </c>
      <c r="I54" s="327">
        <v>1435598</v>
      </c>
      <c r="J54" s="328">
        <v>13511</v>
      </c>
      <c r="K54" s="329">
        <v>-2</v>
      </c>
      <c r="L54" s="330">
        <v>22351</v>
      </c>
      <c r="M54" s="331">
        <v>11</v>
      </c>
      <c r="N54" s="332">
        <v>-13</v>
      </c>
    </row>
    <row r="55" spans="1:14">
      <c r="A55" s="248"/>
      <c r="B55" s="244"/>
      <c r="C55" s="244"/>
      <c r="D55" s="244"/>
      <c r="E55" s="244"/>
      <c r="F55" s="244"/>
      <c r="G55" s="310" t="s">
        <v>507</v>
      </c>
      <c r="H55" s="311"/>
      <c r="I55" s="319">
        <v>2814978</v>
      </c>
      <c r="J55" s="320">
        <v>25799</v>
      </c>
      <c r="K55" s="321">
        <v>36.4</v>
      </c>
      <c r="L55" s="322">
        <v>43493</v>
      </c>
      <c r="M55" s="323">
        <v>5</v>
      </c>
      <c r="N55" s="324">
        <v>31.4</v>
      </c>
    </row>
    <row r="56" spans="1:14">
      <c r="A56" s="248"/>
      <c r="B56" s="244"/>
      <c r="C56" s="244"/>
      <c r="D56" s="244"/>
      <c r="E56" s="244"/>
      <c r="F56" s="244"/>
      <c r="G56" s="325"/>
      <c r="H56" s="326" t="s">
        <v>505</v>
      </c>
      <c r="I56" s="327">
        <v>2160756</v>
      </c>
      <c r="J56" s="328">
        <v>19803</v>
      </c>
      <c r="K56" s="329">
        <v>46.6</v>
      </c>
      <c r="L56" s="330">
        <v>23254</v>
      </c>
      <c r="M56" s="331">
        <v>4</v>
      </c>
      <c r="N56" s="332">
        <v>42.6</v>
      </c>
    </row>
    <row r="57" spans="1:14">
      <c r="A57" s="248"/>
      <c r="B57" s="244"/>
      <c r="C57" s="244"/>
      <c r="D57" s="244"/>
      <c r="E57" s="244"/>
      <c r="F57" s="244"/>
      <c r="G57" s="310" t="s">
        <v>508</v>
      </c>
      <c r="H57" s="311"/>
      <c r="I57" s="319">
        <v>4447998</v>
      </c>
      <c r="J57" s="320">
        <v>40392</v>
      </c>
      <c r="K57" s="321">
        <v>56.6</v>
      </c>
      <c r="L57" s="322">
        <v>50840</v>
      </c>
      <c r="M57" s="323">
        <v>16.899999999999999</v>
      </c>
      <c r="N57" s="324">
        <v>39.700000000000003</v>
      </c>
    </row>
    <row r="58" spans="1:14">
      <c r="A58" s="248"/>
      <c r="B58" s="244"/>
      <c r="C58" s="244"/>
      <c r="D58" s="244"/>
      <c r="E58" s="244"/>
      <c r="F58" s="244"/>
      <c r="G58" s="325"/>
      <c r="H58" s="326" t="s">
        <v>505</v>
      </c>
      <c r="I58" s="327">
        <v>3524481</v>
      </c>
      <c r="J58" s="328">
        <v>32006</v>
      </c>
      <c r="K58" s="329">
        <v>61.6</v>
      </c>
      <c r="L58" s="330">
        <v>25367</v>
      </c>
      <c r="M58" s="331">
        <v>9.1</v>
      </c>
      <c r="N58" s="332">
        <v>52.5</v>
      </c>
    </row>
    <row r="59" spans="1:14">
      <c r="A59" s="248"/>
      <c r="B59" s="244"/>
      <c r="C59" s="244"/>
      <c r="D59" s="244"/>
      <c r="E59" s="244"/>
      <c r="F59" s="244"/>
      <c r="G59" s="310" t="s">
        <v>509</v>
      </c>
      <c r="H59" s="311"/>
      <c r="I59" s="319">
        <v>8080344</v>
      </c>
      <c r="J59" s="320">
        <v>72197</v>
      </c>
      <c r="K59" s="321">
        <v>78.7</v>
      </c>
      <c r="L59" s="322">
        <v>53605</v>
      </c>
      <c r="M59" s="323">
        <v>5.4</v>
      </c>
      <c r="N59" s="324">
        <v>73.3</v>
      </c>
    </row>
    <row r="60" spans="1:14">
      <c r="A60" s="248"/>
      <c r="B60" s="244"/>
      <c r="C60" s="244"/>
      <c r="D60" s="244"/>
      <c r="E60" s="244"/>
      <c r="F60" s="244"/>
      <c r="G60" s="325"/>
      <c r="H60" s="326" t="s">
        <v>505</v>
      </c>
      <c r="I60" s="333">
        <v>5335684</v>
      </c>
      <c r="J60" s="328">
        <v>47674</v>
      </c>
      <c r="K60" s="329">
        <v>49</v>
      </c>
      <c r="L60" s="330">
        <v>28343</v>
      </c>
      <c r="M60" s="331">
        <v>11.7</v>
      </c>
      <c r="N60" s="332">
        <v>37.299999999999997</v>
      </c>
    </row>
    <row r="61" spans="1:14">
      <c r="A61" s="248"/>
      <c r="B61" s="244"/>
      <c r="C61" s="244"/>
      <c r="D61" s="244"/>
      <c r="E61" s="244"/>
      <c r="F61" s="244"/>
      <c r="G61" s="310" t="s">
        <v>510</v>
      </c>
      <c r="H61" s="334"/>
      <c r="I61" s="335">
        <v>3841941</v>
      </c>
      <c r="J61" s="336">
        <v>34972</v>
      </c>
      <c r="K61" s="337">
        <v>34.9</v>
      </c>
      <c r="L61" s="338">
        <v>45067</v>
      </c>
      <c r="M61" s="339">
        <v>9.4</v>
      </c>
      <c r="N61" s="324">
        <v>25.5</v>
      </c>
    </row>
    <row r="62" spans="1:14">
      <c r="A62" s="248"/>
      <c r="B62" s="244"/>
      <c r="C62" s="244"/>
      <c r="D62" s="244"/>
      <c r="E62" s="244"/>
      <c r="F62" s="244"/>
      <c r="G62" s="325"/>
      <c r="H62" s="326" t="s">
        <v>505</v>
      </c>
      <c r="I62" s="327">
        <v>2782918</v>
      </c>
      <c r="J62" s="328">
        <v>25357</v>
      </c>
      <c r="K62" s="329">
        <v>35</v>
      </c>
      <c r="L62" s="330">
        <v>23890</v>
      </c>
      <c r="M62" s="331">
        <v>7.5</v>
      </c>
      <c r="N62" s="332">
        <v>27.5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0" zoomScale="70" zoomScaleNormal="70" zoomScaleSheetLayoutView="100" workbookViewId="0">
      <selection activeCell="O44" sqref="O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8.84</v>
      </c>
      <c r="G47" s="12">
        <v>9.2100000000000009</v>
      </c>
      <c r="H47" s="12">
        <v>11.82</v>
      </c>
      <c r="I47" s="12">
        <v>15.55</v>
      </c>
      <c r="J47" s="13">
        <v>15.45</v>
      </c>
    </row>
    <row r="48" spans="2:10" ht="57.75" customHeight="1">
      <c r="B48" s="14"/>
      <c r="C48" s="1141" t="s">
        <v>4</v>
      </c>
      <c r="D48" s="1141"/>
      <c r="E48" s="1142"/>
      <c r="F48" s="15">
        <v>6.03</v>
      </c>
      <c r="G48" s="16">
        <v>6.79</v>
      </c>
      <c r="H48" s="16">
        <v>7.2</v>
      </c>
      <c r="I48" s="16">
        <v>6.02</v>
      </c>
      <c r="J48" s="17">
        <v>5.91</v>
      </c>
    </row>
    <row r="49" spans="2:10" ht="57.75" customHeight="1" thickBot="1">
      <c r="B49" s="18"/>
      <c r="C49" s="1143" t="s">
        <v>5</v>
      </c>
      <c r="D49" s="1143"/>
      <c r="E49" s="1144"/>
      <c r="F49" s="19" t="s">
        <v>517</v>
      </c>
      <c r="G49" s="20">
        <v>1.39</v>
      </c>
      <c r="H49" s="20">
        <v>3.13</v>
      </c>
      <c r="I49" s="20">
        <v>4.92</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M35" sqref="M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8.6</v>
      </c>
      <c r="G34" s="33">
        <v>8.77</v>
      </c>
      <c r="H34" s="33">
        <v>8.6300000000000008</v>
      </c>
      <c r="I34" s="33">
        <v>8.93</v>
      </c>
      <c r="J34" s="34">
        <v>8.56</v>
      </c>
      <c r="K34" s="22"/>
      <c r="L34" s="22"/>
      <c r="M34" s="22"/>
      <c r="N34" s="22"/>
      <c r="O34" s="22"/>
      <c r="P34" s="22"/>
    </row>
    <row r="35" spans="1:16" ht="39" customHeight="1">
      <c r="A35" s="22"/>
      <c r="B35" s="35"/>
      <c r="C35" s="1145" t="s">
        <v>520</v>
      </c>
      <c r="D35" s="1146"/>
      <c r="E35" s="1147"/>
      <c r="F35" s="36">
        <v>6.03</v>
      </c>
      <c r="G35" s="37">
        <v>6.78</v>
      </c>
      <c r="H35" s="37">
        <v>7.2</v>
      </c>
      <c r="I35" s="37">
        <v>6.02</v>
      </c>
      <c r="J35" s="38">
        <v>5.9</v>
      </c>
      <c r="K35" s="22"/>
      <c r="L35" s="22"/>
      <c r="M35" s="22"/>
      <c r="N35" s="22"/>
      <c r="O35" s="22"/>
      <c r="P35" s="22"/>
    </row>
    <row r="36" spans="1:16" ht="39" customHeight="1">
      <c r="A36" s="22"/>
      <c r="B36" s="35"/>
      <c r="C36" s="1145" t="s">
        <v>521</v>
      </c>
      <c r="D36" s="1146"/>
      <c r="E36" s="1147"/>
      <c r="F36" s="36">
        <v>1.1499999999999999</v>
      </c>
      <c r="G36" s="37">
        <v>2.88</v>
      </c>
      <c r="H36" s="37">
        <v>1.55</v>
      </c>
      <c r="I36" s="37">
        <v>2.0499999999999998</v>
      </c>
      <c r="J36" s="38">
        <v>3.28</v>
      </c>
      <c r="K36" s="22"/>
      <c r="L36" s="22"/>
      <c r="M36" s="22"/>
      <c r="N36" s="22"/>
      <c r="O36" s="22"/>
      <c r="P36" s="22"/>
    </row>
    <row r="37" spans="1:16" ht="39" customHeight="1">
      <c r="A37" s="22"/>
      <c r="B37" s="35"/>
      <c r="C37" s="1145" t="s">
        <v>522</v>
      </c>
      <c r="D37" s="1146"/>
      <c r="E37" s="1147"/>
      <c r="F37" s="36">
        <v>0.1</v>
      </c>
      <c r="G37" s="37">
        <v>0.72</v>
      </c>
      <c r="H37" s="37">
        <v>0.96</v>
      </c>
      <c r="I37" s="37">
        <v>0.96</v>
      </c>
      <c r="J37" s="38">
        <v>0.45</v>
      </c>
      <c r="K37" s="22"/>
      <c r="L37" s="22"/>
      <c r="M37" s="22"/>
      <c r="N37" s="22"/>
      <c r="O37" s="22"/>
      <c r="P37" s="22"/>
    </row>
    <row r="38" spans="1:16" ht="39" customHeight="1">
      <c r="A38" s="22"/>
      <c r="B38" s="35"/>
      <c r="C38" s="1145" t="s">
        <v>523</v>
      </c>
      <c r="D38" s="1146"/>
      <c r="E38" s="1147"/>
      <c r="F38" s="36">
        <v>0.15</v>
      </c>
      <c r="G38" s="37">
        <v>0.15</v>
      </c>
      <c r="H38" s="37">
        <v>0.14000000000000001</v>
      </c>
      <c r="I38" s="37">
        <v>0.13</v>
      </c>
      <c r="J38" s="38">
        <v>0.19</v>
      </c>
      <c r="K38" s="22"/>
      <c r="L38" s="22"/>
      <c r="M38" s="22"/>
      <c r="N38" s="22"/>
      <c r="O38" s="22"/>
      <c r="P38" s="22"/>
    </row>
    <row r="39" spans="1:16" ht="39" customHeight="1">
      <c r="A39" s="22"/>
      <c r="B39" s="35"/>
      <c r="C39" s="1145" t="s">
        <v>524</v>
      </c>
      <c r="D39" s="1146"/>
      <c r="E39" s="1147"/>
      <c r="F39" s="36">
        <v>0.01</v>
      </c>
      <c r="G39" s="37">
        <v>0.03</v>
      </c>
      <c r="H39" s="37">
        <v>0.08</v>
      </c>
      <c r="I39" s="37">
        <v>0.01</v>
      </c>
      <c r="J39" s="38">
        <v>0.06</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526</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65" zoomScaleNormal="65" zoomScaleSheetLayoutView="55" workbookViewId="0">
      <selection activeCell="N52" sqref="N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2967</v>
      </c>
      <c r="L45" s="60">
        <v>2835</v>
      </c>
      <c r="M45" s="60">
        <v>2788</v>
      </c>
      <c r="N45" s="60">
        <v>2741</v>
      </c>
      <c r="O45" s="61">
        <v>2696</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256</v>
      </c>
      <c r="L48" s="64">
        <v>203</v>
      </c>
      <c r="M48" s="64">
        <v>196</v>
      </c>
      <c r="N48" s="64">
        <v>167</v>
      </c>
      <c r="O48" s="65">
        <v>135</v>
      </c>
      <c r="P48" s="48"/>
      <c r="Q48" s="48"/>
      <c r="R48" s="48"/>
      <c r="S48" s="48"/>
      <c r="T48" s="48"/>
      <c r="U48" s="48"/>
    </row>
    <row r="49" spans="1:21" ht="30.75" customHeight="1">
      <c r="A49" s="48"/>
      <c r="B49" s="1163"/>
      <c r="C49" s="1164"/>
      <c r="D49" s="62"/>
      <c r="E49" s="1155" t="s">
        <v>16</v>
      </c>
      <c r="F49" s="1155"/>
      <c r="G49" s="1155"/>
      <c r="H49" s="1155"/>
      <c r="I49" s="1155"/>
      <c r="J49" s="1156"/>
      <c r="K49" s="63">
        <v>167</v>
      </c>
      <c r="L49" s="64">
        <v>173</v>
      </c>
      <c r="M49" s="64">
        <v>191</v>
      </c>
      <c r="N49" s="64">
        <v>141</v>
      </c>
      <c r="O49" s="65">
        <v>221</v>
      </c>
      <c r="P49" s="48"/>
      <c r="Q49" s="48"/>
      <c r="R49" s="48"/>
      <c r="S49" s="48"/>
      <c r="T49" s="48"/>
      <c r="U49" s="48"/>
    </row>
    <row r="50" spans="1:21" ht="30.75" customHeight="1">
      <c r="A50" s="48"/>
      <c r="B50" s="1163"/>
      <c r="C50" s="1164"/>
      <c r="D50" s="62"/>
      <c r="E50" s="1155" t="s">
        <v>17</v>
      </c>
      <c r="F50" s="1155"/>
      <c r="G50" s="1155"/>
      <c r="H50" s="1155"/>
      <c r="I50" s="1155"/>
      <c r="J50" s="1156"/>
      <c r="K50" s="63">
        <v>177</v>
      </c>
      <c r="L50" s="64">
        <v>174</v>
      </c>
      <c r="M50" s="64">
        <v>171</v>
      </c>
      <c r="N50" s="64">
        <v>169</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2854</v>
      </c>
      <c r="L52" s="64">
        <v>2961</v>
      </c>
      <c r="M52" s="64">
        <v>2897</v>
      </c>
      <c r="N52" s="64">
        <v>2916</v>
      </c>
      <c r="O52" s="65">
        <v>3133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713</v>
      </c>
      <c r="L53" s="69">
        <v>424</v>
      </c>
      <c r="M53" s="69">
        <v>449</v>
      </c>
      <c r="N53" s="69">
        <v>302</v>
      </c>
      <c r="O53" s="70">
        <v>-81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2016-04-18T00:01:54Z</cp:lastPrinted>
  <dcterms:created xsi:type="dcterms:W3CDTF">2016-02-15T00:59:42Z</dcterms:created>
  <dcterms:modified xsi:type="dcterms:W3CDTF">2016-04-25T05:45:43Z</dcterms:modified>
  <cp:category/>
</cp:coreProperties>
</file>