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K74" i="11" l="1"/>
  <c r="BG35" i="9" l="1"/>
  <c r="BG34"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CO34" i="9" s="1"/>
  <c r="BE41" i="9"/>
  <c r="AM41" i="9"/>
  <c r="U41" i="9"/>
  <c r="C41" i="9"/>
  <c r="CO40" i="9"/>
  <c r="BW40" i="9"/>
  <c r="BE40" i="9"/>
  <c r="AM40" i="9"/>
  <c r="C40" i="9"/>
  <c r="CO39" i="9"/>
  <c r="BW39" i="9"/>
  <c r="BE39" i="9"/>
  <c r="AM39" i="9"/>
  <c r="C39" i="9"/>
  <c r="CO38" i="9"/>
  <c r="BW38" i="9"/>
  <c r="BE38" i="9"/>
  <c r="AM38" i="9"/>
  <c r="CO37" i="9"/>
  <c r="BW37" i="9"/>
  <c r="BE37" i="9"/>
  <c r="AM37" i="9"/>
  <c r="CO36" i="9"/>
  <c r="BW36" i="9"/>
  <c r="BE36" i="9"/>
  <c r="AM36" i="9"/>
  <c r="CO35" i="9"/>
  <c r="BW35" i="9"/>
  <c r="AM35" i="9"/>
  <c r="C35" i="9"/>
  <c r="C36" i="9" s="1"/>
  <c r="BW34" i="9"/>
  <c r="C34" i="9"/>
  <c r="U34" i="9" l="1"/>
  <c r="U35" i="9" s="1"/>
  <c r="U36" i="9" s="1"/>
  <c r="U37" i="9" s="1"/>
  <c r="U38" i="9" s="1"/>
  <c r="U39" i="9" s="1"/>
  <c r="U40" i="9" s="1"/>
  <c r="C37" i="9"/>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<sst xmlns="http://schemas.openxmlformats.org/spreadsheetml/2006/main" count="963" uniqueCount="557">
  <si>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</si>
  <si>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</si>
  <si>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</si>
  <si>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</si>
  <si>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</si>
  <si>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</si>
  <si>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</si>
  <si>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</si>
  <si>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</si>
  <si>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</si>
  <si>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</si>
  <si>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</si>
  <si>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</si>
  <si>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</si>
  <si>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</si>
  <si>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</si>
  <si>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</si>
  <si>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</si>
  <si>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</si>
  <si>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</si>
  <si>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</si>
  <si>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</si>
  <si>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</si>
  <si>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</si>
  <si>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</si>
  <si>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</si>
  <si>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</si>
  <si>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</si>
  <si>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</si>
  <si>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</si>
  <si>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</si>
  <si>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</si>
  <si>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</si>
  <si>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</si>
  <si>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</si>
  <si>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</si>
  <si>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</si>
  <si>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</si>
  <si>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</si>
  <si>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</si>
  <si>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</si>
  <si>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</si>
  <si>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</si>
  <si>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</si>
  <si>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</si>
  <si>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</si>
  <si>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</si>
  <si>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</si>
  <si>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</si>
  <si>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</si>
  <si>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</si>
  <si>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</si>
  <si>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</si>
  <si>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</si>
  <si>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</si>
  <si>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</si>
  <si>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</si>
  <si>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</si>
  <si>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</si>
  <si>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</si>
  <si>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</si>
  <si>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</si>
  <si>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</si>
  <si>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</si>
  <si>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</si>
  <si>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</si>
  <si>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</si>
  <si>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</si>
  <si>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</si>
  <si>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</si>
  <si>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</si>
  <si>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</si>
  <si>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</si>
  <si>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</si>
  <si>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</si>
  <si>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</si>
  <si>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</si>
  <si>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</si>
  <si>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</si>
  <si>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</si>
  <si>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</si>
  <si>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飯能市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</si>
  <si>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</si>
  <si>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</si>
  <si>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</si>
  <si>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</si>
  <si>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</si>
  <si>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</si>
  <si>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</si>
  <si>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</si>
  <si>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</si>
  <si>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</si>
  <si>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</si>
  <si>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</si>
  <si>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</si>
  <si>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</si>
  <si>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</si>
  <si>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</si>
  <si>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</si>
  <si>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</si>
  <si>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</si>
  <si>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</si>
  <si>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</si>
  <si>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</si>
  <si>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</si>
  <si>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</si>
  <si>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</si>
  <si>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</si>
  <si>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</si>
  <si>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</si>
  <si>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</si>
  <si>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</si>
  <si>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</si>
  <si>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</si>
  <si>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</si>
  <si>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</si>
  <si>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</si>
  <si>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</si>
  <si>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</si>
  <si>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</si>
  <si>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</si>
  <si>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</si>
  <si>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</si>
  <si>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</si>
  <si>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</si>
  <si>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</si>
  <si>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</si>
  <si>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</si>
  <si>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</si>
  <si>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</si>
  <si>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</si>
  <si>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</si>
  <si>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</si>
  <si>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</si>
  <si>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</si>
  <si>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</si>
  <si>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</si>
  <si>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</si>
  <si>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</si>
  <si>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</si>
  <si>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</si>
  <si>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</si>
  <si>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</si>
  <si>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</si>
  <si>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</si>
  <si>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</si>
  <si>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</si>
  <si>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</si>
  <si>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</si>
  <si>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</si>
  <si>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</si>
  <si>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</si>
  <si>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</si>
  <si>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</si>
  <si>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</si>
  <si>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</si>
  <si>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</si>
  <si>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</si>
  <si>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</si>
  <si>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</si>
  <si>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</si>
  <si>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</si>
  <si>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</si>
  <si>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</si>
  <si>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</si>
  <si>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</si>
  <si>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</si>
  <si>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</si>
  <si>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</si>
  <si>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</si>
  <si>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</si>
  <si>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</si>
  <si>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</si>
  <si>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</si>
  <si>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</si>
  <si>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</si>
  <si>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</si>
  <si>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</si>
  <si>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</si>
  <si>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</si>
  <si>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</si>
  <si>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</si>
  <si>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</si>
  <si>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</si>
  <si>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</si>
  <si>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</si>
  <si>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</si>
  <si>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</si>
  <si>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</si>
  <si>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</si>
  <si>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</si>
  <si>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</si>
  <si>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</si>
  <si>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</si>
  <si>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</si>
  <si>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埼玉県飯能市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</si>
  <si>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</si>
  <si>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</si>
  <si>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</si>
  <si>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</si>
  <si>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</si>
  <si>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</si>
  <si>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</si>
  <si>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</si>
  <si>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</si>
  <si>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</si>
  <si>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</si>
  <si>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</si>
  <si>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</si>
  <si>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</si>
  <si>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</si>
  <si>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</si>
  <si>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</si>
  <si>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</si>
  <si>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</si>
  <si>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</si>
  <si>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</si>
  <si>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</si>
  <si>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</si>
  <si>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</si>
  <si>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</si>
  <si>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</si>
  <si>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</si>
  <si>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</si>
  <si>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</si>
  <si>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</si>
  <si>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</si>
  <si>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</si>
  <si>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</si>
  <si>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</si>
  <si>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</si>
  <si>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</si>
  <si>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</si>
  <si>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</si>
  <si>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</si>
  <si>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</si>
  <si>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</si>
  <si>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</si>
  <si>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</si>
  <si>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</si>
  <si>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</si>
  <si>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</si>
  <si>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</si>
  <si>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</si>
  <si>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</si>
  <si>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</si>
  <si>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</si>
  <si>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</si>
  <si>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</si>
  <si>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</si>
  <si>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</si>
  <si>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</si>
  <si>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</si>
  <si>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</si>
  <si>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</si>
  <si>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</si>
  <si>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</si>
  <si>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</si>
  <si>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</si>
  <si>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</si>
  <si>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</si>
  <si>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</si>
  <si>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</si>
  <si>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</si>
  <si>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</si>
  <si>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</si>
  <si>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</si>
  <si>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</si>
  <si>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</si>
  <si>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</si>
  <si>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</si>
  <si>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</si>
  <si>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</si>
  <si>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</si>
  <si>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</si>
  <si>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</si>
  <si>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</si>
  <si>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</si>
  <si>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</si>
  <si>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</si>
  <si>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</si>
  <si>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</si>
  <si>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</si>
  <si>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</si>
  <si>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</si>
  <si>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</si>
  <si>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</si>
  <si>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</si>
  <si>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</si>
  <si>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</si>
  <si>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</si>
  <si>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</si>
  <si>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</si>
  <si>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</si>
  <si>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</si>
  <si>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</si>
  <si>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</si>
  <si>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</si>
  <si>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</si>
  <si>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</si>
  <si>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</si>
  <si>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</si>
  <si>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</si>
  <si>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</si>
  <si>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</si>
  <si>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</si>
  <si>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</si>
  <si>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</si>
  <si>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</si>
  <si>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</si>
  <si>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</si>
  <si>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</si>
  <si>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</si>
  <si>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</si>
  <si>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</si>
  <si>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</si>
  <si>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</si>
  <si>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</si>
  <si>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</si>
  <si>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</si>
  <si>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</si>
  <si>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</si>
  <si>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</si>
  <si>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</si>
  <si>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</si>
  <si>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</si>
  <si>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</si>
  <si>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</si>
  <si>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</si>
  <si>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</si>
  <si>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</si>
  <si>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</si>
  <si>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</si>
  <si>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</si>
  <si>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</si>
  <si>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</si>
  <si>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</si>
  <si>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</si>
  <si>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</si>
  <si>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</si>
  <si>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</si>
  <si>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</si>
  <si>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</si>
  <si>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</si>
  <si>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</si>
  <si>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埼玉県飯能市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</si>
  <si>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</si>
  <si>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</si>
  <si>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</si>
  <si>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</si>
  <si>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</si>
  <si>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</si>
  <si>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</si>
  <si>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</si>
  <si>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</si>
  <si>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</si>
  <si>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</si>
  <si>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</si>
  <si>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</si>
  <si>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</si>
  <si>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</si>
  <si>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</si>
  <si>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</si>
  <si>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</si>
  <si>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</si>
  <si>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</si>
  <si>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笠縫土地区画整理特別会計</t>
    <phoneticPr fontId="5"/>
  </si>
  <si>
    <t>双柳南部土地区画整理特別会計</t>
    <phoneticPr fontId="5"/>
  </si>
  <si>
    <t>岩沢北部土地区画整理特別会計</t>
    <phoneticPr fontId="5"/>
  </si>
  <si>
    <t>岩沢南部土地区画整理特別会計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</si>
  <si>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</si>
  <si>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</si>
  <si>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</si>
  <si>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</si>
  <si>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</si>
  <si>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</si>
  <si>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</si>
  <si>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</si>
  <si>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</si>
  <si>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</si>
  <si>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</si>
  <si>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</si>
  <si>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</si>
  <si>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</si>
  <si>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国民健康保険特別会計（南高麗診療所勘定）</t>
    <phoneticPr fontId="5"/>
  </si>
  <si>
    <t>国民健康保険特別会計（名栗診療所勘定）</t>
    <phoneticPr fontId="5"/>
  </si>
  <si>
    <t>介護保険特別会計</t>
    <phoneticPr fontId="5"/>
  </si>
  <si>
    <t>後期高齢者医療特別会計</t>
    <phoneticPr fontId="5"/>
  </si>
  <si>
    <t>訪問看護ステーション特別会計</t>
    <phoneticPr fontId="5"/>
  </si>
  <si>
    <t>介護サービス想定事業会計（介護老人保健施設）</t>
    <phoneticPr fontId="5"/>
  </si>
  <si>
    <t>水道事業会計</t>
    <phoneticPr fontId="5"/>
  </si>
  <si>
    <t>法適用企業</t>
    <phoneticPr fontId="5"/>
  </si>
  <si>
    <t>下水道特別会計</t>
    <phoneticPr fontId="5"/>
  </si>
  <si>
    <t>法非適用企業</t>
    <phoneticPr fontId="5"/>
  </si>
  <si>
    <t>特定環境保全公共下水道特別会計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</si>
  <si>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</si>
  <si>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</si>
  <si>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</si>
  <si>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</si>
  <si>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</si>
  <si>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</si>
  <si>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</si>
  <si>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</si>
  <si>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</si>
  <si>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</si>
  <si>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</si>
  <si>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</si>
  <si>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</si>
  <si>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</si>
  <si>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</si>
  <si>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</si>
  <si>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</si>
  <si>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</si>
  <si>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</si>
  <si>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</si>
  <si>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</si>
  <si>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</si>
  <si>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</si>
  <si>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</si>
  <si>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</si>
  <si>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</si>
  <si>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</si>
  <si>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</si>
  <si>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</si>
  <si>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</si>
  <si>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</si>
  <si>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</si>
  <si>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</si>
  <si>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</si>
  <si>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</si>
  <si>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</si>
  <si>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</si>
  <si>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</si>
  <si>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</si>
  <si>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</si>
  <si>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</si>
  <si>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</si>
  <si>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</si>
  <si>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</si>
  <si>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</si>
  <si>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</si>
  <si>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</si>
  <si>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</si>
  <si>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</si>
  <si>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</si>
  <si>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</si>
  <si>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</si>
  <si>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</si>
  <si>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</si>
  <si>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</si>
  <si>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</si>
  <si>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</si>
  <si>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</si>
  <si>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</si>
  <si>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</si>
  <si>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</si>
  <si>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</si>
  <si>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</si>
  <si>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</si>
  <si>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</si>
  <si>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</si>
  <si>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</si>
  <si>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</si>
  <si>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</si>
  <si>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</si>
  <si>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</si>
  <si>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</si>
  <si>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</si>
  <si>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</si>
  <si>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</si>
  <si>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</si>
  <si>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</si>
  <si>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</si>
  <si>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</si>
  <si>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</si>
  <si>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</si>
  <si>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</si>
  <si>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</si>
  <si>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</si>
  <si>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</si>
  <si>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</si>
  <si>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</si>
  <si>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</si>
  <si>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</si>
  <si>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</si>
  <si>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</si>
  <si>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</si>
  <si>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</si>
  <si>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</si>
  <si>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</si>
  <si>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</si>
  <si>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</si>
  <si>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</si>
  <si>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</si>
  <si>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</si>
  <si>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</si>
  <si>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</si>
  <si>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</si>
  <si>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</si>
  <si>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</si>
  <si>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</si>
  <si>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</si>
  <si>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</si>
  <si>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</si>
  <si>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</si>
  <si>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</si>
  <si>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</si>
  <si>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</si>
  <si>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</si>
  <si>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</si>
  <si>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</si>
  <si>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</si>
  <si>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</si>
  <si>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</si>
  <si>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</si>
  <si>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</si>
  <si>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</si>
  <si>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</si>
  <si>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</si>
  <si>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</si>
  <si>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</si>
  <si>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</si>
  <si>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</si>
  <si>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</si>
  <si>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</si>
  <si>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</si>
  <si>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</si>
  <si>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</si>
  <si>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</si>
  <si>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0.99</t>
  </si>
  <si>
    <t>▲ 4.43</t>
  </si>
  <si>
    <t>一般会計</t>
  </si>
  <si>
    <t>水道事業会計</t>
  </si>
  <si>
    <t>国民健康保険特別会計（事業勘定）</t>
  </si>
  <si>
    <t>介護保険特別会計</t>
  </si>
  <si>
    <t>笠縫土地区画整理特別会計</t>
  </si>
  <si>
    <t>双柳南部土地区画整理特別会計</t>
  </si>
  <si>
    <t>下水道特別会計</t>
  </si>
  <si>
    <t>特定環境保全公共下水道特別会計</t>
  </si>
  <si>
    <t>その他会計（赤字）</t>
  </si>
  <si>
    <t>その他会計（黒字）</t>
  </si>
  <si>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</si>
  <si>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</si>
  <si>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</si>
  <si>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</si>
  <si>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</si>
  <si>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</si>
  <si>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</si>
  <si>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</si>
  <si>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</si>
  <si>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</si>
  <si>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</si>
  <si>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t>
    <phoneticPr fontId="2"/>
  </si>
  <si>
    <t>-</t>
    <phoneticPr fontId="2"/>
  </si>
  <si>
    <t>飯能市土地開発公社</t>
    <rPh sb="0" eb="3">
      <t>ハンノウシ</t>
    </rPh>
    <rPh sb="3" eb="5">
      <t>トチ</t>
    </rPh>
    <rPh sb="5" eb="7">
      <t>カイハツ</t>
    </rPh>
    <rPh sb="7" eb="9">
      <t>コウシャ</t>
    </rPh>
    <phoneticPr fontId="2"/>
  </si>
  <si>
    <t>広域飯能斎場組合</t>
    <rPh sb="0" eb="2">
      <t>コウイキ</t>
    </rPh>
    <rPh sb="2" eb="4">
      <t>ハンノウ</t>
    </rPh>
    <rPh sb="4" eb="6">
      <t>サイジョウ</t>
    </rPh>
    <rPh sb="6" eb="8">
      <t>クミアイ</t>
    </rPh>
    <phoneticPr fontId="2"/>
  </si>
  <si>
    <t>埼玉西部消防組合</t>
    <rPh sb="0" eb="2">
      <t>サイタマ</t>
    </rPh>
    <rPh sb="2" eb="4">
      <t>セイブ</t>
    </rPh>
    <rPh sb="4" eb="6">
      <t>ショウボウ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</si>
</sst>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87390</c:v>
                </c:pt>
                <c:pt idx="1">
                  <c:v>44401</c:v>
                </c:pt>
                <c:pt idx="2">
                  <c:v>63939</c:v>
                </c:pt>
                <c:pt idx="3">
                  <c:v>53098</c:v>
                </c:pt>
                <c:pt idx="4">
                  <c:v>55078</c:v>
                </c:pt>
              </c:numCache>
            </c:numRef>
          </c:val>
          <c:smooth val="0"/>
        </c:ser>
        <c:dLbls>
          <c:showLegendKey val="0"/>
          <c:showVal val="0"/>
          <c:showCatName val="0"/>
          <c:showSerName val="0"/>
          <c:showPercent val="0"/>
          <c:showBubbleSize val="0"/>
        </c:dLbls>
        <c:marker val="1"/>
        <c:smooth val="0"/>
        <c:axId val="108865792"/>
        <c:axId val="108872064"/>
      </c:lineChart>
      <c:catAx>
        <c:axId val="108865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72064"/>
        <c:crosses val="autoZero"/>
        <c:auto val="1"/>
        <c:lblAlgn val="ctr"/>
        <c:lblOffset val="100"/>
        <c:tickLblSkip val="1"/>
        <c:tickMarkSkip val="1"/>
        <c:noMultiLvlLbl val="0"/>
      </c:catAx>
      <c:valAx>
        <c:axId val="1088720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65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10.94</c:v>
                </c:pt>
                <c:pt idx="1">
                  <c:v>8.75</c:v>
                </c:pt>
                <c:pt idx="2">
                  <c:v>8.1999999999999993</c:v>
                </c:pt>
                <c:pt idx="3">
                  <c:v>9.68</c:v>
                </c:pt>
                <c:pt idx="4">
                  <c:v>8.2100000000000009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6.59</c:v>
                </c:pt>
                <c:pt idx="1">
                  <c:v>10.9</c:v>
                </c:pt>
                <c:pt idx="2">
                  <c:v>6.83</c:v>
                </c:pt>
                <c:pt idx="3">
                  <c:v>9.2799999999999994</c:v>
                </c:pt>
                <c:pt idx="4">
                  <c:v>10.76</c:v>
                </c:pt>
              </c:numCache>
            </c:numRef>
          </c:val>
        </c:ser>
        <c:dLbls>
          <c:showLegendKey val="0"/>
          <c:showVal val="0"/>
          <c:showCatName val="0"/>
          <c:showSerName val="0"/>
          <c:showPercent val="0"/>
          <c:showBubbleSize val="0"/>
        </c:dLbls>
        <c:gapWidth val="250"/>
        <c:overlap val="100"/>
        <c:axId val="89446656"/>
        <c:axId val="8944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-0.99</c:v>
                </c:pt>
                <c:pt idx="1">
                  <c:v>1.98</c:v>
                </c:pt>
                <c:pt idx="2">
                  <c:v>-4.43</c:v>
                </c:pt>
                <c:pt idx="3">
                  <c:v>4.08</c:v>
                </c:pt>
                <c:pt idx="4">
                  <c:v>0.11</c:v>
                </c:pt>
              </c:numCache>
            </c:numRef>
          </c:val>
          <c:smooth val="0"/>
        </c:ser>
        <c:dLbls>
          <c:showLegendKey val="0"/>
          <c:showVal val="0"/>
          <c:showCatName val="0"/>
          <c:showSerName val="0"/>
          <c:showPercent val="0"/>
          <c:showBubbleSize val="0"/>
        </c:dLbls>
        <c:marker val="1"/>
        <c:smooth val="0"/>
        <c:axId val="89446656"/>
        <c:axId val="89448832"/>
      </c:lineChart>
      <c:catAx>
        <c:axId val="894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448832"/>
        <c:crosses val="autoZero"/>
        <c:auto val="1"/>
        <c:lblAlgn val="ctr"/>
        <c:lblOffset val="100"/>
        <c:tickLblSkip val="1"/>
        <c:tickMarkSkip val="1"/>
        <c:noMultiLvlLbl val="0"/>
      </c:catAx>
      <c:valAx>
        <c:axId val="8944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0.38</c:v>
                </c:pt>
                <c:pt idx="2">
                  <c:v>#N/A</c:v>
                </c:pt>
                <c:pt idx="3">
                  <c:v>0.54</c:v>
                </c:pt>
                <c:pt idx="4">
                  <c:v>#N/A</c:v>
                </c:pt>
                <c:pt idx="5">
                  <c:v>0.45</c:v>
                </c:pt>
                <c:pt idx="6">
                  <c:v>#N/A</c:v>
                </c:pt>
                <c:pt idx="7">
                  <c:v>0.82</c:v>
                </c:pt>
                <c:pt idx="8">
                  <c:v>#N/A</c:v>
                </c:pt>
                <c:pt idx="9">
                  <c:v>0.34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0.05</c:v>
                </c:pt>
                <c:pt idx="4">
                  <c:v>#N/A</c:v>
                </c:pt>
                <c:pt idx="5">
                  <c:v>0.12</c:v>
                </c:pt>
                <c:pt idx="6">
                  <c:v>#N/A</c:v>
                </c:pt>
                <c:pt idx="7">
                  <c:v>0.17</c:v>
                </c:pt>
                <c:pt idx="8">
                  <c:v>#N/A</c:v>
                </c:pt>
                <c:pt idx="9">
                  <c:v>0.21</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0.49</c:v>
                </c:pt>
                <c:pt idx="2">
                  <c:v>#N/A</c:v>
                </c:pt>
                <c:pt idx="3">
                  <c:v>0.57999999999999996</c:v>
                </c:pt>
                <c:pt idx="4">
                  <c:v>#N/A</c:v>
                </c:pt>
                <c:pt idx="5">
                  <c:v>0.6</c:v>
                </c:pt>
                <c:pt idx="6">
                  <c:v>#N/A</c:v>
                </c:pt>
                <c:pt idx="7">
                  <c:v>0.45</c:v>
                </c:pt>
                <c:pt idx="8">
                  <c:v>#N/A</c:v>
                </c:pt>
                <c:pt idx="9">
                  <c:v>0.28999999999999998</c:v>
                </c:pt>
              </c:numCache>
            </c:numRef>
          </c:val>
        </c:ser>
        <c:ser>
          <c:idx val="4"/>
          <c:order val="4"/>
          <c:tx>
            <c:strRef>
              <c:f>データシート!$A$31</c:f>
              <c:strCache>
                <c:ptCount val="1"/>
                <c:pt idx="0">
                  <c:v>双柳南部土地区画整理特別会計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0.21</c:v>
                </c:pt>
                <c:pt idx="4">
                  <c:v>#N/A</c:v>
                </c:pt>
                <c:pt idx="5">
                  <c:v>0.18</c:v>
                </c:pt>
                <c:pt idx="6">
                  <c:v>#N/A</c:v>
                </c:pt>
                <c:pt idx="7">
                  <c:v>0.15</c:v>
                </c:pt>
                <c:pt idx="8">
                  <c:v>#N/A</c:v>
                </c:pt>
                <c:pt idx="9">
                  <c:v>0.4</c:v>
                </c:pt>
              </c:numCache>
            </c:numRef>
          </c:val>
        </c:ser>
        <c:ser>
          <c:idx val="5"/>
          <c:order val="5"/>
          <c:tx>
            <c:strRef>
              <c:f>データシート!$A$32</c:f>
              <c:strCache>
                <c:ptCount val="1"/>
                <c:pt idx="0">
                  <c:v>笠縫土地区画整理特別会計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0.18</c:v>
                </c:pt>
                <c:pt idx="4">
                  <c:v>#N/A</c:v>
                </c:pt>
                <c:pt idx="5">
                  <c:v>0.56000000000000005</c:v>
                </c:pt>
                <c:pt idx="6">
                  <c:v>#N/A</c:v>
                </c:pt>
                <c:pt idx="7">
                  <c:v>0.23</c:v>
                </c:pt>
                <c:pt idx="8">
                  <c:v>#N/A</c:v>
                </c:pt>
                <c:pt idx="9">
                  <c:v>0.42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0.56000000000000005</c:v>
                </c:pt>
                <c:pt idx="4">
                  <c:v>#N/A</c:v>
                </c:pt>
                <c:pt idx="5">
                  <c:v>0.94</c:v>
                </c:pt>
                <c:pt idx="6">
                  <c:v>#N/A</c:v>
                </c:pt>
                <c:pt idx="7">
                  <c:v>0.81</c:v>
                </c:pt>
                <c:pt idx="8">
                  <c:v>#N/A</c:v>
                </c:pt>
                <c:pt idx="9">
                  <c:v>0.93</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4.01</c:v>
                </c:pt>
                <c:pt idx="2">
                  <c:v>#N/A</c:v>
                </c:pt>
                <c:pt idx="3">
                  <c:v>1.93</c:v>
                </c:pt>
                <c:pt idx="4">
                  <c:v>#N/A</c:v>
                </c:pt>
                <c:pt idx="5">
                  <c:v>2.98</c:v>
                </c:pt>
                <c:pt idx="6">
                  <c:v>#N/A</c:v>
                </c:pt>
                <c:pt idx="7">
                  <c:v>3.12</c:v>
                </c:pt>
                <c:pt idx="8">
                  <c:v>#N/A</c:v>
                </c:pt>
                <c:pt idx="9">
                  <c:v>2.4700000000000002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6.51</c:v>
                </c:pt>
                <c:pt idx="2">
                  <c:v>#N/A</c:v>
                </c:pt>
                <c:pt idx="3">
                  <c:v>6.67</c:v>
                </c:pt>
                <c:pt idx="4">
                  <c:v>#N/A</c:v>
                </c:pt>
                <c:pt idx="5">
                  <c:v>7</c:v>
                </c:pt>
                <c:pt idx="6">
                  <c:v>#N/A</c:v>
                </c:pt>
                <c:pt idx="7">
                  <c:v>6.95</c:v>
                </c:pt>
                <c:pt idx="8">
                  <c:v>#N/A</c:v>
                </c:pt>
                <c:pt idx="9">
                  <c:v>3.43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10.45</c:v>
                </c:pt>
                <c:pt idx="2">
                  <c:v>#N/A</c:v>
                </c:pt>
                <c:pt idx="3">
                  <c:v>8.09</c:v>
                </c:pt>
                <c:pt idx="4">
                  <c:v>#N/A</c:v>
                </c:pt>
                <c:pt idx="5">
                  <c:v>7.2</c:v>
                </c:pt>
                <c:pt idx="6">
                  <c:v>#N/A</c:v>
                </c:pt>
                <c:pt idx="7">
                  <c:v>8.65</c:v>
                </c:pt>
                <c:pt idx="8">
                  <c:v>#N/A</c:v>
                </c:pt>
                <c:pt idx="9">
                  <c:v>7.19</c:v>
                </c:pt>
              </c:numCache>
            </c:numRef>
          </c:val>
        </c:ser>
        <c:dLbls>
          <c:showLegendKey val="0"/>
          <c:showVal val="0"/>
          <c:showCatName val="0"/>
          <c:showSerName val="0"/>
          <c:showPercent val="0"/>
          <c:showBubbleSize val="0"/>
        </c:dLbls>
        <c:gapWidth val="150"/>
        <c:overlap val="100"/>
        <c:axId val="89797376"/>
        <c:axId val="89798912"/>
      </c:barChart>
      <c:catAx>
        <c:axId val="897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798912"/>
        <c:crosses val="autoZero"/>
        <c:auto val="1"/>
        <c:lblAlgn val="ctr"/>
        <c:lblOffset val="100"/>
        <c:tickLblSkip val="1"/>
        <c:tickMarkSkip val="1"/>
        <c:noMultiLvlLbl val="0"/>
      </c:catAx>
      <c:valAx>
        <c:axId val="897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79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2465</c:v>
                </c:pt>
                <c:pt idx="5">
                  <c:v>2498</c:v>
                </c:pt>
                <c:pt idx="8">
                  <c:v>2602</c:v>
                </c:pt>
                <c:pt idx="11">
                  <c:v>2677</c:v>
                </c:pt>
                <c:pt idx="14">
                  <c:v>2819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169</c:v>
                </c:pt>
                <c:pt idx="3">
                  <c:v>169</c:v>
                </c:pt>
                <c:pt idx="6">
                  <c:v>169</c:v>
                </c:pt>
                <c:pt idx="9">
                  <c:v>169</c:v>
                </c:pt>
                <c:pt idx="12">
                  <c:v>169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76</c:v>
                </c:pt>
                <c:pt idx="3">
                  <c:v>55</c:v>
                </c:pt>
                <c:pt idx="6">
                  <c:v>71</c:v>
                </c:pt>
                <c:pt idx="9">
                  <c:v>51</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498</c:v>
                </c:pt>
                <c:pt idx="3">
                  <c:v>449</c:v>
                </c:pt>
                <c:pt idx="6">
                  <c:v>455</c:v>
                </c:pt>
                <c:pt idx="9">
                  <c:v>447</c:v>
                </c:pt>
                <c:pt idx="12">
                  <c:v>414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2358</c:v>
                </c:pt>
                <c:pt idx="3">
                  <c:v>2421</c:v>
                </c:pt>
                <c:pt idx="6">
                  <c:v>2439</c:v>
                </c:pt>
                <c:pt idx="9">
                  <c:v>2450</c:v>
                </c:pt>
                <c:pt idx="12">
                  <c:v>2431</c:v>
                </c:pt>
              </c:numCache>
            </c:numRef>
          </c:val>
        </c:ser>
        <c:dLbls>
          <c:showLegendKey val="0"/>
          <c:showVal val="0"/>
          <c:showCatName val="0"/>
          <c:showSerName val="0"/>
          <c:showPercent val="0"/>
          <c:showBubbleSize val="0"/>
        </c:dLbls>
        <c:gapWidth val="100"/>
        <c:overlap val="100"/>
        <c:axId val="95166464"/>
        <c:axId val="9516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636</c:v>
                </c:pt>
                <c:pt idx="2">
                  <c:v>#N/A</c:v>
                </c:pt>
                <c:pt idx="3">
                  <c:v>#N/A</c:v>
                </c:pt>
                <c:pt idx="4">
                  <c:v>596</c:v>
                </c:pt>
                <c:pt idx="5">
                  <c:v>#N/A</c:v>
                </c:pt>
                <c:pt idx="6">
                  <c:v>#N/A</c:v>
                </c:pt>
                <c:pt idx="7">
                  <c:v>532</c:v>
                </c:pt>
                <c:pt idx="8">
                  <c:v>#N/A</c:v>
                </c:pt>
                <c:pt idx="9">
                  <c:v>#N/A</c:v>
                </c:pt>
                <c:pt idx="10">
                  <c:v>440</c:v>
                </c:pt>
                <c:pt idx="11">
                  <c:v>#N/A</c:v>
                </c:pt>
                <c:pt idx="12">
                  <c:v>#N/A</c:v>
                </c:pt>
                <c:pt idx="13">
                  <c:v>250</c:v>
                </c:pt>
                <c:pt idx="14">
                  <c:v>#N/A</c:v>
                </c:pt>
              </c:numCache>
            </c:numRef>
          </c:val>
          <c:smooth val="0"/>
        </c:ser>
        <c:dLbls>
          <c:showLegendKey val="0"/>
          <c:showVal val="0"/>
          <c:showCatName val="0"/>
          <c:showSerName val="0"/>
          <c:showPercent val="0"/>
          <c:showBubbleSize val="0"/>
        </c:dLbls>
        <c:marker val="1"/>
        <c:smooth val="0"/>
        <c:axId val="95166464"/>
        <c:axId val="95168384"/>
      </c:lineChart>
      <c:catAx>
        <c:axId val="951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168384"/>
        <c:crosses val="autoZero"/>
        <c:auto val="1"/>
        <c:lblAlgn val="ctr"/>
        <c:lblOffset val="100"/>
        <c:tickLblSkip val="1"/>
        <c:tickMarkSkip val="1"/>
        <c:noMultiLvlLbl val="0"/>
      </c:catAx>
      <c:valAx>
        <c:axId val="9516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23485</c:v>
                </c:pt>
                <c:pt idx="5">
                  <c:v>24236</c:v>
                </c:pt>
                <c:pt idx="8">
                  <c:v>26032</c:v>
                </c:pt>
                <c:pt idx="11">
                  <c:v>27054</c:v>
                </c:pt>
                <c:pt idx="14">
                  <c:v>28017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6461</c:v>
                </c:pt>
                <c:pt idx="5">
                  <c:v>6250</c:v>
                </c:pt>
                <c:pt idx="8">
                  <c:v>6149</c:v>
                </c:pt>
                <c:pt idx="11">
                  <c:v>6199</c:v>
                </c:pt>
                <c:pt idx="14">
                  <c:v>6097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3771</c:v>
                </c:pt>
                <c:pt idx="5">
                  <c:v>4754</c:v>
                </c:pt>
                <c:pt idx="8">
                  <c:v>4582</c:v>
                </c:pt>
                <c:pt idx="11">
                  <c:v>5365</c:v>
                </c:pt>
                <c:pt idx="14">
                  <c:v>6242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363</c:v>
                </c:pt>
                <c:pt idx="3">
                  <c:v>230</c:v>
                </c:pt>
                <c:pt idx="6">
                  <c:v>3</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6515</c:v>
                </c:pt>
                <c:pt idx="3">
                  <c:v>6362</c:v>
                </c:pt>
                <c:pt idx="6">
                  <c:v>6294</c:v>
                </c:pt>
                <c:pt idx="9">
                  <c:v>5669</c:v>
                </c:pt>
                <c:pt idx="12">
                  <c:v>5281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346</c:v>
                </c:pt>
                <c:pt idx="3">
                  <c:v>311</c:v>
                </c:pt>
                <c:pt idx="6">
                  <c:v>268</c:v>
                </c:pt>
                <c:pt idx="9">
                  <c:v>385</c:v>
                </c:pt>
                <c:pt idx="12">
                  <c:v>466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7143</c:v>
                </c:pt>
                <c:pt idx="3">
                  <c:v>6689</c:v>
                </c:pt>
                <c:pt idx="6">
                  <c:v>6421</c:v>
                </c:pt>
                <c:pt idx="9">
                  <c:v>6311</c:v>
                </c:pt>
                <c:pt idx="12">
                  <c:v>5945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2218</c:v>
                </c:pt>
                <c:pt idx="3">
                  <c:v>2049</c:v>
                </c:pt>
                <c:pt idx="6">
                  <c:v>1880</c:v>
                </c:pt>
                <c:pt idx="9">
                  <c:v>1710</c:v>
                </c:pt>
                <c:pt idx="12">
                  <c:v>1541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23833</c:v>
                </c:pt>
                <c:pt idx="3">
                  <c:v>24167</c:v>
                </c:pt>
                <c:pt idx="6">
                  <c:v>25934</c:v>
                </c:pt>
                <c:pt idx="9">
                  <c:v>27199</c:v>
                </c:pt>
                <c:pt idx="12">
                  <c:v>28483</c:v>
                </c:pt>
              </c:numCache>
            </c:numRef>
          </c:val>
        </c:ser>
        <c:dLbls>
          <c:showLegendKey val="0"/>
          <c:showVal val="0"/>
          <c:showCatName val="0"/>
          <c:showSerName val="0"/>
          <c:showPercent val="0"/>
          <c:showBubbleSize val="0"/>
        </c:dLbls>
        <c:gapWidth val="100"/>
        <c:overlap val="100"/>
        <c:axId val="89471232"/>
        <c:axId val="8948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6702</c:v>
                </c:pt>
                <c:pt idx="2">
                  <c:v>#N/A</c:v>
                </c:pt>
                <c:pt idx="3">
                  <c:v>#N/A</c:v>
                </c:pt>
                <c:pt idx="4">
                  <c:v>4567</c:v>
                </c:pt>
                <c:pt idx="5">
                  <c:v>#N/A</c:v>
                </c:pt>
                <c:pt idx="6">
                  <c:v>#N/A</c:v>
                </c:pt>
                <c:pt idx="7">
                  <c:v>4037</c:v>
                </c:pt>
                <c:pt idx="8">
                  <c:v>#N/A</c:v>
                </c:pt>
                <c:pt idx="9">
                  <c:v>#N/A</c:v>
                </c:pt>
                <c:pt idx="10">
                  <c:v>2656</c:v>
                </c:pt>
                <c:pt idx="11">
                  <c:v>#N/A</c:v>
                </c:pt>
                <c:pt idx="12">
                  <c:v>#N/A</c:v>
                </c:pt>
                <c:pt idx="13">
                  <c:v>1361</c:v>
                </c:pt>
                <c:pt idx="14">
                  <c:v>#N/A</c:v>
                </c:pt>
              </c:numCache>
            </c:numRef>
          </c:val>
          <c:smooth val="0"/>
        </c:ser>
        <c:dLbls>
          <c:showLegendKey val="0"/>
          <c:showVal val="0"/>
          <c:showCatName val="0"/>
          <c:showSerName val="0"/>
          <c:showPercent val="0"/>
          <c:showBubbleSize val="0"/>
        </c:dLbls>
        <c:marker val="1"/>
        <c:smooth val="0"/>
        <c:axId val="89471232"/>
        <c:axId val="89481600"/>
      </c:lineChart>
      <c:catAx>
        <c:axId val="894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481600"/>
        <c:crosses val="autoZero"/>
        <c:auto val="1"/>
        <c:lblAlgn val="ctr"/>
        <c:lblOffset val="100"/>
        <c:tickLblSkip val="1"/>
        <c:tickMarkSkip val="1"/>
        <c:noMultiLvlLbl val="0"/>
      </c:catAx>
      <c:valAx>
        <c:axId val="8948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7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80,823
80,116
193.05
29,084,646
27,494,924
1,388,375
16,911,696
28,483,211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全国平均、類似団体平均ともに前年度と変わらなかった。飯能市においては、</a:t>
          </a:r>
          <a:r>
            <a:rPr kumimoji="1" lang="en-US" altLang="ja-JP" sz="1300">
              <a:latin typeface="ＭＳ Ｐゴシック"/>
            </a:rPr>
            <a:t>0.01</a:t>
          </a:r>
          <a:r>
            <a:rPr kumimoji="1" lang="ja-JP" altLang="en-US" sz="1300">
              <a:latin typeface="ＭＳ Ｐゴシック"/>
            </a:rPr>
            <a:t>ポイントの伸びとなった。今後も歳出の削減に努め、税収の徴収率の向上対策を中心に歳入の確保に努める。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143328</xdr:rowOff>
    </xdr:from>
    <xdr:to>
      <xdr:col>7</xdr:col>
      <xdr:colOff>152400</xdr:colOff>
      <xdr:row>39</xdr:row>
      <xdr:rowOff>160565</xdr:rowOff>
    </xdr:to>
    <xdr:cxnSp macro="">
      <xdr:nvCxnSpPr>
        <xdr:cNvPr id="69" name="直線コネクタ 68"/>
        <xdr:cNvCxnSpPr/>
      </xdr:nvCxnSpPr>
      <xdr:spPr>
        <a:xfrm flipV="1">
          <a:off x="4114800" y="68298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39</xdr:row>
      <xdr:rowOff>160565</xdr:rowOff>
    </xdr:to>
    <xdr:cxnSp macro="">
      <xdr:nvCxnSpPr>
        <xdr:cNvPr id="72" name="直線コネクタ 71"/>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39</xdr:row>
      <xdr:rowOff>160565</xdr:rowOff>
    </xdr:to>
    <xdr:cxnSp macro="">
      <xdr:nvCxnSpPr>
        <xdr:cNvPr id="75" name="直線コネクタ 74"/>
        <xdr:cNvCxnSpPr/>
      </xdr:nvCxnSpPr>
      <xdr:spPr>
        <a:xfrm>
          <a:off x="2336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126093</xdr:rowOff>
    </xdr:to>
    <xdr:cxnSp macro="">
      <xdr:nvCxnSpPr>
        <xdr:cNvPr id="78" name="直線コネクタ 77"/>
        <xdr:cNvCxnSpPr/>
      </xdr:nvCxnSpPr>
      <xdr:spPr>
        <a:xfrm>
          <a:off x="1447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92528</xdr:rowOff>
    </xdr:from>
    <xdr:to>
      <xdr:col>7</xdr:col>
      <xdr:colOff>203200</xdr:colOff>
      <xdr:row>40</xdr:row>
      <xdr:rowOff>22678</xdr:rowOff>
    </xdr:to>
    <xdr:sp macro="" textlink="">
      <xdr:nvSpPr>
        <xdr:cNvPr id="88" name="円/楕円 87"/>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109055</xdr:rowOff>
    </xdr:from>
    <xdr:ext cx="762000" cy="259045"/>
    <xdr:sp macro="" textlink="">
      <xdr:nvSpPr>
        <xdr:cNvPr id="89"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0" name="円/楕円 89"/>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1" name="テキスト ボックス 90"/>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4" name="円/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6" name="円/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全国平均、類似団体平均ともに増加しているなかで、飯能市においては、前年度より</a:t>
          </a:r>
          <a:r>
            <a:rPr kumimoji="1" lang="en-US" altLang="ja-JP" sz="1300">
              <a:latin typeface="ＭＳ Ｐゴシック"/>
            </a:rPr>
            <a:t>0.5</a:t>
          </a:r>
          <a:r>
            <a:rPr kumimoji="1" lang="ja-JP" altLang="en-US" sz="1300">
              <a:latin typeface="ＭＳ Ｐゴシック"/>
            </a:rPr>
            <a:t>ポイント改善した。しかしながら、依然として</a:t>
          </a:r>
          <a:r>
            <a:rPr kumimoji="1" lang="en-US" altLang="ja-JP" sz="1300">
              <a:latin typeface="ＭＳ Ｐゴシック"/>
            </a:rPr>
            <a:t>90</a:t>
          </a:r>
          <a:r>
            <a:rPr kumimoji="1" lang="ja-JP" altLang="en-US" sz="1300">
              <a:latin typeface="ＭＳ Ｐゴシック"/>
            </a:rPr>
            <a:t>％を超えており、財政の硬直化が続いている。今後も行政経営自治体へのへのシフトチェンジを軸とした行政改革の取組を通じ、経常経費の削減に努める。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29972</xdr:rowOff>
    </xdr:from>
    <xdr:to>
      <xdr:col>7</xdr:col>
      <xdr:colOff>152400</xdr:colOff>
      <xdr:row>62</xdr:row>
      <xdr:rowOff>54102</xdr:rowOff>
    </xdr:to>
    <xdr:cxnSp macro="">
      <xdr:nvCxnSpPr>
        <xdr:cNvPr id="130" name="直線コネクタ 129"/>
        <xdr:cNvCxnSpPr/>
      </xdr:nvCxnSpPr>
      <xdr:spPr>
        <a:xfrm flipV="1">
          <a:off x="4114800" y="1065987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54102</xdr:rowOff>
    </xdr:from>
    <xdr:to>
      <xdr:col>6</xdr:col>
      <xdr:colOff>0</xdr:colOff>
      <xdr:row>62</xdr:row>
      <xdr:rowOff>54102</xdr:rowOff>
    </xdr:to>
    <xdr:cxnSp macro="">
      <xdr:nvCxnSpPr>
        <xdr:cNvPr id="133" name="直線コネクタ 132"/>
        <xdr:cNvCxnSpPr/>
      </xdr:nvCxnSpPr>
      <xdr:spPr>
        <a:xfrm>
          <a:off x="3225800" y="10684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85598</xdr:rowOff>
    </xdr:from>
    <xdr:to>
      <xdr:col>4</xdr:col>
      <xdr:colOff>482600</xdr:colOff>
      <xdr:row>62</xdr:row>
      <xdr:rowOff>54102</xdr:rowOff>
    </xdr:to>
    <xdr:cxnSp macro="">
      <xdr:nvCxnSpPr>
        <xdr:cNvPr id="136" name="直線コネクタ 135"/>
        <xdr:cNvCxnSpPr/>
      </xdr:nvCxnSpPr>
      <xdr:spPr>
        <a:xfrm>
          <a:off x="2336800" y="1054404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85598</xdr:rowOff>
    </xdr:to>
    <xdr:cxnSp macro="">
      <xdr:nvCxnSpPr>
        <xdr:cNvPr id="139" name="直線コネクタ 138"/>
        <xdr:cNvCxnSpPr/>
      </xdr:nvCxnSpPr>
      <xdr:spPr>
        <a:xfrm>
          <a:off x="1447800" y="10486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150622</xdr:rowOff>
    </xdr:from>
    <xdr:to>
      <xdr:col>7</xdr:col>
      <xdr:colOff>203200</xdr:colOff>
      <xdr:row>62</xdr:row>
      <xdr:rowOff>80772</xdr:rowOff>
    </xdr:to>
    <xdr:sp macro="" textlink="">
      <xdr:nvSpPr>
        <xdr:cNvPr id="149" name="円/楕円 148"/>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122699</xdr:rowOff>
    </xdr:from>
    <xdr:ext cx="762000" cy="259045"/>
    <xdr:sp macro="" textlink="">
      <xdr:nvSpPr>
        <xdr:cNvPr id="150" name="財政構造の弾力性該当値テキスト"/>
        <xdr:cNvSpPr txBox="1"/>
      </xdr:nvSpPr>
      <xdr:spPr>
        <a:xfrm>
          <a:off x="5041900" y="1058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3302</xdr:rowOff>
    </xdr:from>
    <xdr:to>
      <xdr:col>6</xdr:col>
      <xdr:colOff>50800</xdr:colOff>
      <xdr:row>62</xdr:row>
      <xdr:rowOff>104902</xdr:rowOff>
    </xdr:to>
    <xdr:sp macro="" textlink="">
      <xdr:nvSpPr>
        <xdr:cNvPr id="151" name="円/楕円 150"/>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89679</xdr:rowOff>
    </xdr:from>
    <xdr:ext cx="736600" cy="259045"/>
    <xdr:sp macro="" textlink="">
      <xdr:nvSpPr>
        <xdr:cNvPr id="152" name="テキスト ボックス 151"/>
        <xdr:cNvSpPr txBox="1"/>
      </xdr:nvSpPr>
      <xdr:spPr>
        <a:xfrm>
          <a:off x="3733800" y="1071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3302</xdr:rowOff>
    </xdr:from>
    <xdr:to>
      <xdr:col>4</xdr:col>
      <xdr:colOff>533400</xdr:colOff>
      <xdr:row>62</xdr:row>
      <xdr:rowOff>104902</xdr:rowOff>
    </xdr:to>
    <xdr:sp macro="" textlink="">
      <xdr:nvSpPr>
        <xdr:cNvPr id="153" name="円/楕円 152"/>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89679</xdr:rowOff>
    </xdr:from>
    <xdr:ext cx="762000" cy="259045"/>
    <xdr:sp macro="" textlink="">
      <xdr:nvSpPr>
        <xdr:cNvPr id="154" name="テキスト ボックス 153"/>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34798</xdr:rowOff>
    </xdr:from>
    <xdr:to>
      <xdr:col>3</xdr:col>
      <xdr:colOff>330200</xdr:colOff>
      <xdr:row>61</xdr:row>
      <xdr:rowOff>136398</xdr:rowOff>
    </xdr:to>
    <xdr:sp macro="" textlink="">
      <xdr:nvSpPr>
        <xdr:cNvPr id="155" name="円/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121175</xdr:rowOff>
    </xdr:from>
    <xdr:ext cx="762000" cy="259045"/>
    <xdr:sp macro="" textlink="">
      <xdr:nvSpPr>
        <xdr:cNvPr id="156" name="テキスト ボックス 155"/>
        <xdr:cNvSpPr txBox="1"/>
      </xdr:nvSpPr>
      <xdr:spPr>
        <a:xfrm>
          <a:off x="1955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8" name="テキスト ボックス 157"/>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a:t>
          </a:r>
          <a:r>
            <a:rPr kumimoji="1" lang="en-US" altLang="ja-JP" sz="1300">
              <a:latin typeface="ＭＳ Ｐゴシック"/>
            </a:rPr>
            <a:t>3,444</a:t>
          </a:r>
          <a:r>
            <a:rPr kumimoji="1" lang="ja-JP" altLang="en-US" sz="1300">
              <a:latin typeface="ＭＳ Ｐゴシック"/>
            </a:rPr>
            <a:t>円増加したが、全国平均、類似団体平均は下回っている。</a:t>
          </a:r>
          <a:endParaRPr kumimoji="1" lang="en-US" altLang="ja-JP" sz="1300">
            <a:latin typeface="ＭＳ Ｐゴシック"/>
          </a:endParaRPr>
        </a:p>
        <a:p>
          <a:r>
            <a:rPr kumimoji="1" lang="ja-JP" altLang="en-US" sz="1300">
              <a:latin typeface="ＭＳ Ｐゴシック"/>
            </a:rPr>
            <a:t>今後も行政改革への取組、定員適正化計画に基づく職員定数の見直しを通じて、人件費、物件費の削減に努める。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123472</xdr:rowOff>
    </xdr:from>
    <xdr:to>
      <xdr:col>7</xdr:col>
      <xdr:colOff>152400</xdr:colOff>
      <xdr:row>81</xdr:row>
      <xdr:rowOff>130397</xdr:rowOff>
    </xdr:to>
    <xdr:cxnSp macro="">
      <xdr:nvCxnSpPr>
        <xdr:cNvPr id="192" name="直線コネクタ 191"/>
        <xdr:cNvCxnSpPr/>
      </xdr:nvCxnSpPr>
      <xdr:spPr>
        <a:xfrm>
          <a:off x="4114800" y="14010922"/>
          <a:ext cx="838200" cy="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115174</xdr:rowOff>
    </xdr:from>
    <xdr:ext cx="762000" cy="259045"/>
    <xdr:sp macro="" textlink="">
      <xdr:nvSpPr>
        <xdr:cNvPr id="193" name="人件費・物件費等の状況平均値テキスト"/>
        <xdr:cNvSpPr txBox="1"/>
      </xdr:nvSpPr>
      <xdr:spPr>
        <a:xfrm>
          <a:off x="5041900" y="14002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123472</xdr:rowOff>
    </xdr:from>
    <xdr:to>
      <xdr:col>6</xdr:col>
      <xdr:colOff>0</xdr:colOff>
      <xdr:row>81</xdr:row>
      <xdr:rowOff>123966</xdr:rowOff>
    </xdr:to>
    <xdr:cxnSp macro="">
      <xdr:nvCxnSpPr>
        <xdr:cNvPr id="195" name="直線コネクタ 194"/>
        <xdr:cNvCxnSpPr/>
      </xdr:nvCxnSpPr>
      <xdr:spPr>
        <a:xfrm flipV="1">
          <a:off x="3225800" y="14010922"/>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123642</xdr:rowOff>
    </xdr:from>
    <xdr:to>
      <xdr:col>4</xdr:col>
      <xdr:colOff>482600</xdr:colOff>
      <xdr:row>81</xdr:row>
      <xdr:rowOff>123966</xdr:rowOff>
    </xdr:to>
    <xdr:cxnSp macro="">
      <xdr:nvCxnSpPr>
        <xdr:cNvPr id="198" name="直線コネクタ 197"/>
        <xdr:cNvCxnSpPr/>
      </xdr:nvCxnSpPr>
      <xdr:spPr>
        <a:xfrm>
          <a:off x="2336800" y="1401109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113886</xdr:rowOff>
    </xdr:from>
    <xdr:to>
      <xdr:col>3</xdr:col>
      <xdr:colOff>279400</xdr:colOff>
      <xdr:row>81</xdr:row>
      <xdr:rowOff>123642</xdr:rowOff>
    </xdr:to>
    <xdr:cxnSp macro="">
      <xdr:nvCxnSpPr>
        <xdr:cNvPr id="201" name="直線コネクタ 200"/>
        <xdr:cNvCxnSpPr/>
      </xdr:nvCxnSpPr>
      <xdr:spPr>
        <a:xfrm>
          <a:off x="1447800" y="14001336"/>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1362</xdr:rowOff>
    </xdr:from>
    <xdr:ext cx="762000" cy="259045"/>
    <xdr:sp macro="" textlink="">
      <xdr:nvSpPr>
        <xdr:cNvPr id="205" name="テキスト ボックス 204"/>
        <xdr:cNvSpPr txBox="1"/>
      </xdr:nvSpPr>
      <xdr:spPr>
        <a:xfrm>
          <a:off x="1066800" y="137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79597</xdr:rowOff>
    </xdr:from>
    <xdr:to>
      <xdr:col>7</xdr:col>
      <xdr:colOff>203200</xdr:colOff>
      <xdr:row>82</xdr:row>
      <xdr:rowOff>9747</xdr:rowOff>
    </xdr:to>
    <xdr:sp macro="" textlink="">
      <xdr:nvSpPr>
        <xdr:cNvPr id="211" name="円/楕円 210"/>
        <xdr:cNvSpPr/>
      </xdr:nvSpPr>
      <xdr:spPr>
        <a:xfrm>
          <a:off x="4902200" y="1396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874</xdr:rowOff>
    </xdr:from>
    <xdr:ext cx="762000" cy="259045"/>
    <xdr:sp macro="" textlink="">
      <xdr:nvSpPr>
        <xdr:cNvPr id="212" name="人件費・物件費等の状況該当値テキスト"/>
        <xdr:cNvSpPr txBox="1"/>
      </xdr:nvSpPr>
      <xdr:spPr>
        <a:xfrm>
          <a:off x="5041900" y="1388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72672</xdr:rowOff>
    </xdr:from>
    <xdr:to>
      <xdr:col>6</xdr:col>
      <xdr:colOff>50800</xdr:colOff>
      <xdr:row>82</xdr:row>
      <xdr:rowOff>2822</xdr:rowOff>
    </xdr:to>
    <xdr:sp macro="" textlink="">
      <xdr:nvSpPr>
        <xdr:cNvPr id="213" name="円/楕円 212"/>
        <xdr:cNvSpPr/>
      </xdr:nvSpPr>
      <xdr:spPr>
        <a:xfrm>
          <a:off x="4064000" y="139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12999</xdr:rowOff>
    </xdr:from>
    <xdr:ext cx="736600" cy="259045"/>
    <xdr:sp macro="" textlink="">
      <xdr:nvSpPr>
        <xdr:cNvPr id="214" name="テキスト ボックス 213"/>
        <xdr:cNvSpPr txBox="1"/>
      </xdr:nvSpPr>
      <xdr:spPr>
        <a:xfrm>
          <a:off x="3733800" y="1372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73166</xdr:rowOff>
    </xdr:from>
    <xdr:to>
      <xdr:col>4</xdr:col>
      <xdr:colOff>533400</xdr:colOff>
      <xdr:row>82</xdr:row>
      <xdr:rowOff>3316</xdr:rowOff>
    </xdr:to>
    <xdr:sp macro="" textlink="">
      <xdr:nvSpPr>
        <xdr:cNvPr id="215" name="円/楕円 214"/>
        <xdr:cNvSpPr/>
      </xdr:nvSpPr>
      <xdr:spPr>
        <a:xfrm>
          <a:off x="3175000" y="139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13493</xdr:rowOff>
    </xdr:from>
    <xdr:ext cx="762000" cy="259045"/>
    <xdr:sp macro="" textlink="">
      <xdr:nvSpPr>
        <xdr:cNvPr id="216" name="テキスト ボックス 215"/>
        <xdr:cNvSpPr txBox="1"/>
      </xdr:nvSpPr>
      <xdr:spPr>
        <a:xfrm>
          <a:off x="2844800" y="1372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72842</xdr:rowOff>
    </xdr:from>
    <xdr:to>
      <xdr:col>3</xdr:col>
      <xdr:colOff>330200</xdr:colOff>
      <xdr:row>82</xdr:row>
      <xdr:rowOff>2992</xdr:rowOff>
    </xdr:to>
    <xdr:sp macro="" textlink="">
      <xdr:nvSpPr>
        <xdr:cNvPr id="217" name="円/楕円 216"/>
        <xdr:cNvSpPr/>
      </xdr:nvSpPr>
      <xdr:spPr>
        <a:xfrm>
          <a:off x="2286000" y="139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13169</xdr:rowOff>
    </xdr:from>
    <xdr:ext cx="762000" cy="259045"/>
    <xdr:sp macro="" textlink="">
      <xdr:nvSpPr>
        <xdr:cNvPr id="218" name="テキスト ボックス 217"/>
        <xdr:cNvSpPr txBox="1"/>
      </xdr:nvSpPr>
      <xdr:spPr>
        <a:xfrm>
          <a:off x="1955800" y="1372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63086</xdr:rowOff>
    </xdr:from>
    <xdr:to>
      <xdr:col>2</xdr:col>
      <xdr:colOff>127000</xdr:colOff>
      <xdr:row>81</xdr:row>
      <xdr:rowOff>164686</xdr:rowOff>
    </xdr:to>
    <xdr:sp macro="" textlink="">
      <xdr:nvSpPr>
        <xdr:cNvPr id="219" name="円/楕円 218"/>
        <xdr:cNvSpPr/>
      </xdr:nvSpPr>
      <xdr:spPr>
        <a:xfrm>
          <a:off x="1397000" y="139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149463</xdr:rowOff>
    </xdr:from>
    <xdr:ext cx="762000" cy="259045"/>
    <xdr:sp macro="" textlink="">
      <xdr:nvSpPr>
        <xdr:cNvPr id="220" name="テキスト ボックス 219"/>
        <xdr:cNvSpPr txBox="1"/>
      </xdr:nvSpPr>
      <xdr:spPr>
        <a:xfrm>
          <a:off x="1066800" y="1403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給与制度の総合的見直しを１年間先送りとしたため、昨年度比較し</a:t>
          </a:r>
          <a:r>
            <a:rPr kumimoji="1" lang="en-US" altLang="ja-JP" sz="1300">
              <a:latin typeface="ＭＳ Ｐゴシック"/>
            </a:rPr>
            <a:t>0.4</a:t>
          </a:r>
          <a:r>
            <a:rPr kumimoji="1" lang="ja-JP" altLang="en-US" sz="1300">
              <a:latin typeface="ＭＳ Ｐゴシック"/>
            </a:rPr>
            <a:t>ポイント上昇したが、依然として全国市平均及び類似団体平均を下回っている状況である。</a:t>
          </a:r>
          <a:endParaRPr kumimoji="1" lang="en-US" altLang="ja-JP" sz="1300">
            <a:latin typeface="ＭＳ Ｐゴシック"/>
          </a:endParaRPr>
        </a:p>
        <a:p>
          <a:r>
            <a:rPr kumimoji="1" lang="ja-JP" altLang="en-US" sz="1300">
              <a:latin typeface="ＭＳ Ｐゴシック"/>
            </a:rPr>
            <a:t>引き続き職務職責に応じた給与の適正化に努める。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93557</xdr:rowOff>
    </xdr:to>
    <xdr:cxnSp macro="">
      <xdr:nvCxnSpPr>
        <xdr:cNvPr id="254" name="直線コネクタ 253"/>
        <xdr:cNvCxnSpPr/>
      </xdr:nvCxnSpPr>
      <xdr:spPr>
        <a:xfrm>
          <a:off x="16179800" y="1480608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61384</xdr:rowOff>
    </xdr:from>
    <xdr:to>
      <xdr:col>23</xdr:col>
      <xdr:colOff>406400</xdr:colOff>
      <xdr:row>89</xdr:row>
      <xdr:rowOff>126154</xdr:rowOff>
    </xdr:to>
    <xdr:cxnSp macro="">
      <xdr:nvCxnSpPr>
        <xdr:cNvPr id="257" name="直線コネクタ 256"/>
        <xdr:cNvCxnSpPr/>
      </xdr:nvCxnSpPr>
      <xdr:spPr>
        <a:xfrm flipV="1">
          <a:off x="15290800" y="14806084"/>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126154</xdr:rowOff>
    </xdr:from>
    <xdr:to>
      <xdr:col>22</xdr:col>
      <xdr:colOff>203200</xdr:colOff>
      <xdr:row>89</xdr:row>
      <xdr:rowOff>142239</xdr:rowOff>
    </xdr:to>
    <xdr:cxnSp macro="">
      <xdr:nvCxnSpPr>
        <xdr:cNvPr id="260" name="直線コネクタ 259"/>
        <xdr:cNvCxnSpPr/>
      </xdr:nvCxnSpPr>
      <xdr:spPr>
        <a:xfrm flipV="1">
          <a:off x="14401800" y="153852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89</xdr:row>
      <xdr:rowOff>142239</xdr:rowOff>
    </xdr:to>
    <xdr:cxnSp macro="">
      <xdr:nvCxnSpPr>
        <xdr:cNvPr id="263" name="直線コネクタ 262"/>
        <xdr:cNvCxnSpPr/>
      </xdr:nvCxnSpPr>
      <xdr:spPr>
        <a:xfrm>
          <a:off x="13512800" y="14709563"/>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7" name="テキスト ボックス 26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3" name="円/楕円 272"/>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59284</xdr:rowOff>
    </xdr:from>
    <xdr:ext cx="762000" cy="259045"/>
    <xdr:sp macro="" textlink="">
      <xdr:nvSpPr>
        <xdr:cNvPr id="274" name="給与水準   （国との比較）該当値テキスト"/>
        <xdr:cNvSpPr txBox="1"/>
      </xdr:nvSpPr>
      <xdr:spPr>
        <a:xfrm>
          <a:off x="171069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10584</xdr:rowOff>
    </xdr:from>
    <xdr:to>
      <xdr:col>23</xdr:col>
      <xdr:colOff>457200</xdr:colOff>
      <xdr:row>86</xdr:row>
      <xdr:rowOff>112184</xdr:rowOff>
    </xdr:to>
    <xdr:sp macro="" textlink="">
      <xdr:nvSpPr>
        <xdr:cNvPr id="275" name="円/楕円 274"/>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76" name="テキスト ボックス 275"/>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75354</xdr:rowOff>
    </xdr:from>
    <xdr:to>
      <xdr:col>22</xdr:col>
      <xdr:colOff>254000</xdr:colOff>
      <xdr:row>90</xdr:row>
      <xdr:rowOff>5504</xdr:rowOff>
    </xdr:to>
    <xdr:sp macro="" textlink="">
      <xdr:nvSpPr>
        <xdr:cNvPr id="277" name="円/楕円 276"/>
        <xdr:cNvSpPr/>
      </xdr:nvSpPr>
      <xdr:spPr>
        <a:xfrm>
          <a:off x="15240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15681</xdr:rowOff>
    </xdr:from>
    <xdr:ext cx="762000" cy="259045"/>
    <xdr:sp macro="" textlink="">
      <xdr:nvSpPr>
        <xdr:cNvPr id="278" name="テキスト ボックス 277"/>
        <xdr:cNvSpPr txBox="1"/>
      </xdr:nvSpPr>
      <xdr:spPr>
        <a:xfrm>
          <a:off x="14909800" y="1510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79" name="円/楕円 278"/>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31766</xdr:rowOff>
    </xdr:from>
    <xdr:ext cx="762000" cy="259045"/>
    <xdr:sp macro="" textlink="">
      <xdr:nvSpPr>
        <xdr:cNvPr id="280" name="テキスト ボックス 279"/>
        <xdr:cNvSpPr txBox="1"/>
      </xdr:nvSpPr>
      <xdr:spPr>
        <a:xfrm>
          <a:off x="14020800" y="151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1" name="円/楕円 280"/>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25840</xdr:rowOff>
    </xdr:from>
    <xdr:ext cx="762000" cy="259045"/>
    <xdr:sp macro="" textlink="">
      <xdr:nvSpPr>
        <xdr:cNvPr id="282" name="テキスト ボックス 281"/>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く定数削減により、類似団体平均及び全国平均を下回る職員数となっているが、広範な市域を有することから生じる課題への対応のため、埼玉県平均と比べると比較的職員数が多い状況である。引き続き定員適正化計画に基づき職員定数の削減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69064</xdr:rowOff>
    </xdr:from>
    <xdr:to>
      <xdr:col>24</xdr:col>
      <xdr:colOff>558800</xdr:colOff>
      <xdr:row>60</xdr:row>
      <xdr:rowOff>73660</xdr:rowOff>
    </xdr:to>
    <xdr:cxnSp macro="">
      <xdr:nvCxnSpPr>
        <xdr:cNvPr id="319" name="直線コネクタ 318"/>
        <xdr:cNvCxnSpPr/>
      </xdr:nvCxnSpPr>
      <xdr:spPr>
        <a:xfrm flipV="1">
          <a:off x="16179800" y="1035606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78256</xdr:rowOff>
    </xdr:to>
    <xdr:cxnSp macro="">
      <xdr:nvCxnSpPr>
        <xdr:cNvPr id="322" name="直線コネクタ 321"/>
        <xdr:cNvCxnSpPr/>
      </xdr:nvCxnSpPr>
      <xdr:spPr>
        <a:xfrm flipV="1">
          <a:off x="15290800" y="103606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78256</xdr:rowOff>
    </xdr:from>
    <xdr:to>
      <xdr:col>22</xdr:col>
      <xdr:colOff>203200</xdr:colOff>
      <xdr:row>60</xdr:row>
      <xdr:rowOff>94343</xdr:rowOff>
    </xdr:to>
    <xdr:cxnSp macro="">
      <xdr:nvCxnSpPr>
        <xdr:cNvPr id="325" name="直線コネクタ 324"/>
        <xdr:cNvCxnSpPr/>
      </xdr:nvCxnSpPr>
      <xdr:spPr>
        <a:xfrm flipV="1">
          <a:off x="14401800" y="1036525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90896</xdr:rowOff>
    </xdr:from>
    <xdr:to>
      <xdr:col>21</xdr:col>
      <xdr:colOff>0</xdr:colOff>
      <xdr:row>60</xdr:row>
      <xdr:rowOff>94343</xdr:rowOff>
    </xdr:to>
    <xdr:cxnSp macro="">
      <xdr:nvCxnSpPr>
        <xdr:cNvPr id="328" name="直線コネクタ 327"/>
        <xdr:cNvCxnSpPr/>
      </xdr:nvCxnSpPr>
      <xdr:spPr>
        <a:xfrm>
          <a:off x="13512800" y="1037789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2" name="テキスト ボックス 331"/>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18264</xdr:rowOff>
    </xdr:from>
    <xdr:to>
      <xdr:col>24</xdr:col>
      <xdr:colOff>609600</xdr:colOff>
      <xdr:row>60</xdr:row>
      <xdr:rowOff>119864</xdr:rowOff>
    </xdr:to>
    <xdr:sp macro="" textlink="">
      <xdr:nvSpPr>
        <xdr:cNvPr id="338" name="円/楕円 337"/>
        <xdr:cNvSpPr/>
      </xdr:nvSpPr>
      <xdr:spPr>
        <a:xfrm>
          <a:off x="169672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34791</xdr:rowOff>
    </xdr:from>
    <xdr:ext cx="762000" cy="259045"/>
    <xdr:sp macro="" textlink="">
      <xdr:nvSpPr>
        <xdr:cNvPr id="339" name="定員管理の状況該当値テキスト"/>
        <xdr:cNvSpPr txBox="1"/>
      </xdr:nvSpPr>
      <xdr:spPr>
        <a:xfrm>
          <a:off x="17106900" y="101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40" name="円/楕円 339"/>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41" name="テキスト ボックス 340"/>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27456</xdr:rowOff>
    </xdr:from>
    <xdr:to>
      <xdr:col>22</xdr:col>
      <xdr:colOff>254000</xdr:colOff>
      <xdr:row>60</xdr:row>
      <xdr:rowOff>129056</xdr:rowOff>
    </xdr:to>
    <xdr:sp macro="" textlink="">
      <xdr:nvSpPr>
        <xdr:cNvPr id="342" name="円/楕円 341"/>
        <xdr:cNvSpPr/>
      </xdr:nvSpPr>
      <xdr:spPr>
        <a:xfrm>
          <a:off x="15240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139233</xdr:rowOff>
    </xdr:from>
    <xdr:ext cx="762000" cy="259045"/>
    <xdr:sp macro="" textlink="">
      <xdr:nvSpPr>
        <xdr:cNvPr id="343" name="テキスト ボックス 342"/>
        <xdr:cNvSpPr txBox="1"/>
      </xdr:nvSpPr>
      <xdr:spPr>
        <a:xfrm>
          <a:off x="14909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43543</xdr:rowOff>
    </xdr:from>
    <xdr:to>
      <xdr:col>21</xdr:col>
      <xdr:colOff>50800</xdr:colOff>
      <xdr:row>60</xdr:row>
      <xdr:rowOff>145143</xdr:rowOff>
    </xdr:to>
    <xdr:sp macro="" textlink="">
      <xdr:nvSpPr>
        <xdr:cNvPr id="344" name="円/楕円 343"/>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155320</xdr:rowOff>
    </xdr:from>
    <xdr:ext cx="762000" cy="259045"/>
    <xdr:sp macro="" textlink="">
      <xdr:nvSpPr>
        <xdr:cNvPr id="345" name="テキスト ボックス 344"/>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40096</xdr:rowOff>
    </xdr:from>
    <xdr:to>
      <xdr:col>19</xdr:col>
      <xdr:colOff>533400</xdr:colOff>
      <xdr:row>60</xdr:row>
      <xdr:rowOff>141696</xdr:rowOff>
    </xdr:to>
    <xdr:sp macro="" textlink="">
      <xdr:nvSpPr>
        <xdr:cNvPr id="346" name="円/楕円 345"/>
        <xdr:cNvSpPr/>
      </xdr:nvSpPr>
      <xdr:spPr>
        <a:xfrm>
          <a:off x="13462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126473</xdr:rowOff>
    </xdr:from>
    <xdr:ext cx="762000" cy="259045"/>
    <xdr:sp macro="" textlink="">
      <xdr:nvSpPr>
        <xdr:cNvPr id="347" name="テキスト ボックス 346"/>
        <xdr:cNvSpPr txBox="1"/>
      </xdr:nvSpPr>
      <xdr:spPr>
        <a:xfrm>
          <a:off x="13131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0.8</a:t>
          </a:r>
          <a:r>
            <a:rPr kumimoji="1" lang="ja-JP" altLang="en-US" sz="1300">
              <a:latin typeface="ＭＳ Ｐゴシック"/>
            </a:rPr>
            <a:t>ポイント改善し、引き続き全国平均及び類似団体平均を下回っている。これは、普通建設事業において、地方債の新規発行伴う事業をしぼり、交付税措置のある地方債を活用しているためと考えられる。</a:t>
          </a:r>
          <a:endParaRPr kumimoji="1" lang="en-US" altLang="ja-JP" sz="1300">
            <a:latin typeface="ＭＳ Ｐゴシック"/>
          </a:endParaRPr>
        </a:p>
        <a:p>
          <a:r>
            <a:rPr kumimoji="1" lang="ja-JP" altLang="en-US" sz="1300">
              <a:latin typeface="ＭＳ Ｐゴシック"/>
            </a:rPr>
            <a:t>今後も地方債を発行する事業を精査し、健全な財政運営に努める。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29528</xdr:rowOff>
    </xdr:from>
    <xdr:to>
      <xdr:col>24</xdr:col>
      <xdr:colOff>558800</xdr:colOff>
      <xdr:row>38</xdr:row>
      <xdr:rowOff>77788</xdr:rowOff>
    </xdr:to>
    <xdr:cxnSp macro="">
      <xdr:nvCxnSpPr>
        <xdr:cNvPr id="377" name="直線コネクタ 376"/>
        <xdr:cNvCxnSpPr/>
      </xdr:nvCxnSpPr>
      <xdr:spPr>
        <a:xfrm flipV="1">
          <a:off x="16179800" y="65446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77788</xdr:rowOff>
    </xdr:from>
    <xdr:to>
      <xdr:col>23</xdr:col>
      <xdr:colOff>406400</xdr:colOff>
      <xdr:row>38</xdr:row>
      <xdr:rowOff>107950</xdr:rowOff>
    </xdr:to>
    <xdr:cxnSp macro="">
      <xdr:nvCxnSpPr>
        <xdr:cNvPr id="380" name="直線コネクタ 379"/>
        <xdr:cNvCxnSpPr/>
      </xdr:nvCxnSpPr>
      <xdr:spPr>
        <a:xfrm flipV="1">
          <a:off x="15290800" y="65928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144145</xdr:rowOff>
    </xdr:to>
    <xdr:cxnSp macro="">
      <xdr:nvCxnSpPr>
        <xdr:cNvPr id="383" name="直線コネクタ 382"/>
        <xdr:cNvCxnSpPr/>
      </xdr:nvCxnSpPr>
      <xdr:spPr>
        <a:xfrm flipV="1">
          <a:off x="14401800" y="6623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39</xdr:row>
      <xdr:rowOff>14922</xdr:rowOff>
    </xdr:to>
    <xdr:cxnSp macro="">
      <xdr:nvCxnSpPr>
        <xdr:cNvPr id="386" name="直線コネクタ 385"/>
        <xdr:cNvCxnSpPr/>
      </xdr:nvCxnSpPr>
      <xdr:spPr>
        <a:xfrm flipV="1">
          <a:off x="13512800" y="665924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90" name="テキスト ボックス 389"/>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150178</xdr:rowOff>
    </xdr:from>
    <xdr:to>
      <xdr:col>24</xdr:col>
      <xdr:colOff>609600</xdr:colOff>
      <xdr:row>38</xdr:row>
      <xdr:rowOff>80328</xdr:rowOff>
    </xdr:to>
    <xdr:sp macro="" textlink="">
      <xdr:nvSpPr>
        <xdr:cNvPr id="396" name="円/楕円 395"/>
        <xdr:cNvSpPr/>
      </xdr:nvSpPr>
      <xdr:spPr>
        <a:xfrm>
          <a:off x="169672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166705</xdr:rowOff>
    </xdr:from>
    <xdr:ext cx="762000" cy="259045"/>
    <xdr:sp macro="" textlink="">
      <xdr:nvSpPr>
        <xdr:cNvPr id="397" name="公債費負担の状況該当値テキスト"/>
        <xdr:cNvSpPr txBox="1"/>
      </xdr:nvSpPr>
      <xdr:spPr>
        <a:xfrm>
          <a:off x="17106900" y="63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398" name="円/楕円 397"/>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399" name="テキスト ボックス 398"/>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0" name="円/楕円 399"/>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401" name="テキスト ボックス 400"/>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402" name="円/楕円 401"/>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33672</xdr:rowOff>
    </xdr:from>
    <xdr:ext cx="762000" cy="259045"/>
    <xdr:sp macro="" textlink="">
      <xdr:nvSpPr>
        <xdr:cNvPr id="403" name="テキスト ボックス 402"/>
        <xdr:cNvSpPr txBox="1"/>
      </xdr:nvSpPr>
      <xdr:spPr>
        <a:xfrm>
          <a:off x="14020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135572</xdr:rowOff>
    </xdr:from>
    <xdr:to>
      <xdr:col>19</xdr:col>
      <xdr:colOff>533400</xdr:colOff>
      <xdr:row>39</xdr:row>
      <xdr:rowOff>65722</xdr:rowOff>
    </xdr:to>
    <xdr:sp macro="" textlink="">
      <xdr:nvSpPr>
        <xdr:cNvPr id="404" name="円/楕円 403"/>
        <xdr:cNvSpPr/>
      </xdr:nvSpPr>
      <xdr:spPr>
        <a:xfrm>
          <a:off x="13462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75899</xdr:rowOff>
    </xdr:from>
    <xdr:ext cx="762000" cy="259045"/>
    <xdr:sp macro="" textlink="">
      <xdr:nvSpPr>
        <xdr:cNvPr id="405" name="テキスト ボックス 404"/>
        <xdr:cNvSpPr txBox="1"/>
      </xdr:nvSpPr>
      <xdr:spPr>
        <a:xfrm>
          <a:off x="13131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8.8</a:t>
          </a:r>
          <a:r>
            <a:rPr kumimoji="1" lang="ja-JP" altLang="en-US" sz="1300">
              <a:latin typeface="ＭＳ Ｐゴシック"/>
            </a:rPr>
            <a:t>ポイント改善し、全国平均、類似団体平均を下回っている。</a:t>
          </a:r>
          <a:endParaRPr kumimoji="1" lang="en-US" altLang="ja-JP" sz="1300">
            <a:latin typeface="ＭＳ Ｐゴシック"/>
          </a:endParaRPr>
        </a:p>
        <a:p>
          <a:r>
            <a:rPr kumimoji="1" lang="ja-JP" altLang="en-US" sz="1300">
              <a:latin typeface="ＭＳ Ｐゴシック"/>
            </a:rPr>
            <a:t>これは基金の積立てのほか、交付税算入率が高い地方債を選択することで、充当可能財源が増加したためと考えられる。今後も起債額を抑制し健全な財政運営に努める。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55499</xdr:rowOff>
    </xdr:from>
    <xdr:to>
      <xdr:col>24</xdr:col>
      <xdr:colOff>558800</xdr:colOff>
      <xdr:row>15</xdr:row>
      <xdr:rowOff>108585</xdr:rowOff>
    </xdr:to>
    <xdr:cxnSp macro="">
      <xdr:nvCxnSpPr>
        <xdr:cNvPr id="435" name="直線コネクタ 434"/>
        <xdr:cNvCxnSpPr/>
      </xdr:nvCxnSpPr>
      <xdr:spPr>
        <a:xfrm flipV="1">
          <a:off x="16179800" y="2627249"/>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108585</xdr:rowOff>
    </xdr:from>
    <xdr:to>
      <xdr:col>23</xdr:col>
      <xdr:colOff>406400</xdr:colOff>
      <xdr:row>15</xdr:row>
      <xdr:rowOff>166497</xdr:rowOff>
    </xdr:to>
    <xdr:cxnSp macro="">
      <xdr:nvCxnSpPr>
        <xdr:cNvPr id="438" name="直線コネクタ 437"/>
        <xdr:cNvCxnSpPr/>
      </xdr:nvCxnSpPr>
      <xdr:spPr>
        <a:xfrm flipV="1">
          <a:off x="15290800" y="268033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166497</xdr:rowOff>
    </xdr:from>
    <xdr:to>
      <xdr:col>22</xdr:col>
      <xdr:colOff>203200</xdr:colOff>
      <xdr:row>16</xdr:row>
      <xdr:rowOff>17970</xdr:rowOff>
    </xdr:to>
    <xdr:cxnSp macro="">
      <xdr:nvCxnSpPr>
        <xdr:cNvPr id="441" name="直線コネクタ 440"/>
        <xdr:cNvCxnSpPr/>
      </xdr:nvCxnSpPr>
      <xdr:spPr>
        <a:xfrm flipV="1">
          <a:off x="14401800" y="2738247"/>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17970</xdr:rowOff>
    </xdr:from>
    <xdr:to>
      <xdr:col>21</xdr:col>
      <xdr:colOff>0</xdr:colOff>
      <xdr:row>16</xdr:row>
      <xdr:rowOff>103029</xdr:rowOff>
    </xdr:to>
    <xdr:cxnSp macro="">
      <xdr:nvCxnSpPr>
        <xdr:cNvPr id="444" name="直線コネクタ 443"/>
        <xdr:cNvCxnSpPr/>
      </xdr:nvCxnSpPr>
      <xdr:spPr>
        <a:xfrm flipV="1">
          <a:off x="13512800" y="2761170"/>
          <a:ext cx="889000" cy="8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8" name="テキスト ボックス 447"/>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54" name="円/楕円 453"/>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97426</xdr:rowOff>
    </xdr:from>
    <xdr:ext cx="762000" cy="259045"/>
    <xdr:sp macro="" textlink="">
      <xdr:nvSpPr>
        <xdr:cNvPr id="455" name="将来負担の状況該当値テキスト"/>
        <xdr:cNvSpPr txBox="1"/>
      </xdr:nvSpPr>
      <xdr:spPr>
        <a:xfrm>
          <a:off x="17106900" y="24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57785</xdr:rowOff>
    </xdr:from>
    <xdr:to>
      <xdr:col>23</xdr:col>
      <xdr:colOff>457200</xdr:colOff>
      <xdr:row>15</xdr:row>
      <xdr:rowOff>159385</xdr:rowOff>
    </xdr:to>
    <xdr:sp macro="" textlink="">
      <xdr:nvSpPr>
        <xdr:cNvPr id="456" name="円/楕円 455"/>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169562</xdr:rowOff>
    </xdr:from>
    <xdr:ext cx="736600" cy="259045"/>
    <xdr:sp macro="" textlink="">
      <xdr:nvSpPr>
        <xdr:cNvPr id="457" name="テキスト ボックス 456"/>
        <xdr:cNvSpPr txBox="1"/>
      </xdr:nvSpPr>
      <xdr:spPr>
        <a:xfrm>
          <a:off x="15798800" y="239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115697</xdr:rowOff>
    </xdr:from>
    <xdr:to>
      <xdr:col>22</xdr:col>
      <xdr:colOff>254000</xdr:colOff>
      <xdr:row>16</xdr:row>
      <xdr:rowOff>45847</xdr:rowOff>
    </xdr:to>
    <xdr:sp macro="" textlink="">
      <xdr:nvSpPr>
        <xdr:cNvPr id="458" name="円/楕円 457"/>
        <xdr:cNvSpPr/>
      </xdr:nvSpPr>
      <xdr:spPr>
        <a:xfrm>
          <a:off x="15240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56024</xdr:rowOff>
    </xdr:from>
    <xdr:ext cx="762000" cy="259045"/>
    <xdr:sp macro="" textlink="">
      <xdr:nvSpPr>
        <xdr:cNvPr id="459" name="テキスト ボックス 458"/>
        <xdr:cNvSpPr txBox="1"/>
      </xdr:nvSpPr>
      <xdr:spPr>
        <a:xfrm>
          <a:off x="14909800" y="24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138620</xdr:rowOff>
    </xdr:from>
    <xdr:to>
      <xdr:col>21</xdr:col>
      <xdr:colOff>50800</xdr:colOff>
      <xdr:row>16</xdr:row>
      <xdr:rowOff>68770</xdr:rowOff>
    </xdr:to>
    <xdr:sp macro="" textlink="">
      <xdr:nvSpPr>
        <xdr:cNvPr id="460" name="円/楕円 459"/>
        <xdr:cNvSpPr/>
      </xdr:nvSpPr>
      <xdr:spPr>
        <a:xfrm>
          <a:off x="14351000" y="27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78947</xdr:rowOff>
    </xdr:from>
    <xdr:ext cx="762000" cy="259045"/>
    <xdr:sp macro="" textlink="">
      <xdr:nvSpPr>
        <xdr:cNvPr id="461" name="テキスト ボックス 460"/>
        <xdr:cNvSpPr txBox="1"/>
      </xdr:nvSpPr>
      <xdr:spPr>
        <a:xfrm>
          <a:off x="14020800" y="24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52229</xdr:rowOff>
    </xdr:from>
    <xdr:to>
      <xdr:col>19</xdr:col>
      <xdr:colOff>533400</xdr:colOff>
      <xdr:row>16</xdr:row>
      <xdr:rowOff>153829</xdr:rowOff>
    </xdr:to>
    <xdr:sp macro="" textlink="">
      <xdr:nvSpPr>
        <xdr:cNvPr id="462" name="円/楕円 461"/>
        <xdr:cNvSpPr/>
      </xdr:nvSpPr>
      <xdr:spPr>
        <a:xfrm>
          <a:off x="13462000" y="27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164006</xdr:rowOff>
    </xdr:from>
    <xdr:ext cx="762000" cy="259045"/>
    <xdr:sp macro="" textlink="">
      <xdr:nvSpPr>
        <xdr:cNvPr id="463" name="テキスト ボックス 462"/>
        <xdr:cNvSpPr txBox="1"/>
      </xdr:nvSpPr>
      <xdr:spPr>
        <a:xfrm>
          <a:off x="13131800" y="256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80,823
80,116
193.05
29,084,646
27,494,924
1,388,375
16,911,696
28,483,211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0.9</a:t>
          </a:r>
          <a:r>
            <a:rPr kumimoji="1" lang="ja-JP" altLang="en-US" sz="1300">
              <a:latin typeface="ＭＳ Ｐゴシック"/>
            </a:rPr>
            <a:t>ポイント減少したが、全国平均、類似団体平均を上回った。今後も技能労務職については、退職者不補充の取組を継続するとともに行政改革を通じて人件費の抑制に努める。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100330</xdr:rowOff>
    </xdr:to>
    <xdr:cxnSp macro="">
      <xdr:nvCxnSpPr>
        <xdr:cNvPr id="64" name="直線コネクタ 63"/>
        <xdr:cNvCxnSpPr/>
      </xdr:nvCxnSpPr>
      <xdr:spPr>
        <a:xfrm flipV="1">
          <a:off x="3987800" y="6375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37</xdr:row>
      <xdr:rowOff>123190</xdr:rowOff>
    </xdr:to>
    <xdr:cxnSp macro="">
      <xdr:nvCxnSpPr>
        <xdr:cNvPr id="67" name="直線コネクタ 66"/>
        <xdr:cNvCxnSpPr/>
      </xdr:nvCxnSpPr>
      <xdr:spPr>
        <a:xfrm flipV="1">
          <a:off x="3098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37</xdr:row>
      <xdr:rowOff>138430</xdr:rowOff>
    </xdr:to>
    <xdr:cxnSp macro="">
      <xdr:nvCxnSpPr>
        <xdr:cNvPr id="70" name="直線コネクタ 69"/>
        <xdr:cNvCxnSpPr/>
      </xdr:nvCxnSpPr>
      <xdr:spPr>
        <a:xfrm flipV="1">
          <a:off x="2209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138430</xdr:rowOff>
    </xdr:to>
    <xdr:cxnSp macro="">
      <xdr:nvCxnSpPr>
        <xdr:cNvPr id="73" name="直線コネクタ 72"/>
        <xdr:cNvCxnSpPr/>
      </xdr:nvCxnSpPr>
      <xdr:spPr>
        <a:xfrm>
          <a:off x="1320800" y="642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3" name="円/楕円 82"/>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4"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5" name="円/楕円 84"/>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6" name="テキスト ボックス 85"/>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7" name="円/楕円 86"/>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88" name="テキスト ボックス 87"/>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9" name="円/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1" name="円/楕円 90"/>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92" name="テキスト ボックス 91"/>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0.7</a:t>
          </a:r>
          <a:r>
            <a:rPr kumimoji="1" lang="ja-JP" altLang="en-US" sz="1300">
              <a:latin typeface="ＭＳ Ｐゴシック"/>
            </a:rPr>
            <a:t>ポイント増加し、全国平均、類似団体平均を上回っている。これは事業の民間委託による委託料の増加が起因している。今後は物件費を抑制するため委託内容の見直しや、指定管理者制度による委託先の運営改善等を進め、委託料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19</xdr:row>
      <xdr:rowOff>16510</xdr:rowOff>
    </xdr:to>
    <xdr:cxnSp macro="">
      <xdr:nvCxnSpPr>
        <xdr:cNvPr id="125" name="直線コネクタ 124"/>
        <xdr:cNvCxnSpPr/>
      </xdr:nvCxnSpPr>
      <xdr:spPr>
        <a:xfrm>
          <a:off x="15671800" y="3220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58420</xdr:rowOff>
    </xdr:from>
    <xdr:to>
      <xdr:col>22</xdr:col>
      <xdr:colOff>565150</xdr:colOff>
      <xdr:row>18</xdr:row>
      <xdr:rowOff>134620</xdr:rowOff>
    </xdr:to>
    <xdr:cxnSp macro="">
      <xdr:nvCxnSpPr>
        <xdr:cNvPr id="128" name="直線コネクタ 127"/>
        <xdr:cNvCxnSpPr/>
      </xdr:nvCxnSpPr>
      <xdr:spPr>
        <a:xfrm>
          <a:off x="14782800" y="314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58420</xdr:rowOff>
    </xdr:to>
    <xdr:cxnSp macro="">
      <xdr:nvCxnSpPr>
        <xdr:cNvPr id="131" name="直線コネクタ 130"/>
        <xdr:cNvCxnSpPr/>
      </xdr:nvCxnSpPr>
      <xdr:spPr>
        <a:xfrm>
          <a:off x="13893800" y="308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17</xdr:row>
      <xdr:rowOff>168910</xdr:rowOff>
    </xdr:to>
    <xdr:cxnSp macro="">
      <xdr:nvCxnSpPr>
        <xdr:cNvPr id="134" name="直線コネクタ 133"/>
        <xdr:cNvCxnSpPr/>
      </xdr:nvCxnSpPr>
      <xdr:spPr>
        <a:xfrm>
          <a:off x="13004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137160</xdr:rowOff>
    </xdr:from>
    <xdr:to>
      <xdr:col>24</xdr:col>
      <xdr:colOff>82550</xdr:colOff>
      <xdr:row>19</xdr:row>
      <xdr:rowOff>67310</xdr:rowOff>
    </xdr:to>
    <xdr:sp macro="" textlink="">
      <xdr:nvSpPr>
        <xdr:cNvPr id="144" name="円/楕円 143"/>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109237</xdr:rowOff>
    </xdr:from>
    <xdr:ext cx="762000" cy="259045"/>
    <xdr:sp macro="" textlink="">
      <xdr:nvSpPr>
        <xdr:cNvPr id="145"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6" name="円/楕円 145"/>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7" name="テキスト ボックス 146"/>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8" name="円/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0" name="円/楕円 149"/>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1" name="テキスト ボックス 150"/>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前年度と同水準を維持しており、全国平均を下回っている。今後も扶助費に係る資格審査の適正化や各種手当の特別加算等の見直しにより、更なる抑制に努める。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39370</xdr:rowOff>
    </xdr:from>
    <xdr:to>
      <xdr:col>7</xdr:col>
      <xdr:colOff>15875</xdr:colOff>
      <xdr:row>55</xdr:row>
      <xdr:rowOff>39370</xdr:rowOff>
    </xdr:to>
    <xdr:cxnSp macro="">
      <xdr:nvCxnSpPr>
        <xdr:cNvPr id="186" name="直線コネクタ 185"/>
        <xdr:cNvCxnSpPr/>
      </xdr:nvCxnSpPr>
      <xdr:spPr>
        <a:xfrm>
          <a:off x="3987800" y="946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39370</xdr:rowOff>
    </xdr:to>
    <xdr:cxnSp macro="">
      <xdr:nvCxnSpPr>
        <xdr:cNvPr id="189" name="直線コネクタ 188"/>
        <xdr:cNvCxnSpPr/>
      </xdr:nvCxnSpPr>
      <xdr:spPr>
        <a:xfrm>
          <a:off x="3098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119380</xdr:rowOff>
    </xdr:from>
    <xdr:to>
      <xdr:col>4</xdr:col>
      <xdr:colOff>346075</xdr:colOff>
      <xdr:row>54</xdr:row>
      <xdr:rowOff>157480</xdr:rowOff>
    </xdr:to>
    <xdr:cxnSp macro="">
      <xdr:nvCxnSpPr>
        <xdr:cNvPr id="192" name="直線コネクタ 191"/>
        <xdr:cNvCxnSpPr/>
      </xdr:nvCxnSpPr>
      <xdr:spPr>
        <a:xfrm>
          <a:off x="2209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119380</xdr:rowOff>
    </xdr:from>
    <xdr:to>
      <xdr:col>3</xdr:col>
      <xdr:colOff>142875</xdr:colOff>
      <xdr:row>54</xdr:row>
      <xdr:rowOff>127000</xdr:rowOff>
    </xdr:to>
    <xdr:cxnSp macro="">
      <xdr:nvCxnSpPr>
        <xdr:cNvPr id="195" name="直線コネクタ 194"/>
        <xdr:cNvCxnSpPr/>
      </xdr:nvCxnSpPr>
      <xdr:spPr>
        <a:xfrm flipV="1">
          <a:off x="1320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205" name="円/楕円 204"/>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132097</xdr:rowOff>
    </xdr:from>
    <xdr:ext cx="762000" cy="259045"/>
    <xdr:sp macro="" textlink="">
      <xdr:nvSpPr>
        <xdr:cNvPr id="206" name="扶助費該当値テキスト"/>
        <xdr:cNvSpPr txBox="1"/>
      </xdr:nvSpPr>
      <xdr:spPr>
        <a:xfrm>
          <a:off x="49149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160020</xdr:rowOff>
    </xdr:from>
    <xdr:to>
      <xdr:col>5</xdr:col>
      <xdr:colOff>600075</xdr:colOff>
      <xdr:row>55</xdr:row>
      <xdr:rowOff>90170</xdr:rowOff>
    </xdr:to>
    <xdr:sp macro="" textlink="">
      <xdr:nvSpPr>
        <xdr:cNvPr id="207" name="円/楕円 206"/>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208" name="テキスト ボックス 207"/>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09" name="円/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68580</xdr:rowOff>
    </xdr:from>
    <xdr:to>
      <xdr:col>3</xdr:col>
      <xdr:colOff>193675</xdr:colOff>
      <xdr:row>54</xdr:row>
      <xdr:rowOff>170180</xdr:rowOff>
    </xdr:to>
    <xdr:sp macro="" textlink="">
      <xdr:nvSpPr>
        <xdr:cNvPr id="211" name="円/楕円 210"/>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8907</xdr:rowOff>
    </xdr:from>
    <xdr:ext cx="762000" cy="259045"/>
    <xdr:sp macro="" textlink="">
      <xdr:nvSpPr>
        <xdr:cNvPr id="212" name="テキスト ボックス 211"/>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0.1</a:t>
          </a:r>
          <a:r>
            <a:rPr kumimoji="1" lang="ja-JP" altLang="en-US" sz="1300">
              <a:latin typeface="ＭＳ Ｐゴシック"/>
            </a:rPr>
            <a:t>ポイント減少し、類似団体と水準となった。しかしながら、特別会計への繰出金は増加の傾向にあり、経費の節減が求められる。特別会計としての独立採算性の原則に基づき運営の健全化、適正化を図り、普通会計からの負担の軽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31750</xdr:rowOff>
    </xdr:to>
    <xdr:cxnSp macro="">
      <xdr:nvCxnSpPr>
        <xdr:cNvPr id="247" name="直線コネクタ 246"/>
        <xdr:cNvCxnSpPr/>
      </xdr:nvCxnSpPr>
      <xdr:spPr>
        <a:xfrm flipV="1">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69850</xdr:rowOff>
    </xdr:to>
    <xdr:cxnSp macro="">
      <xdr:nvCxnSpPr>
        <xdr:cNvPr id="250" name="直線コネクタ 249"/>
        <xdr:cNvCxnSpPr/>
      </xdr:nvCxnSpPr>
      <xdr:spPr>
        <a:xfrm flipV="1">
          <a:off x="14782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69850</xdr:rowOff>
    </xdr:to>
    <xdr:cxnSp macro="">
      <xdr:nvCxnSpPr>
        <xdr:cNvPr id="253" name="直線コネクタ 252"/>
        <xdr:cNvCxnSpPr/>
      </xdr:nvCxnSpPr>
      <xdr:spPr>
        <a:xfrm>
          <a:off x="13893800" y="9735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134620</xdr:rowOff>
    </xdr:to>
    <xdr:cxnSp macro="">
      <xdr:nvCxnSpPr>
        <xdr:cNvPr id="256" name="直線コネクタ 255"/>
        <xdr:cNvCxnSpPr/>
      </xdr:nvCxnSpPr>
      <xdr:spPr>
        <a:xfrm>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6" name="円/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8" name="円/楕円 26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69" name="テキスト ボックス 268"/>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2" name="円/楕円 271"/>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73" name="テキスト ボックス 272"/>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5" name="テキスト ボックス 274"/>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0.2</a:t>
          </a:r>
          <a:r>
            <a:rPr kumimoji="1" lang="ja-JP" altLang="en-US" sz="1300">
              <a:latin typeface="ＭＳ Ｐゴシック"/>
            </a:rPr>
            <a:t>ポイント増加し類似団体を上回っている。これは各種団体への補助金が多額になっていることが起因している。今後は補助金等を抑制するため、事業の見直しを進めるとともに補助金交付団体の一元化を検討し、抑制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40132</xdr:rowOff>
    </xdr:to>
    <xdr:cxnSp macro="">
      <xdr:nvCxnSpPr>
        <xdr:cNvPr id="305" name="直線コネクタ 304"/>
        <xdr:cNvCxnSpPr/>
      </xdr:nvCxnSpPr>
      <xdr:spPr>
        <a:xfrm>
          <a:off x="15671800" y="6203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72136</xdr:rowOff>
    </xdr:to>
    <xdr:cxnSp macro="">
      <xdr:nvCxnSpPr>
        <xdr:cNvPr id="308" name="直線コネクタ 307"/>
        <xdr:cNvCxnSpPr/>
      </xdr:nvCxnSpPr>
      <xdr:spPr>
        <a:xfrm flipV="1">
          <a:off x="14782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72136</xdr:rowOff>
    </xdr:to>
    <xdr:cxnSp macro="">
      <xdr:nvCxnSpPr>
        <xdr:cNvPr id="311" name="直線コネクタ 310"/>
        <xdr:cNvCxnSpPr/>
      </xdr:nvCxnSpPr>
      <xdr:spPr>
        <a:xfrm>
          <a:off x="13893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94996</xdr:rowOff>
    </xdr:to>
    <xdr:cxnSp macro="">
      <xdr:nvCxnSpPr>
        <xdr:cNvPr id="314" name="直線コネクタ 313"/>
        <xdr:cNvCxnSpPr/>
      </xdr:nvCxnSpPr>
      <xdr:spPr>
        <a:xfrm flipV="1">
          <a:off x="13004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4" name="円/楕円 323"/>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132859</xdr:rowOff>
    </xdr:from>
    <xdr:ext cx="762000" cy="259045"/>
    <xdr:sp macro="" textlink="">
      <xdr:nvSpPr>
        <xdr:cNvPr id="325" name="補助費等該当値テキスト"/>
        <xdr:cNvSpPr txBox="1"/>
      </xdr:nvSpPr>
      <xdr:spPr>
        <a:xfrm>
          <a:off x="16598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6" name="円/楕円 325"/>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27" name="テキスト ボックス 326"/>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8" name="円/楕円 327"/>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29" name="テキスト ボックス 328"/>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30" name="円/楕円 329"/>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98569</xdr:rowOff>
    </xdr:from>
    <xdr:ext cx="762000" cy="259045"/>
    <xdr:sp macro="" textlink="">
      <xdr:nvSpPr>
        <xdr:cNvPr id="331" name="テキスト ボックス 330"/>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2" name="円/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33" name="テキスト ボックス 332"/>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0.4</a:t>
          </a:r>
          <a:r>
            <a:rPr kumimoji="1" lang="ja-JP" altLang="en-US" sz="1300">
              <a:latin typeface="ＭＳ Ｐゴシック"/>
            </a:rPr>
            <a:t>ポイント下がり、全国平均、類似団体平均を下回っている。今後も普通建設事業における地方債の新規発行を抑制し、健全な財政運営に努める。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33274</xdr:rowOff>
    </xdr:to>
    <xdr:cxnSp macro="">
      <xdr:nvCxnSpPr>
        <xdr:cNvPr id="363" name="直線コネクタ 362"/>
        <xdr:cNvCxnSpPr/>
      </xdr:nvCxnSpPr>
      <xdr:spPr>
        <a:xfrm flipV="1">
          <a:off x="3987800" y="132166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33274</xdr:rowOff>
    </xdr:to>
    <xdr:cxnSp macro="">
      <xdr:nvCxnSpPr>
        <xdr:cNvPr id="366" name="直線コネクタ 365"/>
        <xdr:cNvCxnSpPr/>
      </xdr:nvCxnSpPr>
      <xdr:spPr>
        <a:xfrm>
          <a:off x="3098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33274</xdr:rowOff>
    </xdr:to>
    <xdr:cxnSp macro="">
      <xdr:nvCxnSpPr>
        <xdr:cNvPr id="369" name="直線コネクタ 368"/>
        <xdr:cNvCxnSpPr/>
      </xdr:nvCxnSpPr>
      <xdr:spPr>
        <a:xfrm>
          <a:off x="2209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24130</xdr:rowOff>
    </xdr:to>
    <xdr:cxnSp macro="">
      <xdr:nvCxnSpPr>
        <xdr:cNvPr id="372" name="直線コネクタ 371"/>
        <xdr:cNvCxnSpPr/>
      </xdr:nvCxnSpPr>
      <xdr:spPr>
        <a:xfrm>
          <a:off x="1320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2" name="円/楕円 381"/>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3"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4" name="円/楕円 383"/>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5" name="テキスト ボックス 384"/>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86" name="円/楕円 385"/>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87" name="テキスト ボックス 386"/>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8" name="円/楕円 387"/>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9" name="テキスト ボックス 38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0" name="円/楕円 389"/>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1" name="テキスト ボックス 390"/>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0.1</a:t>
          </a:r>
          <a:r>
            <a:rPr kumimoji="1" lang="ja-JP" altLang="en-US" sz="1300">
              <a:latin typeface="ＭＳ Ｐゴシック"/>
            </a:rPr>
            <a:t>ポイント減少し、類似団体水準に近づいたが、全国平均、類似団体平均を上回っている。人件費は減少しているが、物件費については例年高い水準にあるため、行政改革、事務事業の見直しを進め、義務的経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12700</xdr:rowOff>
    </xdr:to>
    <xdr:cxnSp macro="">
      <xdr:nvCxnSpPr>
        <xdr:cNvPr id="424" name="直線コネクタ 423"/>
        <xdr:cNvCxnSpPr/>
      </xdr:nvCxnSpPr>
      <xdr:spPr>
        <a:xfrm flipV="1">
          <a:off x="15671800" y="13210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12700</xdr:rowOff>
    </xdr:to>
    <xdr:cxnSp macro="">
      <xdr:nvCxnSpPr>
        <xdr:cNvPr id="427" name="直線コネクタ 426"/>
        <xdr:cNvCxnSpPr/>
      </xdr:nvCxnSpPr>
      <xdr:spPr>
        <a:xfrm>
          <a:off x="14782800" y="1321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12700</xdr:rowOff>
    </xdr:to>
    <xdr:cxnSp macro="">
      <xdr:nvCxnSpPr>
        <xdr:cNvPr id="430" name="直線コネクタ 429"/>
        <xdr:cNvCxnSpPr/>
      </xdr:nvCxnSpPr>
      <xdr:spPr>
        <a:xfrm>
          <a:off x="13893800" y="131114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54611</xdr:rowOff>
    </xdr:from>
    <xdr:to>
      <xdr:col>20</xdr:col>
      <xdr:colOff>158750</xdr:colOff>
      <xdr:row>76</xdr:row>
      <xdr:rowOff>81280</xdr:rowOff>
    </xdr:to>
    <xdr:cxnSp macro="">
      <xdr:nvCxnSpPr>
        <xdr:cNvPr id="433" name="直線コネクタ 432"/>
        <xdr:cNvCxnSpPr/>
      </xdr:nvCxnSpPr>
      <xdr:spPr>
        <a:xfrm>
          <a:off x="13004800" y="13084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3" name="円/楕円 442"/>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101616</xdr:rowOff>
    </xdr:from>
    <xdr:ext cx="762000" cy="259045"/>
    <xdr:sp macro="" textlink="">
      <xdr:nvSpPr>
        <xdr:cNvPr id="444"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45" name="円/楕円 444"/>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48277</xdr:rowOff>
    </xdr:from>
    <xdr:ext cx="736600" cy="259045"/>
    <xdr:sp macro="" textlink="">
      <xdr:nvSpPr>
        <xdr:cNvPr id="446" name="テキスト ボックス 445"/>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7" name="円/楕円 446"/>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48" name="テキスト ボックス 447"/>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49" name="円/楕円 448"/>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50" name="テキスト ボックス 449"/>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1" name="円/楕円 450"/>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90188</xdr:rowOff>
    </xdr:from>
    <xdr:ext cx="762000" cy="259045"/>
    <xdr:sp macro="" textlink="">
      <xdr:nvSpPr>
        <xdr:cNvPr id="452" name="テキスト ボックス 451"/>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埼玉県飯能市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120578</xdr:rowOff>
    </xdr:from>
    <xdr:to>
      <xdr:col>4</xdr:col>
      <xdr:colOff>1117600</xdr:colOff>
      <xdr:row>17</xdr:row>
      <xdr:rowOff>122455</xdr:rowOff>
    </xdr:to>
    <xdr:cxnSp macro="">
      <xdr:nvCxnSpPr>
        <xdr:cNvPr id="52" name="直線コネクタ 51"/>
        <xdr:cNvCxnSpPr/>
      </xdr:nvCxnSpPr>
      <xdr:spPr bwMode="auto">
        <a:xfrm flipV="1">
          <a:off x="5003800" y="3082853"/>
          <a:ext cx="647700" cy="1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98860</xdr:rowOff>
    </xdr:from>
    <xdr:to>
      <xdr:col>4</xdr:col>
      <xdr:colOff>469900</xdr:colOff>
      <xdr:row>17</xdr:row>
      <xdr:rowOff>122455</xdr:rowOff>
    </xdr:to>
    <xdr:cxnSp macro="">
      <xdr:nvCxnSpPr>
        <xdr:cNvPr id="55" name="直線コネクタ 54"/>
        <xdr:cNvCxnSpPr/>
      </xdr:nvCxnSpPr>
      <xdr:spPr bwMode="auto">
        <a:xfrm>
          <a:off x="4305300" y="3061135"/>
          <a:ext cx="698500" cy="2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77029</xdr:rowOff>
    </xdr:from>
    <xdr:to>
      <xdr:col>3</xdr:col>
      <xdr:colOff>904875</xdr:colOff>
      <xdr:row>17</xdr:row>
      <xdr:rowOff>98860</xdr:rowOff>
    </xdr:to>
    <xdr:cxnSp macro="">
      <xdr:nvCxnSpPr>
        <xdr:cNvPr id="58" name="直線コネクタ 57"/>
        <xdr:cNvCxnSpPr/>
      </xdr:nvCxnSpPr>
      <xdr:spPr bwMode="auto">
        <a:xfrm>
          <a:off x="3606800" y="3039304"/>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77029</xdr:rowOff>
    </xdr:from>
    <xdr:to>
      <xdr:col>3</xdr:col>
      <xdr:colOff>206375</xdr:colOff>
      <xdr:row>17</xdr:row>
      <xdr:rowOff>114242</xdr:rowOff>
    </xdr:to>
    <xdr:cxnSp macro="">
      <xdr:nvCxnSpPr>
        <xdr:cNvPr id="61" name="直線コネクタ 60"/>
        <xdr:cNvCxnSpPr/>
      </xdr:nvCxnSpPr>
      <xdr:spPr bwMode="auto">
        <a:xfrm flipV="1">
          <a:off x="2908300" y="3039304"/>
          <a:ext cx="698500" cy="3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69778</xdr:rowOff>
    </xdr:from>
    <xdr:to>
      <xdr:col>5</xdr:col>
      <xdr:colOff>34925</xdr:colOff>
      <xdr:row>17</xdr:row>
      <xdr:rowOff>171378</xdr:rowOff>
    </xdr:to>
    <xdr:sp macro="" textlink="">
      <xdr:nvSpPr>
        <xdr:cNvPr id="71" name="円/楕円 70"/>
        <xdr:cNvSpPr/>
      </xdr:nvSpPr>
      <xdr:spPr bwMode="auto">
        <a:xfrm>
          <a:off x="5600700" y="303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41855</xdr:rowOff>
    </xdr:from>
    <xdr:ext cx="762000" cy="259045"/>
    <xdr:sp macro="" textlink="">
      <xdr:nvSpPr>
        <xdr:cNvPr id="72" name="人口1人当たり決算額の推移該当値テキスト130"/>
        <xdr:cNvSpPr txBox="1"/>
      </xdr:nvSpPr>
      <xdr:spPr>
        <a:xfrm>
          <a:off x="5740400" y="300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72,310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71655</xdr:rowOff>
    </xdr:from>
    <xdr:to>
      <xdr:col>4</xdr:col>
      <xdr:colOff>520700</xdr:colOff>
      <xdr:row>18</xdr:row>
      <xdr:rowOff>1805</xdr:rowOff>
    </xdr:to>
    <xdr:sp macro="" textlink="">
      <xdr:nvSpPr>
        <xdr:cNvPr id="73" name="円/楕円 72"/>
        <xdr:cNvSpPr/>
      </xdr:nvSpPr>
      <xdr:spPr bwMode="auto">
        <a:xfrm>
          <a:off x="4953000" y="303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158032</xdr:rowOff>
    </xdr:from>
    <xdr:ext cx="736600" cy="259045"/>
    <xdr:sp macro="" textlink="">
      <xdr:nvSpPr>
        <xdr:cNvPr id="74" name="テキスト ボックス 73"/>
        <xdr:cNvSpPr txBox="1"/>
      </xdr:nvSpPr>
      <xdr:spPr>
        <a:xfrm>
          <a:off x="4622800" y="3120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72,195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48060</xdr:rowOff>
    </xdr:from>
    <xdr:to>
      <xdr:col>3</xdr:col>
      <xdr:colOff>955675</xdr:colOff>
      <xdr:row>17</xdr:row>
      <xdr:rowOff>149660</xdr:rowOff>
    </xdr:to>
    <xdr:sp macro="" textlink="">
      <xdr:nvSpPr>
        <xdr:cNvPr id="75" name="円/楕円 74"/>
        <xdr:cNvSpPr/>
      </xdr:nvSpPr>
      <xdr:spPr bwMode="auto">
        <a:xfrm>
          <a:off x="4254500" y="301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134437</xdr:rowOff>
    </xdr:from>
    <xdr:ext cx="762000" cy="259045"/>
    <xdr:sp macro="" textlink="">
      <xdr:nvSpPr>
        <xdr:cNvPr id="76" name="テキスト ボックス 75"/>
        <xdr:cNvSpPr txBox="1"/>
      </xdr:nvSpPr>
      <xdr:spPr>
        <a:xfrm>
          <a:off x="3924300" y="309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73,640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26229</xdr:rowOff>
    </xdr:from>
    <xdr:to>
      <xdr:col>3</xdr:col>
      <xdr:colOff>257175</xdr:colOff>
      <xdr:row>17</xdr:row>
      <xdr:rowOff>127829</xdr:rowOff>
    </xdr:to>
    <xdr:sp macro="" textlink="">
      <xdr:nvSpPr>
        <xdr:cNvPr id="77" name="円/楕円 76"/>
        <xdr:cNvSpPr/>
      </xdr:nvSpPr>
      <xdr:spPr bwMode="auto">
        <a:xfrm>
          <a:off x="3556000" y="2988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112606</xdr:rowOff>
    </xdr:from>
    <xdr:ext cx="762000" cy="259045"/>
    <xdr:sp macro="" textlink="">
      <xdr:nvSpPr>
        <xdr:cNvPr id="78" name="テキスト ボックス 77"/>
        <xdr:cNvSpPr txBox="1"/>
      </xdr:nvSpPr>
      <xdr:spPr>
        <a:xfrm>
          <a:off x="3225800" y="307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63442</xdr:rowOff>
    </xdr:from>
    <xdr:to>
      <xdr:col>2</xdr:col>
      <xdr:colOff>692150</xdr:colOff>
      <xdr:row>17</xdr:row>
      <xdr:rowOff>165042</xdr:rowOff>
    </xdr:to>
    <xdr:sp macro="" textlink="">
      <xdr:nvSpPr>
        <xdr:cNvPr id="79" name="円/楕円 78"/>
        <xdr:cNvSpPr/>
      </xdr:nvSpPr>
      <xdr:spPr bwMode="auto">
        <a:xfrm>
          <a:off x="2857500" y="302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3769</xdr:rowOff>
    </xdr:from>
    <xdr:ext cx="762000" cy="259045"/>
    <xdr:sp macro="" textlink="">
      <xdr:nvSpPr>
        <xdr:cNvPr id="80" name="テキスト ボックス 79"/>
        <xdr:cNvSpPr txBox="1"/>
      </xdr:nvSpPr>
      <xdr:spPr>
        <a:xfrm>
          <a:off x="2527300" y="2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118846</xdr:rowOff>
    </xdr:from>
    <xdr:to>
      <xdr:col>4</xdr:col>
      <xdr:colOff>1117600</xdr:colOff>
      <xdr:row>36</xdr:row>
      <xdr:rowOff>163233</xdr:rowOff>
    </xdr:to>
    <xdr:cxnSp macro="">
      <xdr:nvCxnSpPr>
        <xdr:cNvPr id="113" name="直線コネクタ 112"/>
        <xdr:cNvCxnSpPr/>
      </xdr:nvCxnSpPr>
      <xdr:spPr bwMode="auto">
        <a:xfrm>
          <a:off x="5003800" y="7072096"/>
          <a:ext cx="647700" cy="4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97758</xdr:rowOff>
    </xdr:from>
    <xdr:to>
      <xdr:col>4</xdr:col>
      <xdr:colOff>469900</xdr:colOff>
      <xdr:row>36</xdr:row>
      <xdr:rowOff>118846</xdr:rowOff>
    </xdr:to>
    <xdr:cxnSp macro="">
      <xdr:nvCxnSpPr>
        <xdr:cNvPr id="116" name="直線コネクタ 115"/>
        <xdr:cNvCxnSpPr/>
      </xdr:nvCxnSpPr>
      <xdr:spPr bwMode="auto">
        <a:xfrm>
          <a:off x="4305300" y="7051008"/>
          <a:ext cx="698500" cy="2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83376</xdr:rowOff>
    </xdr:from>
    <xdr:to>
      <xdr:col>3</xdr:col>
      <xdr:colOff>904875</xdr:colOff>
      <xdr:row>36</xdr:row>
      <xdr:rowOff>97758</xdr:rowOff>
    </xdr:to>
    <xdr:cxnSp macro="">
      <xdr:nvCxnSpPr>
        <xdr:cNvPr id="119" name="直線コネクタ 118"/>
        <xdr:cNvCxnSpPr/>
      </xdr:nvCxnSpPr>
      <xdr:spPr bwMode="auto">
        <a:xfrm>
          <a:off x="3606800" y="7036626"/>
          <a:ext cx="698500" cy="1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73908</xdr:rowOff>
    </xdr:from>
    <xdr:to>
      <xdr:col>3</xdr:col>
      <xdr:colOff>206375</xdr:colOff>
      <xdr:row>36</xdr:row>
      <xdr:rowOff>83376</xdr:rowOff>
    </xdr:to>
    <xdr:cxnSp macro="">
      <xdr:nvCxnSpPr>
        <xdr:cNvPr id="122" name="直線コネクタ 121"/>
        <xdr:cNvCxnSpPr/>
      </xdr:nvCxnSpPr>
      <xdr:spPr bwMode="auto">
        <a:xfrm>
          <a:off x="2908300" y="7027158"/>
          <a:ext cx="698500" cy="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112433</xdr:rowOff>
    </xdr:from>
    <xdr:to>
      <xdr:col>5</xdr:col>
      <xdr:colOff>34925</xdr:colOff>
      <xdr:row>37</xdr:row>
      <xdr:rowOff>42583</xdr:rowOff>
    </xdr:to>
    <xdr:sp macro="" textlink="">
      <xdr:nvSpPr>
        <xdr:cNvPr id="132" name="円/楕円 131"/>
        <xdr:cNvSpPr/>
      </xdr:nvSpPr>
      <xdr:spPr bwMode="auto">
        <a:xfrm>
          <a:off x="5600700" y="706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84510</xdr:rowOff>
    </xdr:from>
    <xdr:ext cx="762000" cy="259045"/>
    <xdr:sp macro="" textlink="">
      <xdr:nvSpPr>
        <xdr:cNvPr id="133" name="人口1人当たり決算額の推移該当値テキスト445"/>
        <xdr:cNvSpPr txBox="1"/>
      </xdr:nvSpPr>
      <xdr:spPr>
        <a:xfrm>
          <a:off x="5740400" y="703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68046</xdr:rowOff>
    </xdr:from>
    <xdr:to>
      <xdr:col>4</xdr:col>
      <xdr:colOff>520700</xdr:colOff>
      <xdr:row>36</xdr:row>
      <xdr:rowOff>169646</xdr:rowOff>
    </xdr:to>
    <xdr:sp macro="" textlink="">
      <xdr:nvSpPr>
        <xdr:cNvPr id="134" name="円/楕円 133"/>
        <xdr:cNvSpPr/>
      </xdr:nvSpPr>
      <xdr:spPr bwMode="auto">
        <a:xfrm>
          <a:off x="4953000" y="702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154423</xdr:rowOff>
    </xdr:from>
    <xdr:ext cx="736600" cy="259045"/>
    <xdr:sp macro="" textlink="">
      <xdr:nvSpPr>
        <xdr:cNvPr id="135" name="テキスト ボックス 134"/>
        <xdr:cNvSpPr txBox="1"/>
      </xdr:nvSpPr>
      <xdr:spPr>
        <a:xfrm>
          <a:off x="4622800" y="710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46958</xdr:rowOff>
    </xdr:from>
    <xdr:to>
      <xdr:col>3</xdr:col>
      <xdr:colOff>955675</xdr:colOff>
      <xdr:row>36</xdr:row>
      <xdr:rowOff>148558</xdr:rowOff>
    </xdr:to>
    <xdr:sp macro="" textlink="">
      <xdr:nvSpPr>
        <xdr:cNvPr id="136" name="円/楕円 135"/>
        <xdr:cNvSpPr/>
      </xdr:nvSpPr>
      <xdr:spPr bwMode="auto">
        <a:xfrm>
          <a:off x="4254500" y="700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133335</xdr:rowOff>
    </xdr:from>
    <xdr:ext cx="762000" cy="259045"/>
    <xdr:sp macro="" textlink="">
      <xdr:nvSpPr>
        <xdr:cNvPr id="137" name="テキスト ボックス 136"/>
        <xdr:cNvSpPr txBox="1"/>
      </xdr:nvSpPr>
      <xdr:spPr>
        <a:xfrm>
          <a:off x="3924300" y="70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32576</xdr:rowOff>
    </xdr:from>
    <xdr:to>
      <xdr:col>3</xdr:col>
      <xdr:colOff>257175</xdr:colOff>
      <xdr:row>36</xdr:row>
      <xdr:rowOff>134176</xdr:rowOff>
    </xdr:to>
    <xdr:sp macro="" textlink="">
      <xdr:nvSpPr>
        <xdr:cNvPr id="138" name="円/楕円 137"/>
        <xdr:cNvSpPr/>
      </xdr:nvSpPr>
      <xdr:spPr bwMode="auto">
        <a:xfrm>
          <a:off x="3556000" y="698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118953</xdr:rowOff>
    </xdr:from>
    <xdr:ext cx="762000" cy="259045"/>
    <xdr:sp macro="" textlink="">
      <xdr:nvSpPr>
        <xdr:cNvPr id="139" name="テキスト ボックス 138"/>
        <xdr:cNvSpPr txBox="1"/>
      </xdr:nvSpPr>
      <xdr:spPr>
        <a:xfrm>
          <a:off x="3225800" y="707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23108</xdr:rowOff>
    </xdr:from>
    <xdr:to>
      <xdr:col>2</xdr:col>
      <xdr:colOff>692150</xdr:colOff>
      <xdr:row>36</xdr:row>
      <xdr:rowOff>124708</xdr:rowOff>
    </xdr:to>
    <xdr:sp macro="" textlink="">
      <xdr:nvSpPr>
        <xdr:cNvPr id="140" name="円/楕円 139"/>
        <xdr:cNvSpPr/>
      </xdr:nvSpPr>
      <xdr:spPr bwMode="auto">
        <a:xfrm>
          <a:off x="2857500" y="697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109485</xdr:rowOff>
    </xdr:from>
    <xdr:ext cx="762000" cy="259045"/>
    <xdr:sp macro="" textlink="">
      <xdr:nvSpPr>
        <xdr:cNvPr id="141" name="テキスト ボックス 140"/>
        <xdr:cNvSpPr txBox="1"/>
      </xdr:nvSpPr>
      <xdr:spPr>
        <a:xfrm>
          <a:off x="2527300" y="706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年に減少したが、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年と積立を行ったことにより、標準財政規模の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％程度になった。実質収支比率は、減少傾向にあるが、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程度で高水準となっている。予算執行時の節減や入札差金によるものである。実質収支の減少により単年度収支は赤字となったが、財政調整基金への積立があったため、実質単年度収支比率は黒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過去５年間すべての会計において実績赤字が生じておらず、今後も各会計において健全な財政運営に努める。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過去５年間同水準となっている。飯能市では地方債の発行については、交付税算入がある合併特例債、全国防災事業債、臨時財政対策債等に限定しているため、実質公債費比率の分子が抑制され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増加傾向にあるが、債務負担行為に基づく支出予定額については、減少している。地方債現在高等に係る基準財政需要額算入見込み額が増加しているため、将来負担比率の分子については、大幅に抑制され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41" sqref="E41:S4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29084646</v>
      </c>
      <c r="BO4" s="349"/>
      <c r="BP4" s="349"/>
      <c r="BQ4" s="349"/>
      <c r="BR4" s="349"/>
      <c r="BS4" s="349"/>
      <c r="BT4" s="349"/>
      <c r="BU4" s="350"/>
      <c r="BV4" s="348">
        <v>28429245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8.1999999999999993</v>
      </c>
      <c r="CU4" s="355"/>
      <c r="CV4" s="355"/>
      <c r="CW4" s="355"/>
      <c r="CX4" s="355"/>
      <c r="CY4" s="355"/>
      <c r="CZ4" s="355"/>
      <c r="DA4" s="356"/>
      <c r="DB4" s="354">
        <v>9.6999999999999993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27494924</v>
      </c>
      <c r="BO5" s="386"/>
      <c r="BP5" s="386"/>
      <c r="BQ5" s="386"/>
      <c r="BR5" s="386"/>
      <c r="BS5" s="386"/>
      <c r="BT5" s="386"/>
      <c r="BU5" s="387"/>
      <c r="BV5" s="385">
        <v>26646079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92.2</v>
      </c>
      <c r="CU5" s="383"/>
      <c r="CV5" s="383"/>
      <c r="CW5" s="383"/>
      <c r="CX5" s="383"/>
      <c r="CY5" s="383"/>
      <c r="CZ5" s="383"/>
      <c r="DA5" s="384"/>
      <c r="DB5" s="382">
        <v>92.7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1589722</v>
      </c>
      <c r="BO6" s="386"/>
      <c r="BP6" s="386"/>
      <c r="BQ6" s="386"/>
      <c r="BR6" s="386"/>
      <c r="BS6" s="386"/>
      <c r="BT6" s="386"/>
      <c r="BU6" s="387"/>
      <c r="BV6" s="385">
        <v>1783166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100.9</v>
      </c>
      <c r="CU6" s="423"/>
      <c r="CV6" s="423"/>
      <c r="CW6" s="423"/>
      <c r="CX6" s="423"/>
      <c r="CY6" s="423"/>
      <c r="CZ6" s="423"/>
      <c r="DA6" s="424"/>
      <c r="DB6" s="422">
        <v>102.8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201347</v>
      </c>
      <c r="BO7" s="386"/>
      <c r="BP7" s="386"/>
      <c r="BQ7" s="386"/>
      <c r="BR7" s="386"/>
      <c r="BS7" s="386"/>
      <c r="BT7" s="386"/>
      <c r="BU7" s="387"/>
      <c r="BV7" s="385">
        <v>154884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16911696</v>
      </c>
      <c r="CU7" s="386"/>
      <c r="CV7" s="386"/>
      <c r="CW7" s="386"/>
      <c r="CX7" s="386"/>
      <c r="CY7" s="386"/>
      <c r="CZ7" s="386"/>
      <c r="DA7" s="387"/>
      <c r="DB7" s="385">
        <v>16821635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1388375</v>
      </c>
      <c r="BO8" s="386"/>
      <c r="BP8" s="386"/>
      <c r="BQ8" s="386"/>
      <c r="BR8" s="386"/>
      <c r="BS8" s="386"/>
      <c r="BT8" s="386"/>
      <c r="BU8" s="387"/>
      <c r="BV8" s="385">
        <v>1628282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0.79</v>
      </c>
      <c r="CU8" s="426"/>
      <c r="CV8" s="426"/>
      <c r="CW8" s="426"/>
      <c r="CX8" s="426"/>
      <c r="CY8" s="426"/>
      <c r="CZ8" s="426"/>
      <c r="DA8" s="427"/>
      <c r="DB8" s="425">
        <v>0.78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83549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-239907</v>
      </c>
      <c r="BO9" s="386"/>
      <c r="BP9" s="386"/>
      <c r="BQ9" s="386"/>
      <c r="BR9" s="386"/>
      <c r="BS9" s="386"/>
      <c r="BT9" s="386"/>
      <c r="BU9" s="387"/>
      <c r="BV9" s="385">
        <v>262905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11.6</v>
      </c>
      <c r="CU9" s="383"/>
      <c r="CV9" s="383"/>
      <c r="CW9" s="383"/>
      <c r="CX9" s="383"/>
      <c r="CY9" s="383"/>
      <c r="CZ9" s="383"/>
      <c r="DA9" s="384"/>
      <c r="DB9" s="382">
        <v>11.7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84860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310328</v>
      </c>
      <c r="BO10" s="386"/>
      <c r="BP10" s="386"/>
      <c r="BQ10" s="386"/>
      <c r="BR10" s="386"/>
      <c r="BS10" s="386"/>
      <c r="BT10" s="386"/>
      <c r="BU10" s="387"/>
      <c r="BV10" s="385">
        <v>424233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80823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52000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80116</v>
      </c>
      <c r="S13" s="467"/>
      <c r="T13" s="467"/>
      <c r="U13" s="467"/>
      <c r="V13" s="468"/>
      <c r="W13" s="401" t="s">
        <v>124</v>
      </c>
      <c r="X13" s="402"/>
      <c r="Y13" s="402"/>
      <c r="Z13" s="402"/>
      <c r="AA13" s="402"/>
      <c r="AB13" s="392"/>
      <c r="AC13" s="436">
        <v>398</v>
      </c>
      <c r="AD13" s="437"/>
      <c r="AE13" s="437"/>
      <c r="AF13" s="437"/>
      <c r="AG13" s="476"/>
      <c r="AH13" s="436">
        <v>522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18421</v>
      </c>
      <c r="BO13" s="386"/>
      <c r="BP13" s="386"/>
      <c r="BQ13" s="386"/>
      <c r="BR13" s="386"/>
      <c r="BS13" s="386"/>
      <c r="BT13" s="386"/>
      <c r="BU13" s="387"/>
      <c r="BV13" s="385">
        <v>687138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2.7</v>
      </c>
      <c r="CU13" s="383"/>
      <c r="CV13" s="383"/>
      <c r="CW13" s="383"/>
      <c r="CX13" s="383"/>
      <c r="CY13" s="383"/>
      <c r="CZ13" s="383"/>
      <c r="DA13" s="384"/>
      <c r="DB13" s="382">
        <v>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81266</v>
      </c>
      <c r="S14" s="467"/>
      <c r="T14" s="467"/>
      <c r="U14" s="467"/>
      <c r="V14" s="468"/>
      <c r="W14" s="375"/>
      <c r="X14" s="376"/>
      <c r="Y14" s="376"/>
      <c r="Z14" s="376"/>
      <c r="AA14" s="376"/>
      <c r="AB14" s="365"/>
      <c r="AC14" s="469">
        <v>1.1000000000000001</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9.1999999999999993</v>
      </c>
      <c r="CU14" s="481"/>
      <c r="CV14" s="481"/>
      <c r="CW14" s="481"/>
      <c r="CX14" s="481"/>
      <c r="CY14" s="481"/>
      <c r="CZ14" s="481"/>
      <c r="DA14" s="482"/>
      <c r="DB14" s="480">
        <v>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80490</v>
      </c>
      <c r="S15" s="467"/>
      <c r="T15" s="467"/>
      <c r="U15" s="467"/>
      <c r="V15" s="468"/>
      <c r="W15" s="401" t="s">
        <v>131</v>
      </c>
      <c r="X15" s="402"/>
      <c r="Y15" s="402"/>
      <c r="Z15" s="402"/>
      <c r="AA15" s="402"/>
      <c r="AB15" s="392"/>
      <c r="AC15" s="436">
        <v>10477</v>
      </c>
      <c r="AD15" s="437"/>
      <c r="AE15" s="437"/>
      <c r="AF15" s="437"/>
      <c r="AG15" s="476"/>
      <c r="AH15" s="436">
        <v>12030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9557735</v>
      </c>
      <c r="BO15" s="349"/>
      <c r="BP15" s="349"/>
      <c r="BQ15" s="349"/>
      <c r="BR15" s="349"/>
      <c r="BS15" s="349"/>
      <c r="BT15" s="349"/>
      <c r="BU15" s="350"/>
      <c r="BV15" s="348">
        <v>9342442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27.8</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12081674</v>
      </c>
      <c r="BO16" s="386"/>
      <c r="BP16" s="386"/>
      <c r="BQ16" s="386"/>
      <c r="BR16" s="386"/>
      <c r="BS16" s="386"/>
      <c r="BT16" s="386"/>
      <c r="BU16" s="387"/>
      <c r="BV16" s="385">
        <v>11827386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26780</v>
      </c>
      <c r="AD17" s="437"/>
      <c r="AE17" s="437"/>
      <c r="AF17" s="437"/>
      <c r="AG17" s="476"/>
      <c r="AH17" s="436">
        <v>27528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12359124</v>
      </c>
      <c r="BO17" s="386"/>
      <c r="BP17" s="386"/>
      <c r="BQ17" s="386"/>
      <c r="BR17" s="386"/>
      <c r="BS17" s="386"/>
      <c r="BT17" s="386"/>
      <c r="BU17" s="387"/>
      <c r="BV17" s="385">
        <v>12098057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193.05</v>
      </c>
      <c r="M18" s="498"/>
      <c r="N18" s="498"/>
      <c r="O18" s="498"/>
      <c r="P18" s="498"/>
      <c r="Q18" s="498"/>
      <c r="R18" s="499"/>
      <c r="S18" s="499"/>
      <c r="T18" s="499"/>
      <c r="U18" s="499"/>
      <c r="V18" s="500"/>
      <c r="W18" s="403"/>
      <c r="X18" s="404"/>
      <c r="Y18" s="404"/>
      <c r="Z18" s="404"/>
      <c r="AA18" s="404"/>
      <c r="AB18" s="395"/>
      <c r="AC18" s="501">
        <v>71.099999999999994</v>
      </c>
      <c r="AD18" s="502"/>
      <c r="AE18" s="502"/>
      <c r="AF18" s="502"/>
      <c r="AG18" s="503"/>
      <c r="AH18" s="501">
        <v>67.8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16181476</v>
      </c>
      <c r="BO18" s="386"/>
      <c r="BP18" s="386"/>
      <c r="BQ18" s="386"/>
      <c r="BR18" s="386"/>
      <c r="BS18" s="386"/>
      <c r="BT18" s="386"/>
      <c r="BU18" s="387"/>
      <c r="BV18" s="385">
        <v>15846502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20845834</v>
      </c>
      <c r="BO19" s="386"/>
      <c r="BP19" s="386"/>
      <c r="BQ19" s="386"/>
      <c r="BR19" s="386"/>
      <c r="BS19" s="386"/>
      <c r="BT19" s="386"/>
      <c r="BU19" s="387"/>
      <c r="BV19" s="385">
        <v>20750928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30905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28483211</v>
      </c>
      <c r="BO23" s="386"/>
      <c r="BP23" s="386"/>
      <c r="BQ23" s="386"/>
      <c r="BR23" s="386"/>
      <c r="BS23" s="386"/>
      <c r="BT23" s="386"/>
      <c r="BU23" s="387"/>
      <c r="BV23" s="385">
        <v>27198606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4650</v>
      </c>
      <c r="R24" s="437"/>
      <c r="S24" s="437"/>
      <c r="T24" s="437"/>
      <c r="U24" s="437"/>
      <c r="V24" s="476"/>
      <c r="W24" s="531"/>
      <c r="X24" s="519"/>
      <c r="Y24" s="520"/>
      <c r="Z24" s="435" t="s">
        <v>154</v>
      </c>
      <c r="AA24" s="415"/>
      <c r="AB24" s="415"/>
      <c r="AC24" s="415"/>
      <c r="AD24" s="415"/>
      <c r="AE24" s="415"/>
      <c r="AF24" s="415"/>
      <c r="AG24" s="416"/>
      <c r="AH24" s="436">
        <v>529</v>
      </c>
      <c r="AI24" s="437"/>
      <c r="AJ24" s="437"/>
      <c r="AK24" s="437"/>
      <c r="AL24" s="476"/>
      <c r="AM24" s="436">
        <v>1666350</v>
      </c>
      <c r="AN24" s="437"/>
      <c r="AO24" s="437"/>
      <c r="AP24" s="437"/>
      <c r="AQ24" s="437"/>
      <c r="AR24" s="476"/>
      <c r="AS24" s="436">
        <v>3150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18306242</v>
      </c>
      <c r="BO24" s="386"/>
      <c r="BP24" s="386"/>
      <c r="BQ24" s="386"/>
      <c r="BR24" s="386"/>
      <c r="BS24" s="386"/>
      <c r="BT24" s="386"/>
      <c r="BU24" s="387"/>
      <c r="BV24" s="385">
        <v>17913378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7850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2697056</v>
      </c>
      <c r="BO25" s="349"/>
      <c r="BP25" s="349"/>
      <c r="BQ25" s="349"/>
      <c r="BR25" s="349"/>
      <c r="BS25" s="349"/>
      <c r="BT25" s="349"/>
      <c r="BU25" s="350"/>
      <c r="BV25" s="348">
        <v>2672575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7250</v>
      </c>
      <c r="R26" s="437"/>
      <c r="S26" s="437"/>
      <c r="T26" s="437"/>
      <c r="U26" s="437"/>
      <c r="V26" s="476"/>
      <c r="W26" s="531"/>
      <c r="X26" s="519"/>
      <c r="Y26" s="520"/>
      <c r="Z26" s="435" t="s">
        <v>160</v>
      </c>
      <c r="AA26" s="541"/>
      <c r="AB26" s="541"/>
      <c r="AC26" s="541"/>
      <c r="AD26" s="541"/>
      <c r="AE26" s="541"/>
      <c r="AF26" s="541"/>
      <c r="AG26" s="542"/>
      <c r="AH26" s="436">
        <v>28</v>
      </c>
      <c r="AI26" s="437"/>
      <c r="AJ26" s="437"/>
      <c r="AK26" s="437"/>
      <c r="AL26" s="476"/>
      <c r="AM26" s="436">
        <v>86716</v>
      </c>
      <c r="AN26" s="437"/>
      <c r="AO26" s="437"/>
      <c r="AP26" s="437"/>
      <c r="AQ26" s="437"/>
      <c r="AR26" s="476"/>
      <c r="AS26" s="436">
        <v>3097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60000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4700</v>
      </c>
      <c r="R27" s="437"/>
      <c r="S27" s="437"/>
      <c r="T27" s="437"/>
      <c r="U27" s="437"/>
      <c r="V27" s="476"/>
      <c r="W27" s="531"/>
      <c r="X27" s="519"/>
      <c r="Y27" s="520"/>
      <c r="Z27" s="435" t="s">
        <v>163</v>
      </c>
      <c r="AA27" s="415"/>
      <c r="AB27" s="415"/>
      <c r="AC27" s="415"/>
      <c r="AD27" s="415"/>
      <c r="AE27" s="415"/>
      <c r="AF27" s="415"/>
      <c r="AG27" s="416"/>
      <c r="AH27" s="436">
        <v>11</v>
      </c>
      <c r="AI27" s="437"/>
      <c r="AJ27" s="437"/>
      <c r="AK27" s="437"/>
      <c r="AL27" s="476"/>
      <c r="AM27" s="436">
        <v>42572</v>
      </c>
      <c r="AN27" s="437"/>
      <c r="AO27" s="437"/>
      <c r="AP27" s="437"/>
      <c r="AQ27" s="437"/>
      <c r="AR27" s="476"/>
      <c r="AS27" s="436">
        <v>3870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600000</v>
      </c>
      <c r="BO27" s="555"/>
      <c r="BP27" s="555"/>
      <c r="BQ27" s="555"/>
      <c r="BR27" s="555"/>
      <c r="BS27" s="555"/>
      <c r="BT27" s="555"/>
      <c r="BU27" s="556"/>
      <c r="BV27" s="554">
        <v>600000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4100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1819369</v>
      </c>
      <c r="BO28" s="349"/>
      <c r="BP28" s="349"/>
      <c r="BQ28" s="349"/>
      <c r="BR28" s="349"/>
      <c r="BS28" s="349"/>
      <c r="BT28" s="349"/>
      <c r="BU28" s="350"/>
      <c r="BV28" s="348">
        <v>1561041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17</v>
      </c>
      <c r="M29" s="437"/>
      <c r="N29" s="437"/>
      <c r="O29" s="437"/>
      <c r="P29" s="476"/>
      <c r="Q29" s="436">
        <v>3850</v>
      </c>
      <c r="R29" s="437"/>
      <c r="S29" s="437"/>
      <c r="T29" s="437"/>
      <c r="U29" s="437"/>
      <c r="V29" s="476"/>
      <c r="W29" s="532"/>
      <c r="X29" s="533"/>
      <c r="Y29" s="534"/>
      <c r="Z29" s="435" t="s">
        <v>170</v>
      </c>
      <c r="AA29" s="415"/>
      <c r="AB29" s="415"/>
      <c r="AC29" s="415"/>
      <c r="AD29" s="415"/>
      <c r="AE29" s="415"/>
      <c r="AF29" s="415"/>
      <c r="AG29" s="416"/>
      <c r="AH29" s="436">
        <v>540</v>
      </c>
      <c r="AI29" s="437"/>
      <c r="AJ29" s="437"/>
      <c r="AK29" s="437"/>
      <c r="AL29" s="476"/>
      <c r="AM29" s="436">
        <v>1708922</v>
      </c>
      <c r="AN29" s="437"/>
      <c r="AO29" s="437"/>
      <c r="AP29" s="437"/>
      <c r="AQ29" s="437"/>
      <c r="AR29" s="476"/>
      <c r="AS29" s="436">
        <v>3165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917315</v>
      </c>
      <c r="BO29" s="386"/>
      <c r="BP29" s="386"/>
      <c r="BQ29" s="386"/>
      <c r="BR29" s="386"/>
      <c r="BS29" s="386"/>
      <c r="BT29" s="386"/>
      <c r="BU29" s="387"/>
      <c r="BV29" s="385">
        <v>781919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5378402</v>
      </c>
      <c r="BO30" s="555"/>
      <c r="BP30" s="555"/>
      <c r="BQ30" s="555"/>
      <c r="BR30" s="555"/>
      <c r="BS30" s="555"/>
      <c r="BT30" s="555"/>
      <c r="BU30" s="556"/>
      <c r="BV30" s="554">
        <v>5146942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13</v>
      </c>
      <c r="AN34" s="566"/>
      <c r="AO34" s="567" t="str">
        <f>IF('各会計、関係団体の財政状況及び健全化判断比率'!B35="","",'各会計、関係団体の財政状況及び健全化判断比率'!B35)</f>
        <v>水道事業会計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IF('各会計、関係団体の財政状況及び健全化判断比率'!B36="","",'各会計、関係団体の財政状況及び健全化判断比率'!B36)</f>
        <v>下水道特別会計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飯能市土地開発公社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笠縫土地区画整理特別会計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国民健康保険特別会計（南高麗診療所勘定）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IF('各会計、関係団体の財政状況及び健全化判断比率'!B37="","",'各会計、関係団体の財政状況及び健全化判断比率'!B37)</f>
        <v>特定環境保全公共下水道特別会計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双柳南部土地区画整理特別会計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国民健康保険特別会計（名栗診療所勘定）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岩沢北部土地区画整理特別会計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介護保険特別会計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岩沢南部土地区画整理特別会計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11</v>
      </c>
      <c r="V39" s="566"/>
      <c r="W39" s="567" t="str">
        <f>IF('各会計、関係団体の財政状況及び健全化判断比率'!B33="","",'各会計、関係団体の財政状況及び健全化判断比率'!B33)</f>
        <v>訪問看護ステーション特別会計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埼玉県都市競艇組合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f t="shared" si="4"/>
        <v>12</v>
      </c>
      <c r="V40" s="566"/>
      <c r="W40" s="567" t="str">
        <f>IF('各会計、関係団体の財政状況及び健全化判断比率'!B34="","",'各会計、関係団体の財政状況及び健全化判断比率'!B34)</f>
        <v>介護サービス想定事業会計（介護老人保健施設）</v>
      </c>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22</v>
      </c>
      <c r="BX40" s="566"/>
      <c r="BY40" s="567" t="str">
        <f>IF('各会計、関係団体の財政状況及び健全化判断比率'!B74="","",'各会計、関係団体の財政状況及び健全化判断比率'!B74)</f>
        <v>広域飯能斎場組合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23</v>
      </c>
      <c r="BX41" s="566"/>
      <c r="BY41" s="567" t="str">
        <f>IF('各会計、関係団体の財政状況及び健全化判断比率'!B75="","",'各会計、関係団体の財政状況及び健全化判断比率'!B75)</f>
        <v>埼玉西部消防組合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9" t="s">
        <v>24</v>
      </c>
      <c r="C41" s="1170"/>
      <c r="D41" s="81"/>
      <c r="E41" s="1175" t="s">
        <v>25</v>
      </c>
      <c r="F41" s="1175"/>
      <c r="G41" s="1175"/>
      <c r="H41" s="1176"/>
      <c r="I41" s="82">
        <v>23833</v>
      </c>
      <c r="J41" s="83">
        <v>24167</v>
      </c>
      <c r="K41" s="83">
        <v>25934</v>
      </c>
      <c r="L41" s="83">
        <v>27199</v>
      </c>
      <c r="M41" s="84">
        <v>28483</v>
      </c>
    </row>
    <row r="42" spans="2:13" ht="27.75" customHeight="1">
      <c r="B42" s="1171"/>
      <c r="C42" s="1172"/>
      <c r="D42" s="85"/>
      <c r="E42" s="1177" t="s">
        <v>26</v>
      </c>
      <c r="F42" s="1177"/>
      <c r="G42" s="1177"/>
      <c r="H42" s="1178"/>
      <c r="I42" s="86">
        <v>2218</v>
      </c>
      <c r="J42" s="87">
        <v>2049</v>
      </c>
      <c r="K42" s="87">
        <v>1880</v>
      </c>
      <c r="L42" s="87">
        <v>1710</v>
      </c>
      <c r="M42" s="88">
        <v>1541</v>
      </c>
    </row>
    <row r="43" spans="2:13" ht="27.75" customHeight="1">
      <c r="B43" s="1171"/>
      <c r="C43" s="1172"/>
      <c r="D43" s="85"/>
      <c r="E43" s="1177" t="s">
        <v>27</v>
      </c>
      <c r="F43" s="1177"/>
      <c r="G43" s="1177"/>
      <c r="H43" s="1178"/>
      <c r="I43" s="86">
        <v>7143</v>
      </c>
      <c r="J43" s="87">
        <v>6689</v>
      </c>
      <c r="K43" s="87">
        <v>6421</v>
      </c>
      <c r="L43" s="87">
        <v>6311</v>
      </c>
      <c r="M43" s="88">
        <v>5945</v>
      </c>
    </row>
    <row r="44" spans="2:13" ht="27.75" customHeight="1">
      <c r="B44" s="1171"/>
      <c r="C44" s="1172"/>
      <c r="D44" s="85"/>
      <c r="E44" s="1177" t="s">
        <v>28</v>
      </c>
      <c r="F44" s="1177"/>
      <c r="G44" s="1177"/>
      <c r="H44" s="1178"/>
      <c r="I44" s="86">
        <v>346</v>
      </c>
      <c r="J44" s="87">
        <v>311</v>
      </c>
      <c r="K44" s="87">
        <v>268</v>
      </c>
      <c r="L44" s="87">
        <v>385</v>
      </c>
      <c r="M44" s="88">
        <v>466</v>
      </c>
    </row>
    <row r="45" spans="2:13" ht="27.75" customHeight="1">
      <c r="B45" s="1171"/>
      <c r="C45" s="1172"/>
      <c r="D45" s="85"/>
      <c r="E45" s="1177" t="s">
        <v>29</v>
      </c>
      <c r="F45" s="1177"/>
      <c r="G45" s="1177"/>
      <c r="H45" s="1178"/>
      <c r="I45" s="86">
        <v>6515</v>
      </c>
      <c r="J45" s="87">
        <v>6362</v>
      </c>
      <c r="K45" s="87">
        <v>6294</v>
      </c>
      <c r="L45" s="87">
        <v>5669</v>
      </c>
      <c r="M45" s="88">
        <v>5281</v>
      </c>
    </row>
    <row r="46" spans="2:13" ht="27.75" customHeight="1">
      <c r="B46" s="1171"/>
      <c r="C46" s="1172"/>
      <c r="D46" s="85"/>
      <c r="E46" s="1177" t="s">
        <v>30</v>
      </c>
      <c r="F46" s="1177"/>
      <c r="G46" s="1177"/>
      <c r="H46" s="1178"/>
      <c r="I46" s="86">
        <v>363</v>
      </c>
      <c r="J46" s="87">
        <v>230</v>
      </c>
      <c r="K46" s="87">
        <v>3</v>
      </c>
      <c r="L46" s="87">
        <v>1</v>
      </c>
      <c r="M46" s="88">
        <v>1</v>
      </c>
    </row>
    <row r="47" spans="2:13" ht="27.75" customHeight="1">
      <c r="B47" s="1171"/>
      <c r="C47" s="1172"/>
      <c r="D47" s="85"/>
      <c r="E47" s="1177" t="s">
        <v>31</v>
      </c>
      <c r="F47" s="1177"/>
      <c r="G47" s="1177"/>
      <c r="H47" s="1178"/>
      <c r="I47" s="86" t="s">
        <v>486</v>
      </c>
      <c r="J47" s="87" t="s">
        <v>486</v>
      </c>
      <c r="K47" s="87" t="s">
        <v>486</v>
      </c>
      <c r="L47" s="87" t="s">
        <v>486</v>
      </c>
      <c r="M47" s="88" t="s">
        <v>486</v>
      </c>
    </row>
    <row r="48" spans="2:13" ht="27.75" customHeight="1">
      <c r="B48" s="1173"/>
      <c r="C48" s="1174"/>
      <c r="D48" s="85"/>
      <c r="E48" s="1177" t="s">
        <v>32</v>
      </c>
      <c r="F48" s="1177"/>
      <c r="G48" s="1177"/>
      <c r="H48" s="1178"/>
      <c r="I48" s="86" t="s">
        <v>486</v>
      </c>
      <c r="J48" s="87" t="s">
        <v>486</v>
      </c>
      <c r="K48" s="87" t="s">
        <v>486</v>
      </c>
      <c r="L48" s="87" t="s">
        <v>486</v>
      </c>
      <c r="M48" s="88" t="s">
        <v>486</v>
      </c>
    </row>
    <row r="49" spans="2:13" ht="27.75" customHeight="1">
      <c r="B49" s="1179" t="s">
        <v>33</v>
      </c>
      <c r="C49" s="1180"/>
      <c r="D49" s="89"/>
      <c r="E49" s="1177" t="s">
        <v>34</v>
      </c>
      <c r="F49" s="1177"/>
      <c r="G49" s="1177"/>
      <c r="H49" s="1178"/>
      <c r="I49" s="86">
        <v>3771</v>
      </c>
      <c r="J49" s="87">
        <v>4754</v>
      </c>
      <c r="K49" s="87">
        <v>4582</v>
      </c>
      <c r="L49" s="87">
        <v>5365</v>
      </c>
      <c r="M49" s="88">
        <v>6242</v>
      </c>
    </row>
    <row r="50" spans="2:13" ht="27.75" customHeight="1">
      <c r="B50" s="1171"/>
      <c r="C50" s="1172"/>
      <c r="D50" s="85"/>
      <c r="E50" s="1177" t="s">
        <v>35</v>
      </c>
      <c r="F50" s="1177"/>
      <c r="G50" s="1177"/>
      <c r="H50" s="1178"/>
      <c r="I50" s="86">
        <v>6461</v>
      </c>
      <c r="J50" s="87">
        <v>6250</v>
      </c>
      <c r="K50" s="87">
        <v>6149</v>
      </c>
      <c r="L50" s="87">
        <v>6199</v>
      </c>
      <c r="M50" s="88">
        <v>6097</v>
      </c>
    </row>
    <row r="51" spans="2:13" ht="27.75" customHeight="1">
      <c r="B51" s="1173"/>
      <c r="C51" s="1174"/>
      <c r="D51" s="85"/>
      <c r="E51" s="1177" t="s">
        <v>36</v>
      </c>
      <c r="F51" s="1177"/>
      <c r="G51" s="1177"/>
      <c r="H51" s="1178"/>
      <c r="I51" s="86">
        <v>23485</v>
      </c>
      <c r="J51" s="87">
        <v>24236</v>
      </c>
      <c r="K51" s="87">
        <v>26032</v>
      </c>
      <c r="L51" s="87">
        <v>27054</v>
      </c>
      <c r="M51" s="88">
        <v>28017</v>
      </c>
    </row>
    <row r="52" spans="2:13" ht="27.75" customHeight="1" thickBot="1">
      <c r="B52" s="1181" t="s">
        <v>21</v>
      </c>
      <c r="C52" s="1182"/>
      <c r="D52" s="90"/>
      <c r="E52" s="1183" t="s">
        <v>37</v>
      </c>
      <c r="F52" s="1183"/>
      <c r="G52" s="1183"/>
      <c r="H52" s="1184"/>
      <c r="I52" s="91">
        <v>6702</v>
      </c>
      <c r="J52" s="92">
        <v>4567</v>
      </c>
      <c r="K52" s="92">
        <v>4037</v>
      </c>
      <c r="L52" s="92">
        <v>2656</v>
      </c>
      <c r="M52" s="93">
        <v>1361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87390</v>
      </c>
      <c r="E3" s="116"/>
      <c r="F3" s="117">
        <v>40203</v>
      </c>
      <c r="G3" s="118"/>
      <c r="H3" s="119"/>
    </row>
    <row r="4" spans="1:8">
      <c r="A4" s="120"/>
      <c r="B4" s="121"/>
      <c r="C4" s="122"/>
      <c r="D4" s="123">
        <v>55228</v>
      </c>
      <c r="E4" s="124"/>
      <c r="F4" s="125">
        <v>23352</v>
      </c>
      <c r="G4" s="126"/>
      <c r="H4" s="127"/>
    </row>
    <row r="5" spans="1:8">
      <c r="A5" s="108" t="s">
        <v>518</v>
      </c>
      <c r="B5" s="113"/>
      <c r="C5" s="114"/>
      <c r="D5" s="115">
        <v>44401</v>
      </c>
      <c r="E5" s="116"/>
      <c r="F5" s="117">
        <v>47569</v>
      </c>
      <c r="G5" s="118"/>
      <c r="H5" s="119"/>
    </row>
    <row r="6" spans="1:8">
      <c r="A6" s="120"/>
      <c r="B6" s="121"/>
      <c r="C6" s="122"/>
      <c r="D6" s="123">
        <v>22135</v>
      </c>
      <c r="E6" s="124"/>
      <c r="F6" s="125">
        <v>26255</v>
      </c>
      <c r="G6" s="126"/>
      <c r="H6" s="127"/>
    </row>
    <row r="7" spans="1:8">
      <c r="A7" s="108" t="s">
        <v>519</v>
      </c>
      <c r="B7" s="113"/>
      <c r="C7" s="114"/>
      <c r="D7" s="115">
        <v>63939</v>
      </c>
      <c r="E7" s="116"/>
      <c r="F7" s="117">
        <v>50880</v>
      </c>
      <c r="G7" s="118"/>
      <c r="H7" s="119"/>
    </row>
    <row r="8" spans="1:8">
      <c r="A8" s="120"/>
      <c r="B8" s="121"/>
      <c r="C8" s="122"/>
      <c r="D8" s="123">
        <v>28396</v>
      </c>
      <c r="E8" s="124"/>
      <c r="F8" s="125">
        <v>26879</v>
      </c>
      <c r="G8" s="126"/>
      <c r="H8" s="127"/>
    </row>
    <row r="9" spans="1:8">
      <c r="A9" s="108" t="s">
        <v>520</v>
      </c>
      <c r="B9" s="113"/>
      <c r="C9" s="114"/>
      <c r="D9" s="115">
        <v>53098</v>
      </c>
      <c r="E9" s="116"/>
      <c r="F9" s="117">
        <v>63956</v>
      </c>
      <c r="G9" s="118"/>
      <c r="H9" s="119"/>
    </row>
    <row r="10" spans="1:8">
      <c r="A10" s="120"/>
      <c r="B10" s="121"/>
      <c r="C10" s="122"/>
      <c r="D10" s="123">
        <v>26352</v>
      </c>
      <c r="E10" s="124"/>
      <c r="F10" s="125">
        <v>29239</v>
      </c>
      <c r="G10" s="126"/>
      <c r="H10" s="127"/>
    </row>
    <row r="11" spans="1:8">
      <c r="A11" s="108" t="s">
        <v>521</v>
      </c>
      <c r="B11" s="113"/>
      <c r="C11" s="114"/>
      <c r="D11" s="115">
        <v>55078</v>
      </c>
      <c r="E11" s="116"/>
      <c r="F11" s="117">
        <v>66255</v>
      </c>
      <c r="G11" s="118"/>
      <c r="H11" s="119"/>
    </row>
    <row r="12" spans="1:8">
      <c r="A12" s="120"/>
      <c r="B12" s="121"/>
      <c r="C12" s="128"/>
      <c r="D12" s="123">
        <v>25472</v>
      </c>
      <c r="E12" s="124"/>
      <c r="F12" s="125">
        <v>31822</v>
      </c>
      <c r="G12" s="126"/>
      <c r="H12" s="127"/>
    </row>
    <row r="13" spans="1:8">
      <c r="A13" s="108"/>
      <c r="B13" s="113"/>
      <c r="C13" s="129"/>
      <c r="D13" s="130">
        <v>60781</v>
      </c>
      <c r="E13" s="131"/>
      <c r="F13" s="132">
        <v>53773</v>
      </c>
      <c r="G13" s="133"/>
      <c r="H13" s="119"/>
    </row>
    <row r="14" spans="1:8">
      <c r="A14" s="120"/>
      <c r="B14" s="121"/>
      <c r="C14" s="122"/>
      <c r="D14" s="123">
        <v>31517</v>
      </c>
      <c r="E14" s="124"/>
      <c r="F14" s="125">
        <v>27509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10.94</v>
      </c>
      <c r="C19" s="134">
        <f>ROUND(VALUE(SUBSTITUTE(実質収支比率等に係る経年分析!G$48,"▲","-")),2)</f>
        <v>8.75</v>
      </c>
      <c r="D19" s="134">
        <f>ROUND(VALUE(SUBSTITUTE(実質収支比率等に係る経年分析!H$48,"▲","-")),2)</f>
        <v>8.1999999999999993</v>
      </c>
      <c r="E19" s="134">
        <f>ROUND(VALUE(SUBSTITUTE(実質収支比率等に係る経年分析!I$48,"▲","-")),2)</f>
        <v>9.68</v>
      </c>
      <c r="F19" s="134">
        <f>ROUND(VALUE(SUBSTITUTE(実質収支比率等に係る経年分析!J$48,"▲","-")),2)</f>
        <v>8.2100000000000009</v>
      </c>
    </row>
    <row r="20" spans="1:11">
      <c r="A20" s="134" t="s">
        <v>42</v>
      </c>
      <c r="B20" s="134">
        <f>ROUND(VALUE(SUBSTITUTE(実質収支比率等に係る経年分析!F$47,"▲","-")),2)</f>
        <v>6.59</v>
      </c>
      <c r="C20" s="134">
        <f>ROUND(VALUE(SUBSTITUTE(実質収支比率等に係る経年分析!G$47,"▲","-")),2)</f>
        <v>10.9</v>
      </c>
      <c r="D20" s="134">
        <f>ROUND(VALUE(SUBSTITUTE(実質収支比率等に係る経年分析!H$47,"▲","-")),2)</f>
        <v>6.83</v>
      </c>
      <c r="E20" s="134">
        <f>ROUND(VALUE(SUBSTITUTE(実質収支比率等に係る経年分析!I$47,"▲","-")),2)</f>
        <v>9.2799999999999994</v>
      </c>
      <c r="F20" s="134">
        <f>ROUND(VALUE(SUBSTITUTE(実質収支比率等に係る経年分析!J$47,"▲","-")),2)</f>
        <v>10.76</v>
      </c>
    </row>
    <row r="21" spans="1:11">
      <c r="A21" s="134" t="s">
        <v>43</v>
      </c>
      <c r="B21" s="134">
        <f>IF(ISNUMBER(VALUE(SUBSTITUTE(実質収支比率等に係る経年分析!F$49,"▲","-"))),ROUND(VALUE(SUBSTITUTE(実質収支比率等に係る経年分析!F$49,"▲","-")),2),NA())</f>
        <v>-0.99</v>
      </c>
      <c r="C21" s="134">
        <f>IF(ISNUMBER(VALUE(SUBSTITUTE(実質収支比率等に係る経年分析!G$49,"▲","-"))),ROUND(VALUE(SUBSTITUTE(実質収支比率等に係る経年分析!G$49,"▲","-")),2),NA())</f>
        <v>1.98</v>
      </c>
      <c r="D21" s="134">
        <f>IF(ISNUMBER(VALUE(SUBSTITUTE(実質収支比率等に係る経年分析!H$49,"▲","-"))),ROUND(VALUE(SUBSTITUTE(実質収支比率等に係る経年分析!H$49,"▲","-")),2),NA())</f>
        <v>-4.43</v>
      </c>
      <c r="E21" s="134">
        <f>IF(ISNUMBER(VALUE(SUBSTITUTE(実質収支比率等に係る経年分析!I$49,"▲","-"))),ROUND(VALUE(SUBSTITUTE(実質収支比率等に係る経年分析!I$49,"▲","-")),2),NA())</f>
        <v>4.08</v>
      </c>
      <c r="F21" s="134">
        <f>IF(ISNUMBER(VALUE(SUBSTITUTE(実質収支比率等に係る経年分析!J$49,"▲","-"))),ROUND(VALUE(SUBSTITUTE(実質収支比率等に係る経年分析!J$49,"▲","-")),2),NA())</f>
        <v>0.11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特定環境保全公共下水道特別会計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0.21</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0.57999999999999996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c r="A31" s="135" t="str">
        <f>IF(連結実質赤字比率に係る赤字・黒字の構成分析!C$39="",NA(),連結実質赤字比率に係る赤字・黒字の構成分析!C$39)</f>
        <v>双柳南部土地区画整理特別会計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v>
      </c>
    </row>
    <row r="32" spans="1:11">
      <c r="A32" s="135" t="str">
        <f>IF(連結実質赤字比率に係る赤字・黒字の構成分析!C$38="",NA(),連結実質赤字比率に係る赤字・黒字の構成分析!C$38)</f>
        <v>笠縫土地区画整理特別会計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2.4700000000000002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2465</v>
      </c>
      <c r="E42" s="136"/>
      <c r="F42" s="136"/>
      <c r="G42" s="136">
        <f>'実質公債費比率（分子）の構造'!L$52</f>
        <v>2498</v>
      </c>
      <c r="H42" s="136"/>
      <c r="I42" s="136"/>
      <c r="J42" s="136">
        <f>'実質公債費比率（分子）の構造'!M$52</f>
        <v>2602</v>
      </c>
      <c r="K42" s="136"/>
      <c r="L42" s="136"/>
      <c r="M42" s="136">
        <f>'実質公債費比率（分子）の構造'!N$52</f>
        <v>2677</v>
      </c>
      <c r="N42" s="136"/>
      <c r="O42" s="136"/>
      <c r="P42" s="136">
        <f>'実質公債費比率（分子）の構造'!O$52</f>
        <v>2819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169</v>
      </c>
      <c r="C44" s="136"/>
      <c r="D44" s="136"/>
      <c r="E44" s="136">
        <f>'実質公債費比率（分子）の構造'!L$50</f>
        <v>169</v>
      </c>
      <c r="F44" s="136"/>
      <c r="G44" s="136"/>
      <c r="H44" s="136">
        <f>'実質公債費比率（分子）の構造'!M$50</f>
        <v>169</v>
      </c>
      <c r="I44" s="136"/>
      <c r="J44" s="136"/>
      <c r="K44" s="136">
        <f>'実質公債費比率（分子）の構造'!N$50</f>
        <v>169</v>
      </c>
      <c r="L44" s="136"/>
      <c r="M44" s="136"/>
      <c r="N44" s="136">
        <f>'実質公債費比率（分子）の構造'!O$50</f>
        <v>169</v>
      </c>
      <c r="O44" s="136"/>
      <c r="P44" s="136"/>
    </row>
    <row r="45" spans="1:16">
      <c r="A45" s="136" t="s">
        <v>53</v>
      </c>
      <c r="B45" s="136">
        <f>'実質公債費比率（分子）の構造'!K$49</f>
        <v>76</v>
      </c>
      <c r="C45" s="136"/>
      <c r="D45" s="136"/>
      <c r="E45" s="136">
        <f>'実質公債費比率（分子）の構造'!L$49</f>
        <v>55</v>
      </c>
      <c r="F45" s="136"/>
      <c r="G45" s="136"/>
      <c r="H45" s="136">
        <f>'実質公債費比率（分子）の構造'!M$49</f>
        <v>71</v>
      </c>
      <c r="I45" s="136"/>
      <c r="J45" s="136"/>
      <c r="K45" s="136">
        <f>'実質公債費比率（分子）の構造'!N$49</f>
        <v>51</v>
      </c>
      <c r="L45" s="136"/>
      <c r="M45" s="136"/>
      <c r="N45" s="136">
        <f>'実質公債費比率（分子）の構造'!O$49</f>
        <v>55</v>
      </c>
      <c r="O45" s="136"/>
      <c r="P45" s="136"/>
    </row>
    <row r="46" spans="1:16">
      <c r="A46" s="136" t="s">
        <v>54</v>
      </c>
      <c r="B46" s="136">
        <f>'実質公債費比率（分子）の構造'!K$48</f>
        <v>498</v>
      </c>
      <c r="C46" s="136"/>
      <c r="D46" s="136"/>
      <c r="E46" s="136">
        <f>'実質公債費比率（分子）の構造'!L$48</f>
        <v>449</v>
      </c>
      <c r="F46" s="136"/>
      <c r="G46" s="136"/>
      <c r="H46" s="136">
        <f>'実質公債費比率（分子）の構造'!M$48</f>
        <v>455</v>
      </c>
      <c r="I46" s="136"/>
      <c r="J46" s="136"/>
      <c r="K46" s="136">
        <f>'実質公債費比率（分子）の構造'!N$48</f>
        <v>447</v>
      </c>
      <c r="L46" s="136"/>
      <c r="M46" s="136"/>
      <c r="N46" s="136">
        <f>'実質公債費比率（分子）の構造'!O$48</f>
        <v>414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2358</v>
      </c>
      <c r="C49" s="136"/>
      <c r="D49" s="136"/>
      <c r="E49" s="136">
        <f>'実質公債費比率（分子）の構造'!L$45</f>
        <v>2421</v>
      </c>
      <c r="F49" s="136"/>
      <c r="G49" s="136"/>
      <c r="H49" s="136">
        <f>'実質公債費比率（分子）の構造'!M$45</f>
        <v>2439</v>
      </c>
      <c r="I49" s="136"/>
      <c r="J49" s="136"/>
      <c r="K49" s="136">
        <f>'実質公債費比率（分子）の構造'!N$45</f>
        <v>2450</v>
      </c>
      <c r="L49" s="136"/>
      <c r="M49" s="136"/>
      <c r="N49" s="136">
        <f>'実質公債費比率（分子）の構造'!O$45</f>
        <v>2431</v>
      </c>
      <c r="O49" s="136"/>
      <c r="P49" s="136"/>
    </row>
    <row r="50" spans="1:16">
      <c r="A50" s="136" t="s">
        <v>58</v>
      </c>
      <c r="B50" s="136" t="e">
        <f>NA()</f>
        <v>#N/A</v>
      </c>
      <c r="C50" s="136">
        <f>IF(ISNUMBER('実質公債費比率（分子）の構造'!K$53),'実質公債費比率（分子）の構造'!K$53,NA())</f>
        <v>636</v>
      </c>
      <c r="D50" s="136" t="e">
        <f>NA()</f>
        <v>#N/A</v>
      </c>
      <c r="E50" s="136" t="e">
        <f>NA()</f>
        <v>#N/A</v>
      </c>
      <c r="F50" s="136">
        <f>IF(ISNUMBER('実質公債費比率（分子）の構造'!L$53),'実質公債費比率（分子）の構造'!L$53,NA())</f>
        <v>596</v>
      </c>
      <c r="G50" s="136" t="e">
        <f>NA()</f>
        <v>#N/A</v>
      </c>
      <c r="H50" s="136" t="e">
        <f>NA()</f>
        <v>#N/A</v>
      </c>
      <c r="I50" s="136">
        <f>IF(ISNUMBER('実質公債費比率（分子）の構造'!M$53),'実質公債費比率（分子）の構造'!M$53,NA())</f>
        <v>532</v>
      </c>
      <c r="J50" s="136" t="e">
        <f>NA()</f>
        <v>#N/A</v>
      </c>
      <c r="K50" s="136" t="e">
        <f>NA()</f>
        <v>#N/A</v>
      </c>
      <c r="L50" s="136">
        <f>IF(ISNUMBER('実質公債費比率（分子）の構造'!N$53),'実質公債費比率（分子）の構造'!N$53,NA())</f>
        <v>440</v>
      </c>
      <c r="M50" s="136" t="e">
        <f>NA()</f>
        <v>#N/A</v>
      </c>
      <c r="N50" s="136" t="e">
        <f>NA()</f>
        <v>#N/A</v>
      </c>
      <c r="O50" s="136">
        <f>IF(ISNUMBER('実質公債費比率（分子）の構造'!O$53),'実質公債費比率（分子）の構造'!O$53,NA())</f>
        <v>250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23485</v>
      </c>
      <c r="E56" s="135"/>
      <c r="F56" s="135"/>
      <c r="G56" s="135">
        <f>'将来負担比率（分子）の構造'!J$51</f>
        <v>24236</v>
      </c>
      <c r="H56" s="135"/>
      <c r="I56" s="135"/>
      <c r="J56" s="135">
        <f>'将来負担比率（分子）の構造'!K$51</f>
        <v>26032</v>
      </c>
      <c r="K56" s="135"/>
      <c r="L56" s="135"/>
      <c r="M56" s="135">
        <f>'将来負担比率（分子）の構造'!L$51</f>
        <v>27054</v>
      </c>
      <c r="N56" s="135"/>
      <c r="O56" s="135"/>
      <c r="P56" s="135">
        <f>'将来負担比率（分子）の構造'!M$51</f>
        <v>28017</v>
      </c>
    </row>
    <row r="57" spans="1:16">
      <c r="A57" s="135" t="s">
        <v>35</v>
      </c>
      <c r="B57" s="135"/>
      <c r="C57" s="135"/>
      <c r="D57" s="135">
        <f>'将来負担比率（分子）の構造'!I$50</f>
        <v>6461</v>
      </c>
      <c r="E57" s="135"/>
      <c r="F57" s="135"/>
      <c r="G57" s="135">
        <f>'将来負担比率（分子）の構造'!J$50</f>
        <v>6250</v>
      </c>
      <c r="H57" s="135"/>
      <c r="I57" s="135"/>
      <c r="J57" s="135">
        <f>'将来負担比率（分子）の構造'!K$50</f>
        <v>6149</v>
      </c>
      <c r="K57" s="135"/>
      <c r="L57" s="135"/>
      <c r="M57" s="135">
        <f>'将来負担比率（分子）の構造'!L$50</f>
        <v>6199</v>
      </c>
      <c r="N57" s="135"/>
      <c r="O57" s="135"/>
      <c r="P57" s="135">
        <f>'将来負担比率（分子）の構造'!M$50</f>
        <v>6097</v>
      </c>
    </row>
    <row r="58" spans="1:16">
      <c r="A58" s="135" t="s">
        <v>34</v>
      </c>
      <c r="B58" s="135"/>
      <c r="C58" s="135"/>
      <c r="D58" s="135">
        <f>'将来負担比率（分子）の構造'!I$49</f>
        <v>3771</v>
      </c>
      <c r="E58" s="135"/>
      <c r="F58" s="135"/>
      <c r="G58" s="135">
        <f>'将来負担比率（分子）の構造'!J$49</f>
        <v>4754</v>
      </c>
      <c r="H58" s="135"/>
      <c r="I58" s="135"/>
      <c r="J58" s="135">
        <f>'将来負担比率（分子）の構造'!K$49</f>
        <v>4582</v>
      </c>
      <c r="K58" s="135"/>
      <c r="L58" s="135"/>
      <c r="M58" s="135">
        <f>'将来負担比率（分子）の構造'!L$49</f>
        <v>5365</v>
      </c>
      <c r="N58" s="135"/>
      <c r="O58" s="135"/>
      <c r="P58" s="135">
        <f>'将来負担比率（分子）の構造'!M$49</f>
        <v>6242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363</v>
      </c>
      <c r="C61" s="135"/>
      <c r="D61" s="135"/>
      <c r="E61" s="135">
        <f>'将来負担比率（分子）の構造'!J$46</f>
        <v>230</v>
      </c>
      <c r="F61" s="135"/>
      <c r="G61" s="135"/>
      <c r="H61" s="135">
        <f>'将来負担比率（分子）の構造'!K$46</f>
        <v>3</v>
      </c>
      <c r="I61" s="135"/>
      <c r="J61" s="135"/>
      <c r="K61" s="135">
        <f>'将来負担比率（分子）の構造'!L$46</f>
        <v>1</v>
      </c>
      <c r="L61" s="135"/>
      <c r="M61" s="135"/>
      <c r="N61" s="135">
        <f>'将来負担比率（分子）の構造'!M$46</f>
        <v>1</v>
      </c>
      <c r="O61" s="135"/>
      <c r="P61" s="135"/>
    </row>
    <row r="62" spans="1:16">
      <c r="A62" s="135" t="s">
        <v>29</v>
      </c>
      <c r="B62" s="135">
        <f>'将来負担比率（分子）の構造'!I$45</f>
        <v>6515</v>
      </c>
      <c r="C62" s="135"/>
      <c r="D62" s="135"/>
      <c r="E62" s="135">
        <f>'将来負担比率（分子）の構造'!J$45</f>
        <v>6362</v>
      </c>
      <c r="F62" s="135"/>
      <c r="G62" s="135"/>
      <c r="H62" s="135">
        <f>'将来負担比率（分子）の構造'!K$45</f>
        <v>6294</v>
      </c>
      <c r="I62" s="135"/>
      <c r="J62" s="135"/>
      <c r="K62" s="135">
        <f>'将来負担比率（分子）の構造'!L$45</f>
        <v>5669</v>
      </c>
      <c r="L62" s="135"/>
      <c r="M62" s="135"/>
      <c r="N62" s="135">
        <f>'将来負担比率（分子）の構造'!M$45</f>
        <v>5281</v>
      </c>
      <c r="O62" s="135"/>
      <c r="P62" s="135"/>
    </row>
    <row r="63" spans="1:16">
      <c r="A63" s="135" t="s">
        <v>28</v>
      </c>
      <c r="B63" s="135">
        <f>'将来負担比率（分子）の構造'!I$44</f>
        <v>346</v>
      </c>
      <c r="C63" s="135"/>
      <c r="D63" s="135"/>
      <c r="E63" s="135">
        <f>'将来負担比率（分子）の構造'!J$44</f>
        <v>311</v>
      </c>
      <c r="F63" s="135"/>
      <c r="G63" s="135"/>
      <c r="H63" s="135">
        <f>'将来負担比率（分子）の構造'!K$44</f>
        <v>268</v>
      </c>
      <c r="I63" s="135"/>
      <c r="J63" s="135"/>
      <c r="K63" s="135">
        <f>'将来負担比率（分子）の構造'!L$44</f>
        <v>385</v>
      </c>
      <c r="L63" s="135"/>
      <c r="M63" s="135"/>
      <c r="N63" s="135">
        <f>'将来負担比率（分子）の構造'!M$44</f>
        <v>466</v>
      </c>
      <c r="O63" s="135"/>
      <c r="P63" s="135"/>
    </row>
    <row r="64" spans="1:16">
      <c r="A64" s="135" t="s">
        <v>27</v>
      </c>
      <c r="B64" s="135">
        <f>'将来負担比率（分子）の構造'!I$43</f>
        <v>7143</v>
      </c>
      <c r="C64" s="135"/>
      <c r="D64" s="135"/>
      <c r="E64" s="135">
        <f>'将来負担比率（分子）の構造'!J$43</f>
        <v>6689</v>
      </c>
      <c r="F64" s="135"/>
      <c r="G64" s="135"/>
      <c r="H64" s="135">
        <f>'将来負担比率（分子）の構造'!K$43</f>
        <v>6421</v>
      </c>
      <c r="I64" s="135"/>
      <c r="J64" s="135"/>
      <c r="K64" s="135">
        <f>'将来負担比率（分子）の構造'!L$43</f>
        <v>6311</v>
      </c>
      <c r="L64" s="135"/>
      <c r="M64" s="135"/>
      <c r="N64" s="135">
        <f>'将来負担比率（分子）の構造'!M$43</f>
        <v>5945</v>
      </c>
      <c r="O64" s="135"/>
      <c r="P64" s="135"/>
    </row>
    <row r="65" spans="1:16">
      <c r="A65" s="135" t="s">
        <v>26</v>
      </c>
      <c r="B65" s="135">
        <f>'将来負担比率（分子）の構造'!I$42</f>
        <v>2218</v>
      </c>
      <c r="C65" s="135"/>
      <c r="D65" s="135"/>
      <c r="E65" s="135">
        <f>'将来負担比率（分子）の構造'!J$42</f>
        <v>2049</v>
      </c>
      <c r="F65" s="135"/>
      <c r="G65" s="135"/>
      <c r="H65" s="135">
        <f>'将来負担比率（分子）の構造'!K$42</f>
        <v>1880</v>
      </c>
      <c r="I65" s="135"/>
      <c r="J65" s="135"/>
      <c r="K65" s="135">
        <f>'将来負担比率（分子）の構造'!L$42</f>
        <v>1710</v>
      </c>
      <c r="L65" s="135"/>
      <c r="M65" s="135"/>
      <c r="N65" s="135">
        <f>'将来負担比率（分子）の構造'!M$42</f>
        <v>1541</v>
      </c>
      <c r="O65" s="135"/>
      <c r="P65" s="135"/>
    </row>
    <row r="66" spans="1:16">
      <c r="A66" s="135" t="s">
        <v>25</v>
      </c>
      <c r="B66" s="135">
        <f>'将来負担比率（分子）の構造'!I$41</f>
        <v>23833</v>
      </c>
      <c r="C66" s="135"/>
      <c r="D66" s="135"/>
      <c r="E66" s="135">
        <f>'将来負担比率（分子）の構造'!J$41</f>
        <v>24167</v>
      </c>
      <c r="F66" s="135"/>
      <c r="G66" s="135"/>
      <c r="H66" s="135">
        <f>'将来負担比率（分子）の構造'!K$41</f>
        <v>25934</v>
      </c>
      <c r="I66" s="135"/>
      <c r="J66" s="135"/>
      <c r="K66" s="135">
        <f>'将来負担比率（分子）の構造'!L$41</f>
        <v>27199</v>
      </c>
      <c r="L66" s="135"/>
      <c r="M66" s="135"/>
      <c r="N66" s="135">
        <f>'将来負担比率（分子）の構造'!M$41</f>
        <v>28483</v>
      </c>
      <c r="O66" s="135"/>
      <c r="P66" s="135"/>
    </row>
    <row r="67" spans="1:16">
      <c r="A67" s="135" t="s">
        <v>62</v>
      </c>
      <c r="B67" s="135" t="e">
        <f>NA()</f>
        <v>#N/A</v>
      </c>
      <c r="C67" s="135">
        <f>IF(ISNUMBER('将来負担比率（分子）の構造'!I$52), IF('将来負担比率（分子）の構造'!I$52 &lt; 0, 0, '将来負担比率（分子）の構造'!I$52), NA())</f>
        <v>6702</v>
      </c>
      <c r="D67" s="135" t="e">
        <f>NA()</f>
        <v>#N/A</v>
      </c>
      <c r="E67" s="135" t="e">
        <f>NA()</f>
        <v>#N/A</v>
      </c>
      <c r="F67" s="135">
        <f>IF(ISNUMBER('将来負担比率（分子）の構造'!J$52), IF('将来負担比率（分子）の構造'!J$52 &lt; 0, 0, '将来負担比率（分子）の構造'!J$52), NA())</f>
        <v>4567</v>
      </c>
      <c r="G67" s="135" t="e">
        <f>NA()</f>
        <v>#N/A</v>
      </c>
      <c r="H67" s="135" t="e">
        <f>NA()</f>
        <v>#N/A</v>
      </c>
      <c r="I67" s="135">
        <f>IF(ISNUMBER('将来負担比率（分子）の構造'!K$52), IF('将来負担比率（分子）の構造'!K$52 &lt; 0, 0, '将来負担比率（分子）の構造'!K$52), NA())</f>
        <v>4037</v>
      </c>
      <c r="J67" s="135" t="e">
        <f>NA()</f>
        <v>#N/A</v>
      </c>
      <c r="K67" s="135" t="e">
        <f>NA()</f>
        <v>#N/A</v>
      </c>
      <c r="L67" s="135">
        <f>IF(ISNUMBER('将来負担比率（分子）の構造'!L$52), IF('将来負担比率（分子）の構造'!L$52 &lt; 0, 0, '将来負担比率（分子）の構造'!L$52), NA())</f>
        <v>2656</v>
      </c>
      <c r="M67" s="135" t="e">
        <f>NA()</f>
        <v>#N/A</v>
      </c>
      <c r="N67" s="135" t="e">
        <f>NA()</f>
        <v>#N/A</v>
      </c>
      <c r="O67" s="135">
        <f>IF(ISNUMBER('将来負担比率（分子）の構造'!M$52), IF('将来負担比率（分子）の構造'!M$52 &lt; 0, 0, '将来負担比率（分子）の構造'!M$52), NA())</f>
        <v>1361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12240034</v>
      </c>
      <c r="S5" s="583"/>
      <c r="T5" s="583"/>
      <c r="U5" s="583"/>
      <c r="V5" s="583"/>
      <c r="W5" s="583"/>
      <c r="X5" s="583"/>
      <c r="Y5" s="584"/>
      <c r="Z5" s="585">
        <v>42.1</v>
      </c>
      <c r="AA5" s="585"/>
      <c r="AB5" s="585"/>
      <c r="AC5" s="585"/>
      <c r="AD5" s="586">
        <v>11434251</v>
      </c>
      <c r="AE5" s="586"/>
      <c r="AF5" s="586"/>
      <c r="AG5" s="586"/>
      <c r="AH5" s="586"/>
      <c r="AI5" s="586"/>
      <c r="AJ5" s="586"/>
      <c r="AK5" s="586"/>
      <c r="AL5" s="587">
        <v>71.3</v>
      </c>
      <c r="AM5" s="588"/>
      <c r="AN5" s="588"/>
      <c r="AO5" s="589"/>
      <c r="AP5" s="579" t="s">
        <v>208</v>
      </c>
      <c r="AQ5" s="580"/>
      <c r="AR5" s="580"/>
      <c r="AS5" s="580"/>
      <c r="AT5" s="580"/>
      <c r="AU5" s="580"/>
      <c r="AV5" s="580"/>
      <c r="AW5" s="580"/>
      <c r="AX5" s="580"/>
      <c r="AY5" s="580"/>
      <c r="AZ5" s="580"/>
      <c r="BA5" s="580"/>
      <c r="BB5" s="580"/>
      <c r="BC5" s="580"/>
      <c r="BD5" s="580"/>
      <c r="BE5" s="580"/>
      <c r="BF5" s="581"/>
      <c r="BG5" s="593">
        <v>11432740</v>
      </c>
      <c r="BH5" s="594"/>
      <c r="BI5" s="594"/>
      <c r="BJ5" s="594"/>
      <c r="BK5" s="594"/>
      <c r="BL5" s="594"/>
      <c r="BM5" s="594"/>
      <c r="BN5" s="595"/>
      <c r="BO5" s="596">
        <v>93.4</v>
      </c>
      <c r="BP5" s="596"/>
      <c r="BQ5" s="596"/>
      <c r="BR5" s="596"/>
      <c r="BS5" s="597">
        <v>140207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193332</v>
      </c>
      <c r="S6" s="594"/>
      <c r="T6" s="594"/>
      <c r="U6" s="594"/>
      <c r="V6" s="594"/>
      <c r="W6" s="594"/>
      <c r="X6" s="594"/>
      <c r="Y6" s="595"/>
      <c r="Z6" s="596">
        <v>0.7</v>
      </c>
      <c r="AA6" s="596"/>
      <c r="AB6" s="596"/>
      <c r="AC6" s="596"/>
      <c r="AD6" s="597">
        <v>193332</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11432740</v>
      </c>
      <c r="BH6" s="594"/>
      <c r="BI6" s="594"/>
      <c r="BJ6" s="594"/>
      <c r="BK6" s="594"/>
      <c r="BL6" s="594"/>
      <c r="BM6" s="594"/>
      <c r="BN6" s="595"/>
      <c r="BO6" s="596">
        <v>93.4</v>
      </c>
      <c r="BP6" s="596"/>
      <c r="BQ6" s="596"/>
      <c r="BR6" s="596"/>
      <c r="BS6" s="597">
        <v>140207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241174</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240807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18063</v>
      </c>
      <c r="S7" s="594"/>
      <c r="T7" s="594"/>
      <c r="U7" s="594"/>
      <c r="V7" s="594"/>
      <c r="W7" s="594"/>
      <c r="X7" s="594"/>
      <c r="Y7" s="595"/>
      <c r="Z7" s="596">
        <v>0.1</v>
      </c>
      <c r="AA7" s="596"/>
      <c r="AB7" s="596"/>
      <c r="AC7" s="596"/>
      <c r="AD7" s="597">
        <v>18063</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5451413</v>
      </c>
      <c r="BH7" s="594"/>
      <c r="BI7" s="594"/>
      <c r="BJ7" s="594"/>
      <c r="BK7" s="594"/>
      <c r="BL7" s="594"/>
      <c r="BM7" s="594"/>
      <c r="BN7" s="595"/>
      <c r="BO7" s="596">
        <v>44.5</v>
      </c>
      <c r="BP7" s="596"/>
      <c r="BQ7" s="596"/>
      <c r="BR7" s="596"/>
      <c r="BS7" s="597">
        <v>140207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4161281</v>
      </c>
      <c r="CS7" s="594"/>
      <c r="CT7" s="594"/>
      <c r="CU7" s="594"/>
      <c r="CV7" s="594"/>
      <c r="CW7" s="594"/>
      <c r="CX7" s="594"/>
      <c r="CY7" s="595"/>
      <c r="CZ7" s="596">
        <v>15.1</v>
      </c>
      <c r="DA7" s="596"/>
      <c r="DB7" s="596"/>
      <c r="DC7" s="596"/>
      <c r="DD7" s="602">
        <v>428524</v>
      </c>
      <c r="DE7" s="594"/>
      <c r="DF7" s="594"/>
      <c r="DG7" s="594"/>
      <c r="DH7" s="594"/>
      <c r="DI7" s="594"/>
      <c r="DJ7" s="594"/>
      <c r="DK7" s="594"/>
      <c r="DL7" s="594"/>
      <c r="DM7" s="594"/>
      <c r="DN7" s="594"/>
      <c r="DO7" s="594"/>
      <c r="DP7" s="595"/>
      <c r="DQ7" s="602">
        <v>3437897</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81680</v>
      </c>
      <c r="S8" s="594"/>
      <c r="T8" s="594"/>
      <c r="U8" s="594"/>
      <c r="V8" s="594"/>
      <c r="W8" s="594"/>
      <c r="X8" s="594"/>
      <c r="Y8" s="595"/>
      <c r="Z8" s="596">
        <v>0.3</v>
      </c>
      <c r="AA8" s="596"/>
      <c r="AB8" s="596"/>
      <c r="AC8" s="596"/>
      <c r="AD8" s="597">
        <v>81680</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141580</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9332830</v>
      </c>
      <c r="CS8" s="594"/>
      <c r="CT8" s="594"/>
      <c r="CU8" s="594"/>
      <c r="CV8" s="594"/>
      <c r="CW8" s="594"/>
      <c r="CX8" s="594"/>
      <c r="CY8" s="595"/>
      <c r="CZ8" s="596">
        <v>33.9</v>
      </c>
      <c r="DA8" s="596"/>
      <c r="DB8" s="596"/>
      <c r="DC8" s="596"/>
      <c r="DD8" s="602">
        <v>8214</v>
      </c>
      <c r="DE8" s="594"/>
      <c r="DF8" s="594"/>
      <c r="DG8" s="594"/>
      <c r="DH8" s="594"/>
      <c r="DI8" s="594"/>
      <c r="DJ8" s="594"/>
      <c r="DK8" s="594"/>
      <c r="DL8" s="594"/>
      <c r="DM8" s="594"/>
      <c r="DN8" s="594"/>
      <c r="DO8" s="594"/>
      <c r="DP8" s="595"/>
      <c r="DQ8" s="602">
        <v>5148848</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49974</v>
      </c>
      <c r="S9" s="594"/>
      <c r="T9" s="594"/>
      <c r="U9" s="594"/>
      <c r="V9" s="594"/>
      <c r="W9" s="594"/>
      <c r="X9" s="594"/>
      <c r="Y9" s="595"/>
      <c r="Z9" s="596">
        <v>0.2</v>
      </c>
      <c r="AA9" s="596"/>
      <c r="AB9" s="596"/>
      <c r="AC9" s="596"/>
      <c r="AD9" s="597">
        <v>49974</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4240933</v>
      </c>
      <c r="BH9" s="594"/>
      <c r="BI9" s="594"/>
      <c r="BJ9" s="594"/>
      <c r="BK9" s="594"/>
      <c r="BL9" s="594"/>
      <c r="BM9" s="594"/>
      <c r="BN9" s="595"/>
      <c r="BO9" s="596">
        <v>34.6</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2178827</v>
      </c>
      <c r="CS9" s="594"/>
      <c r="CT9" s="594"/>
      <c r="CU9" s="594"/>
      <c r="CV9" s="594"/>
      <c r="CW9" s="594"/>
      <c r="CX9" s="594"/>
      <c r="CY9" s="595"/>
      <c r="CZ9" s="596">
        <v>7.9</v>
      </c>
      <c r="DA9" s="596"/>
      <c r="DB9" s="596"/>
      <c r="DC9" s="596"/>
      <c r="DD9" s="602">
        <v>80805</v>
      </c>
      <c r="DE9" s="594"/>
      <c r="DF9" s="594"/>
      <c r="DG9" s="594"/>
      <c r="DH9" s="594"/>
      <c r="DI9" s="594"/>
      <c r="DJ9" s="594"/>
      <c r="DK9" s="594"/>
      <c r="DL9" s="594"/>
      <c r="DM9" s="594"/>
      <c r="DN9" s="594"/>
      <c r="DO9" s="594"/>
      <c r="DP9" s="595"/>
      <c r="DQ9" s="602">
        <v>1993610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807939</v>
      </c>
      <c r="S10" s="594"/>
      <c r="T10" s="594"/>
      <c r="U10" s="594"/>
      <c r="V10" s="594"/>
      <c r="W10" s="594"/>
      <c r="X10" s="594"/>
      <c r="Y10" s="595"/>
      <c r="Z10" s="596">
        <v>2.8</v>
      </c>
      <c r="AA10" s="596"/>
      <c r="AB10" s="596"/>
      <c r="AC10" s="596"/>
      <c r="AD10" s="597">
        <v>807939</v>
      </c>
      <c r="AE10" s="597"/>
      <c r="AF10" s="597"/>
      <c r="AG10" s="597"/>
      <c r="AH10" s="597"/>
      <c r="AI10" s="597"/>
      <c r="AJ10" s="597"/>
      <c r="AK10" s="597"/>
      <c r="AL10" s="598">
        <v>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187688</v>
      </c>
      <c r="BH10" s="594"/>
      <c r="BI10" s="594"/>
      <c r="BJ10" s="594"/>
      <c r="BK10" s="594"/>
      <c r="BL10" s="594"/>
      <c r="BM10" s="594"/>
      <c r="BN10" s="595"/>
      <c r="BO10" s="596">
        <v>1.5</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67027</v>
      </c>
      <c r="CS10" s="594"/>
      <c r="CT10" s="594"/>
      <c r="CU10" s="594"/>
      <c r="CV10" s="594"/>
      <c r="CW10" s="594"/>
      <c r="CX10" s="594"/>
      <c r="CY10" s="595"/>
      <c r="CZ10" s="596">
        <v>0.2</v>
      </c>
      <c r="DA10" s="596"/>
      <c r="DB10" s="596"/>
      <c r="DC10" s="596"/>
      <c r="DD10" s="602">
        <v>799</v>
      </c>
      <c r="DE10" s="594"/>
      <c r="DF10" s="594"/>
      <c r="DG10" s="594"/>
      <c r="DH10" s="594"/>
      <c r="DI10" s="594"/>
      <c r="DJ10" s="594"/>
      <c r="DK10" s="594"/>
      <c r="DL10" s="594"/>
      <c r="DM10" s="594"/>
      <c r="DN10" s="594"/>
      <c r="DO10" s="594"/>
      <c r="DP10" s="595"/>
      <c r="DQ10" s="602">
        <v>17448</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146250</v>
      </c>
      <c r="S11" s="594"/>
      <c r="T11" s="594"/>
      <c r="U11" s="594"/>
      <c r="V11" s="594"/>
      <c r="W11" s="594"/>
      <c r="X11" s="594"/>
      <c r="Y11" s="595"/>
      <c r="Z11" s="596">
        <v>0.5</v>
      </c>
      <c r="AA11" s="596"/>
      <c r="AB11" s="596"/>
      <c r="AC11" s="596"/>
      <c r="AD11" s="597">
        <v>146250</v>
      </c>
      <c r="AE11" s="597"/>
      <c r="AF11" s="597"/>
      <c r="AG11" s="597"/>
      <c r="AH11" s="597"/>
      <c r="AI11" s="597"/>
      <c r="AJ11" s="597"/>
      <c r="AK11" s="597"/>
      <c r="AL11" s="598">
        <v>0.9</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881212</v>
      </c>
      <c r="BH11" s="594"/>
      <c r="BI11" s="594"/>
      <c r="BJ11" s="594"/>
      <c r="BK11" s="594"/>
      <c r="BL11" s="594"/>
      <c r="BM11" s="594"/>
      <c r="BN11" s="595"/>
      <c r="BO11" s="596">
        <v>7.2</v>
      </c>
      <c r="BP11" s="596"/>
      <c r="BQ11" s="596"/>
      <c r="BR11" s="596"/>
      <c r="BS11" s="602">
        <v>140207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314498</v>
      </c>
      <c r="CS11" s="594"/>
      <c r="CT11" s="594"/>
      <c r="CU11" s="594"/>
      <c r="CV11" s="594"/>
      <c r="CW11" s="594"/>
      <c r="CX11" s="594"/>
      <c r="CY11" s="595"/>
      <c r="CZ11" s="596">
        <v>1.1000000000000001</v>
      </c>
      <c r="DA11" s="596"/>
      <c r="DB11" s="596"/>
      <c r="DC11" s="596"/>
      <c r="DD11" s="602">
        <v>30592</v>
      </c>
      <c r="DE11" s="594"/>
      <c r="DF11" s="594"/>
      <c r="DG11" s="594"/>
      <c r="DH11" s="594"/>
      <c r="DI11" s="594"/>
      <c r="DJ11" s="594"/>
      <c r="DK11" s="594"/>
      <c r="DL11" s="594"/>
      <c r="DM11" s="594"/>
      <c r="DN11" s="594"/>
      <c r="DO11" s="594"/>
      <c r="DP11" s="595"/>
      <c r="DQ11" s="602">
        <v>213988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5347285</v>
      </c>
      <c r="BH12" s="594"/>
      <c r="BI12" s="594"/>
      <c r="BJ12" s="594"/>
      <c r="BK12" s="594"/>
      <c r="BL12" s="594"/>
      <c r="BM12" s="594"/>
      <c r="BN12" s="595"/>
      <c r="BO12" s="596">
        <v>43.7</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419879</v>
      </c>
      <c r="CS12" s="594"/>
      <c r="CT12" s="594"/>
      <c r="CU12" s="594"/>
      <c r="CV12" s="594"/>
      <c r="CW12" s="594"/>
      <c r="CX12" s="594"/>
      <c r="CY12" s="595"/>
      <c r="CZ12" s="596">
        <v>1.5</v>
      </c>
      <c r="DA12" s="596"/>
      <c r="DB12" s="596"/>
      <c r="DC12" s="596"/>
      <c r="DD12" s="602">
        <v>18209</v>
      </c>
      <c r="DE12" s="594"/>
      <c r="DF12" s="594"/>
      <c r="DG12" s="594"/>
      <c r="DH12" s="594"/>
      <c r="DI12" s="594"/>
      <c r="DJ12" s="594"/>
      <c r="DK12" s="594"/>
      <c r="DL12" s="594"/>
      <c r="DM12" s="594"/>
      <c r="DN12" s="594"/>
      <c r="DO12" s="594"/>
      <c r="DP12" s="595"/>
      <c r="DQ12" s="602">
        <v>308785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37519</v>
      </c>
      <c r="S13" s="594"/>
      <c r="T13" s="594"/>
      <c r="U13" s="594"/>
      <c r="V13" s="594"/>
      <c r="W13" s="594"/>
      <c r="X13" s="594"/>
      <c r="Y13" s="595"/>
      <c r="Z13" s="596">
        <v>0.1</v>
      </c>
      <c r="AA13" s="596"/>
      <c r="AB13" s="596"/>
      <c r="AC13" s="596"/>
      <c r="AD13" s="597">
        <v>37519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5325540</v>
      </c>
      <c r="BH13" s="594"/>
      <c r="BI13" s="594"/>
      <c r="BJ13" s="594"/>
      <c r="BK13" s="594"/>
      <c r="BL13" s="594"/>
      <c r="BM13" s="594"/>
      <c r="BN13" s="595"/>
      <c r="BO13" s="596">
        <v>43.5</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3847091</v>
      </c>
      <c r="CS13" s="594"/>
      <c r="CT13" s="594"/>
      <c r="CU13" s="594"/>
      <c r="CV13" s="594"/>
      <c r="CW13" s="594"/>
      <c r="CX13" s="594"/>
      <c r="CY13" s="595"/>
      <c r="CZ13" s="596">
        <v>14</v>
      </c>
      <c r="DA13" s="596"/>
      <c r="DB13" s="596"/>
      <c r="DC13" s="596"/>
      <c r="DD13" s="602">
        <v>2600004</v>
      </c>
      <c r="DE13" s="594"/>
      <c r="DF13" s="594"/>
      <c r="DG13" s="594"/>
      <c r="DH13" s="594"/>
      <c r="DI13" s="594"/>
      <c r="DJ13" s="594"/>
      <c r="DK13" s="594"/>
      <c r="DL13" s="594"/>
      <c r="DM13" s="594"/>
      <c r="DN13" s="594"/>
      <c r="DO13" s="594"/>
      <c r="DP13" s="595"/>
      <c r="DQ13" s="602">
        <v>1991261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143657</v>
      </c>
      <c r="BH14" s="594"/>
      <c r="BI14" s="594"/>
      <c r="BJ14" s="594"/>
      <c r="BK14" s="594"/>
      <c r="BL14" s="594"/>
      <c r="BM14" s="594"/>
      <c r="BN14" s="595"/>
      <c r="BO14" s="596">
        <v>1.2</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1379667</v>
      </c>
      <c r="CS14" s="594"/>
      <c r="CT14" s="594"/>
      <c r="CU14" s="594"/>
      <c r="CV14" s="594"/>
      <c r="CW14" s="594"/>
      <c r="CX14" s="594"/>
      <c r="CY14" s="595"/>
      <c r="CZ14" s="596">
        <v>5</v>
      </c>
      <c r="DA14" s="596"/>
      <c r="DB14" s="596"/>
      <c r="DC14" s="596"/>
      <c r="DD14" s="602">
        <v>59470</v>
      </c>
      <c r="DE14" s="594"/>
      <c r="DF14" s="594"/>
      <c r="DG14" s="594"/>
      <c r="DH14" s="594"/>
      <c r="DI14" s="594"/>
      <c r="DJ14" s="594"/>
      <c r="DK14" s="594"/>
      <c r="DL14" s="594"/>
      <c r="DM14" s="594"/>
      <c r="DN14" s="594"/>
      <c r="DO14" s="594"/>
      <c r="DP14" s="595"/>
      <c r="DQ14" s="602">
        <v>1329355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49331</v>
      </c>
      <c r="S15" s="594"/>
      <c r="T15" s="594"/>
      <c r="U15" s="594"/>
      <c r="V15" s="594"/>
      <c r="W15" s="594"/>
      <c r="X15" s="594"/>
      <c r="Y15" s="595"/>
      <c r="Z15" s="596">
        <v>0.2</v>
      </c>
      <c r="AA15" s="596"/>
      <c r="AB15" s="596"/>
      <c r="AC15" s="596"/>
      <c r="AD15" s="597">
        <v>49331</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488732</v>
      </c>
      <c r="BH15" s="594"/>
      <c r="BI15" s="594"/>
      <c r="BJ15" s="594"/>
      <c r="BK15" s="594"/>
      <c r="BL15" s="594"/>
      <c r="BM15" s="594"/>
      <c r="BN15" s="595"/>
      <c r="BO15" s="596">
        <v>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2921819</v>
      </c>
      <c r="CS15" s="594"/>
      <c r="CT15" s="594"/>
      <c r="CU15" s="594"/>
      <c r="CV15" s="594"/>
      <c r="CW15" s="594"/>
      <c r="CX15" s="594"/>
      <c r="CY15" s="595"/>
      <c r="CZ15" s="596">
        <v>10.6</v>
      </c>
      <c r="DA15" s="596"/>
      <c r="DB15" s="596"/>
      <c r="DC15" s="596"/>
      <c r="DD15" s="602">
        <v>1024940</v>
      </c>
      <c r="DE15" s="594"/>
      <c r="DF15" s="594"/>
      <c r="DG15" s="594"/>
      <c r="DH15" s="594"/>
      <c r="DI15" s="594"/>
      <c r="DJ15" s="594"/>
      <c r="DK15" s="594"/>
      <c r="DL15" s="594"/>
      <c r="DM15" s="594"/>
      <c r="DN15" s="594"/>
      <c r="DO15" s="594"/>
      <c r="DP15" s="595"/>
      <c r="DQ15" s="602">
        <v>2153190</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3432419</v>
      </c>
      <c r="S16" s="594"/>
      <c r="T16" s="594"/>
      <c r="U16" s="594"/>
      <c r="V16" s="594"/>
      <c r="W16" s="594"/>
      <c r="X16" s="594"/>
      <c r="Y16" s="595"/>
      <c r="Z16" s="596">
        <v>11.8</v>
      </c>
      <c r="AA16" s="596"/>
      <c r="AB16" s="596"/>
      <c r="AC16" s="596"/>
      <c r="AD16" s="597">
        <v>3039059</v>
      </c>
      <c r="AE16" s="597"/>
      <c r="AF16" s="597"/>
      <c r="AG16" s="597"/>
      <c r="AH16" s="597"/>
      <c r="AI16" s="597"/>
      <c r="AJ16" s="597"/>
      <c r="AK16" s="597"/>
      <c r="AL16" s="598">
        <v>19</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1653</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3039059</v>
      </c>
      <c r="S17" s="594"/>
      <c r="T17" s="594"/>
      <c r="U17" s="594"/>
      <c r="V17" s="594"/>
      <c r="W17" s="594"/>
      <c r="X17" s="594"/>
      <c r="Y17" s="595"/>
      <c r="Z17" s="596">
        <v>10.4</v>
      </c>
      <c r="AA17" s="596"/>
      <c r="AB17" s="596"/>
      <c r="AC17" s="596"/>
      <c r="AD17" s="597">
        <v>3039059</v>
      </c>
      <c r="AE17" s="597"/>
      <c r="AF17" s="597"/>
      <c r="AG17" s="597"/>
      <c r="AH17" s="597"/>
      <c r="AI17" s="597"/>
      <c r="AJ17" s="597"/>
      <c r="AK17" s="597"/>
      <c r="AL17" s="598">
        <v>19</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2430831</v>
      </c>
      <c r="CS17" s="594"/>
      <c r="CT17" s="594"/>
      <c r="CU17" s="594"/>
      <c r="CV17" s="594"/>
      <c r="CW17" s="594"/>
      <c r="CX17" s="594"/>
      <c r="CY17" s="595"/>
      <c r="CZ17" s="596">
        <v>8.8000000000000007</v>
      </c>
      <c r="DA17" s="596"/>
      <c r="DB17" s="596"/>
      <c r="DC17" s="596"/>
      <c r="DD17" s="602" t="s">
        <v>112</v>
      </c>
      <c r="DE17" s="594"/>
      <c r="DF17" s="594"/>
      <c r="DG17" s="594"/>
      <c r="DH17" s="594"/>
      <c r="DI17" s="594"/>
      <c r="DJ17" s="594"/>
      <c r="DK17" s="594"/>
      <c r="DL17" s="594"/>
      <c r="DM17" s="594"/>
      <c r="DN17" s="594"/>
      <c r="DO17" s="594"/>
      <c r="DP17" s="595"/>
      <c r="DQ17" s="602">
        <v>2420923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393358</v>
      </c>
      <c r="S18" s="594"/>
      <c r="T18" s="594"/>
      <c r="U18" s="594"/>
      <c r="V18" s="594"/>
      <c r="W18" s="594"/>
      <c r="X18" s="594"/>
      <c r="Y18" s="595"/>
      <c r="Z18" s="596">
        <v>1.4</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200000</v>
      </c>
      <c r="CS18" s="594"/>
      <c r="CT18" s="594"/>
      <c r="CU18" s="594"/>
      <c r="CV18" s="594"/>
      <c r="CW18" s="594"/>
      <c r="CX18" s="594"/>
      <c r="CY18" s="595"/>
      <c r="CZ18" s="596">
        <v>0.7</v>
      </c>
      <c r="DA18" s="596"/>
      <c r="DB18" s="596"/>
      <c r="DC18" s="596"/>
      <c r="DD18" s="602">
        <v>200000</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807294</v>
      </c>
      <c r="BH19" s="594"/>
      <c r="BI19" s="594"/>
      <c r="BJ19" s="594"/>
      <c r="BK19" s="594"/>
      <c r="BL19" s="594"/>
      <c r="BM19" s="594"/>
      <c r="BN19" s="595"/>
      <c r="BO19" s="596">
        <v>6.6</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17056541</v>
      </c>
      <c r="S20" s="594"/>
      <c r="T20" s="594"/>
      <c r="U20" s="594"/>
      <c r="V20" s="594"/>
      <c r="W20" s="594"/>
      <c r="X20" s="594"/>
      <c r="Y20" s="595"/>
      <c r="Z20" s="596">
        <v>58.6</v>
      </c>
      <c r="AA20" s="596"/>
      <c r="AB20" s="596"/>
      <c r="AC20" s="596"/>
      <c r="AD20" s="597">
        <v>15857398</v>
      </c>
      <c r="AE20" s="597"/>
      <c r="AF20" s="597"/>
      <c r="AG20" s="597"/>
      <c r="AH20" s="597"/>
      <c r="AI20" s="597"/>
      <c r="AJ20" s="597"/>
      <c r="AK20" s="597"/>
      <c r="AL20" s="598">
        <v>98.9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807294</v>
      </c>
      <c r="BH20" s="594"/>
      <c r="BI20" s="594"/>
      <c r="BJ20" s="594"/>
      <c r="BK20" s="594"/>
      <c r="BL20" s="594"/>
      <c r="BM20" s="594"/>
      <c r="BN20" s="595"/>
      <c r="BO20" s="596">
        <v>6.6</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27494924</v>
      </c>
      <c r="CS20" s="594"/>
      <c r="CT20" s="594"/>
      <c r="CU20" s="594"/>
      <c r="CV20" s="594"/>
      <c r="CW20" s="594"/>
      <c r="CX20" s="594"/>
      <c r="CY20" s="595"/>
      <c r="CZ20" s="596">
        <v>100</v>
      </c>
      <c r="DA20" s="596"/>
      <c r="DB20" s="596"/>
      <c r="DC20" s="596"/>
      <c r="DD20" s="602">
        <v>4451557</v>
      </c>
      <c r="DE20" s="594"/>
      <c r="DF20" s="594"/>
      <c r="DG20" s="594"/>
      <c r="DH20" s="594"/>
      <c r="DI20" s="594"/>
      <c r="DJ20" s="594"/>
      <c r="DK20" s="594"/>
      <c r="DL20" s="594"/>
      <c r="DM20" s="594"/>
      <c r="DN20" s="594"/>
      <c r="DO20" s="594"/>
      <c r="DP20" s="595"/>
      <c r="DQ20" s="602">
        <v>19256112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9049</v>
      </c>
      <c r="S21" s="594"/>
      <c r="T21" s="594"/>
      <c r="U21" s="594"/>
      <c r="V21" s="594"/>
      <c r="W21" s="594"/>
      <c r="X21" s="594"/>
      <c r="Y21" s="595"/>
      <c r="Z21" s="596">
        <v>0</v>
      </c>
      <c r="AA21" s="596"/>
      <c r="AB21" s="596"/>
      <c r="AC21" s="596"/>
      <c r="AD21" s="597">
        <v>9049</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1511</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111811</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411231</v>
      </c>
      <c r="S23" s="594"/>
      <c r="T23" s="594"/>
      <c r="U23" s="594"/>
      <c r="V23" s="594"/>
      <c r="W23" s="594"/>
      <c r="X23" s="594"/>
      <c r="Y23" s="595"/>
      <c r="Z23" s="596">
        <v>1.4</v>
      </c>
      <c r="AA23" s="596"/>
      <c r="AB23" s="596"/>
      <c r="AC23" s="596"/>
      <c r="AD23" s="597">
        <v>47539</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805783</v>
      </c>
      <c r="BH23" s="594"/>
      <c r="BI23" s="594"/>
      <c r="BJ23" s="594"/>
      <c r="BK23" s="594"/>
      <c r="BL23" s="594"/>
      <c r="BM23" s="594"/>
      <c r="BN23" s="595"/>
      <c r="BO23" s="596">
        <v>6.6</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96416</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12390795</v>
      </c>
      <c r="CS24" s="583"/>
      <c r="CT24" s="583"/>
      <c r="CU24" s="583"/>
      <c r="CV24" s="583"/>
      <c r="CW24" s="583"/>
      <c r="CX24" s="583"/>
      <c r="CY24" s="584"/>
      <c r="CZ24" s="620">
        <v>45.1</v>
      </c>
      <c r="DA24" s="621"/>
      <c r="DB24" s="621"/>
      <c r="DC24" s="622"/>
      <c r="DD24" s="619">
        <v>8508250</v>
      </c>
      <c r="DE24" s="583"/>
      <c r="DF24" s="583"/>
      <c r="DG24" s="583"/>
      <c r="DH24" s="583"/>
      <c r="DI24" s="583"/>
      <c r="DJ24" s="583"/>
      <c r="DK24" s="584"/>
      <c r="DL24" s="619">
        <v>8506651</v>
      </c>
      <c r="DM24" s="583"/>
      <c r="DN24" s="583"/>
      <c r="DO24" s="583"/>
      <c r="DP24" s="583"/>
      <c r="DQ24" s="583"/>
      <c r="DR24" s="583"/>
      <c r="DS24" s="583"/>
      <c r="DT24" s="583"/>
      <c r="DU24" s="583"/>
      <c r="DV24" s="584"/>
      <c r="DW24" s="587">
        <v>48.5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3873334</v>
      </c>
      <c r="S25" s="594"/>
      <c r="T25" s="594"/>
      <c r="U25" s="594"/>
      <c r="V25" s="594"/>
      <c r="W25" s="594"/>
      <c r="X25" s="594"/>
      <c r="Y25" s="595"/>
      <c r="Z25" s="596">
        <v>13.3</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4634009</v>
      </c>
      <c r="CS25" s="625"/>
      <c r="CT25" s="625"/>
      <c r="CU25" s="625"/>
      <c r="CV25" s="625"/>
      <c r="CW25" s="625"/>
      <c r="CX25" s="625"/>
      <c r="CY25" s="626"/>
      <c r="CZ25" s="627">
        <v>16.899999999999999</v>
      </c>
      <c r="DA25" s="628"/>
      <c r="DB25" s="628"/>
      <c r="DC25" s="629"/>
      <c r="DD25" s="602">
        <v>4307214</v>
      </c>
      <c r="DE25" s="625"/>
      <c r="DF25" s="625"/>
      <c r="DG25" s="625"/>
      <c r="DH25" s="625"/>
      <c r="DI25" s="625"/>
      <c r="DJ25" s="625"/>
      <c r="DK25" s="626"/>
      <c r="DL25" s="602">
        <v>4305621</v>
      </c>
      <c r="DM25" s="625"/>
      <c r="DN25" s="625"/>
      <c r="DO25" s="625"/>
      <c r="DP25" s="625"/>
      <c r="DQ25" s="625"/>
      <c r="DR25" s="625"/>
      <c r="DS25" s="625"/>
      <c r="DT25" s="625"/>
      <c r="DU25" s="625"/>
      <c r="DV25" s="626"/>
      <c r="DW25" s="598">
        <v>24.5</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3151772</v>
      </c>
      <c r="CS26" s="594"/>
      <c r="CT26" s="594"/>
      <c r="CU26" s="594"/>
      <c r="CV26" s="594"/>
      <c r="CW26" s="594"/>
      <c r="CX26" s="594"/>
      <c r="CY26" s="595"/>
      <c r="CZ26" s="627">
        <v>11.5</v>
      </c>
      <c r="DA26" s="628"/>
      <c r="DB26" s="628"/>
      <c r="DC26" s="629"/>
      <c r="DD26" s="602">
        <v>2855761</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1386714</v>
      </c>
      <c r="S27" s="594"/>
      <c r="T27" s="594"/>
      <c r="U27" s="594"/>
      <c r="V27" s="594"/>
      <c r="W27" s="594"/>
      <c r="X27" s="594"/>
      <c r="Y27" s="595"/>
      <c r="Z27" s="596">
        <v>4.8</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12240034</v>
      </c>
      <c r="BH27" s="594"/>
      <c r="BI27" s="594"/>
      <c r="BJ27" s="594"/>
      <c r="BK27" s="594"/>
      <c r="BL27" s="594"/>
      <c r="BM27" s="594"/>
      <c r="BN27" s="595"/>
      <c r="BO27" s="596">
        <v>100</v>
      </c>
      <c r="BP27" s="596"/>
      <c r="BQ27" s="596"/>
      <c r="BR27" s="596"/>
      <c r="BS27" s="602">
        <v>140207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5325955</v>
      </c>
      <c r="CS27" s="625"/>
      <c r="CT27" s="625"/>
      <c r="CU27" s="625"/>
      <c r="CV27" s="625"/>
      <c r="CW27" s="625"/>
      <c r="CX27" s="625"/>
      <c r="CY27" s="626"/>
      <c r="CZ27" s="627">
        <v>19.399999999999999</v>
      </c>
      <c r="DA27" s="628"/>
      <c r="DB27" s="628"/>
      <c r="DC27" s="629"/>
      <c r="DD27" s="602">
        <v>1780113</v>
      </c>
      <c r="DE27" s="625"/>
      <c r="DF27" s="625"/>
      <c r="DG27" s="625"/>
      <c r="DH27" s="625"/>
      <c r="DI27" s="625"/>
      <c r="DJ27" s="625"/>
      <c r="DK27" s="626"/>
      <c r="DL27" s="602">
        <v>1780107</v>
      </c>
      <c r="DM27" s="625"/>
      <c r="DN27" s="625"/>
      <c r="DO27" s="625"/>
      <c r="DP27" s="625"/>
      <c r="DQ27" s="625"/>
      <c r="DR27" s="625"/>
      <c r="DS27" s="625"/>
      <c r="DT27" s="625"/>
      <c r="DU27" s="625"/>
      <c r="DV27" s="626"/>
      <c r="DW27" s="598">
        <v>10.1</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169433</v>
      </c>
      <c r="S28" s="594"/>
      <c r="T28" s="594"/>
      <c r="U28" s="594"/>
      <c r="V28" s="594"/>
      <c r="W28" s="594"/>
      <c r="X28" s="594"/>
      <c r="Y28" s="595"/>
      <c r="Z28" s="596">
        <v>0.6</v>
      </c>
      <c r="AA28" s="596"/>
      <c r="AB28" s="596"/>
      <c r="AC28" s="596"/>
      <c r="AD28" s="597">
        <v>26155</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2430831</v>
      </c>
      <c r="CS28" s="594"/>
      <c r="CT28" s="594"/>
      <c r="CU28" s="594"/>
      <c r="CV28" s="594"/>
      <c r="CW28" s="594"/>
      <c r="CX28" s="594"/>
      <c r="CY28" s="595"/>
      <c r="CZ28" s="627">
        <v>8.8000000000000007</v>
      </c>
      <c r="DA28" s="628"/>
      <c r="DB28" s="628"/>
      <c r="DC28" s="629"/>
      <c r="DD28" s="602">
        <v>2420923</v>
      </c>
      <c r="DE28" s="594"/>
      <c r="DF28" s="594"/>
      <c r="DG28" s="594"/>
      <c r="DH28" s="594"/>
      <c r="DI28" s="594"/>
      <c r="DJ28" s="594"/>
      <c r="DK28" s="595"/>
      <c r="DL28" s="602">
        <v>2420923</v>
      </c>
      <c r="DM28" s="594"/>
      <c r="DN28" s="594"/>
      <c r="DO28" s="594"/>
      <c r="DP28" s="594"/>
      <c r="DQ28" s="594"/>
      <c r="DR28" s="594"/>
      <c r="DS28" s="594"/>
      <c r="DT28" s="594"/>
      <c r="DU28" s="594"/>
      <c r="DV28" s="595"/>
      <c r="DW28" s="598">
        <v>13.8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10217</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2430754</v>
      </c>
      <c r="CS29" s="625"/>
      <c r="CT29" s="625"/>
      <c r="CU29" s="625"/>
      <c r="CV29" s="625"/>
      <c r="CW29" s="625"/>
      <c r="CX29" s="625"/>
      <c r="CY29" s="626"/>
      <c r="CZ29" s="627">
        <v>8.8000000000000007</v>
      </c>
      <c r="DA29" s="628"/>
      <c r="DB29" s="628"/>
      <c r="DC29" s="629"/>
      <c r="DD29" s="602">
        <v>2420846</v>
      </c>
      <c r="DE29" s="625"/>
      <c r="DF29" s="625"/>
      <c r="DG29" s="625"/>
      <c r="DH29" s="625"/>
      <c r="DI29" s="625"/>
      <c r="DJ29" s="625"/>
      <c r="DK29" s="626"/>
      <c r="DL29" s="602">
        <v>2420846</v>
      </c>
      <c r="DM29" s="625"/>
      <c r="DN29" s="625"/>
      <c r="DO29" s="625"/>
      <c r="DP29" s="625"/>
      <c r="DQ29" s="625"/>
      <c r="DR29" s="625"/>
      <c r="DS29" s="625"/>
      <c r="DT29" s="625"/>
      <c r="DU29" s="625"/>
      <c r="DV29" s="626"/>
      <c r="DW29" s="598">
        <v>13.8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185786</v>
      </c>
      <c r="S30" s="594"/>
      <c r="T30" s="594"/>
      <c r="U30" s="594"/>
      <c r="V30" s="594"/>
      <c r="W30" s="594"/>
      <c r="X30" s="594"/>
      <c r="Y30" s="595"/>
      <c r="Z30" s="596">
        <v>0.6</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98.6</v>
      </c>
      <c r="BH30" s="652"/>
      <c r="BI30" s="652"/>
      <c r="BJ30" s="652"/>
      <c r="BK30" s="652"/>
      <c r="BL30" s="652"/>
      <c r="BM30" s="588">
        <v>94.7</v>
      </c>
      <c r="BN30" s="652"/>
      <c r="BO30" s="652"/>
      <c r="BP30" s="652"/>
      <c r="BQ30" s="653"/>
      <c r="BR30" s="651">
        <v>98.6</v>
      </c>
      <c r="BS30" s="652"/>
      <c r="BT30" s="652"/>
      <c r="BU30" s="652"/>
      <c r="BV30" s="652"/>
      <c r="BW30" s="652"/>
      <c r="BX30" s="588">
        <v>94.1</v>
      </c>
      <c r="BY30" s="652"/>
      <c r="BZ30" s="652"/>
      <c r="CA30" s="652"/>
      <c r="CB30" s="653"/>
      <c r="CD30" s="656"/>
      <c r="CE30" s="657"/>
      <c r="CF30" s="607" t="s">
        <v>292</v>
      </c>
      <c r="CG30" s="608"/>
      <c r="CH30" s="608"/>
      <c r="CI30" s="608"/>
      <c r="CJ30" s="608"/>
      <c r="CK30" s="608"/>
      <c r="CL30" s="608"/>
      <c r="CM30" s="608"/>
      <c r="CN30" s="608"/>
      <c r="CO30" s="608"/>
      <c r="CP30" s="608"/>
      <c r="CQ30" s="609"/>
      <c r="CR30" s="593">
        <v>2137708</v>
      </c>
      <c r="CS30" s="594"/>
      <c r="CT30" s="594"/>
      <c r="CU30" s="594"/>
      <c r="CV30" s="594"/>
      <c r="CW30" s="594"/>
      <c r="CX30" s="594"/>
      <c r="CY30" s="595"/>
      <c r="CZ30" s="627">
        <v>7.8</v>
      </c>
      <c r="DA30" s="628"/>
      <c r="DB30" s="628"/>
      <c r="DC30" s="629"/>
      <c r="DD30" s="602">
        <v>2129672</v>
      </c>
      <c r="DE30" s="594"/>
      <c r="DF30" s="594"/>
      <c r="DG30" s="594"/>
      <c r="DH30" s="594"/>
      <c r="DI30" s="594"/>
      <c r="DJ30" s="594"/>
      <c r="DK30" s="595"/>
      <c r="DL30" s="602">
        <v>2129672</v>
      </c>
      <c r="DM30" s="594"/>
      <c r="DN30" s="594"/>
      <c r="DO30" s="594"/>
      <c r="DP30" s="594"/>
      <c r="DQ30" s="594"/>
      <c r="DR30" s="594"/>
      <c r="DS30" s="594"/>
      <c r="DT30" s="594"/>
      <c r="DU30" s="594"/>
      <c r="DV30" s="595"/>
      <c r="DW30" s="598">
        <v>12.1</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1783166</v>
      </c>
      <c r="S31" s="594"/>
      <c r="T31" s="594"/>
      <c r="U31" s="594"/>
      <c r="V31" s="594"/>
      <c r="W31" s="594"/>
      <c r="X31" s="594"/>
      <c r="Y31" s="595"/>
      <c r="Z31" s="596">
        <v>6.1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98.5</v>
      </c>
      <c r="BH31" s="625"/>
      <c r="BI31" s="625"/>
      <c r="BJ31" s="625"/>
      <c r="BK31" s="625"/>
      <c r="BL31" s="625"/>
      <c r="BM31" s="599">
        <v>94.1</v>
      </c>
      <c r="BN31" s="649"/>
      <c r="BO31" s="649"/>
      <c r="BP31" s="649"/>
      <c r="BQ31" s="650"/>
      <c r="BR31" s="648">
        <v>98.4</v>
      </c>
      <c r="BS31" s="625"/>
      <c r="BT31" s="625"/>
      <c r="BU31" s="625"/>
      <c r="BV31" s="625"/>
      <c r="BW31" s="625"/>
      <c r="BX31" s="599">
        <v>93.1</v>
      </c>
      <c r="BY31" s="649"/>
      <c r="BZ31" s="649"/>
      <c r="CA31" s="649"/>
      <c r="CB31" s="650"/>
      <c r="CD31" s="656"/>
      <c r="CE31" s="657"/>
      <c r="CF31" s="607" t="s">
        <v>296</v>
      </c>
      <c r="CG31" s="608"/>
      <c r="CH31" s="608"/>
      <c r="CI31" s="608"/>
      <c r="CJ31" s="608"/>
      <c r="CK31" s="608"/>
      <c r="CL31" s="608"/>
      <c r="CM31" s="608"/>
      <c r="CN31" s="608"/>
      <c r="CO31" s="608"/>
      <c r="CP31" s="608"/>
      <c r="CQ31" s="609"/>
      <c r="CR31" s="593">
        <v>293046</v>
      </c>
      <c r="CS31" s="625"/>
      <c r="CT31" s="625"/>
      <c r="CU31" s="625"/>
      <c r="CV31" s="625"/>
      <c r="CW31" s="625"/>
      <c r="CX31" s="625"/>
      <c r="CY31" s="626"/>
      <c r="CZ31" s="627">
        <v>1.1000000000000001</v>
      </c>
      <c r="DA31" s="628"/>
      <c r="DB31" s="628"/>
      <c r="DC31" s="629"/>
      <c r="DD31" s="602">
        <v>291174</v>
      </c>
      <c r="DE31" s="625"/>
      <c r="DF31" s="625"/>
      <c r="DG31" s="625"/>
      <c r="DH31" s="625"/>
      <c r="DI31" s="625"/>
      <c r="DJ31" s="625"/>
      <c r="DK31" s="626"/>
      <c r="DL31" s="602">
        <v>291174</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568635</v>
      </c>
      <c r="S32" s="594"/>
      <c r="T32" s="594"/>
      <c r="U32" s="594"/>
      <c r="V32" s="594"/>
      <c r="W32" s="594"/>
      <c r="X32" s="594"/>
      <c r="Y32" s="595"/>
      <c r="Z32" s="596">
        <v>2</v>
      </c>
      <c r="AA32" s="596"/>
      <c r="AB32" s="596"/>
      <c r="AC32" s="596"/>
      <c r="AD32" s="597">
        <v>92900</v>
      </c>
      <c r="AE32" s="597"/>
      <c r="AF32" s="597"/>
      <c r="AG32" s="597"/>
      <c r="AH32" s="597"/>
      <c r="AI32" s="597"/>
      <c r="AJ32" s="597"/>
      <c r="AK32" s="597"/>
      <c r="AL32" s="598">
        <v>0.6</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98.7</v>
      </c>
      <c r="BH32" s="661"/>
      <c r="BI32" s="661"/>
      <c r="BJ32" s="661"/>
      <c r="BK32" s="661"/>
      <c r="BL32" s="661"/>
      <c r="BM32" s="662">
        <v>94.9</v>
      </c>
      <c r="BN32" s="661"/>
      <c r="BO32" s="661"/>
      <c r="BP32" s="661"/>
      <c r="BQ32" s="663"/>
      <c r="BR32" s="660">
        <v>98.7</v>
      </c>
      <c r="BS32" s="661"/>
      <c r="BT32" s="661"/>
      <c r="BU32" s="661"/>
      <c r="BV32" s="661"/>
      <c r="BW32" s="661"/>
      <c r="BX32" s="662">
        <v>94.5</v>
      </c>
      <c r="BY32" s="661"/>
      <c r="BZ32" s="661"/>
      <c r="CA32" s="661"/>
      <c r="CB32" s="663"/>
      <c r="CD32" s="658"/>
      <c r="CE32" s="659"/>
      <c r="CF32" s="607" t="s">
        <v>299</v>
      </c>
      <c r="CG32" s="608"/>
      <c r="CH32" s="608"/>
      <c r="CI32" s="608"/>
      <c r="CJ32" s="608"/>
      <c r="CK32" s="608"/>
      <c r="CL32" s="608"/>
      <c r="CM32" s="608"/>
      <c r="CN32" s="608"/>
      <c r="CO32" s="608"/>
      <c r="CP32" s="608"/>
      <c r="CQ32" s="609"/>
      <c r="CR32" s="593">
        <v>77</v>
      </c>
      <c r="CS32" s="594"/>
      <c r="CT32" s="594"/>
      <c r="CU32" s="594"/>
      <c r="CV32" s="594"/>
      <c r="CW32" s="594"/>
      <c r="CX32" s="594"/>
      <c r="CY32" s="595"/>
      <c r="CZ32" s="627">
        <v>0</v>
      </c>
      <c r="DA32" s="628"/>
      <c r="DB32" s="628"/>
      <c r="DC32" s="629"/>
      <c r="DD32" s="602">
        <v>77</v>
      </c>
      <c r="DE32" s="594"/>
      <c r="DF32" s="594"/>
      <c r="DG32" s="594"/>
      <c r="DH32" s="594"/>
      <c r="DI32" s="594"/>
      <c r="DJ32" s="594"/>
      <c r="DK32" s="595"/>
      <c r="DL32" s="602">
        <v>77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3422313</v>
      </c>
      <c r="S33" s="594"/>
      <c r="T33" s="594"/>
      <c r="U33" s="594"/>
      <c r="V33" s="594"/>
      <c r="W33" s="594"/>
      <c r="X33" s="594"/>
      <c r="Y33" s="595"/>
      <c r="Z33" s="596">
        <v>11.8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10652572</v>
      </c>
      <c r="CS33" s="625"/>
      <c r="CT33" s="625"/>
      <c r="CU33" s="625"/>
      <c r="CV33" s="625"/>
      <c r="CW33" s="625"/>
      <c r="CX33" s="625"/>
      <c r="CY33" s="626"/>
      <c r="CZ33" s="627">
        <v>38.700000000000003</v>
      </c>
      <c r="DA33" s="628"/>
      <c r="DB33" s="628"/>
      <c r="DC33" s="629"/>
      <c r="DD33" s="602">
        <v>9480736</v>
      </c>
      <c r="DE33" s="625"/>
      <c r="DF33" s="625"/>
      <c r="DG33" s="625"/>
      <c r="DH33" s="625"/>
      <c r="DI33" s="625"/>
      <c r="DJ33" s="625"/>
      <c r="DK33" s="626"/>
      <c r="DL33" s="602">
        <v>7674825</v>
      </c>
      <c r="DM33" s="625"/>
      <c r="DN33" s="625"/>
      <c r="DO33" s="625"/>
      <c r="DP33" s="625"/>
      <c r="DQ33" s="625"/>
      <c r="DR33" s="625"/>
      <c r="DS33" s="625"/>
      <c r="DT33" s="625"/>
      <c r="DU33" s="625"/>
      <c r="DV33" s="626"/>
      <c r="DW33" s="598">
        <v>43.7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3935143</v>
      </c>
      <c r="CS34" s="594"/>
      <c r="CT34" s="594"/>
      <c r="CU34" s="594"/>
      <c r="CV34" s="594"/>
      <c r="CW34" s="594"/>
      <c r="CX34" s="594"/>
      <c r="CY34" s="595"/>
      <c r="CZ34" s="627">
        <v>14.3</v>
      </c>
      <c r="DA34" s="628"/>
      <c r="DB34" s="628"/>
      <c r="DC34" s="629"/>
      <c r="DD34" s="602">
        <v>3412611</v>
      </c>
      <c r="DE34" s="594"/>
      <c r="DF34" s="594"/>
      <c r="DG34" s="594"/>
      <c r="DH34" s="594"/>
      <c r="DI34" s="594"/>
      <c r="DJ34" s="594"/>
      <c r="DK34" s="595"/>
      <c r="DL34" s="602">
        <v>3302488</v>
      </c>
      <c r="DM34" s="594"/>
      <c r="DN34" s="594"/>
      <c r="DO34" s="594"/>
      <c r="DP34" s="594"/>
      <c r="DQ34" s="594"/>
      <c r="DR34" s="594"/>
      <c r="DS34" s="594"/>
      <c r="DT34" s="594"/>
      <c r="DU34" s="594"/>
      <c r="DV34" s="595"/>
      <c r="DW34" s="598">
        <v>18.8</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1513513</v>
      </c>
      <c r="S35" s="594"/>
      <c r="T35" s="594"/>
      <c r="U35" s="594"/>
      <c r="V35" s="594"/>
      <c r="W35" s="594"/>
      <c r="X35" s="594"/>
      <c r="Y35" s="595"/>
      <c r="Z35" s="596">
        <v>5.2</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3102006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418304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413386</v>
      </c>
      <c r="CS35" s="625"/>
      <c r="CT35" s="625"/>
      <c r="CU35" s="625"/>
      <c r="CV35" s="625"/>
      <c r="CW35" s="625"/>
      <c r="CX35" s="625"/>
      <c r="CY35" s="626"/>
      <c r="CZ35" s="627">
        <v>1.5</v>
      </c>
      <c r="DA35" s="628"/>
      <c r="DB35" s="628"/>
      <c r="DC35" s="629"/>
      <c r="DD35" s="602">
        <v>359243</v>
      </c>
      <c r="DE35" s="625"/>
      <c r="DF35" s="625"/>
      <c r="DG35" s="625"/>
      <c r="DH35" s="625"/>
      <c r="DI35" s="625"/>
      <c r="DJ35" s="625"/>
      <c r="DK35" s="626"/>
      <c r="DL35" s="602">
        <v>351125</v>
      </c>
      <c r="DM35" s="625"/>
      <c r="DN35" s="625"/>
      <c r="DO35" s="625"/>
      <c r="DP35" s="625"/>
      <c r="DQ35" s="625"/>
      <c r="DR35" s="625"/>
      <c r="DS35" s="625"/>
      <c r="DT35" s="625"/>
      <c r="DU35" s="625"/>
      <c r="DV35" s="626"/>
      <c r="DW35" s="598">
        <v>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29084646</v>
      </c>
      <c r="S36" s="666"/>
      <c r="T36" s="666"/>
      <c r="U36" s="666"/>
      <c r="V36" s="666"/>
      <c r="W36" s="666"/>
      <c r="X36" s="666"/>
      <c r="Y36" s="667"/>
      <c r="Z36" s="668">
        <v>100</v>
      </c>
      <c r="AA36" s="668"/>
      <c r="AB36" s="668"/>
      <c r="AC36" s="668"/>
      <c r="AD36" s="669">
        <v>16033041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570892</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-90479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2312772</v>
      </c>
      <c r="CS36" s="594"/>
      <c r="CT36" s="594"/>
      <c r="CU36" s="594"/>
      <c r="CV36" s="594"/>
      <c r="CW36" s="594"/>
      <c r="CX36" s="594"/>
      <c r="CY36" s="595"/>
      <c r="CZ36" s="627">
        <v>8.4</v>
      </c>
      <c r="DA36" s="628"/>
      <c r="DB36" s="628"/>
      <c r="DC36" s="629"/>
      <c r="DD36" s="602">
        <v>2119874</v>
      </c>
      <c r="DE36" s="594"/>
      <c r="DF36" s="594"/>
      <c r="DG36" s="594"/>
      <c r="DH36" s="594"/>
      <c r="DI36" s="594"/>
      <c r="DJ36" s="594"/>
      <c r="DK36" s="595"/>
      <c r="DL36" s="602">
        <v>1862410</v>
      </c>
      <c r="DM36" s="594"/>
      <c r="DN36" s="594"/>
      <c r="DO36" s="594"/>
      <c r="DP36" s="594"/>
      <c r="DQ36" s="594"/>
      <c r="DR36" s="594"/>
      <c r="DS36" s="594"/>
      <c r="DT36" s="594"/>
      <c r="DU36" s="594"/>
      <c r="DV36" s="595"/>
      <c r="DW36" s="598">
        <v>10.6</v>
      </c>
      <c r="DX36" s="623"/>
      <c r="DY36" s="623"/>
      <c r="DZ36" s="623"/>
      <c r="EA36" s="623"/>
      <c r="EB36" s="623"/>
      <c r="EC36" s="624"/>
    </row>
    <row r="37" spans="2:133" ht="11.25" customHeight="1">
      <c r="AQ37" s="672" t="s">
        <v>314</v>
      </c>
      <c r="AR37" s="673"/>
      <c r="AS37" s="673"/>
      <c r="AT37" s="673"/>
      <c r="AU37" s="673"/>
      <c r="AV37" s="673"/>
      <c r="AW37" s="673"/>
      <c r="AX37" s="673"/>
      <c r="AY37" s="674"/>
      <c r="AZ37" s="593">
        <v>38803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13748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1172603</v>
      </c>
      <c r="CS37" s="625"/>
      <c r="CT37" s="625"/>
      <c r="CU37" s="625"/>
      <c r="CV37" s="625"/>
      <c r="CW37" s="625"/>
      <c r="CX37" s="625"/>
      <c r="CY37" s="626"/>
      <c r="CZ37" s="627">
        <v>4.3</v>
      </c>
      <c r="DA37" s="628"/>
      <c r="DB37" s="628"/>
      <c r="DC37" s="629"/>
      <c r="DD37" s="602">
        <v>1172603</v>
      </c>
      <c r="DE37" s="625"/>
      <c r="DF37" s="625"/>
      <c r="DG37" s="625"/>
      <c r="DH37" s="625"/>
      <c r="DI37" s="625"/>
      <c r="DJ37" s="625"/>
      <c r="DK37" s="626"/>
      <c r="DL37" s="602">
        <v>1172603</v>
      </c>
      <c r="DM37" s="625"/>
      <c r="DN37" s="625"/>
      <c r="DO37" s="625"/>
      <c r="DP37" s="625"/>
      <c r="DQ37" s="625"/>
      <c r="DR37" s="625"/>
      <c r="DS37" s="625"/>
      <c r="DT37" s="625"/>
      <c r="DU37" s="625"/>
      <c r="DV37" s="626"/>
      <c r="DW37" s="598">
        <v>6.7</v>
      </c>
      <c r="DX37" s="623"/>
      <c r="DY37" s="623"/>
      <c r="DZ37" s="623"/>
      <c r="EA37" s="623"/>
      <c r="EB37" s="623"/>
      <c r="EC37" s="624"/>
    </row>
    <row r="38" spans="2:133" ht="11.25" customHeight="1">
      <c r="AQ38" s="672" t="s">
        <v>317</v>
      </c>
      <c r="AR38" s="673"/>
      <c r="AS38" s="673"/>
      <c r="AT38" s="673"/>
      <c r="AU38" s="673"/>
      <c r="AV38" s="673"/>
      <c r="AW38" s="673"/>
      <c r="AX38" s="673"/>
      <c r="AY38" s="674"/>
      <c r="AZ38" s="593">
        <v>15634</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23750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3086372</v>
      </c>
      <c r="CS38" s="594"/>
      <c r="CT38" s="594"/>
      <c r="CU38" s="594"/>
      <c r="CV38" s="594"/>
      <c r="CW38" s="594"/>
      <c r="CX38" s="594"/>
      <c r="CY38" s="595"/>
      <c r="CZ38" s="627">
        <v>11.2</v>
      </c>
      <c r="DA38" s="628"/>
      <c r="DB38" s="628"/>
      <c r="DC38" s="629"/>
      <c r="DD38" s="602">
        <v>2833865</v>
      </c>
      <c r="DE38" s="594"/>
      <c r="DF38" s="594"/>
      <c r="DG38" s="594"/>
      <c r="DH38" s="594"/>
      <c r="DI38" s="594"/>
      <c r="DJ38" s="594"/>
      <c r="DK38" s="595"/>
      <c r="DL38" s="602">
        <v>2158802</v>
      </c>
      <c r="DM38" s="594"/>
      <c r="DN38" s="594"/>
      <c r="DO38" s="594"/>
      <c r="DP38" s="594"/>
      <c r="DQ38" s="594"/>
      <c r="DR38" s="594"/>
      <c r="DS38" s="594"/>
      <c r="DT38" s="594"/>
      <c r="DU38" s="594"/>
      <c r="DV38" s="595"/>
      <c r="DW38" s="598">
        <v>12.3</v>
      </c>
      <c r="DX38" s="623"/>
      <c r="DY38" s="623"/>
      <c r="DZ38" s="623"/>
      <c r="EA38" s="623"/>
      <c r="EB38" s="623"/>
      <c r="EC38" s="624"/>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91</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769859</v>
      </c>
      <c r="CS39" s="625"/>
      <c r="CT39" s="625"/>
      <c r="CU39" s="625"/>
      <c r="CV39" s="625"/>
      <c r="CW39" s="625"/>
      <c r="CX39" s="625"/>
      <c r="CY39" s="626"/>
      <c r="CZ39" s="627">
        <v>2.8</v>
      </c>
      <c r="DA39" s="628"/>
      <c r="DB39" s="628"/>
      <c r="DC39" s="629"/>
      <c r="DD39" s="602">
        <v>755143</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808382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135040</v>
      </c>
      <c r="CS40" s="594"/>
      <c r="CT40" s="594"/>
      <c r="CU40" s="594"/>
      <c r="CV40" s="594"/>
      <c r="CW40" s="594"/>
      <c r="CX40" s="594"/>
      <c r="CY40" s="595"/>
      <c r="CZ40" s="627">
        <v>0.5</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1668295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266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4451557</v>
      </c>
      <c r="CS42" s="594"/>
      <c r="CT42" s="594"/>
      <c r="CU42" s="594"/>
      <c r="CV42" s="594"/>
      <c r="CW42" s="594"/>
      <c r="CX42" s="594"/>
      <c r="CY42" s="595"/>
      <c r="CZ42" s="627">
        <v>16.2</v>
      </c>
      <c r="DA42" s="676"/>
      <c r="DB42" s="676"/>
      <c r="DC42" s="677"/>
      <c r="DD42" s="602">
        <v>1267126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217445</v>
      </c>
      <c r="CS43" s="625"/>
      <c r="CT43" s="625"/>
      <c r="CU43" s="625"/>
      <c r="CV43" s="625"/>
      <c r="CW43" s="625"/>
      <c r="CX43" s="625"/>
      <c r="CY43" s="626"/>
      <c r="CZ43" s="627">
        <v>0.8</v>
      </c>
      <c r="DA43" s="628"/>
      <c r="DB43" s="628"/>
      <c r="DC43" s="629"/>
      <c r="DD43" s="602">
        <v>217445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4451557</v>
      </c>
      <c r="CS44" s="594"/>
      <c r="CT44" s="594"/>
      <c r="CU44" s="594"/>
      <c r="CV44" s="594"/>
      <c r="CW44" s="594"/>
      <c r="CX44" s="594"/>
      <c r="CY44" s="595"/>
      <c r="CZ44" s="627">
        <v>16.2</v>
      </c>
      <c r="DA44" s="676"/>
      <c r="DB44" s="676"/>
      <c r="DC44" s="677"/>
      <c r="DD44" s="602">
        <v>1267126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2390897</v>
      </c>
      <c r="CS45" s="625"/>
      <c r="CT45" s="625"/>
      <c r="CU45" s="625"/>
      <c r="CV45" s="625"/>
      <c r="CW45" s="625"/>
      <c r="CX45" s="625"/>
      <c r="CY45" s="626"/>
      <c r="CZ45" s="627">
        <v>8.6999999999999993</v>
      </c>
      <c r="DA45" s="628"/>
      <c r="DB45" s="628"/>
      <c r="DC45" s="629"/>
      <c r="DD45" s="602">
        <v>112803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2058746</v>
      </c>
      <c r="CS46" s="594"/>
      <c r="CT46" s="594"/>
      <c r="CU46" s="594"/>
      <c r="CV46" s="594"/>
      <c r="CW46" s="594"/>
      <c r="CX46" s="594"/>
      <c r="CY46" s="595"/>
      <c r="CZ46" s="627">
        <v>7.5</v>
      </c>
      <c r="DA46" s="676"/>
      <c r="DB46" s="676"/>
      <c r="DC46" s="677"/>
      <c r="DD46" s="602">
        <v>1152409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321</v>
      </c>
      <c r="CS47" s="625"/>
      <c r="CT47" s="625"/>
      <c r="CU47" s="625"/>
      <c r="CV47" s="625"/>
      <c r="CW47" s="625"/>
      <c r="CX47" s="625"/>
      <c r="CY47" s="626"/>
      <c r="CZ47" s="627" t="s">
        <v>321</v>
      </c>
      <c r="DA47" s="628"/>
      <c r="DB47" s="628"/>
      <c r="DC47" s="629"/>
      <c r="DD47" s="602" t="s">
        <v>321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27494924</v>
      </c>
      <c r="CS49" s="661"/>
      <c r="CT49" s="661"/>
      <c r="CU49" s="661"/>
      <c r="CV49" s="661"/>
      <c r="CW49" s="661"/>
      <c r="CX49" s="661"/>
      <c r="CY49" s="688"/>
      <c r="CZ49" s="689">
        <v>100</v>
      </c>
      <c r="DA49" s="690"/>
      <c r="DB49" s="690"/>
      <c r="DC49" s="691"/>
      <c r="DD49" s="692">
        <v>19256112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40" zoomScaleNormal="40" zoomScaleSheetLayoutView="70" workbookViewId="0">
      <selection activeCell="AU88" sqref="AU88:AY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28281</v>
      </c>
      <c r="R7" s="723"/>
      <c r="S7" s="723"/>
      <c r="T7" s="723"/>
      <c r="U7" s="723"/>
      <c r="V7" s="723">
        <v>26922</v>
      </c>
      <c r="W7" s="723"/>
      <c r="X7" s="723"/>
      <c r="Y7" s="723"/>
      <c r="Z7" s="723"/>
      <c r="AA7" s="723">
        <v>1360</v>
      </c>
      <c r="AB7" s="723"/>
      <c r="AC7" s="723"/>
      <c r="AD7" s="723"/>
      <c r="AE7" s="724"/>
      <c r="AF7" s="725">
        <v>1216</v>
      </c>
      <c r="AG7" s="726"/>
      <c r="AH7" s="726"/>
      <c r="AI7" s="726"/>
      <c r="AJ7" s="727"/>
      <c r="AK7" s="762">
        <v>148</v>
      </c>
      <c r="AL7" s="763"/>
      <c r="AM7" s="763"/>
      <c r="AN7" s="763"/>
      <c r="AO7" s="763"/>
      <c r="AP7" s="763">
        <v>25460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19</v>
      </c>
      <c r="CI7" s="760"/>
      <c r="CJ7" s="760"/>
      <c r="CK7" s="760"/>
      <c r="CL7" s="761"/>
      <c r="CM7" s="759">
        <v>268</v>
      </c>
      <c r="CN7" s="760"/>
      <c r="CO7" s="760"/>
      <c r="CP7" s="760"/>
      <c r="CQ7" s="761"/>
      <c r="CR7" s="759">
        <v>1</v>
      </c>
      <c r="CS7" s="760"/>
      <c r="CT7" s="760"/>
      <c r="CU7" s="760"/>
      <c r="CV7" s="761"/>
      <c r="CW7" s="759">
        <v>6</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986</v>
      </c>
      <c r="R8" s="747"/>
      <c r="S8" s="747"/>
      <c r="T8" s="747"/>
      <c r="U8" s="747"/>
      <c r="V8" s="747">
        <v>892</v>
      </c>
      <c r="W8" s="747"/>
      <c r="X8" s="747"/>
      <c r="Y8" s="747"/>
      <c r="Z8" s="747"/>
      <c r="AA8" s="747">
        <v>94</v>
      </c>
      <c r="AB8" s="747"/>
      <c r="AC8" s="747"/>
      <c r="AD8" s="747"/>
      <c r="AE8" s="748"/>
      <c r="AF8" s="749">
        <v>71</v>
      </c>
      <c r="AG8" s="750"/>
      <c r="AH8" s="750"/>
      <c r="AI8" s="750"/>
      <c r="AJ8" s="751"/>
      <c r="AK8" s="752">
        <v>572</v>
      </c>
      <c r="AL8" s="753"/>
      <c r="AM8" s="753"/>
      <c r="AN8" s="753"/>
      <c r="AO8" s="753"/>
      <c r="AP8" s="753">
        <v>1626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369</v>
      </c>
      <c r="R9" s="747"/>
      <c r="S9" s="747"/>
      <c r="T9" s="747"/>
      <c r="U9" s="747"/>
      <c r="V9" s="747">
        <v>295</v>
      </c>
      <c r="W9" s="747"/>
      <c r="X9" s="747"/>
      <c r="Y9" s="747"/>
      <c r="Z9" s="747"/>
      <c r="AA9" s="747">
        <v>75</v>
      </c>
      <c r="AB9" s="747"/>
      <c r="AC9" s="747"/>
      <c r="AD9" s="747"/>
      <c r="AE9" s="748"/>
      <c r="AF9" s="749">
        <v>69</v>
      </c>
      <c r="AG9" s="750"/>
      <c r="AH9" s="750"/>
      <c r="AI9" s="750"/>
      <c r="AJ9" s="751"/>
      <c r="AK9" s="752">
        <v>192</v>
      </c>
      <c r="AL9" s="753"/>
      <c r="AM9" s="753"/>
      <c r="AN9" s="753"/>
      <c r="AO9" s="753"/>
      <c r="AP9" s="753">
        <v>710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255</v>
      </c>
      <c r="R10" s="747"/>
      <c r="S10" s="747"/>
      <c r="T10" s="747"/>
      <c r="U10" s="747"/>
      <c r="V10" s="747">
        <v>220</v>
      </c>
      <c r="W10" s="747"/>
      <c r="X10" s="747"/>
      <c r="Y10" s="747"/>
      <c r="Z10" s="747"/>
      <c r="AA10" s="747">
        <v>35</v>
      </c>
      <c r="AB10" s="747"/>
      <c r="AC10" s="747"/>
      <c r="AD10" s="747"/>
      <c r="AE10" s="748"/>
      <c r="AF10" s="749">
        <v>19</v>
      </c>
      <c r="AG10" s="750"/>
      <c r="AH10" s="750"/>
      <c r="AI10" s="750"/>
      <c r="AJ10" s="751"/>
      <c r="AK10" s="752">
        <v>88</v>
      </c>
      <c r="AL10" s="753"/>
      <c r="AM10" s="753"/>
      <c r="AN10" s="753"/>
      <c r="AO10" s="753"/>
      <c r="AP10" s="753">
        <v>336</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369</v>
      </c>
      <c r="C11" s="744"/>
      <c r="D11" s="744"/>
      <c r="E11" s="744"/>
      <c r="F11" s="744"/>
      <c r="G11" s="744"/>
      <c r="H11" s="744"/>
      <c r="I11" s="744"/>
      <c r="J11" s="744"/>
      <c r="K11" s="744"/>
      <c r="L11" s="744"/>
      <c r="M11" s="744"/>
      <c r="N11" s="744"/>
      <c r="O11" s="744"/>
      <c r="P11" s="745"/>
      <c r="Q11" s="746">
        <v>318</v>
      </c>
      <c r="R11" s="747"/>
      <c r="S11" s="747"/>
      <c r="T11" s="747"/>
      <c r="U11" s="747"/>
      <c r="V11" s="747">
        <v>292</v>
      </c>
      <c r="W11" s="747"/>
      <c r="X11" s="747"/>
      <c r="Y11" s="747"/>
      <c r="Z11" s="747"/>
      <c r="AA11" s="747">
        <v>27</v>
      </c>
      <c r="AB11" s="747"/>
      <c r="AC11" s="747"/>
      <c r="AD11" s="747"/>
      <c r="AE11" s="748"/>
      <c r="AF11" s="749">
        <v>13</v>
      </c>
      <c r="AG11" s="750"/>
      <c r="AH11" s="750"/>
      <c r="AI11" s="750"/>
      <c r="AJ11" s="751"/>
      <c r="AK11" s="752">
        <v>170</v>
      </c>
      <c r="AL11" s="753"/>
      <c r="AM11" s="753"/>
      <c r="AN11" s="753"/>
      <c r="AO11" s="753"/>
      <c r="AP11" s="753">
        <v>352</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29090</v>
      </c>
      <c r="R23" s="782"/>
      <c r="S23" s="782"/>
      <c r="T23" s="782"/>
      <c r="U23" s="782"/>
      <c r="V23" s="782">
        <v>27500</v>
      </c>
      <c r="W23" s="782"/>
      <c r="X23" s="782"/>
      <c r="Y23" s="782"/>
      <c r="Z23" s="782"/>
      <c r="AA23" s="782">
        <v>1590</v>
      </c>
      <c r="AB23" s="782"/>
      <c r="AC23" s="782"/>
      <c r="AD23" s="782"/>
      <c r="AE23" s="783"/>
      <c r="AF23" s="784">
        <v>1388</v>
      </c>
      <c r="AG23" s="782"/>
      <c r="AH23" s="782"/>
      <c r="AI23" s="782"/>
      <c r="AJ23" s="785"/>
      <c r="AK23" s="786"/>
      <c r="AL23" s="787"/>
      <c r="AM23" s="787"/>
      <c r="AN23" s="787"/>
      <c r="AO23" s="787"/>
      <c r="AP23" s="782">
        <v>28484</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10249</v>
      </c>
      <c r="R28" s="811"/>
      <c r="S28" s="811"/>
      <c r="T28" s="811"/>
      <c r="U28" s="811"/>
      <c r="V28" s="811">
        <v>9830</v>
      </c>
      <c r="W28" s="811"/>
      <c r="X28" s="811"/>
      <c r="Y28" s="811"/>
      <c r="Z28" s="811"/>
      <c r="AA28" s="811">
        <v>418</v>
      </c>
      <c r="AB28" s="811"/>
      <c r="AC28" s="811"/>
      <c r="AD28" s="811"/>
      <c r="AE28" s="812"/>
      <c r="AF28" s="813">
        <v>418</v>
      </c>
      <c r="AG28" s="811"/>
      <c r="AH28" s="811"/>
      <c r="AI28" s="811"/>
      <c r="AJ28" s="814"/>
      <c r="AK28" s="815">
        <v>858</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89</v>
      </c>
      <c r="R29" s="747"/>
      <c r="S29" s="747"/>
      <c r="T29" s="747"/>
      <c r="U29" s="747"/>
      <c r="V29" s="747">
        <v>82</v>
      </c>
      <c r="W29" s="747"/>
      <c r="X29" s="747"/>
      <c r="Y29" s="747"/>
      <c r="Z29" s="747"/>
      <c r="AA29" s="747">
        <v>7</v>
      </c>
      <c r="AB29" s="747"/>
      <c r="AC29" s="747"/>
      <c r="AD29" s="747"/>
      <c r="AE29" s="748"/>
      <c r="AF29" s="749">
        <v>7</v>
      </c>
      <c r="AG29" s="750"/>
      <c r="AH29" s="750"/>
      <c r="AI29" s="750"/>
      <c r="AJ29" s="751"/>
      <c r="AK29" s="818">
        <v>25</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77</v>
      </c>
      <c r="R30" s="747"/>
      <c r="S30" s="747"/>
      <c r="T30" s="747"/>
      <c r="U30" s="747"/>
      <c r="V30" s="747">
        <v>66</v>
      </c>
      <c r="W30" s="747"/>
      <c r="X30" s="747"/>
      <c r="Y30" s="747"/>
      <c r="Z30" s="747"/>
      <c r="AA30" s="747">
        <v>11</v>
      </c>
      <c r="AB30" s="747"/>
      <c r="AC30" s="747"/>
      <c r="AD30" s="747"/>
      <c r="AE30" s="748"/>
      <c r="AF30" s="749">
        <v>11</v>
      </c>
      <c r="AG30" s="750"/>
      <c r="AH30" s="750"/>
      <c r="AI30" s="750"/>
      <c r="AJ30" s="751"/>
      <c r="AK30" s="818">
        <v>16</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5918</v>
      </c>
      <c r="R31" s="747"/>
      <c r="S31" s="747"/>
      <c r="T31" s="747"/>
      <c r="U31" s="747"/>
      <c r="V31" s="747">
        <v>5760</v>
      </c>
      <c r="W31" s="747"/>
      <c r="X31" s="747"/>
      <c r="Y31" s="747"/>
      <c r="Z31" s="747"/>
      <c r="AA31" s="747">
        <v>158</v>
      </c>
      <c r="AB31" s="747"/>
      <c r="AC31" s="747"/>
      <c r="AD31" s="747"/>
      <c r="AE31" s="748"/>
      <c r="AF31" s="749">
        <v>158</v>
      </c>
      <c r="AG31" s="750"/>
      <c r="AH31" s="750"/>
      <c r="AI31" s="750"/>
      <c r="AJ31" s="751"/>
      <c r="AK31" s="818">
        <v>826</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784</v>
      </c>
      <c r="R32" s="747"/>
      <c r="S32" s="747"/>
      <c r="T32" s="747"/>
      <c r="U32" s="747"/>
      <c r="V32" s="747">
        <v>780</v>
      </c>
      <c r="W32" s="747"/>
      <c r="X32" s="747"/>
      <c r="Y32" s="747"/>
      <c r="Z32" s="747"/>
      <c r="AA32" s="747">
        <v>4</v>
      </c>
      <c r="AB32" s="747"/>
      <c r="AC32" s="747"/>
      <c r="AD32" s="747"/>
      <c r="AE32" s="748"/>
      <c r="AF32" s="749">
        <v>4</v>
      </c>
      <c r="AG32" s="750"/>
      <c r="AH32" s="750"/>
      <c r="AI32" s="750"/>
      <c r="AJ32" s="751"/>
      <c r="AK32" s="818">
        <v>145</v>
      </c>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74</v>
      </c>
      <c r="R33" s="747"/>
      <c r="S33" s="747"/>
      <c r="T33" s="747"/>
      <c r="U33" s="747"/>
      <c r="V33" s="747">
        <v>71</v>
      </c>
      <c r="W33" s="747"/>
      <c r="X33" s="747"/>
      <c r="Y33" s="747"/>
      <c r="Z33" s="747"/>
      <c r="AA33" s="747">
        <v>4</v>
      </c>
      <c r="AB33" s="747"/>
      <c r="AC33" s="747"/>
      <c r="AD33" s="747"/>
      <c r="AE33" s="748"/>
      <c r="AF33" s="749">
        <v>4</v>
      </c>
      <c r="AG33" s="750"/>
      <c r="AH33" s="750"/>
      <c r="AI33" s="750"/>
      <c r="AJ33" s="751"/>
      <c r="AK33" s="818">
        <v>24</v>
      </c>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15</v>
      </c>
      <c r="R34" s="747"/>
      <c r="S34" s="747"/>
      <c r="T34" s="747"/>
      <c r="U34" s="747"/>
      <c r="V34" s="747">
        <v>15</v>
      </c>
      <c r="W34" s="747"/>
      <c r="X34" s="747"/>
      <c r="Y34" s="747"/>
      <c r="Z34" s="747"/>
      <c r="AA34" s="747">
        <v>0</v>
      </c>
      <c r="AB34" s="747"/>
      <c r="AC34" s="747"/>
      <c r="AD34" s="747"/>
      <c r="AE34" s="748"/>
      <c r="AF34" s="749" t="s">
        <v>112</v>
      </c>
      <c r="AG34" s="750"/>
      <c r="AH34" s="750"/>
      <c r="AI34" s="750"/>
      <c r="AJ34" s="751"/>
      <c r="AK34" s="818" t="s">
        <v>541</v>
      </c>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1610</v>
      </c>
      <c r="R35" s="747"/>
      <c r="S35" s="747"/>
      <c r="T35" s="747"/>
      <c r="U35" s="747"/>
      <c r="V35" s="747">
        <v>1588</v>
      </c>
      <c r="W35" s="747"/>
      <c r="X35" s="747"/>
      <c r="Y35" s="747"/>
      <c r="Z35" s="747"/>
      <c r="AA35" s="747">
        <v>22</v>
      </c>
      <c r="AB35" s="747"/>
      <c r="AC35" s="747"/>
      <c r="AD35" s="747"/>
      <c r="AE35" s="748"/>
      <c r="AF35" s="749">
        <v>580</v>
      </c>
      <c r="AG35" s="750"/>
      <c r="AH35" s="750"/>
      <c r="AI35" s="750"/>
      <c r="AJ35" s="751"/>
      <c r="AK35" s="818">
        <v>9</v>
      </c>
      <c r="AL35" s="819"/>
      <c r="AM35" s="819"/>
      <c r="AN35" s="819"/>
      <c r="AO35" s="819"/>
      <c r="AP35" s="819">
        <v>3115</v>
      </c>
      <c r="AQ35" s="819"/>
      <c r="AR35" s="819"/>
      <c r="AS35" s="819"/>
      <c r="AT35" s="819"/>
      <c r="AU35" s="819">
        <v>231</v>
      </c>
      <c r="AV35" s="819"/>
      <c r="AW35" s="819"/>
      <c r="AX35" s="819"/>
      <c r="AY35" s="819"/>
      <c r="AZ35" s="820"/>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1822</v>
      </c>
      <c r="R36" s="747"/>
      <c r="S36" s="747"/>
      <c r="T36" s="747"/>
      <c r="U36" s="747"/>
      <c r="V36" s="747">
        <v>1773</v>
      </c>
      <c r="W36" s="747"/>
      <c r="X36" s="747"/>
      <c r="Y36" s="747"/>
      <c r="Z36" s="747"/>
      <c r="AA36" s="747">
        <v>49</v>
      </c>
      <c r="AB36" s="747"/>
      <c r="AC36" s="747"/>
      <c r="AD36" s="747"/>
      <c r="AE36" s="748"/>
      <c r="AF36" s="749">
        <v>49</v>
      </c>
      <c r="AG36" s="750"/>
      <c r="AH36" s="750"/>
      <c r="AI36" s="750"/>
      <c r="AJ36" s="751"/>
      <c r="AK36" s="818">
        <v>510</v>
      </c>
      <c r="AL36" s="819"/>
      <c r="AM36" s="819"/>
      <c r="AN36" s="819"/>
      <c r="AO36" s="819"/>
      <c r="AP36" s="819">
        <v>9908</v>
      </c>
      <c r="AQ36" s="819"/>
      <c r="AR36" s="819"/>
      <c r="AS36" s="819"/>
      <c r="AT36" s="819"/>
      <c r="AU36" s="819">
        <v>5548</v>
      </c>
      <c r="AV36" s="819"/>
      <c r="AW36" s="819"/>
      <c r="AX36" s="819"/>
      <c r="AY36" s="819"/>
      <c r="AZ36" s="820"/>
      <c r="BA36" s="820"/>
      <c r="BB36" s="820"/>
      <c r="BC36" s="820"/>
      <c r="BD36" s="820"/>
      <c r="BE36" s="816" t="s">
        <v>393</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394</v>
      </c>
      <c r="C37" s="744"/>
      <c r="D37" s="744"/>
      <c r="E37" s="744"/>
      <c r="F37" s="744"/>
      <c r="G37" s="744"/>
      <c r="H37" s="744"/>
      <c r="I37" s="744"/>
      <c r="J37" s="744"/>
      <c r="K37" s="744"/>
      <c r="L37" s="744"/>
      <c r="M37" s="744"/>
      <c r="N37" s="744"/>
      <c r="O37" s="744"/>
      <c r="P37" s="745"/>
      <c r="Q37" s="746">
        <v>103</v>
      </c>
      <c r="R37" s="747"/>
      <c r="S37" s="747"/>
      <c r="T37" s="747"/>
      <c r="U37" s="747"/>
      <c r="V37" s="747">
        <v>66</v>
      </c>
      <c r="W37" s="747"/>
      <c r="X37" s="747"/>
      <c r="Y37" s="747"/>
      <c r="Z37" s="747"/>
      <c r="AA37" s="747">
        <v>37</v>
      </c>
      <c r="AB37" s="747"/>
      <c r="AC37" s="747"/>
      <c r="AD37" s="747"/>
      <c r="AE37" s="748"/>
      <c r="AF37" s="749">
        <v>37</v>
      </c>
      <c r="AG37" s="750"/>
      <c r="AH37" s="750"/>
      <c r="AI37" s="750"/>
      <c r="AJ37" s="751"/>
      <c r="AK37" s="818">
        <v>61</v>
      </c>
      <c r="AL37" s="819"/>
      <c r="AM37" s="819"/>
      <c r="AN37" s="819"/>
      <c r="AO37" s="819"/>
      <c r="AP37" s="819">
        <v>167</v>
      </c>
      <c r="AQ37" s="819"/>
      <c r="AR37" s="819"/>
      <c r="AS37" s="819"/>
      <c r="AT37" s="819"/>
      <c r="AU37" s="819">
        <v>167</v>
      </c>
      <c r="AV37" s="819"/>
      <c r="AW37" s="819"/>
      <c r="AX37" s="819"/>
      <c r="AY37" s="819"/>
      <c r="AZ37" s="820"/>
      <c r="BA37" s="820"/>
      <c r="BB37" s="820"/>
      <c r="BC37" s="820"/>
      <c r="BD37" s="820"/>
      <c r="BE37" s="816" t="s">
        <v>393</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1269</v>
      </c>
      <c r="AG63" s="830"/>
      <c r="AH63" s="830"/>
      <c r="AI63" s="830"/>
      <c r="AJ63" s="831"/>
      <c r="AK63" s="832"/>
      <c r="AL63" s="827"/>
      <c r="AM63" s="827"/>
      <c r="AN63" s="827"/>
      <c r="AO63" s="827"/>
      <c r="AP63" s="830">
        <v>13190</v>
      </c>
      <c r="AQ63" s="830"/>
      <c r="AR63" s="830"/>
      <c r="AS63" s="830"/>
      <c r="AT63" s="830"/>
      <c r="AU63" s="830">
        <v>5946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398</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542</v>
      </c>
      <c r="C68" s="858"/>
      <c r="D68" s="858"/>
      <c r="E68" s="858"/>
      <c r="F68" s="858"/>
      <c r="G68" s="858"/>
      <c r="H68" s="858"/>
      <c r="I68" s="858"/>
      <c r="J68" s="858"/>
      <c r="K68" s="858"/>
      <c r="L68" s="858"/>
      <c r="M68" s="858"/>
      <c r="N68" s="858"/>
      <c r="O68" s="858"/>
      <c r="P68" s="859"/>
      <c r="Q68" s="860">
        <v>1408</v>
      </c>
      <c r="R68" s="854"/>
      <c r="S68" s="854"/>
      <c r="T68" s="854"/>
      <c r="U68" s="854"/>
      <c r="V68" s="854">
        <v>1385</v>
      </c>
      <c r="W68" s="854"/>
      <c r="X68" s="854"/>
      <c r="Y68" s="854"/>
      <c r="Z68" s="854"/>
      <c r="AA68" s="854">
        <v>23</v>
      </c>
      <c r="AB68" s="854"/>
      <c r="AC68" s="854"/>
      <c r="AD68" s="854"/>
      <c r="AE68" s="854"/>
      <c r="AF68" s="854">
        <v>23</v>
      </c>
      <c r="AG68" s="854"/>
      <c r="AH68" s="854"/>
      <c r="AI68" s="854"/>
      <c r="AJ68" s="854"/>
      <c r="AK68" s="854" t="s">
        <v>549</v>
      </c>
      <c r="AL68" s="854"/>
      <c r="AM68" s="854"/>
      <c r="AN68" s="854"/>
      <c r="AO68" s="854"/>
      <c r="AP68" s="854" t="s">
        <v>549</v>
      </c>
      <c r="AQ68" s="854"/>
      <c r="AR68" s="854"/>
      <c r="AS68" s="854"/>
      <c r="AT68" s="854"/>
      <c r="AU68" s="854" t="s">
        <v>549</v>
      </c>
      <c r="AV68" s="854"/>
      <c r="AW68" s="854"/>
      <c r="AX68" s="854"/>
      <c r="AY68" s="854"/>
      <c r="AZ68" s="855" t="s">
        <v>543</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600986</v>
      </c>
      <c r="R69" s="819"/>
      <c r="S69" s="819"/>
      <c r="T69" s="819"/>
      <c r="U69" s="819"/>
      <c r="V69" s="819">
        <v>579982</v>
      </c>
      <c r="W69" s="819"/>
      <c r="X69" s="819"/>
      <c r="Y69" s="819"/>
      <c r="Z69" s="819"/>
      <c r="AA69" s="819">
        <v>21004</v>
      </c>
      <c r="AB69" s="819"/>
      <c r="AC69" s="819"/>
      <c r="AD69" s="819"/>
      <c r="AE69" s="819"/>
      <c r="AF69" s="819">
        <v>21004</v>
      </c>
      <c r="AG69" s="819"/>
      <c r="AH69" s="819"/>
      <c r="AI69" s="819"/>
      <c r="AJ69" s="819"/>
      <c r="AK69" s="819">
        <v>6841</v>
      </c>
      <c r="AL69" s="819"/>
      <c r="AM69" s="819"/>
      <c r="AN69" s="819"/>
      <c r="AO69" s="819"/>
      <c r="AP69" s="819" t="s">
        <v>550</v>
      </c>
      <c r="AQ69" s="819"/>
      <c r="AR69" s="819"/>
      <c r="AS69" s="819"/>
      <c r="AT69" s="819"/>
      <c r="AU69" s="819" t="s">
        <v>550</v>
      </c>
      <c r="AV69" s="819"/>
      <c r="AW69" s="819"/>
      <c r="AX69" s="819"/>
      <c r="AY69" s="819"/>
      <c r="AZ69" s="865" t="s">
        <v>544</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545</v>
      </c>
      <c r="C70" s="862"/>
      <c r="D70" s="862"/>
      <c r="E70" s="862"/>
      <c r="F70" s="862"/>
      <c r="G70" s="862"/>
      <c r="H70" s="862"/>
      <c r="I70" s="862"/>
      <c r="J70" s="862"/>
      <c r="K70" s="862"/>
      <c r="L70" s="862"/>
      <c r="M70" s="862"/>
      <c r="N70" s="862"/>
      <c r="O70" s="862"/>
      <c r="P70" s="863"/>
      <c r="Q70" s="864">
        <v>34897</v>
      </c>
      <c r="R70" s="819"/>
      <c r="S70" s="819"/>
      <c r="T70" s="819"/>
      <c r="U70" s="819"/>
      <c r="V70" s="819">
        <v>34814</v>
      </c>
      <c r="W70" s="819"/>
      <c r="X70" s="819"/>
      <c r="Y70" s="819"/>
      <c r="Z70" s="819"/>
      <c r="AA70" s="819">
        <v>83</v>
      </c>
      <c r="AB70" s="819"/>
      <c r="AC70" s="819"/>
      <c r="AD70" s="819"/>
      <c r="AE70" s="819"/>
      <c r="AF70" s="819">
        <v>83</v>
      </c>
      <c r="AG70" s="819"/>
      <c r="AH70" s="819"/>
      <c r="AI70" s="819"/>
      <c r="AJ70" s="819"/>
      <c r="AK70" s="819">
        <v>1022</v>
      </c>
      <c r="AL70" s="819"/>
      <c r="AM70" s="819"/>
      <c r="AN70" s="819"/>
      <c r="AO70" s="819"/>
      <c r="AP70" s="819" t="s">
        <v>550</v>
      </c>
      <c r="AQ70" s="819"/>
      <c r="AR70" s="819"/>
      <c r="AS70" s="819"/>
      <c r="AT70" s="819"/>
      <c r="AU70" s="819" t="s">
        <v>551</v>
      </c>
      <c r="AV70" s="819"/>
      <c r="AW70" s="819"/>
      <c r="AX70" s="819"/>
      <c r="AY70" s="819"/>
      <c r="AZ70" s="865" t="s">
        <v>543</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545</v>
      </c>
      <c r="C71" s="862"/>
      <c r="D71" s="862"/>
      <c r="E71" s="862"/>
      <c r="F71" s="862"/>
      <c r="G71" s="862"/>
      <c r="H71" s="862"/>
      <c r="I71" s="862"/>
      <c r="J71" s="862"/>
      <c r="K71" s="862"/>
      <c r="L71" s="862"/>
      <c r="M71" s="862"/>
      <c r="N71" s="862"/>
      <c r="O71" s="862"/>
      <c r="P71" s="863"/>
      <c r="Q71" s="864">
        <v>328</v>
      </c>
      <c r="R71" s="819"/>
      <c r="S71" s="819"/>
      <c r="T71" s="819"/>
      <c r="U71" s="819"/>
      <c r="V71" s="819">
        <v>163</v>
      </c>
      <c r="W71" s="819"/>
      <c r="X71" s="819"/>
      <c r="Y71" s="819"/>
      <c r="Z71" s="819"/>
      <c r="AA71" s="819">
        <v>165</v>
      </c>
      <c r="AB71" s="819"/>
      <c r="AC71" s="819"/>
      <c r="AD71" s="819"/>
      <c r="AE71" s="819"/>
      <c r="AF71" s="819">
        <v>165</v>
      </c>
      <c r="AG71" s="819"/>
      <c r="AH71" s="819"/>
      <c r="AI71" s="819"/>
      <c r="AJ71" s="819"/>
      <c r="AK71" s="819" t="s">
        <v>549</v>
      </c>
      <c r="AL71" s="819"/>
      <c r="AM71" s="819"/>
      <c r="AN71" s="819"/>
      <c r="AO71" s="819"/>
      <c r="AP71" s="819" t="s">
        <v>550</v>
      </c>
      <c r="AQ71" s="819"/>
      <c r="AR71" s="819"/>
      <c r="AS71" s="819"/>
      <c r="AT71" s="819"/>
      <c r="AU71" s="819" t="s">
        <v>551</v>
      </c>
      <c r="AV71" s="819"/>
      <c r="AW71" s="819"/>
      <c r="AX71" s="819"/>
      <c r="AY71" s="819"/>
      <c r="AZ71" s="865" t="s">
        <v>548</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546</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t="s">
        <v>550</v>
      </c>
      <c r="AQ72" s="819"/>
      <c r="AR72" s="819"/>
      <c r="AS72" s="819"/>
      <c r="AT72" s="819"/>
      <c r="AU72" s="819" t="s">
        <v>552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547</v>
      </c>
      <c r="C73" s="862"/>
      <c r="D73" s="862"/>
      <c r="E73" s="862"/>
      <c r="F73" s="862"/>
      <c r="G73" s="862"/>
      <c r="H73" s="862"/>
      <c r="I73" s="862"/>
      <c r="J73" s="862"/>
      <c r="K73" s="862"/>
      <c r="L73" s="862"/>
      <c r="M73" s="862"/>
      <c r="N73" s="862"/>
      <c r="O73" s="862"/>
      <c r="P73" s="863"/>
      <c r="Q73" s="864">
        <v>67993</v>
      </c>
      <c r="R73" s="819"/>
      <c r="S73" s="819"/>
      <c r="T73" s="819"/>
      <c r="U73" s="819"/>
      <c r="V73" s="819">
        <v>65289</v>
      </c>
      <c r="W73" s="819"/>
      <c r="X73" s="819"/>
      <c r="Y73" s="819"/>
      <c r="Z73" s="819"/>
      <c r="AA73" s="819">
        <v>2704</v>
      </c>
      <c r="AB73" s="819"/>
      <c r="AC73" s="819"/>
      <c r="AD73" s="819"/>
      <c r="AE73" s="819"/>
      <c r="AF73" s="819">
        <v>2704</v>
      </c>
      <c r="AG73" s="819"/>
      <c r="AH73" s="819"/>
      <c r="AI73" s="819"/>
      <c r="AJ73" s="819"/>
      <c r="AK73" s="819" t="s">
        <v>549</v>
      </c>
      <c r="AL73" s="819"/>
      <c r="AM73" s="819"/>
      <c r="AN73" s="819"/>
      <c r="AO73" s="819"/>
      <c r="AP73" s="819" t="s">
        <v>549</v>
      </c>
      <c r="AQ73" s="819"/>
      <c r="AR73" s="819"/>
      <c r="AS73" s="819"/>
      <c r="AT73" s="819"/>
      <c r="AU73" s="819" t="s">
        <v>553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555</v>
      </c>
      <c r="C74" s="862"/>
      <c r="D74" s="862"/>
      <c r="E74" s="862"/>
      <c r="F74" s="862"/>
      <c r="G74" s="862"/>
      <c r="H74" s="862"/>
      <c r="I74" s="862"/>
      <c r="J74" s="862"/>
      <c r="K74" s="862"/>
      <c r="L74" s="862"/>
      <c r="M74" s="862"/>
      <c r="N74" s="862"/>
      <c r="O74" s="862"/>
      <c r="P74" s="863"/>
      <c r="Q74" s="864">
        <v>158</v>
      </c>
      <c r="R74" s="819"/>
      <c r="S74" s="819"/>
      <c r="T74" s="819"/>
      <c r="U74" s="819"/>
      <c r="V74" s="819">
        <v>148</v>
      </c>
      <c r="W74" s="819"/>
      <c r="X74" s="819"/>
      <c r="Y74" s="819"/>
      <c r="Z74" s="819"/>
      <c r="AA74" s="819">
        <v>10</v>
      </c>
      <c r="AB74" s="819"/>
      <c r="AC74" s="819"/>
      <c r="AD74" s="819"/>
      <c r="AE74" s="819"/>
      <c r="AF74" s="819">
        <v>10</v>
      </c>
      <c r="AG74" s="819"/>
      <c r="AH74" s="819"/>
      <c r="AI74" s="819"/>
      <c r="AJ74" s="819"/>
      <c r="AK74" s="819">
        <f>-AP74</f>
        <v>0</v>
      </c>
      <c r="AL74" s="819"/>
      <c r="AM74" s="819"/>
      <c r="AN74" s="819"/>
      <c r="AO74" s="819"/>
      <c r="AP74" s="819">
        <v>0</v>
      </c>
      <c r="AQ74" s="819"/>
      <c r="AR74" s="819"/>
      <c r="AS74" s="819"/>
      <c r="AT74" s="819"/>
      <c r="AU74" s="819" t="s">
        <v>541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556</v>
      </c>
      <c r="C75" s="862"/>
      <c r="D75" s="862"/>
      <c r="E75" s="862"/>
      <c r="F75" s="862"/>
      <c r="G75" s="862"/>
      <c r="H75" s="862"/>
      <c r="I75" s="862"/>
      <c r="J75" s="862"/>
      <c r="K75" s="862"/>
      <c r="L75" s="862"/>
      <c r="M75" s="862"/>
      <c r="N75" s="862"/>
      <c r="O75" s="862"/>
      <c r="P75" s="863"/>
      <c r="Q75" s="867">
        <v>10712</v>
      </c>
      <c r="R75" s="868"/>
      <c r="S75" s="868"/>
      <c r="T75" s="868"/>
      <c r="U75" s="818"/>
      <c r="V75" s="869">
        <v>10464</v>
      </c>
      <c r="W75" s="868"/>
      <c r="X75" s="868"/>
      <c r="Y75" s="868"/>
      <c r="Z75" s="818"/>
      <c r="AA75" s="869">
        <v>247</v>
      </c>
      <c r="AB75" s="868"/>
      <c r="AC75" s="868"/>
      <c r="AD75" s="868"/>
      <c r="AE75" s="818"/>
      <c r="AF75" s="869">
        <v>247</v>
      </c>
      <c r="AG75" s="868"/>
      <c r="AH75" s="868"/>
      <c r="AI75" s="868"/>
      <c r="AJ75" s="818"/>
      <c r="AK75" s="869">
        <v>0</v>
      </c>
      <c r="AL75" s="868"/>
      <c r="AM75" s="868"/>
      <c r="AN75" s="868"/>
      <c r="AO75" s="818"/>
      <c r="AP75" s="869">
        <v>2845</v>
      </c>
      <c r="AQ75" s="868"/>
      <c r="AR75" s="868"/>
      <c r="AS75" s="868"/>
      <c r="AT75" s="818"/>
      <c r="AU75" s="869">
        <v>466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23993</v>
      </c>
      <c r="AG88" s="830"/>
      <c r="AH88" s="830"/>
      <c r="AI88" s="830"/>
      <c r="AJ88" s="830"/>
      <c r="AK88" s="827"/>
      <c r="AL88" s="827"/>
      <c r="AM88" s="827"/>
      <c r="AN88" s="827"/>
      <c r="AO88" s="827"/>
      <c r="AP88" s="830">
        <v>2845</v>
      </c>
      <c r="AQ88" s="830"/>
      <c r="AR88" s="830"/>
      <c r="AS88" s="830"/>
      <c r="AT88" s="830"/>
      <c r="AU88" s="830">
        <v>466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v>
      </c>
      <c r="CS102" s="838"/>
      <c r="CT102" s="838"/>
      <c r="CU102" s="838"/>
      <c r="CV102" s="881"/>
      <c r="CW102" s="880">
        <v>6</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286</v>
      </c>
      <c r="AG109" s="883"/>
      <c r="AH109" s="883"/>
      <c r="AI109" s="883"/>
      <c r="AJ109" s="884"/>
      <c r="AK109" s="882" t="s">
        <v>285</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286</v>
      </c>
      <c r="BW109" s="883"/>
      <c r="BX109" s="883"/>
      <c r="BY109" s="883"/>
      <c r="BZ109" s="884"/>
      <c r="CA109" s="882" t="s">
        <v>285</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286</v>
      </c>
      <c r="DM109" s="883"/>
      <c r="DN109" s="883"/>
      <c r="DO109" s="883"/>
      <c r="DP109" s="884"/>
      <c r="DQ109" s="882" t="s">
        <v>285</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2439468</v>
      </c>
      <c r="AB110" s="890"/>
      <c r="AC110" s="890"/>
      <c r="AD110" s="890"/>
      <c r="AE110" s="891"/>
      <c r="AF110" s="892">
        <v>2450330</v>
      </c>
      <c r="AG110" s="890"/>
      <c r="AH110" s="890"/>
      <c r="AI110" s="890"/>
      <c r="AJ110" s="891"/>
      <c r="AK110" s="892">
        <v>2430755</v>
      </c>
      <c r="AL110" s="890"/>
      <c r="AM110" s="890"/>
      <c r="AN110" s="890"/>
      <c r="AO110" s="891"/>
      <c r="AP110" s="893">
        <v>16.600000000000001</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25934196</v>
      </c>
      <c r="BR110" s="927"/>
      <c r="BS110" s="927"/>
      <c r="BT110" s="927"/>
      <c r="BU110" s="927"/>
      <c r="BV110" s="927">
        <v>27198607</v>
      </c>
      <c r="BW110" s="927"/>
      <c r="BX110" s="927"/>
      <c r="BY110" s="927"/>
      <c r="BZ110" s="927"/>
      <c r="CA110" s="927">
        <v>28483211</v>
      </c>
      <c r="CB110" s="927"/>
      <c r="CC110" s="927"/>
      <c r="CD110" s="927"/>
      <c r="CE110" s="927"/>
      <c r="CF110" s="941">
        <v>194.6</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1879794</v>
      </c>
      <c r="BR111" s="920"/>
      <c r="BS111" s="920"/>
      <c r="BT111" s="920"/>
      <c r="BU111" s="920"/>
      <c r="BV111" s="920">
        <v>1710438</v>
      </c>
      <c r="BW111" s="920"/>
      <c r="BX111" s="920"/>
      <c r="BY111" s="920"/>
      <c r="BZ111" s="920"/>
      <c r="CA111" s="920">
        <v>1541076</v>
      </c>
      <c r="CB111" s="920"/>
      <c r="CC111" s="920"/>
      <c r="CD111" s="920"/>
      <c r="CE111" s="920"/>
      <c r="CF111" s="914">
        <v>10.5</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1879794</v>
      </c>
      <c r="DH111" s="920"/>
      <c r="DI111" s="920"/>
      <c r="DJ111" s="920"/>
      <c r="DK111" s="920"/>
      <c r="DL111" s="920">
        <v>1710438</v>
      </c>
      <c r="DM111" s="920"/>
      <c r="DN111" s="920"/>
      <c r="DO111" s="920"/>
      <c r="DP111" s="920"/>
      <c r="DQ111" s="920">
        <v>1541076</v>
      </c>
      <c r="DR111" s="920"/>
      <c r="DS111" s="920"/>
      <c r="DT111" s="920"/>
      <c r="DU111" s="920"/>
      <c r="DV111" s="921">
        <v>10.5</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6421283</v>
      </c>
      <c r="BR112" s="920"/>
      <c r="BS112" s="920"/>
      <c r="BT112" s="920"/>
      <c r="BU112" s="920"/>
      <c r="BV112" s="920">
        <v>6311063</v>
      </c>
      <c r="BW112" s="920"/>
      <c r="BX112" s="920"/>
      <c r="BY112" s="920"/>
      <c r="BZ112" s="920"/>
      <c r="CA112" s="920">
        <v>5945471</v>
      </c>
      <c r="CB112" s="920"/>
      <c r="CC112" s="920"/>
      <c r="CD112" s="920"/>
      <c r="CE112" s="920"/>
      <c r="CF112" s="914">
        <v>40.6</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455281</v>
      </c>
      <c r="AB113" s="934"/>
      <c r="AC113" s="934"/>
      <c r="AD113" s="934"/>
      <c r="AE113" s="935"/>
      <c r="AF113" s="936">
        <v>446922</v>
      </c>
      <c r="AG113" s="934"/>
      <c r="AH113" s="934"/>
      <c r="AI113" s="934"/>
      <c r="AJ113" s="935"/>
      <c r="AK113" s="936">
        <v>414059</v>
      </c>
      <c r="AL113" s="934"/>
      <c r="AM113" s="934"/>
      <c r="AN113" s="934"/>
      <c r="AO113" s="935"/>
      <c r="AP113" s="937">
        <v>2.8</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267824</v>
      </c>
      <c r="BR113" s="920"/>
      <c r="BS113" s="920"/>
      <c r="BT113" s="920"/>
      <c r="BU113" s="920"/>
      <c r="BV113" s="920">
        <v>384585</v>
      </c>
      <c r="BW113" s="920"/>
      <c r="BX113" s="920"/>
      <c r="BY113" s="920"/>
      <c r="BZ113" s="920"/>
      <c r="CA113" s="920">
        <v>466087</v>
      </c>
      <c r="CB113" s="920"/>
      <c r="CC113" s="920"/>
      <c r="CD113" s="920"/>
      <c r="CE113" s="920"/>
      <c r="CF113" s="914">
        <v>3.2</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71433</v>
      </c>
      <c r="AB114" s="959"/>
      <c r="AC114" s="959"/>
      <c r="AD114" s="959"/>
      <c r="AE114" s="960"/>
      <c r="AF114" s="961">
        <v>51306</v>
      </c>
      <c r="AG114" s="959"/>
      <c r="AH114" s="959"/>
      <c r="AI114" s="959"/>
      <c r="AJ114" s="960"/>
      <c r="AK114" s="961">
        <v>55021</v>
      </c>
      <c r="AL114" s="959"/>
      <c r="AM114" s="959"/>
      <c r="AN114" s="959"/>
      <c r="AO114" s="960"/>
      <c r="AP114" s="962">
        <v>0.4</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6294013</v>
      </c>
      <c r="BR114" s="920"/>
      <c r="BS114" s="920"/>
      <c r="BT114" s="920"/>
      <c r="BU114" s="920"/>
      <c r="BV114" s="920">
        <v>5668975</v>
      </c>
      <c r="BW114" s="920"/>
      <c r="BX114" s="920"/>
      <c r="BY114" s="920"/>
      <c r="BZ114" s="920"/>
      <c r="CA114" s="920">
        <v>5280510</v>
      </c>
      <c r="CB114" s="920"/>
      <c r="CC114" s="920"/>
      <c r="CD114" s="920"/>
      <c r="CE114" s="920"/>
      <c r="CF114" s="914">
        <v>36.1</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169351</v>
      </c>
      <c r="AB115" s="934"/>
      <c r="AC115" s="934"/>
      <c r="AD115" s="934"/>
      <c r="AE115" s="935"/>
      <c r="AF115" s="936">
        <v>169359</v>
      </c>
      <c r="AG115" s="934"/>
      <c r="AH115" s="934"/>
      <c r="AI115" s="934"/>
      <c r="AJ115" s="935"/>
      <c r="AK115" s="936">
        <v>169363</v>
      </c>
      <c r="AL115" s="934"/>
      <c r="AM115" s="934"/>
      <c r="AN115" s="934"/>
      <c r="AO115" s="935"/>
      <c r="AP115" s="937">
        <v>1.2</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2640</v>
      </c>
      <c r="BR115" s="920"/>
      <c r="BS115" s="920"/>
      <c r="BT115" s="920"/>
      <c r="BU115" s="920"/>
      <c r="BV115" s="920">
        <v>528</v>
      </c>
      <c r="BW115" s="920"/>
      <c r="BX115" s="920"/>
      <c r="BY115" s="920"/>
      <c r="BZ115" s="920"/>
      <c r="CA115" s="920">
        <v>511</v>
      </c>
      <c r="CB115" s="920"/>
      <c r="CC115" s="920"/>
      <c r="CD115" s="920"/>
      <c r="CE115" s="920"/>
      <c r="CF115" s="914">
        <v>0</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3135533</v>
      </c>
      <c r="AB117" s="966"/>
      <c r="AC117" s="966"/>
      <c r="AD117" s="966"/>
      <c r="AE117" s="967"/>
      <c r="AF117" s="965">
        <v>3117917</v>
      </c>
      <c r="AG117" s="966"/>
      <c r="AH117" s="966"/>
      <c r="AI117" s="966"/>
      <c r="AJ117" s="967"/>
      <c r="AK117" s="965">
        <v>3069198</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286</v>
      </c>
      <c r="AG118" s="883"/>
      <c r="AH118" s="883"/>
      <c r="AI118" s="883"/>
      <c r="AJ118" s="884"/>
      <c r="AK118" s="882" t="s">
        <v>285</v>
      </c>
      <c r="AL118" s="883"/>
      <c r="AM118" s="883"/>
      <c r="AN118" s="883"/>
      <c r="AO118" s="884"/>
      <c r="AP118" s="990" t="s">
        <v>410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438</v>
      </c>
      <c r="BP118" s="994"/>
      <c r="BQ118" s="985">
        <v>40799750</v>
      </c>
      <c r="BR118" s="986"/>
      <c r="BS118" s="986"/>
      <c r="BT118" s="986"/>
      <c r="BU118" s="986"/>
      <c r="BV118" s="986">
        <v>41274196</v>
      </c>
      <c r="BW118" s="986"/>
      <c r="BX118" s="986"/>
      <c r="BY118" s="986"/>
      <c r="BZ118" s="986"/>
      <c r="CA118" s="986">
        <v>41716866</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440</v>
      </c>
      <c r="DH118" s="959"/>
      <c r="DI118" s="959"/>
      <c r="DJ118" s="959"/>
      <c r="DK118" s="960"/>
      <c r="DL118" s="961" t="s">
        <v>440</v>
      </c>
      <c r="DM118" s="959"/>
      <c r="DN118" s="959"/>
      <c r="DO118" s="959"/>
      <c r="DP118" s="960"/>
      <c r="DQ118" s="961" t="s">
        <v>440</v>
      </c>
      <c r="DR118" s="959"/>
      <c r="DS118" s="959"/>
      <c r="DT118" s="959"/>
      <c r="DU118" s="960"/>
      <c r="DV118" s="962" t="s">
        <v>440</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440</v>
      </c>
      <c r="AB119" s="890"/>
      <c r="AC119" s="890"/>
      <c r="AD119" s="890"/>
      <c r="AE119" s="891"/>
      <c r="AF119" s="892" t="s">
        <v>440</v>
      </c>
      <c r="AG119" s="890"/>
      <c r="AH119" s="890"/>
      <c r="AI119" s="890"/>
      <c r="AJ119" s="891"/>
      <c r="AK119" s="892" t="s">
        <v>440</v>
      </c>
      <c r="AL119" s="890"/>
      <c r="AM119" s="890"/>
      <c r="AN119" s="890"/>
      <c r="AO119" s="891"/>
      <c r="AP119" s="893" t="s">
        <v>440</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4582209</v>
      </c>
      <c r="BR119" s="927"/>
      <c r="BS119" s="927"/>
      <c r="BT119" s="927"/>
      <c r="BU119" s="927"/>
      <c r="BV119" s="927">
        <v>5364798</v>
      </c>
      <c r="BW119" s="927"/>
      <c r="BX119" s="927"/>
      <c r="BY119" s="927"/>
      <c r="BZ119" s="927"/>
      <c r="CA119" s="927">
        <v>6241980</v>
      </c>
      <c r="CB119" s="927"/>
      <c r="CC119" s="927"/>
      <c r="CD119" s="927"/>
      <c r="CE119" s="927"/>
      <c r="CF119" s="941">
        <v>42.7</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440</v>
      </c>
      <c r="DH119" s="998"/>
      <c r="DI119" s="998"/>
      <c r="DJ119" s="998"/>
      <c r="DK119" s="999"/>
      <c r="DL119" s="1000" t="s">
        <v>440</v>
      </c>
      <c r="DM119" s="998"/>
      <c r="DN119" s="998"/>
      <c r="DO119" s="998"/>
      <c r="DP119" s="999"/>
      <c r="DQ119" s="1000" t="s">
        <v>440</v>
      </c>
      <c r="DR119" s="998"/>
      <c r="DS119" s="998"/>
      <c r="DT119" s="998"/>
      <c r="DU119" s="999"/>
      <c r="DV119" s="1001" t="s">
        <v>440</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169351</v>
      </c>
      <c r="AB120" s="959"/>
      <c r="AC120" s="959"/>
      <c r="AD120" s="959"/>
      <c r="AE120" s="960"/>
      <c r="AF120" s="961">
        <v>169359</v>
      </c>
      <c r="AG120" s="959"/>
      <c r="AH120" s="959"/>
      <c r="AI120" s="959"/>
      <c r="AJ120" s="960"/>
      <c r="AK120" s="961">
        <v>169363</v>
      </c>
      <c r="AL120" s="959"/>
      <c r="AM120" s="959"/>
      <c r="AN120" s="959"/>
      <c r="AO120" s="960"/>
      <c r="AP120" s="962">
        <v>1.2</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6148669</v>
      </c>
      <c r="BR120" s="920"/>
      <c r="BS120" s="920"/>
      <c r="BT120" s="920"/>
      <c r="BU120" s="920"/>
      <c r="BV120" s="920">
        <v>6199016</v>
      </c>
      <c r="BW120" s="920"/>
      <c r="BX120" s="920"/>
      <c r="BY120" s="920"/>
      <c r="BZ120" s="920"/>
      <c r="CA120" s="920">
        <v>6096750</v>
      </c>
      <c r="CB120" s="920"/>
      <c r="CC120" s="920"/>
      <c r="CD120" s="920"/>
      <c r="CE120" s="920"/>
      <c r="CF120" s="914">
        <v>41.7</v>
      </c>
      <c r="CG120" s="915"/>
      <c r="CH120" s="915"/>
      <c r="CI120" s="915"/>
      <c r="CJ120" s="915"/>
      <c r="CK120" s="1013" t="s">
        <v>445</v>
      </c>
      <c r="CL120" s="1014"/>
      <c r="CM120" s="1014"/>
      <c r="CN120" s="1014"/>
      <c r="CO120" s="1015"/>
      <c r="CP120" s="1021" t="s">
        <v>446</v>
      </c>
      <c r="CQ120" s="1022"/>
      <c r="CR120" s="1022"/>
      <c r="CS120" s="1022"/>
      <c r="CT120" s="1022"/>
      <c r="CU120" s="1022"/>
      <c r="CV120" s="1022"/>
      <c r="CW120" s="1022"/>
      <c r="CX120" s="1022"/>
      <c r="CY120" s="1022"/>
      <c r="CZ120" s="1022"/>
      <c r="DA120" s="1022"/>
      <c r="DB120" s="1022"/>
      <c r="DC120" s="1022"/>
      <c r="DD120" s="1022"/>
      <c r="DE120" s="1022"/>
      <c r="DF120" s="1023"/>
      <c r="DG120" s="926">
        <v>5906419</v>
      </c>
      <c r="DH120" s="927"/>
      <c r="DI120" s="927"/>
      <c r="DJ120" s="927"/>
      <c r="DK120" s="927"/>
      <c r="DL120" s="927">
        <v>5839244</v>
      </c>
      <c r="DM120" s="927"/>
      <c r="DN120" s="927"/>
      <c r="DO120" s="927"/>
      <c r="DP120" s="927"/>
      <c r="DQ120" s="927">
        <v>5548411</v>
      </c>
      <c r="DR120" s="927"/>
      <c r="DS120" s="927"/>
      <c r="DT120" s="927"/>
      <c r="DU120" s="927"/>
      <c r="DV120" s="928">
        <v>37.9</v>
      </c>
      <c r="DW120" s="928"/>
      <c r="DX120" s="928"/>
      <c r="DY120" s="928"/>
      <c r="DZ120" s="929"/>
    </row>
    <row r="121" spans="1:130" s="197" customFormat="1" ht="26.25" customHeight="1">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440</v>
      </c>
      <c r="AB121" s="959"/>
      <c r="AC121" s="959"/>
      <c r="AD121" s="959"/>
      <c r="AE121" s="960"/>
      <c r="AF121" s="961" t="s">
        <v>440</v>
      </c>
      <c r="AG121" s="959"/>
      <c r="AH121" s="959"/>
      <c r="AI121" s="959"/>
      <c r="AJ121" s="960"/>
      <c r="AK121" s="961" t="s">
        <v>440</v>
      </c>
      <c r="AL121" s="959"/>
      <c r="AM121" s="959"/>
      <c r="AN121" s="959"/>
      <c r="AO121" s="960"/>
      <c r="AP121" s="962" t="s">
        <v>440</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26031671</v>
      </c>
      <c r="BR121" s="986"/>
      <c r="BS121" s="986"/>
      <c r="BT121" s="986"/>
      <c r="BU121" s="986"/>
      <c r="BV121" s="986">
        <v>27054347</v>
      </c>
      <c r="BW121" s="986"/>
      <c r="BX121" s="986"/>
      <c r="BY121" s="986"/>
      <c r="BZ121" s="986"/>
      <c r="CA121" s="986">
        <v>28017277</v>
      </c>
      <c r="CB121" s="986"/>
      <c r="CC121" s="986"/>
      <c r="CD121" s="986"/>
      <c r="CE121" s="986"/>
      <c r="CF121" s="1024">
        <v>191.5</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302289</v>
      </c>
      <c r="DH121" s="920"/>
      <c r="DI121" s="920"/>
      <c r="DJ121" s="920"/>
      <c r="DK121" s="920"/>
      <c r="DL121" s="920">
        <v>282072</v>
      </c>
      <c r="DM121" s="920"/>
      <c r="DN121" s="920"/>
      <c r="DO121" s="920"/>
      <c r="DP121" s="920"/>
      <c r="DQ121" s="920">
        <v>230501</v>
      </c>
      <c r="DR121" s="920"/>
      <c r="DS121" s="920"/>
      <c r="DT121" s="920"/>
      <c r="DU121" s="920"/>
      <c r="DV121" s="921">
        <v>1.6</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449</v>
      </c>
      <c r="BP122" s="994"/>
      <c r="BQ122" s="1034">
        <v>36762549</v>
      </c>
      <c r="BR122" s="1035"/>
      <c r="BS122" s="1035"/>
      <c r="BT122" s="1035"/>
      <c r="BU122" s="1035"/>
      <c r="BV122" s="1035">
        <v>38618161</v>
      </c>
      <c r="BW122" s="1035"/>
      <c r="BX122" s="1035"/>
      <c r="BY122" s="1035"/>
      <c r="BZ122" s="1035"/>
      <c r="CA122" s="1035">
        <v>40356007</v>
      </c>
      <c r="CB122" s="1035"/>
      <c r="CC122" s="1035"/>
      <c r="CD122" s="1035"/>
      <c r="CE122" s="1035"/>
      <c r="CF122" s="987"/>
      <c r="CG122" s="988"/>
      <c r="CH122" s="988"/>
      <c r="CI122" s="988"/>
      <c r="CJ122" s="989"/>
      <c r="CK122" s="1016"/>
      <c r="CL122" s="1017"/>
      <c r="CM122" s="1017"/>
      <c r="CN122" s="1017"/>
      <c r="CO122" s="1018"/>
      <c r="CP122" s="1007" t="s">
        <v>394</v>
      </c>
      <c r="CQ122" s="1008"/>
      <c r="CR122" s="1008"/>
      <c r="CS122" s="1008"/>
      <c r="CT122" s="1008"/>
      <c r="CU122" s="1008"/>
      <c r="CV122" s="1008"/>
      <c r="CW122" s="1008"/>
      <c r="CX122" s="1008"/>
      <c r="CY122" s="1008"/>
      <c r="CZ122" s="1008"/>
      <c r="DA122" s="1008"/>
      <c r="DB122" s="1008"/>
      <c r="DC122" s="1008"/>
      <c r="DD122" s="1008"/>
      <c r="DE122" s="1008"/>
      <c r="DF122" s="1009"/>
      <c r="DG122" s="919">
        <v>212575</v>
      </c>
      <c r="DH122" s="920"/>
      <c r="DI122" s="920"/>
      <c r="DJ122" s="920"/>
      <c r="DK122" s="920"/>
      <c r="DL122" s="920">
        <v>189747</v>
      </c>
      <c r="DM122" s="920"/>
      <c r="DN122" s="920"/>
      <c r="DO122" s="920"/>
      <c r="DP122" s="920"/>
      <c r="DQ122" s="920">
        <v>166559</v>
      </c>
      <c r="DR122" s="920"/>
      <c r="DS122" s="920"/>
      <c r="DT122" s="920"/>
      <c r="DU122" s="920"/>
      <c r="DV122" s="921">
        <v>1.1000000000000001</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27.6</v>
      </c>
      <c r="BR123" s="1027"/>
      <c r="BS123" s="1027"/>
      <c r="BT123" s="1027"/>
      <c r="BU123" s="1027"/>
      <c r="BV123" s="1027">
        <v>18</v>
      </c>
      <c r="BW123" s="1027"/>
      <c r="BX123" s="1027"/>
      <c r="BY123" s="1027"/>
      <c r="BZ123" s="1027"/>
      <c r="CA123" s="1027">
        <v>9.1999999999999993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460</v>
      </c>
      <c r="AY127" s="887"/>
      <c r="AZ127" s="887"/>
      <c r="BA127" s="887"/>
      <c r="BB127" s="887"/>
      <c r="BC127" s="887"/>
      <c r="BD127" s="887"/>
      <c r="BE127" s="888"/>
      <c r="BF127" s="1041" t="s">
        <v>112</v>
      </c>
      <c r="BG127" s="1042"/>
      <c r="BH127" s="1042"/>
      <c r="BI127" s="1042"/>
      <c r="BJ127" s="1042"/>
      <c r="BK127" s="1042"/>
      <c r="BL127" s="1051"/>
      <c r="BM127" s="1041">
        <v>12.65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v>2640</v>
      </c>
      <c r="DH127" s="1048"/>
      <c r="DI127" s="1048"/>
      <c r="DJ127" s="1048"/>
      <c r="DK127" s="1048"/>
      <c r="DL127" s="1048">
        <v>528</v>
      </c>
      <c r="DM127" s="1048"/>
      <c r="DN127" s="1048"/>
      <c r="DO127" s="1048"/>
      <c r="DP127" s="1048"/>
      <c r="DQ127" s="1048">
        <v>511</v>
      </c>
      <c r="DR127" s="1048"/>
      <c r="DS127" s="1048"/>
      <c r="DT127" s="1048"/>
      <c r="DU127" s="1048"/>
      <c r="DV127" s="1049">
        <v>0</v>
      </c>
      <c r="DW127" s="1049"/>
      <c r="DX127" s="1049"/>
      <c r="DY127" s="1049"/>
      <c r="DZ127" s="1050"/>
    </row>
    <row r="128" spans="1:130" s="197" customFormat="1" ht="26.25" customHeight="1">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556530</v>
      </c>
      <c r="AB128" s="1090"/>
      <c r="AC128" s="1090"/>
      <c r="AD128" s="1090"/>
      <c r="AE128" s="1091"/>
      <c r="AF128" s="1092">
        <v>533501</v>
      </c>
      <c r="AG128" s="1090"/>
      <c r="AH128" s="1090"/>
      <c r="AI128" s="1090"/>
      <c r="AJ128" s="1091"/>
      <c r="AK128" s="1092">
        <v>540605</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112</v>
      </c>
      <c r="BG128" s="1067"/>
      <c r="BH128" s="1067"/>
      <c r="BI128" s="1067"/>
      <c r="BJ128" s="1067"/>
      <c r="BK128" s="1067"/>
      <c r="BL128" s="1068"/>
      <c r="BM128" s="1066">
        <v>17.649999999999999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16654828</v>
      </c>
      <c r="AB129" s="959"/>
      <c r="AC129" s="959"/>
      <c r="AD129" s="959"/>
      <c r="AE129" s="960"/>
      <c r="AF129" s="961">
        <v>16821635</v>
      </c>
      <c r="AG129" s="959"/>
      <c r="AH129" s="959"/>
      <c r="AI129" s="959"/>
      <c r="AJ129" s="960"/>
      <c r="AK129" s="961">
        <v>16911696</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2.7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2045642</v>
      </c>
      <c r="AB130" s="959"/>
      <c r="AC130" s="959"/>
      <c r="AD130" s="959"/>
      <c r="AE130" s="960"/>
      <c r="AF130" s="961">
        <v>2143300</v>
      </c>
      <c r="AG130" s="959"/>
      <c r="AH130" s="959"/>
      <c r="AI130" s="959"/>
      <c r="AJ130" s="960"/>
      <c r="AK130" s="961">
        <v>2278232</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v>9.1999999999999993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14609186</v>
      </c>
      <c r="AB131" s="998"/>
      <c r="AC131" s="998"/>
      <c r="AD131" s="998"/>
      <c r="AE131" s="999"/>
      <c r="AF131" s="1000">
        <v>14678335</v>
      </c>
      <c r="AG131" s="998"/>
      <c r="AH131" s="998"/>
      <c r="AI131" s="998"/>
      <c r="AJ131" s="999"/>
      <c r="AK131" s="1000">
        <v>14633464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3.6508604930000002</v>
      </c>
      <c r="AB132" s="1104"/>
      <c r="AC132" s="1104"/>
      <c r="AD132" s="1104"/>
      <c r="AE132" s="1105"/>
      <c r="AF132" s="1106">
        <v>3.0052182350000001</v>
      </c>
      <c r="AG132" s="1104"/>
      <c r="AH132" s="1104"/>
      <c r="AI132" s="1104"/>
      <c r="AJ132" s="1105"/>
      <c r="AK132" s="1106">
        <v>1.7108766870000001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4</v>
      </c>
      <c r="AB133" s="1111"/>
      <c r="AC133" s="1111"/>
      <c r="AD133" s="1111"/>
      <c r="AE133" s="1112"/>
      <c r="AF133" s="1110">
        <v>3.5</v>
      </c>
      <c r="AG133" s="1111"/>
      <c r="AH133" s="1111"/>
      <c r="AI133" s="1111"/>
      <c r="AJ133" s="1112"/>
      <c r="AK133" s="1110">
        <v>2.7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37" zoomScaleNormal="85" zoomScaleSheetLayoutView="55" workbookViewId="0">
      <selection activeCell="T4" sqref="T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T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22" workbookViewId="0">
      <selection activeCell="G66" sqref="G6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19" t="s">
        <v>481</v>
      </c>
      <c r="H9" s="1120"/>
      <c r="I9" s="1120"/>
      <c r="J9" s="1121"/>
      <c r="K9" s="263">
        <v>4634009</v>
      </c>
      <c r="L9" s="264">
        <v>57335</v>
      </c>
      <c r="M9" s="265">
        <v>65114</v>
      </c>
      <c r="N9" s="266">
        <v>-11.9</v>
      </c>
    </row>
    <row r="10" spans="1:16">
      <c r="A10" s="248"/>
      <c r="B10" s="244"/>
      <c r="C10" s="244"/>
      <c r="D10" s="244"/>
      <c r="E10" s="244"/>
      <c r="F10" s="244"/>
      <c r="G10" s="1119" t="s">
        <v>482</v>
      </c>
      <c r="H10" s="1120"/>
      <c r="I10" s="1120"/>
      <c r="J10" s="1121"/>
      <c r="K10" s="267">
        <v>390222</v>
      </c>
      <c r="L10" s="268">
        <v>4828</v>
      </c>
      <c r="M10" s="269">
        <v>4538</v>
      </c>
      <c r="N10" s="270">
        <v>6.4</v>
      </c>
    </row>
    <row r="11" spans="1:16" ht="13.5" customHeight="1">
      <c r="A11" s="248"/>
      <c r="B11" s="244"/>
      <c r="C11" s="244"/>
      <c r="D11" s="244"/>
      <c r="E11" s="244"/>
      <c r="F11" s="244"/>
      <c r="G11" s="1119" t="s">
        <v>483</v>
      </c>
      <c r="H11" s="1120"/>
      <c r="I11" s="1120"/>
      <c r="J11" s="1121"/>
      <c r="K11" s="267">
        <v>909911</v>
      </c>
      <c r="L11" s="268">
        <v>11258</v>
      </c>
      <c r="M11" s="269">
        <v>5513</v>
      </c>
      <c r="N11" s="270">
        <v>104.2</v>
      </c>
    </row>
    <row r="12" spans="1:16" ht="13.5" customHeight="1">
      <c r="A12" s="248"/>
      <c r="B12" s="244"/>
      <c r="C12" s="244"/>
      <c r="D12" s="244"/>
      <c r="E12" s="244"/>
      <c r="F12" s="244"/>
      <c r="G12" s="1119" t="s">
        <v>484</v>
      </c>
      <c r="H12" s="1120"/>
      <c r="I12" s="1120"/>
      <c r="J12" s="1121"/>
      <c r="K12" s="267">
        <v>9000</v>
      </c>
      <c r="L12" s="268">
        <v>111</v>
      </c>
      <c r="M12" s="269">
        <v>953</v>
      </c>
      <c r="N12" s="270">
        <v>-88.4</v>
      </c>
    </row>
    <row r="13" spans="1:16" ht="13.5" customHeight="1">
      <c r="A13" s="248"/>
      <c r="B13" s="244"/>
      <c r="C13" s="244"/>
      <c r="D13" s="244"/>
      <c r="E13" s="244"/>
      <c r="F13" s="244"/>
      <c r="G13" s="1119" t="s">
        <v>485</v>
      </c>
      <c r="H13" s="1120"/>
      <c r="I13" s="1120"/>
      <c r="J13" s="1121"/>
      <c r="K13" s="267" t="s">
        <v>486</v>
      </c>
      <c r="L13" s="268" t="s">
        <v>486</v>
      </c>
      <c r="M13" s="269">
        <v>2</v>
      </c>
      <c r="N13" s="270" t="s">
        <v>486</v>
      </c>
    </row>
    <row r="14" spans="1:16" ht="13.5" customHeight="1">
      <c r="A14" s="248"/>
      <c r="B14" s="244"/>
      <c r="C14" s="244"/>
      <c r="D14" s="244"/>
      <c r="E14" s="244"/>
      <c r="F14" s="244"/>
      <c r="G14" s="1119" t="s">
        <v>487</v>
      </c>
      <c r="H14" s="1120"/>
      <c r="I14" s="1120"/>
      <c r="J14" s="1121"/>
      <c r="K14" s="267">
        <v>154476</v>
      </c>
      <c r="L14" s="268">
        <v>1911</v>
      </c>
      <c r="M14" s="269">
        <v>2887</v>
      </c>
      <c r="N14" s="270">
        <v>-33.799999999999997</v>
      </c>
    </row>
    <row r="15" spans="1:16" ht="13.5" customHeight="1">
      <c r="A15" s="248"/>
      <c r="B15" s="244"/>
      <c r="C15" s="244"/>
      <c r="D15" s="244"/>
      <c r="E15" s="244"/>
      <c r="F15" s="244"/>
      <c r="G15" s="1119" t="s">
        <v>488</v>
      </c>
      <c r="H15" s="1120"/>
      <c r="I15" s="1120"/>
      <c r="J15" s="1121"/>
      <c r="K15" s="267">
        <v>217445</v>
      </c>
      <c r="L15" s="268">
        <v>2690</v>
      </c>
      <c r="M15" s="269">
        <v>1642</v>
      </c>
      <c r="N15" s="270">
        <v>63.8</v>
      </c>
    </row>
    <row r="16" spans="1:16">
      <c r="A16" s="248"/>
      <c r="B16" s="244"/>
      <c r="C16" s="244"/>
      <c r="D16" s="244"/>
      <c r="E16" s="244"/>
      <c r="F16" s="244"/>
      <c r="G16" s="1122" t="s">
        <v>489</v>
      </c>
      <c r="H16" s="1123"/>
      <c r="I16" s="1123"/>
      <c r="J16" s="1124"/>
      <c r="K16" s="268">
        <v>-470731</v>
      </c>
      <c r="L16" s="268">
        <v>-5824</v>
      </c>
      <c r="M16" s="269">
        <v>-6965</v>
      </c>
      <c r="N16" s="270">
        <v>-16.399999999999999</v>
      </c>
    </row>
    <row r="17" spans="1:16">
      <c r="A17" s="248"/>
      <c r="B17" s="244"/>
      <c r="C17" s="244"/>
      <c r="D17" s="244"/>
      <c r="E17" s="244"/>
      <c r="F17" s="244"/>
      <c r="G17" s="1122" t="s">
        <v>170</v>
      </c>
      <c r="H17" s="1123"/>
      <c r="I17" s="1123"/>
      <c r="J17" s="1124"/>
      <c r="K17" s="268">
        <v>5844332</v>
      </c>
      <c r="L17" s="268">
        <v>72310</v>
      </c>
      <c r="M17" s="269">
        <v>73685</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4" t="s">
        <v>494</v>
      </c>
      <c r="H21" s="1115"/>
      <c r="I21" s="1115"/>
      <c r="J21" s="1116"/>
      <c r="K21" s="280">
        <v>6.68</v>
      </c>
      <c r="L21" s="281">
        <v>7.13</v>
      </c>
      <c r="M21" s="282">
        <v>-0.45</v>
      </c>
      <c r="N21" s="249"/>
      <c r="O21" s="283"/>
      <c r="P21" s="279"/>
    </row>
    <row r="22" spans="1:16" s="284" customFormat="1">
      <c r="A22" s="279"/>
      <c r="B22" s="249"/>
      <c r="C22" s="249"/>
      <c r="D22" s="249"/>
      <c r="E22" s="249"/>
      <c r="F22" s="249"/>
      <c r="G22" s="1114" t="s">
        <v>495</v>
      </c>
      <c r="H22" s="1115"/>
      <c r="I22" s="1115"/>
      <c r="J22" s="1116"/>
      <c r="K22" s="285">
        <v>97.9</v>
      </c>
      <c r="L22" s="286">
        <v>98.1</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30" t="s">
        <v>498</v>
      </c>
      <c r="H32" s="1131"/>
      <c r="I32" s="1131"/>
      <c r="J32" s="1132"/>
      <c r="K32" s="294">
        <v>2430755</v>
      </c>
      <c r="L32" s="294">
        <v>30075</v>
      </c>
      <c r="M32" s="295">
        <v>43359</v>
      </c>
      <c r="N32" s="296">
        <v>-30.6</v>
      </c>
    </row>
    <row r="33" spans="1:16" ht="13.5" customHeight="1">
      <c r="A33" s="248"/>
      <c r="B33" s="244"/>
      <c r="C33" s="244"/>
      <c r="D33" s="244"/>
      <c r="E33" s="244"/>
      <c r="F33" s="244"/>
      <c r="G33" s="1130" t="s">
        <v>499</v>
      </c>
      <c r="H33" s="1131"/>
      <c r="I33" s="1131"/>
      <c r="J33" s="1132"/>
      <c r="K33" s="294" t="s">
        <v>486</v>
      </c>
      <c r="L33" s="294" t="s">
        <v>486</v>
      </c>
      <c r="M33" s="295">
        <v>0</v>
      </c>
      <c r="N33" s="296" t="s">
        <v>486</v>
      </c>
    </row>
    <row r="34" spans="1:16" ht="27" customHeight="1">
      <c r="A34" s="248"/>
      <c r="B34" s="244"/>
      <c r="C34" s="244"/>
      <c r="D34" s="244"/>
      <c r="E34" s="244"/>
      <c r="F34" s="244"/>
      <c r="G34" s="1130" t="s">
        <v>500</v>
      </c>
      <c r="H34" s="1131"/>
      <c r="I34" s="1131"/>
      <c r="J34" s="1132"/>
      <c r="K34" s="294" t="s">
        <v>486</v>
      </c>
      <c r="L34" s="294" t="s">
        <v>486</v>
      </c>
      <c r="M34" s="295">
        <v>39</v>
      </c>
      <c r="N34" s="296" t="s">
        <v>486</v>
      </c>
    </row>
    <row r="35" spans="1:16" ht="27" customHeight="1">
      <c r="A35" s="248"/>
      <c r="B35" s="244"/>
      <c r="C35" s="244"/>
      <c r="D35" s="244"/>
      <c r="E35" s="244"/>
      <c r="F35" s="244"/>
      <c r="G35" s="1130" t="s">
        <v>501</v>
      </c>
      <c r="H35" s="1131"/>
      <c r="I35" s="1131"/>
      <c r="J35" s="1132"/>
      <c r="K35" s="294">
        <v>414059</v>
      </c>
      <c r="L35" s="294">
        <v>5123</v>
      </c>
      <c r="M35" s="295">
        <v>11806</v>
      </c>
      <c r="N35" s="296">
        <v>-56.6</v>
      </c>
    </row>
    <row r="36" spans="1:16" ht="27" customHeight="1">
      <c r="A36" s="248"/>
      <c r="B36" s="244"/>
      <c r="C36" s="244"/>
      <c r="D36" s="244"/>
      <c r="E36" s="244"/>
      <c r="F36" s="244"/>
      <c r="G36" s="1130" t="s">
        <v>502</v>
      </c>
      <c r="H36" s="1131"/>
      <c r="I36" s="1131"/>
      <c r="J36" s="1132"/>
      <c r="K36" s="294">
        <v>55021</v>
      </c>
      <c r="L36" s="294">
        <v>681</v>
      </c>
      <c r="M36" s="295">
        <v>1910</v>
      </c>
      <c r="N36" s="296">
        <v>-64.3</v>
      </c>
    </row>
    <row r="37" spans="1:16" ht="13.5" customHeight="1">
      <c r="A37" s="248"/>
      <c r="B37" s="244"/>
      <c r="C37" s="244"/>
      <c r="D37" s="244"/>
      <c r="E37" s="244"/>
      <c r="F37" s="244"/>
      <c r="G37" s="1130" t="s">
        <v>503</v>
      </c>
      <c r="H37" s="1131"/>
      <c r="I37" s="1131"/>
      <c r="J37" s="1132"/>
      <c r="K37" s="294">
        <v>169363</v>
      </c>
      <c r="L37" s="294">
        <v>2095</v>
      </c>
      <c r="M37" s="295">
        <v>1129</v>
      </c>
      <c r="N37" s="296">
        <v>85.6</v>
      </c>
    </row>
    <row r="38" spans="1:16" ht="27" customHeight="1">
      <c r="A38" s="248"/>
      <c r="B38" s="244"/>
      <c r="C38" s="244"/>
      <c r="D38" s="244"/>
      <c r="E38" s="244"/>
      <c r="F38" s="244"/>
      <c r="G38" s="1133" t="s">
        <v>504</v>
      </c>
      <c r="H38" s="1134"/>
      <c r="I38" s="1134"/>
      <c r="J38" s="1135"/>
      <c r="K38" s="297" t="s">
        <v>486</v>
      </c>
      <c r="L38" s="297" t="s">
        <v>486</v>
      </c>
      <c r="M38" s="298">
        <v>5</v>
      </c>
      <c r="N38" s="299" t="s">
        <v>486</v>
      </c>
      <c r="O38" s="293"/>
    </row>
    <row r="39" spans="1:16">
      <c r="A39" s="248"/>
      <c r="B39" s="244"/>
      <c r="C39" s="244"/>
      <c r="D39" s="244"/>
      <c r="E39" s="244"/>
      <c r="F39" s="244"/>
      <c r="G39" s="1133" t="s">
        <v>505</v>
      </c>
      <c r="H39" s="1134"/>
      <c r="I39" s="1134"/>
      <c r="J39" s="1135"/>
      <c r="K39" s="300">
        <v>-540605</v>
      </c>
      <c r="L39" s="300">
        <v>-6689</v>
      </c>
      <c r="M39" s="301">
        <v>-5126</v>
      </c>
      <c r="N39" s="302">
        <v>30.5</v>
      </c>
      <c r="O39" s="293"/>
    </row>
    <row r="40" spans="1:16" ht="27" customHeight="1">
      <c r="A40" s="248"/>
      <c r="B40" s="244"/>
      <c r="C40" s="244"/>
      <c r="D40" s="244"/>
      <c r="E40" s="244"/>
      <c r="F40" s="244"/>
      <c r="G40" s="1130" t="s">
        <v>506</v>
      </c>
      <c r="H40" s="1131"/>
      <c r="I40" s="1131"/>
      <c r="J40" s="1132"/>
      <c r="K40" s="300">
        <v>-2278232</v>
      </c>
      <c r="L40" s="300">
        <v>-28188</v>
      </c>
      <c r="M40" s="301">
        <v>-37205</v>
      </c>
      <c r="N40" s="302">
        <v>-24.2</v>
      </c>
      <c r="O40" s="293"/>
    </row>
    <row r="41" spans="1:16">
      <c r="A41" s="248"/>
      <c r="B41" s="244"/>
      <c r="C41" s="244"/>
      <c r="D41" s="244"/>
      <c r="E41" s="244"/>
      <c r="F41" s="244"/>
      <c r="G41" s="1136" t="s">
        <v>280</v>
      </c>
      <c r="H41" s="1137"/>
      <c r="I41" s="1137"/>
      <c r="J41" s="1138"/>
      <c r="K41" s="294">
        <v>250361</v>
      </c>
      <c r="L41" s="300">
        <v>3098</v>
      </c>
      <c r="M41" s="301">
        <v>15917</v>
      </c>
      <c r="N41" s="302">
        <v>-80.5</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5" t="s">
        <v>476</v>
      </c>
      <c r="J49" s="1127" t="s">
        <v>510</v>
      </c>
      <c r="K49" s="1128"/>
      <c r="L49" s="1128"/>
      <c r="M49" s="1128"/>
      <c r="N49" s="1129"/>
    </row>
    <row r="50" spans="1:14">
      <c r="A50" s="248"/>
      <c r="B50" s="244"/>
      <c r="C50" s="244"/>
      <c r="D50" s="244"/>
      <c r="E50" s="244"/>
      <c r="F50" s="244"/>
      <c r="G50" s="312"/>
      <c r="H50" s="313"/>
      <c r="I50" s="1126"/>
      <c r="J50" s="314" t="s">
        <v>511</v>
      </c>
      <c r="K50" s="315" t="s">
        <v>512</v>
      </c>
      <c r="L50" s="316" t="s">
        <v>513</v>
      </c>
      <c r="M50" s="317" t="s">
        <v>514</v>
      </c>
      <c r="N50" s="318" t="s">
        <v>515</v>
      </c>
    </row>
    <row r="51" spans="1:14">
      <c r="A51" s="248"/>
      <c r="B51" s="244"/>
      <c r="C51" s="244"/>
      <c r="D51" s="244"/>
      <c r="E51" s="244"/>
      <c r="F51" s="244"/>
      <c r="G51" s="310" t="s">
        <v>516</v>
      </c>
      <c r="H51" s="311"/>
      <c r="I51" s="319">
        <v>7153741</v>
      </c>
      <c r="J51" s="320">
        <v>87390</v>
      </c>
      <c r="K51" s="321">
        <v>92.4</v>
      </c>
      <c r="L51" s="322">
        <v>40203</v>
      </c>
      <c r="M51" s="323">
        <v>4.3</v>
      </c>
      <c r="N51" s="324">
        <v>88.1</v>
      </c>
    </row>
    <row r="52" spans="1:14">
      <c r="A52" s="248"/>
      <c r="B52" s="244"/>
      <c r="C52" s="244"/>
      <c r="D52" s="244"/>
      <c r="E52" s="244"/>
      <c r="F52" s="244"/>
      <c r="G52" s="325"/>
      <c r="H52" s="326" t="s">
        <v>517</v>
      </c>
      <c r="I52" s="327">
        <v>4520949</v>
      </c>
      <c r="J52" s="328">
        <v>55228</v>
      </c>
      <c r="K52" s="329">
        <v>133.4</v>
      </c>
      <c r="L52" s="330">
        <v>23352</v>
      </c>
      <c r="M52" s="331">
        <v>-3.6</v>
      </c>
      <c r="N52" s="332">
        <v>137</v>
      </c>
    </row>
    <row r="53" spans="1:14">
      <c r="A53" s="248"/>
      <c r="B53" s="244"/>
      <c r="C53" s="244"/>
      <c r="D53" s="244"/>
      <c r="E53" s="244"/>
      <c r="F53" s="244"/>
      <c r="G53" s="310" t="s">
        <v>518</v>
      </c>
      <c r="H53" s="311"/>
      <c r="I53" s="319">
        <v>3616596</v>
      </c>
      <c r="J53" s="320">
        <v>44401</v>
      </c>
      <c r="K53" s="321">
        <v>-49.2</v>
      </c>
      <c r="L53" s="322">
        <v>47569</v>
      </c>
      <c r="M53" s="323">
        <v>18.3</v>
      </c>
      <c r="N53" s="324">
        <v>-67.5</v>
      </c>
    </row>
    <row r="54" spans="1:14">
      <c r="A54" s="248"/>
      <c r="B54" s="244"/>
      <c r="C54" s="244"/>
      <c r="D54" s="244"/>
      <c r="E54" s="244"/>
      <c r="F54" s="244"/>
      <c r="G54" s="325"/>
      <c r="H54" s="326" t="s">
        <v>517</v>
      </c>
      <c r="I54" s="327">
        <v>1802997</v>
      </c>
      <c r="J54" s="328">
        <v>22135</v>
      </c>
      <c r="K54" s="329">
        <v>-59.9</v>
      </c>
      <c r="L54" s="330">
        <v>26255</v>
      </c>
      <c r="M54" s="331">
        <v>12.4</v>
      </c>
      <c r="N54" s="332">
        <v>-72.3</v>
      </c>
    </row>
    <row r="55" spans="1:14">
      <c r="A55" s="248"/>
      <c r="B55" s="244"/>
      <c r="C55" s="244"/>
      <c r="D55" s="244"/>
      <c r="E55" s="244"/>
      <c r="F55" s="244"/>
      <c r="G55" s="310" t="s">
        <v>519</v>
      </c>
      <c r="H55" s="311"/>
      <c r="I55" s="319">
        <v>5218636</v>
      </c>
      <c r="J55" s="320">
        <v>63939</v>
      </c>
      <c r="K55" s="321">
        <v>44</v>
      </c>
      <c r="L55" s="322">
        <v>50880</v>
      </c>
      <c r="M55" s="323">
        <v>7</v>
      </c>
      <c r="N55" s="324">
        <v>37</v>
      </c>
    </row>
    <row r="56" spans="1:14">
      <c r="A56" s="248"/>
      <c r="B56" s="244"/>
      <c r="C56" s="244"/>
      <c r="D56" s="244"/>
      <c r="E56" s="244"/>
      <c r="F56" s="244"/>
      <c r="G56" s="325"/>
      <c r="H56" s="326" t="s">
        <v>517</v>
      </c>
      <c r="I56" s="327">
        <v>2317663</v>
      </c>
      <c r="J56" s="328">
        <v>28396</v>
      </c>
      <c r="K56" s="329">
        <v>28.3</v>
      </c>
      <c r="L56" s="330">
        <v>26879</v>
      </c>
      <c r="M56" s="331">
        <v>2.4</v>
      </c>
      <c r="N56" s="332">
        <v>25.9</v>
      </c>
    </row>
    <row r="57" spans="1:14">
      <c r="A57" s="248"/>
      <c r="B57" s="244"/>
      <c r="C57" s="244"/>
      <c r="D57" s="244"/>
      <c r="E57" s="244"/>
      <c r="F57" s="244"/>
      <c r="G57" s="310" t="s">
        <v>520</v>
      </c>
      <c r="H57" s="311"/>
      <c r="I57" s="319">
        <v>4315082</v>
      </c>
      <c r="J57" s="320">
        <v>53098</v>
      </c>
      <c r="K57" s="321">
        <v>-17</v>
      </c>
      <c r="L57" s="322">
        <v>63956</v>
      </c>
      <c r="M57" s="323">
        <v>25.7</v>
      </c>
      <c r="N57" s="324">
        <v>-42.7</v>
      </c>
    </row>
    <row r="58" spans="1:14">
      <c r="A58" s="248"/>
      <c r="B58" s="244"/>
      <c r="C58" s="244"/>
      <c r="D58" s="244"/>
      <c r="E58" s="244"/>
      <c r="F58" s="244"/>
      <c r="G58" s="325"/>
      <c r="H58" s="326" t="s">
        <v>517</v>
      </c>
      <c r="I58" s="327">
        <v>2141492</v>
      </c>
      <c r="J58" s="328">
        <v>26352</v>
      </c>
      <c r="K58" s="329">
        <v>-7.2</v>
      </c>
      <c r="L58" s="330">
        <v>29239</v>
      </c>
      <c r="M58" s="331">
        <v>8.8000000000000007</v>
      </c>
      <c r="N58" s="332">
        <v>-16</v>
      </c>
    </row>
    <row r="59" spans="1:14">
      <c r="A59" s="248"/>
      <c r="B59" s="244"/>
      <c r="C59" s="244"/>
      <c r="D59" s="244"/>
      <c r="E59" s="244"/>
      <c r="F59" s="244"/>
      <c r="G59" s="310" t="s">
        <v>521</v>
      </c>
      <c r="H59" s="311"/>
      <c r="I59" s="319">
        <v>4451557</v>
      </c>
      <c r="J59" s="320">
        <v>55078</v>
      </c>
      <c r="K59" s="321">
        <v>3.7</v>
      </c>
      <c r="L59" s="322">
        <v>66255</v>
      </c>
      <c r="M59" s="323">
        <v>3.6</v>
      </c>
      <c r="N59" s="324">
        <v>0.1</v>
      </c>
    </row>
    <row r="60" spans="1:14">
      <c r="A60" s="248"/>
      <c r="B60" s="244"/>
      <c r="C60" s="244"/>
      <c r="D60" s="244"/>
      <c r="E60" s="244"/>
      <c r="F60" s="244"/>
      <c r="G60" s="325"/>
      <c r="H60" s="326" t="s">
        <v>517</v>
      </c>
      <c r="I60" s="333">
        <v>2058746</v>
      </c>
      <c r="J60" s="328">
        <v>25472</v>
      </c>
      <c r="K60" s="329">
        <v>-3.3</v>
      </c>
      <c r="L60" s="330">
        <v>31822</v>
      </c>
      <c r="M60" s="331">
        <v>8.8000000000000007</v>
      </c>
      <c r="N60" s="332">
        <v>-12.1</v>
      </c>
    </row>
    <row r="61" spans="1:14">
      <c r="A61" s="248"/>
      <c r="B61" s="244"/>
      <c r="C61" s="244"/>
      <c r="D61" s="244"/>
      <c r="E61" s="244"/>
      <c r="F61" s="244"/>
      <c r="G61" s="310" t="s">
        <v>522</v>
      </c>
      <c r="H61" s="334"/>
      <c r="I61" s="335">
        <v>4951122</v>
      </c>
      <c r="J61" s="336">
        <v>60781</v>
      </c>
      <c r="K61" s="337">
        <v>14.8</v>
      </c>
      <c r="L61" s="338">
        <v>53773</v>
      </c>
      <c r="M61" s="339">
        <v>11.8</v>
      </c>
      <c r="N61" s="324">
        <v>3</v>
      </c>
    </row>
    <row r="62" spans="1:14">
      <c r="A62" s="248"/>
      <c r="B62" s="244"/>
      <c r="C62" s="244"/>
      <c r="D62" s="244"/>
      <c r="E62" s="244"/>
      <c r="F62" s="244"/>
      <c r="G62" s="325"/>
      <c r="H62" s="326" t="s">
        <v>517</v>
      </c>
      <c r="I62" s="327">
        <v>2568369</v>
      </c>
      <c r="J62" s="328">
        <v>31517</v>
      </c>
      <c r="K62" s="329">
        <v>18.3</v>
      </c>
      <c r="L62" s="330">
        <v>27509</v>
      </c>
      <c r="M62" s="331">
        <v>5.8</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I48" sqref="I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6.59</v>
      </c>
      <c r="G47" s="12">
        <v>10.9</v>
      </c>
      <c r="H47" s="12">
        <v>6.83</v>
      </c>
      <c r="I47" s="12">
        <v>9.2799999999999994</v>
      </c>
      <c r="J47" s="13">
        <v>10.76</v>
      </c>
    </row>
    <row r="48" spans="2:10" ht="57.75" customHeight="1">
      <c r="B48" s="14"/>
      <c r="C48" s="1141" t="s">
        <v>4</v>
      </c>
      <c r="D48" s="1141"/>
      <c r="E48" s="1142"/>
      <c r="F48" s="15">
        <v>10.94</v>
      </c>
      <c r="G48" s="16">
        <v>8.75</v>
      </c>
      <c r="H48" s="16">
        <v>8.1999999999999993</v>
      </c>
      <c r="I48" s="16">
        <v>9.68</v>
      </c>
      <c r="J48" s="17">
        <v>8.2100000000000009</v>
      </c>
    </row>
    <row r="49" spans="2:10" ht="57.75" customHeight="1" thickBot="1">
      <c r="B49" s="18"/>
      <c r="C49" s="1143" t="s">
        <v>5</v>
      </c>
      <c r="D49" s="1143"/>
      <c r="E49" s="1144"/>
      <c r="F49" s="19" t="s">
        <v>529</v>
      </c>
      <c r="G49" s="20">
        <v>1.98</v>
      </c>
      <c r="H49" s="20" t="s">
        <v>530</v>
      </c>
      <c r="I49" s="20">
        <v>4.08</v>
      </c>
      <c r="J49" s="21">
        <v>0.11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531</v>
      </c>
      <c r="D34" s="1151"/>
      <c r="E34" s="1152"/>
      <c r="F34" s="32">
        <v>10.45</v>
      </c>
      <c r="G34" s="33">
        <v>8.09</v>
      </c>
      <c r="H34" s="33">
        <v>7.2</v>
      </c>
      <c r="I34" s="33">
        <v>8.65</v>
      </c>
      <c r="J34" s="34">
        <v>7.19</v>
      </c>
      <c r="K34" s="22"/>
      <c r="L34" s="22"/>
      <c r="M34" s="22"/>
      <c r="N34" s="22"/>
      <c r="O34" s="22"/>
      <c r="P34" s="22"/>
    </row>
    <row r="35" spans="1:16" ht="39" customHeight="1">
      <c r="A35" s="22"/>
      <c r="B35" s="35"/>
      <c r="C35" s="1145" t="s">
        <v>532</v>
      </c>
      <c r="D35" s="1146"/>
      <c r="E35" s="1147"/>
      <c r="F35" s="36">
        <v>6.51</v>
      </c>
      <c r="G35" s="37">
        <v>6.67</v>
      </c>
      <c r="H35" s="37">
        <v>7</v>
      </c>
      <c r="I35" s="37">
        <v>6.95</v>
      </c>
      <c r="J35" s="38">
        <v>3.43</v>
      </c>
      <c r="K35" s="22"/>
      <c r="L35" s="22"/>
      <c r="M35" s="22"/>
      <c r="N35" s="22"/>
      <c r="O35" s="22"/>
      <c r="P35" s="22"/>
    </row>
    <row r="36" spans="1:16" ht="39" customHeight="1">
      <c r="A36" s="22"/>
      <c r="B36" s="35"/>
      <c r="C36" s="1145" t="s">
        <v>533</v>
      </c>
      <c r="D36" s="1146"/>
      <c r="E36" s="1147"/>
      <c r="F36" s="36">
        <v>4.01</v>
      </c>
      <c r="G36" s="37">
        <v>1.93</v>
      </c>
      <c r="H36" s="37">
        <v>2.98</v>
      </c>
      <c r="I36" s="37">
        <v>3.12</v>
      </c>
      <c r="J36" s="38">
        <v>2.4700000000000002</v>
      </c>
      <c r="K36" s="22"/>
      <c r="L36" s="22"/>
      <c r="M36" s="22"/>
      <c r="N36" s="22"/>
      <c r="O36" s="22"/>
      <c r="P36" s="22"/>
    </row>
    <row r="37" spans="1:16" ht="39" customHeight="1">
      <c r="A37" s="22"/>
      <c r="B37" s="35"/>
      <c r="C37" s="1145" t="s">
        <v>534</v>
      </c>
      <c r="D37" s="1146"/>
      <c r="E37" s="1147"/>
      <c r="F37" s="36">
        <v>0.1</v>
      </c>
      <c r="G37" s="37">
        <v>0.56000000000000005</v>
      </c>
      <c r="H37" s="37">
        <v>0.94</v>
      </c>
      <c r="I37" s="37">
        <v>0.81</v>
      </c>
      <c r="J37" s="38">
        <v>0.93</v>
      </c>
      <c r="K37" s="22"/>
      <c r="L37" s="22"/>
      <c r="M37" s="22"/>
      <c r="N37" s="22"/>
      <c r="O37" s="22"/>
      <c r="P37" s="22"/>
    </row>
    <row r="38" spans="1:16" ht="39" customHeight="1">
      <c r="A38" s="22"/>
      <c r="B38" s="35"/>
      <c r="C38" s="1145" t="s">
        <v>535</v>
      </c>
      <c r="D38" s="1146"/>
      <c r="E38" s="1147"/>
      <c r="F38" s="36">
        <v>0.13</v>
      </c>
      <c r="G38" s="37">
        <v>0.18</v>
      </c>
      <c r="H38" s="37">
        <v>0.56000000000000005</v>
      </c>
      <c r="I38" s="37">
        <v>0.23</v>
      </c>
      <c r="J38" s="38">
        <v>0.42</v>
      </c>
      <c r="K38" s="22"/>
      <c r="L38" s="22"/>
      <c r="M38" s="22"/>
      <c r="N38" s="22"/>
      <c r="O38" s="22"/>
      <c r="P38" s="22"/>
    </row>
    <row r="39" spans="1:16" ht="39" customHeight="1">
      <c r="A39" s="22"/>
      <c r="B39" s="35"/>
      <c r="C39" s="1145" t="s">
        <v>536</v>
      </c>
      <c r="D39" s="1146"/>
      <c r="E39" s="1147"/>
      <c r="F39" s="36">
        <v>0.12</v>
      </c>
      <c r="G39" s="37">
        <v>0.21</v>
      </c>
      <c r="H39" s="37">
        <v>0.18</v>
      </c>
      <c r="I39" s="37">
        <v>0.15</v>
      </c>
      <c r="J39" s="38">
        <v>0.4</v>
      </c>
      <c r="K39" s="22"/>
      <c r="L39" s="22"/>
      <c r="M39" s="22"/>
      <c r="N39" s="22"/>
      <c r="O39" s="22"/>
      <c r="P39" s="22"/>
    </row>
    <row r="40" spans="1:16" ht="39" customHeight="1">
      <c r="A40" s="22"/>
      <c r="B40" s="35"/>
      <c r="C40" s="1145" t="s">
        <v>537</v>
      </c>
      <c r="D40" s="1146"/>
      <c r="E40" s="1147"/>
      <c r="F40" s="36">
        <v>0.49</v>
      </c>
      <c r="G40" s="37">
        <v>0.57999999999999996</v>
      </c>
      <c r="H40" s="37">
        <v>0.6</v>
      </c>
      <c r="I40" s="37">
        <v>0.45</v>
      </c>
      <c r="J40" s="38">
        <v>0.28999999999999998</v>
      </c>
      <c r="K40" s="22"/>
      <c r="L40" s="22"/>
      <c r="M40" s="22"/>
      <c r="N40" s="22"/>
      <c r="O40" s="22"/>
      <c r="P40" s="22"/>
    </row>
    <row r="41" spans="1:16" ht="39" customHeight="1">
      <c r="A41" s="22"/>
      <c r="B41" s="35"/>
      <c r="C41" s="1145" t="s">
        <v>538</v>
      </c>
      <c r="D41" s="1146"/>
      <c r="E41" s="1147"/>
      <c r="F41" s="36">
        <v>0.08</v>
      </c>
      <c r="G41" s="37">
        <v>0.05</v>
      </c>
      <c r="H41" s="37">
        <v>0.12</v>
      </c>
      <c r="I41" s="37">
        <v>0.17</v>
      </c>
      <c r="J41" s="38">
        <v>0.21</v>
      </c>
      <c r="K41" s="22"/>
      <c r="L41" s="22"/>
      <c r="M41" s="22"/>
      <c r="N41" s="22"/>
      <c r="O41" s="22"/>
      <c r="P41" s="22"/>
    </row>
    <row r="42" spans="1:16" ht="39" customHeight="1">
      <c r="A42" s="22"/>
      <c r="B42" s="39"/>
      <c r="C42" s="1145" t="s">
        <v>539</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540</v>
      </c>
      <c r="D43" s="1149"/>
      <c r="E43" s="1150"/>
      <c r="F43" s="41">
        <v>0.38</v>
      </c>
      <c r="G43" s="42">
        <v>0.54</v>
      </c>
      <c r="H43" s="42">
        <v>0.45</v>
      </c>
      <c r="I43" s="42">
        <v>0.82</v>
      </c>
      <c r="J43" s="43">
        <v>0.34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3"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2358</v>
      </c>
      <c r="L45" s="60">
        <v>2421</v>
      </c>
      <c r="M45" s="60">
        <v>2439</v>
      </c>
      <c r="N45" s="60">
        <v>2450</v>
      </c>
      <c r="O45" s="61">
        <v>2431</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498</v>
      </c>
      <c r="L48" s="64">
        <v>449</v>
      </c>
      <c r="M48" s="64">
        <v>455</v>
      </c>
      <c r="N48" s="64">
        <v>447</v>
      </c>
      <c r="O48" s="65">
        <v>414</v>
      </c>
      <c r="P48" s="48"/>
      <c r="Q48" s="48"/>
      <c r="R48" s="48"/>
      <c r="S48" s="48"/>
      <c r="T48" s="48"/>
      <c r="U48" s="48"/>
    </row>
    <row r="49" spans="1:21" ht="30.75" customHeight="1">
      <c r="A49" s="48"/>
      <c r="B49" s="1163"/>
      <c r="C49" s="1164"/>
      <c r="D49" s="62"/>
      <c r="E49" s="1155" t="s">
        <v>16</v>
      </c>
      <c r="F49" s="1155"/>
      <c r="G49" s="1155"/>
      <c r="H49" s="1155"/>
      <c r="I49" s="1155"/>
      <c r="J49" s="1156"/>
      <c r="K49" s="63">
        <v>76</v>
      </c>
      <c r="L49" s="64">
        <v>55</v>
      </c>
      <c r="M49" s="64">
        <v>71</v>
      </c>
      <c r="N49" s="64">
        <v>51</v>
      </c>
      <c r="O49" s="65">
        <v>55</v>
      </c>
      <c r="P49" s="48"/>
      <c r="Q49" s="48"/>
      <c r="R49" s="48"/>
      <c r="S49" s="48"/>
      <c r="T49" s="48"/>
      <c r="U49" s="48"/>
    </row>
    <row r="50" spans="1:21" ht="30.75" customHeight="1">
      <c r="A50" s="48"/>
      <c r="B50" s="1163"/>
      <c r="C50" s="1164"/>
      <c r="D50" s="62"/>
      <c r="E50" s="1155" t="s">
        <v>17</v>
      </c>
      <c r="F50" s="1155"/>
      <c r="G50" s="1155"/>
      <c r="H50" s="1155"/>
      <c r="I50" s="1155"/>
      <c r="J50" s="1156"/>
      <c r="K50" s="63">
        <v>169</v>
      </c>
      <c r="L50" s="64">
        <v>169</v>
      </c>
      <c r="M50" s="64">
        <v>169</v>
      </c>
      <c r="N50" s="64">
        <v>169</v>
      </c>
      <c r="O50" s="65">
        <v>169</v>
      </c>
      <c r="P50" s="48"/>
      <c r="Q50" s="48"/>
      <c r="R50" s="48"/>
      <c r="S50" s="48"/>
      <c r="T50" s="48"/>
      <c r="U50" s="48"/>
    </row>
    <row r="51" spans="1:21" ht="30.75" customHeight="1">
      <c r="A51" s="48"/>
      <c r="B51" s="1165"/>
      <c r="C51" s="1166"/>
      <c r="D51" s="66"/>
      <c r="E51" s="1155" t="s">
        <v>18</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c r="A52" s="48"/>
      <c r="B52" s="1153" t="s">
        <v>19</v>
      </c>
      <c r="C52" s="1154"/>
      <c r="D52" s="66"/>
      <c r="E52" s="1155" t="s">
        <v>20</v>
      </c>
      <c r="F52" s="1155"/>
      <c r="G52" s="1155"/>
      <c r="H52" s="1155"/>
      <c r="I52" s="1155"/>
      <c r="J52" s="1156"/>
      <c r="K52" s="63">
        <v>2465</v>
      </c>
      <c r="L52" s="64">
        <v>2498</v>
      </c>
      <c r="M52" s="64">
        <v>2602</v>
      </c>
      <c r="N52" s="64">
        <v>2677</v>
      </c>
      <c r="O52" s="65">
        <v>2819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636</v>
      </c>
      <c r="L53" s="69">
        <v>596</v>
      </c>
      <c r="M53" s="69">
        <v>532</v>
      </c>
      <c r="N53" s="69">
        <v>440</v>
      </c>
      <c r="O53" s="70">
        <v>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2016-04-15T02:06:13Z</cp:lastPrinted>
  <dcterms:created xsi:type="dcterms:W3CDTF">2016-02-15T00:57:18Z</dcterms:created>
  <dcterms:modified xsi:type="dcterms:W3CDTF">2016-04-25T05:42:22Z</dcterms:modified>
  <cp:category/>
</cp:coreProperties>
</file>