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B102" i="11"/>
  <c r="CR102" i="11"/>
  <c r="AU88" i="11"/>
  <c r="AP88" i="11"/>
  <c r="AF88" i="11"/>
  <c r="AU63" i="11"/>
  <c r="AP63" i="11"/>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C39" i="9"/>
  <c r="CO38" i="9"/>
  <c r="BE38" i="9"/>
  <c r="AM38" i="9"/>
  <c r="C38" i="9"/>
  <c r="CO37" i="9"/>
  <c r="BE37" i="9"/>
  <c r="AM37" i="9"/>
  <c r="C37" i="9"/>
  <c r="CO36" i="9"/>
  <c r="BE36" i="9"/>
  <c r="AM36" i="9"/>
  <c r="C36" i="9"/>
  <c r="CO35" i="9"/>
  <c r="C35" i="9"/>
  <c r="CO34" i="9"/>
  <c r="BW34" i="9"/>
  <c r="BW35" i="9" s="1"/>
  <c r="BW36" i="9" s="1"/>
  <c r="BW37" i="9" s="1"/>
  <c r="BW38" i="9" s="1"/>
  <c r="BW39" i="9" s="1"/>
  <c r="C34" i="9"/>
  <c r="U34" i="9" l="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alcChain>
</file>

<file path=xl/sharedStrings.xml><?xml version="1.0" encoding="utf-8"?>
<sst xmlns="http://schemas.openxmlformats.org/spreadsheetml/2006/main" count="1016" uniqueCount="548">
  <si>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</si>
  <si>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</si>
  <si>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</si>
  <si>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</si>
  <si>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</si>
  <si>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</si>
  <si>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</si>
  <si>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</si>
  <si>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</si>
  <si>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</si>
  <si>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</si>
  <si>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</si>
  <si>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</si>
  <si>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</si>
  <si>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</si>
  <si>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</si>
  <si>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</si>
  <si>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</si>
  <si>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</si>
  <si>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</si>
  <si>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</si>
  <si>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</si>
  <si>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</si>
  <si>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</si>
  <si>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</si>
  <si>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</si>
  <si>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</si>
  <si>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</si>
  <si>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</si>
  <si>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</si>
  <si>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</si>
  <si>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</si>
  <si>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</si>
  <si>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</si>
  <si>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</si>
  <si>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</si>
  <si>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</si>
  <si>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</si>
  <si>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</si>
  <si>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</si>
  <si>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</si>
  <si>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</si>
  <si>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</si>
  <si>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</si>
  <si>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</si>
  <si>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</si>
  <si>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</si>
  <si>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</si>
  <si>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</si>
  <si>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</si>
  <si>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</si>
  <si>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</si>
  <si>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</si>
  <si>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</si>
  <si>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</si>
  <si>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</si>
  <si>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</si>
  <si>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</si>
  <si>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</si>
  <si>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</si>
  <si>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</si>
  <si>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</si>
  <si>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</si>
  <si>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</si>
  <si>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</si>
  <si>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</si>
  <si>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</si>
  <si>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</si>
  <si>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</si>
  <si>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</si>
  <si>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</si>
  <si>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</si>
  <si>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</si>
  <si>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</si>
  <si>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</si>
  <si>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</si>
  <si>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</si>
  <si>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</si>
  <si>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</si>
  <si>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</si>
  <si>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</si>
  <si>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</si>
  <si>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</si>
  <si>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</si>
  <si>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</si>
  <si>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</si>
  <si>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</si>
  <si>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</si>
  <si>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</si>
  <si>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</si>
  <si>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</si>
  <si>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</si>
  <si>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</si>
  <si>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</si>
  <si>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</si>
  <si>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</si>
  <si>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</si>
  <si>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</si>
  <si>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</si>
  <si>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</si>
  <si>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</si>
  <si>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</si>
  <si>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</si>
  <si>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</si>
  <si>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</si>
  <si>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</si>
  <si>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</si>
  <si>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</si>
  <si>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</si>
  <si>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</si>
  <si>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</si>
  <si>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</si>
  <si>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</si>
  <si>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</si>
  <si>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</si>
  <si>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</si>
  <si>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</si>
  <si>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</si>
  <si>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</si>
  <si>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</si>
  <si>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</si>
  <si>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</si>
  <si>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</si>
  <si>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</si>
  <si>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</si>
  <si>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</si>
  <si>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</si>
  <si>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</si>
  <si>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</si>
  <si>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</si>
  <si>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</si>
  <si>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</si>
  <si>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</si>
  <si>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</si>
  <si>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</si>
  <si>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</si>
  <si>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</si>
  <si>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</si>
  <si>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</si>
  <si>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</si>
  <si>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</si>
  <si>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</si>
  <si>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</si>
  <si>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</si>
  <si>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</si>
  <si>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</si>
  <si>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</si>
  <si>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</si>
  <si>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</si>
  <si>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</si>
  <si>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</si>
  <si>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</si>
  <si>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</si>
  <si>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</si>
  <si>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</si>
  <si>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</si>
  <si>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</si>
  <si>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</si>
  <si>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</si>
  <si>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</si>
  <si>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</si>
  <si>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</si>
  <si>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</si>
  <si>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</si>
  <si>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</si>
  <si>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</si>
  <si>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</si>
  <si>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</si>
  <si>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</si>
  <si>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</si>
  <si>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</si>
  <si>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</si>
  <si>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</si>
  <si>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</si>
  <si>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</si>
  <si>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</si>
  <si>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</si>
  <si>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</si>
  <si>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</si>
  <si>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</si>
  <si>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</si>
  <si>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</si>
  <si>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</si>
  <si>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</si>
  <si>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</si>
  <si>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</si>
  <si>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</si>
  <si>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</si>
  <si>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</si>
  <si>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</si>
  <si>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</si>
  <si>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</si>
  <si>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</si>
  <si>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</si>
  <si>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</si>
  <si>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埼玉県草加市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</si>
  <si>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</si>
  <si>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</si>
  <si>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</si>
  <si>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</si>
  <si>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</si>
  <si>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</si>
  <si>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</si>
  <si>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</si>
  <si>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</si>
  <si>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</si>
  <si>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</si>
  <si>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</si>
  <si>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</si>
  <si>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</si>
  <si>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</si>
  <si>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</si>
  <si>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</si>
  <si>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</si>
  <si>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</si>
  <si>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</si>
  <si>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</si>
  <si>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</si>
  <si>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</si>
  <si>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</si>
  <si>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</si>
  <si>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</si>
  <si>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</si>
  <si>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</si>
  <si>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</si>
  <si>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</si>
  <si>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</si>
  <si>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</si>
  <si>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</si>
  <si>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</si>
  <si>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</si>
  <si>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</si>
  <si>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</si>
  <si>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</si>
  <si>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</si>
  <si>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</si>
  <si>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</si>
  <si>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</si>
  <si>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</si>
  <si>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</si>
  <si>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</si>
  <si>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</si>
  <si>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</si>
  <si>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</si>
  <si>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</si>
  <si>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</si>
  <si>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</si>
  <si>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</si>
  <si>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</si>
  <si>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</si>
  <si>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</si>
  <si>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</si>
  <si>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</si>
  <si>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</si>
  <si>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</si>
  <si>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</si>
  <si>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</si>
  <si>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</si>
  <si>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</si>
  <si>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</si>
  <si>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</si>
  <si>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</si>
  <si>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</si>
  <si>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</si>
  <si>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</si>
  <si>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</si>
  <si>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</si>
  <si>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</si>
  <si>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</si>
  <si>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</si>
  <si>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</si>
  <si>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</si>
  <si>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</si>
  <si>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</si>
  <si>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</si>
  <si>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</si>
  <si>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</si>
  <si>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</si>
  <si>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</si>
  <si>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</si>
  <si>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</si>
  <si>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</si>
  <si>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</si>
  <si>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</si>
  <si>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</si>
  <si>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</si>
  <si>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</si>
  <si>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</si>
  <si>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</si>
  <si>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</si>
  <si>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</si>
  <si>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</si>
  <si>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</si>
  <si>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</si>
  <si>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</si>
  <si>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</si>
  <si>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</si>
  <si>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</si>
  <si>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</si>
  <si>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</si>
  <si>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</si>
  <si>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</si>
  <si>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</si>
  <si>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</si>
  <si>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</si>
  <si>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</si>
  <si>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</si>
  <si>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</si>
  <si>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</si>
  <si>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</si>
  <si>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</si>
  <si>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</si>
  <si>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</si>
  <si>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</si>
  <si>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</si>
  <si>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</si>
  <si>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</si>
  <si>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</si>
  <si>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</si>
  <si>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</si>
  <si>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</si>
  <si>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</si>
  <si>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</si>
  <si>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</si>
  <si>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</si>
  <si>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</si>
  <si>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</si>
  <si>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</si>
  <si>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</si>
  <si>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</si>
  <si>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</si>
  <si>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</si>
  <si>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</si>
  <si>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</si>
  <si>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</si>
  <si>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</si>
  <si>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</si>
  <si>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</si>
  <si>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</si>
  <si>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</si>
  <si>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</si>
  <si>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</si>
  <si>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</si>
  <si>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</si>
  <si>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</si>
  <si>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埼玉県草加市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</si>
  <si>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</si>
  <si>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</si>
  <si>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</si>
  <si>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</si>
  <si>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</si>
  <si>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</si>
  <si>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</si>
  <si>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</si>
  <si>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</si>
  <si>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</si>
  <si>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</si>
  <si>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</si>
  <si>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</si>
  <si>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</si>
  <si>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</si>
  <si>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</si>
  <si>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</si>
  <si>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</si>
  <si>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</si>
  <si>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</si>
  <si>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</si>
  <si>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</si>
  <si>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</si>
  <si>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</si>
  <si>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</si>
  <si>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</si>
  <si>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</si>
  <si>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</si>
  <si>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</si>
  <si>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</si>
  <si>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</si>
  <si>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</si>
  <si>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</si>
  <si>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</si>
  <si>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</si>
  <si>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</si>
  <si>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</si>
  <si>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交通災害共済特別会計</t>
    <phoneticPr fontId="5"/>
  </si>
  <si>
    <t>介護サービス事業特別会計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</si>
  <si>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</si>
  <si>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</si>
  <si>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</si>
  <si>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</si>
  <si>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</si>
  <si>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草加都市計画新田西部土地区画整理事業特別会計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</si>
  <si>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</si>
  <si>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</si>
  <si>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</si>
  <si>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</si>
  <si>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</si>
  <si>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</si>
  <si>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</si>
  <si>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</si>
  <si>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</si>
  <si>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</si>
  <si>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</si>
  <si>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</si>
  <si>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</si>
  <si>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</si>
  <si>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</si>
  <si>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</si>
  <si>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</si>
  <si>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</si>
  <si>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</si>
  <si>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</si>
  <si>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</si>
  <si>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</si>
  <si>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</si>
  <si>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</si>
  <si>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</si>
  <si>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</si>
  <si>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</si>
  <si>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</si>
  <si>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</si>
  <si>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</si>
  <si>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</si>
  <si>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</si>
  <si>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</si>
  <si>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</si>
  <si>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</si>
  <si>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</si>
  <si>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</si>
  <si>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</si>
  <si>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</si>
  <si>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</si>
  <si>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</si>
  <si>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</si>
  <si>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</si>
  <si>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</si>
  <si>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</si>
  <si>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</si>
  <si>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</si>
  <si>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</si>
  <si>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</si>
  <si>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</si>
  <si>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</si>
  <si>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</si>
  <si>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</si>
  <si>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</si>
  <si>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</si>
  <si>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</si>
  <si>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</si>
  <si>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</si>
  <si>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</si>
  <si>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</si>
  <si>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</si>
  <si>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</si>
  <si>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</si>
  <si>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</si>
  <si>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</si>
  <si>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</si>
  <si>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</si>
  <si>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</si>
  <si>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</si>
  <si>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</si>
  <si>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</si>
  <si>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</si>
  <si>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</si>
  <si>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</si>
  <si>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</si>
  <si>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</si>
  <si>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</si>
  <si>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</si>
  <si>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</si>
  <si>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</si>
  <si>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</si>
  <si>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</si>
  <si>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</si>
  <si>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</si>
  <si>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</si>
  <si>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</si>
  <si>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</si>
  <si>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</si>
  <si>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</si>
  <si>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</si>
  <si>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</si>
  <si>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</si>
  <si>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</si>
  <si>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</si>
  <si>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</si>
  <si>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</si>
  <si>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</si>
  <si>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</si>
  <si>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</si>
  <si>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</si>
  <si>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</si>
  <si>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</si>
  <si>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</si>
  <si>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</si>
  <si>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</si>
  <si>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</si>
  <si>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</si>
  <si>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</si>
  <si>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</si>
  <si>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</si>
  <si>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</si>
  <si>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</si>
  <si>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</si>
  <si>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</si>
  <si>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</si>
  <si>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</si>
  <si>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</si>
  <si>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</si>
  <si>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</si>
  <si>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</si>
  <si>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</si>
  <si>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</si>
  <si>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</si>
  <si>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</si>
  <si>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</si>
  <si>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</si>
  <si>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</si>
  <si>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</si>
  <si>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</si>
  <si>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</si>
  <si>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</si>
  <si>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</si>
  <si>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</si>
  <si>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</si>
  <si>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病院事業会計</t>
  </si>
  <si>
    <t>国民健康保険特別会計</t>
  </si>
  <si>
    <t>介護保険特別会計</t>
  </si>
  <si>
    <t>公共下水道事業特別会計</t>
  </si>
  <si>
    <t>交通災害共済特別会計</t>
  </si>
  <si>
    <t>駐車場事業特別会計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</si>
  <si>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</si>
  <si>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</si>
  <si>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</si>
  <si>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</si>
  <si>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</si>
  <si>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</si>
  <si>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</si>
  <si>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</si>
  <si>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</si>
  <si>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東埼玉資源環境組合</t>
    <phoneticPr fontId="2"/>
  </si>
  <si>
    <t>-</t>
    <phoneticPr fontId="2"/>
  </si>
  <si>
    <t>草加市体育協会</t>
    <phoneticPr fontId="2"/>
  </si>
  <si>
    <t>草加市文化協会</t>
    <phoneticPr fontId="2"/>
  </si>
  <si>
    <t>アコス</t>
    <phoneticPr fontId="2"/>
  </si>
  <si>
    <t>草加市土地開発公社</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</si>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</sst>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42033</c:v>
                </c:pt>
                <c:pt idx="1">
                  <c:v>20157</c:v>
                </c:pt>
                <c:pt idx="2">
                  <c:v>45072</c:v>
                </c:pt>
                <c:pt idx="3">
                  <c:v>39014</c:v>
                </c:pt>
                <c:pt idx="4">
                  <c:v>22167</c:v>
                </c:pt>
              </c:numCache>
            </c:numRef>
          </c:val>
          <c:smooth val="0"/>
        </c:ser>
        <c:dLbls>
          <c:showLegendKey val="0"/>
          <c:showVal val="0"/>
          <c:showCatName val="0"/>
          <c:showSerName val="0"/>
          <c:showPercent val="0"/>
          <c:showBubbleSize val="0"/>
        </c:dLbls>
        <c:marker val="1"/>
        <c:smooth val="0"/>
        <c:axId val="83292160"/>
        <c:axId val="83294080"/>
      </c:lineChart>
      <c:catAx>
        <c:axId val="83292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94080"/>
        <c:crosses val="autoZero"/>
        <c:auto val="1"/>
        <c:lblAlgn val="ctr"/>
        <c:lblOffset val="100"/>
        <c:tickLblSkip val="1"/>
        <c:tickMarkSkip val="1"/>
        <c:noMultiLvlLbl val="0"/>
      </c:catAx>
      <c:valAx>
        <c:axId val="832940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9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6.16</c:v>
                </c:pt>
                <c:pt idx="1">
                  <c:v>10.29</c:v>
                </c:pt>
                <c:pt idx="2">
                  <c:v>8.69</c:v>
                </c:pt>
                <c:pt idx="3">
                  <c:v>10.53</c:v>
                </c:pt>
                <c:pt idx="4">
                  <c:v>10.61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5.67</c:v>
                </c:pt>
                <c:pt idx="1">
                  <c:v>8.08</c:v>
                </c:pt>
                <c:pt idx="2">
                  <c:v>9.69</c:v>
                </c:pt>
                <c:pt idx="3">
                  <c:v>10.89</c:v>
                </c:pt>
                <c:pt idx="4">
                  <c:v>11.64</c:v>
                </c:pt>
              </c:numCache>
            </c:numRef>
          </c:val>
        </c:ser>
        <c:dLbls>
          <c:showLegendKey val="0"/>
          <c:showVal val="0"/>
          <c:showCatName val="0"/>
          <c:showSerName val="0"/>
          <c:showPercent val="0"/>
          <c:showBubbleSize val="0"/>
        </c:dLbls>
        <c:gapWidth val="250"/>
        <c:overlap val="100"/>
        <c:axId val="85955328"/>
        <c:axId val="8595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1.25</c:v>
                </c:pt>
                <c:pt idx="1">
                  <c:v>6.84</c:v>
                </c:pt>
                <c:pt idx="2">
                  <c:v>0.2</c:v>
                </c:pt>
                <c:pt idx="3">
                  <c:v>3.22</c:v>
                </c:pt>
                <c:pt idx="4">
                  <c:v>0.94</c:v>
                </c:pt>
              </c:numCache>
            </c:numRef>
          </c:val>
          <c:smooth val="0"/>
        </c:ser>
        <c:dLbls>
          <c:showLegendKey val="0"/>
          <c:showVal val="0"/>
          <c:showCatName val="0"/>
          <c:showSerName val="0"/>
          <c:showPercent val="0"/>
          <c:showBubbleSize val="0"/>
        </c:dLbls>
        <c:marker val="1"/>
        <c:smooth val="0"/>
        <c:axId val="85955328"/>
        <c:axId val="85957248"/>
      </c:lineChart>
      <c:catAx>
        <c:axId val="859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57248"/>
        <c:crosses val="autoZero"/>
        <c:auto val="1"/>
        <c:lblAlgn val="ctr"/>
        <c:lblOffset val="100"/>
        <c:tickLblSkip val="1"/>
        <c:tickMarkSkip val="1"/>
        <c:noMultiLvlLbl val="0"/>
      </c:catAx>
      <c:valAx>
        <c:axId val="8595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5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0.08</c:v>
                </c:pt>
                <c:pt idx="4">
                  <c:v>#N/A</c:v>
                </c:pt>
                <c:pt idx="5">
                  <c:v>0.22</c:v>
                </c:pt>
                <c:pt idx="6">
                  <c:v>#N/A</c:v>
                </c:pt>
                <c:pt idx="7">
                  <c:v>0.09</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0.02</c:v>
                </c:pt>
                <c:pt idx="4">
                  <c:v>#N/A</c:v>
                </c:pt>
                <c:pt idx="5">
                  <c:v>0.04</c:v>
                </c:pt>
                <c:pt idx="6">
                  <c:v>#N/A</c:v>
                </c:pt>
                <c:pt idx="7">
                  <c:v>0.02</c:v>
                </c:pt>
                <c:pt idx="8">
                  <c:v>#N/A</c:v>
                </c:pt>
                <c:pt idx="9">
                  <c:v>0.03</c:v>
                </c:pt>
              </c:numCache>
            </c:numRef>
          </c:val>
        </c:ser>
        <c:ser>
          <c:idx val="3"/>
          <c:order val="3"/>
          <c:tx>
            <c:strRef>
              <c:f>データシート!$A$30</c:f>
              <c:strCache>
                <c:ptCount val="1"/>
                <c:pt idx="0">
                  <c:v>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0.11</c:v>
                </c:pt>
                <c:pt idx="4">
                  <c:v>#N/A</c:v>
                </c:pt>
                <c:pt idx="5">
                  <c:v>0.11</c:v>
                </c:pt>
                <c:pt idx="6">
                  <c:v>#N/A</c:v>
                </c:pt>
                <c:pt idx="7">
                  <c:v>0.12</c:v>
                </c:pt>
                <c:pt idx="8">
                  <c:v>#N/A</c:v>
                </c:pt>
                <c:pt idx="9">
                  <c:v>0.13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0.98</c:v>
                </c:pt>
                <c:pt idx="2">
                  <c:v>#N/A</c:v>
                </c:pt>
                <c:pt idx="3">
                  <c:v>0.97</c:v>
                </c:pt>
                <c:pt idx="4">
                  <c:v>#N/A</c:v>
                </c:pt>
                <c:pt idx="5">
                  <c:v>0.79</c:v>
                </c:pt>
                <c:pt idx="6">
                  <c:v>#N/A</c:v>
                </c:pt>
                <c:pt idx="7">
                  <c:v>0.77</c:v>
                </c:pt>
                <c:pt idx="8">
                  <c:v>#N/A</c:v>
                </c:pt>
                <c:pt idx="9">
                  <c:v>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1.23</c:v>
                </c:pt>
                <c:pt idx="2">
                  <c:v>#N/A</c:v>
                </c:pt>
                <c:pt idx="3">
                  <c:v>0.65</c:v>
                </c:pt>
                <c:pt idx="4">
                  <c:v>#N/A</c:v>
                </c:pt>
                <c:pt idx="5">
                  <c:v>0.65</c:v>
                </c:pt>
                <c:pt idx="6">
                  <c:v>#N/A</c:v>
                </c:pt>
                <c:pt idx="7">
                  <c:v>0.66</c:v>
                </c:pt>
                <c:pt idx="8">
                  <c:v>#N/A</c:v>
                </c:pt>
                <c:pt idx="9">
                  <c:v>0.67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1.48</c:v>
                </c:pt>
                <c:pt idx="2">
                  <c:v>#N/A</c:v>
                </c:pt>
                <c:pt idx="3">
                  <c:v>3.36</c:v>
                </c:pt>
                <c:pt idx="4">
                  <c:v>#N/A</c:v>
                </c:pt>
                <c:pt idx="5">
                  <c:v>2.75</c:v>
                </c:pt>
                <c:pt idx="6">
                  <c:v>#N/A</c:v>
                </c:pt>
                <c:pt idx="7">
                  <c:v>2.17</c:v>
                </c:pt>
                <c:pt idx="8">
                  <c:v>#N/A</c:v>
                </c:pt>
                <c:pt idx="9">
                  <c:v>1.4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5.13</c:v>
                </c:pt>
                <c:pt idx="2">
                  <c:v>#N/A</c:v>
                </c:pt>
                <c:pt idx="3">
                  <c:v>5.72</c:v>
                </c:pt>
                <c:pt idx="4">
                  <c:v>#N/A</c:v>
                </c:pt>
                <c:pt idx="5">
                  <c:v>6.33</c:v>
                </c:pt>
                <c:pt idx="6">
                  <c:v>#N/A</c:v>
                </c:pt>
                <c:pt idx="7">
                  <c:v>6.89</c:v>
                </c:pt>
                <c:pt idx="8">
                  <c:v>#N/A</c:v>
                </c:pt>
                <c:pt idx="9">
                  <c:v>6.53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6.16</c:v>
                </c:pt>
                <c:pt idx="2">
                  <c:v>#N/A</c:v>
                </c:pt>
                <c:pt idx="3">
                  <c:v>10.28</c:v>
                </c:pt>
                <c:pt idx="4">
                  <c:v>#N/A</c:v>
                </c:pt>
                <c:pt idx="5">
                  <c:v>8.69</c:v>
                </c:pt>
                <c:pt idx="6">
                  <c:v>#N/A</c:v>
                </c:pt>
                <c:pt idx="7">
                  <c:v>10.53</c:v>
                </c:pt>
                <c:pt idx="8">
                  <c:v>#N/A</c:v>
                </c:pt>
                <c:pt idx="9">
                  <c:v>10.6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10.92</c:v>
                </c:pt>
                <c:pt idx="2">
                  <c:v>#N/A</c:v>
                </c:pt>
                <c:pt idx="3">
                  <c:v>13.34</c:v>
                </c:pt>
                <c:pt idx="4">
                  <c:v>#N/A</c:v>
                </c:pt>
                <c:pt idx="5">
                  <c:v>15.67</c:v>
                </c:pt>
                <c:pt idx="6">
                  <c:v>#N/A</c:v>
                </c:pt>
                <c:pt idx="7">
                  <c:v>18.21</c:v>
                </c:pt>
                <c:pt idx="8">
                  <c:v>#N/A</c:v>
                </c:pt>
                <c:pt idx="9">
                  <c:v>14.12</c:v>
                </c:pt>
              </c:numCache>
            </c:numRef>
          </c:val>
        </c:ser>
        <c:dLbls>
          <c:showLegendKey val="0"/>
          <c:showVal val="0"/>
          <c:showCatName val="0"/>
          <c:showSerName val="0"/>
          <c:showPercent val="0"/>
          <c:showBubbleSize val="0"/>
        </c:dLbls>
        <c:gapWidth val="150"/>
        <c:overlap val="100"/>
        <c:axId val="86071936"/>
        <c:axId val="86086016"/>
      </c:barChart>
      <c:catAx>
        <c:axId val="860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086016"/>
        <c:crosses val="autoZero"/>
        <c:auto val="1"/>
        <c:lblAlgn val="ctr"/>
        <c:lblOffset val="100"/>
        <c:tickLblSkip val="1"/>
        <c:tickMarkSkip val="1"/>
        <c:noMultiLvlLbl val="0"/>
      </c:catAx>
      <c:valAx>
        <c:axId val="8608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7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7263</c:v>
                </c:pt>
                <c:pt idx="5">
                  <c:v>7351</c:v>
                </c:pt>
                <c:pt idx="8">
                  <c:v>6897</c:v>
                </c:pt>
                <c:pt idx="11">
                  <c:v>7589</c:v>
                </c:pt>
                <c:pt idx="14">
                  <c:v>7752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100</c:v>
                </c:pt>
                <c:pt idx="3">
                  <c:v>128</c:v>
                </c:pt>
                <c:pt idx="6">
                  <c:v>126</c:v>
                </c:pt>
                <c:pt idx="9">
                  <c:v>27</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135</c:v>
                </c:pt>
                <c:pt idx="3">
                  <c:v>112</c:v>
                </c:pt>
                <c:pt idx="6">
                  <c:v>134</c:v>
                </c:pt>
                <c:pt idx="9">
                  <c:v>124</c:v>
                </c:pt>
                <c:pt idx="12">
                  <c:v>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4665</c:v>
                </c:pt>
                <c:pt idx="3">
                  <c:v>3631</c:v>
                </c:pt>
                <c:pt idx="6">
                  <c:v>3479</c:v>
                </c:pt>
                <c:pt idx="9">
                  <c:v>3547</c:v>
                </c:pt>
                <c:pt idx="12">
                  <c:v>3453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5092</c:v>
                </c:pt>
                <c:pt idx="3">
                  <c:v>5118</c:v>
                </c:pt>
                <c:pt idx="6">
                  <c:v>5150</c:v>
                </c:pt>
                <c:pt idx="9">
                  <c:v>5373</c:v>
                </c:pt>
                <c:pt idx="12">
                  <c:v>5350</c:v>
                </c:pt>
              </c:numCache>
            </c:numRef>
          </c:val>
        </c:ser>
        <c:dLbls>
          <c:showLegendKey val="0"/>
          <c:showVal val="0"/>
          <c:showCatName val="0"/>
          <c:showSerName val="0"/>
          <c:showPercent val="0"/>
          <c:showBubbleSize val="0"/>
        </c:dLbls>
        <c:gapWidth val="100"/>
        <c:overlap val="100"/>
        <c:axId val="86710144"/>
        <c:axId val="8671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2729</c:v>
                </c:pt>
                <c:pt idx="2">
                  <c:v>#N/A</c:v>
                </c:pt>
                <c:pt idx="3">
                  <c:v>#N/A</c:v>
                </c:pt>
                <c:pt idx="4">
                  <c:v>1638</c:v>
                </c:pt>
                <c:pt idx="5">
                  <c:v>#N/A</c:v>
                </c:pt>
                <c:pt idx="6">
                  <c:v>#N/A</c:v>
                </c:pt>
                <c:pt idx="7">
                  <c:v>1992</c:v>
                </c:pt>
                <c:pt idx="8">
                  <c:v>#N/A</c:v>
                </c:pt>
                <c:pt idx="9">
                  <c:v>#N/A</c:v>
                </c:pt>
                <c:pt idx="10">
                  <c:v>1482</c:v>
                </c:pt>
                <c:pt idx="11">
                  <c:v>#N/A</c:v>
                </c:pt>
                <c:pt idx="12">
                  <c:v>#N/A</c:v>
                </c:pt>
                <c:pt idx="13">
                  <c:v>1216</c:v>
                </c:pt>
                <c:pt idx="14">
                  <c:v>#N/A</c:v>
                </c:pt>
              </c:numCache>
            </c:numRef>
          </c:val>
          <c:smooth val="0"/>
        </c:ser>
        <c:dLbls>
          <c:showLegendKey val="0"/>
          <c:showVal val="0"/>
          <c:showCatName val="0"/>
          <c:showSerName val="0"/>
          <c:showPercent val="0"/>
          <c:showBubbleSize val="0"/>
        </c:dLbls>
        <c:marker val="1"/>
        <c:smooth val="0"/>
        <c:axId val="86710144"/>
        <c:axId val="86716416"/>
      </c:lineChart>
      <c:catAx>
        <c:axId val="867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716416"/>
        <c:crosses val="autoZero"/>
        <c:auto val="1"/>
        <c:lblAlgn val="ctr"/>
        <c:lblOffset val="100"/>
        <c:tickLblSkip val="1"/>
        <c:tickMarkSkip val="1"/>
        <c:noMultiLvlLbl val="0"/>
      </c:catAx>
      <c:valAx>
        <c:axId val="8671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67106</c:v>
                </c:pt>
                <c:pt idx="5">
                  <c:v>67306</c:v>
                </c:pt>
                <c:pt idx="8">
                  <c:v>66878</c:v>
                </c:pt>
                <c:pt idx="11">
                  <c:v>67651</c:v>
                </c:pt>
                <c:pt idx="14">
                  <c:v>67738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8642</c:v>
                </c:pt>
                <c:pt idx="5">
                  <c:v>15727</c:v>
                </c:pt>
                <c:pt idx="8">
                  <c:v>15487</c:v>
                </c:pt>
                <c:pt idx="11">
                  <c:v>16212</c:v>
                </c:pt>
                <c:pt idx="14">
                  <c:v>15598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3404</c:v>
                </c:pt>
                <c:pt idx="5">
                  <c:v>5311</c:v>
                </c:pt>
                <c:pt idx="8">
                  <c:v>9641</c:v>
                </c:pt>
                <c:pt idx="11">
                  <c:v>9290</c:v>
                </c:pt>
                <c:pt idx="14">
                  <c:v>10521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1480</c:v>
                </c:pt>
                <c:pt idx="3">
                  <c:v>34</c:v>
                </c:pt>
                <c:pt idx="6">
                  <c:v>30</c:v>
                </c:pt>
                <c:pt idx="9">
                  <c:v>31</c:v>
                </c:pt>
                <c:pt idx="12">
                  <c:v>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11616</c:v>
                </c:pt>
                <c:pt idx="3">
                  <c:v>10826</c:v>
                </c:pt>
                <c:pt idx="6">
                  <c:v>10107</c:v>
                </c:pt>
                <c:pt idx="9">
                  <c:v>9103</c:v>
                </c:pt>
                <c:pt idx="12">
                  <c:v>8087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871</c:v>
                </c:pt>
                <c:pt idx="3">
                  <c:v>784</c:v>
                </c:pt>
                <c:pt idx="6">
                  <c:v>673</c:v>
                </c:pt>
                <c:pt idx="9">
                  <c:v>704</c:v>
                </c:pt>
                <c:pt idx="12">
                  <c:v>1216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46208</c:v>
                </c:pt>
                <c:pt idx="3">
                  <c:v>43984</c:v>
                </c:pt>
                <c:pt idx="6">
                  <c:v>41286</c:v>
                </c:pt>
                <c:pt idx="9">
                  <c:v>38080</c:v>
                </c:pt>
                <c:pt idx="12">
                  <c:v>35505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4834</c:v>
                </c:pt>
                <c:pt idx="3">
                  <c:v>4489</c:v>
                </c:pt>
                <c:pt idx="6">
                  <c:v>1846</c:v>
                </c:pt>
                <c:pt idx="9">
                  <c:v>1717</c:v>
                </c:pt>
                <c:pt idx="12">
                  <c:v>1801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53177</c:v>
                </c:pt>
                <c:pt idx="3">
                  <c:v>53695</c:v>
                </c:pt>
                <c:pt idx="6">
                  <c:v>56211</c:v>
                </c:pt>
                <c:pt idx="9">
                  <c:v>55842</c:v>
                </c:pt>
                <c:pt idx="12">
                  <c:v>56184</c:v>
                </c:pt>
              </c:numCache>
            </c:numRef>
          </c:val>
        </c:ser>
        <c:dLbls>
          <c:showLegendKey val="0"/>
          <c:showVal val="0"/>
          <c:showCatName val="0"/>
          <c:showSerName val="0"/>
          <c:showPercent val="0"/>
          <c:showBubbleSize val="0"/>
        </c:dLbls>
        <c:gapWidth val="100"/>
        <c:overlap val="100"/>
        <c:axId val="87072768"/>
        <c:axId val="8707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39034</c:v>
                </c:pt>
                <c:pt idx="2">
                  <c:v>#N/A</c:v>
                </c:pt>
                <c:pt idx="3">
                  <c:v>#N/A</c:v>
                </c:pt>
                <c:pt idx="4">
                  <c:v>25468</c:v>
                </c:pt>
                <c:pt idx="5">
                  <c:v>#N/A</c:v>
                </c:pt>
                <c:pt idx="6">
                  <c:v>#N/A</c:v>
                </c:pt>
                <c:pt idx="7">
                  <c:v>18148</c:v>
                </c:pt>
                <c:pt idx="8">
                  <c:v>#N/A</c:v>
                </c:pt>
                <c:pt idx="9">
                  <c:v>#N/A</c:v>
                </c:pt>
                <c:pt idx="10">
                  <c:v>12324</c:v>
                </c:pt>
                <c:pt idx="11">
                  <c:v>#N/A</c:v>
                </c:pt>
                <c:pt idx="12">
                  <c:v>#N/A</c:v>
                </c:pt>
                <c:pt idx="13">
                  <c:v>8956</c:v>
                </c:pt>
                <c:pt idx="14">
                  <c:v>#N/A</c:v>
                </c:pt>
              </c:numCache>
            </c:numRef>
          </c:val>
          <c:smooth val="0"/>
        </c:ser>
        <c:dLbls>
          <c:showLegendKey val="0"/>
          <c:showVal val="0"/>
          <c:showCatName val="0"/>
          <c:showSerName val="0"/>
          <c:showPercent val="0"/>
          <c:showBubbleSize val="0"/>
        </c:dLbls>
        <c:marker val="1"/>
        <c:smooth val="0"/>
        <c:axId val="87072768"/>
        <c:axId val="87074688"/>
      </c:lineChart>
      <c:catAx>
        <c:axId val="870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074688"/>
        <c:crosses val="autoZero"/>
        <c:auto val="1"/>
        <c:lblAlgn val="ctr"/>
        <c:lblOffset val="100"/>
        <c:tickLblSkip val="1"/>
        <c:tickMarkSkip val="1"/>
        <c:noMultiLvlLbl val="0"/>
      </c:catAx>
      <c:valAx>
        <c:axId val="8707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07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245,389
240,355
27.46
70,450,992
65,752,774
4,435,641
41,813,474
57,288,459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り低下傾向にあったが、個人市民税をはじめとした地方税の徴収強化等により、平成２４年度以降同水準を維持している。引き続き税収入の収納率向上等による歳入の確保に努めるとともに、事業効果・成果を検証し事業の見直しを行うことで財政基盤の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117475</xdr:rowOff>
    </xdr:to>
    <xdr:cxnSp macro="">
      <xdr:nvCxnSpPr>
        <xdr:cNvPr id="67" name="直線コネクタ 66"/>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117475</xdr:rowOff>
    </xdr:to>
    <xdr:cxnSp macro="">
      <xdr:nvCxnSpPr>
        <xdr:cNvPr id="70" name="直線コネクタ 69"/>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77258</xdr:rowOff>
    </xdr:from>
    <xdr:to>
      <xdr:col>4</xdr:col>
      <xdr:colOff>482600</xdr:colOff>
      <xdr:row>39</xdr:row>
      <xdr:rowOff>117475</xdr:rowOff>
    </xdr:to>
    <xdr:cxnSp macro="">
      <xdr:nvCxnSpPr>
        <xdr:cNvPr id="73" name="直線コネクタ 72"/>
        <xdr:cNvCxnSpPr/>
      </xdr:nvCxnSpPr>
      <xdr:spPr>
        <a:xfrm>
          <a:off x="2336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77258</xdr:rowOff>
    </xdr:to>
    <xdr:cxnSp macro="">
      <xdr:nvCxnSpPr>
        <xdr:cNvPr id="76" name="直線コネクタ 75"/>
        <xdr:cNvCxnSpPr/>
      </xdr:nvCxnSpPr>
      <xdr:spPr>
        <a:xfrm>
          <a:off x="1447800" y="66833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6" name="円/楕円 85"/>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7"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8" name="円/楕円 87"/>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89" name="テキスト ボックス 88"/>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0" name="円/楕円 89"/>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1" name="テキスト ボックス 90"/>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26458</xdr:rowOff>
    </xdr:from>
    <xdr:to>
      <xdr:col>3</xdr:col>
      <xdr:colOff>330200</xdr:colOff>
      <xdr:row>39</xdr:row>
      <xdr:rowOff>128058</xdr:rowOff>
    </xdr:to>
    <xdr:sp macro="" textlink="">
      <xdr:nvSpPr>
        <xdr:cNvPr id="92" name="円/楕円 91"/>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138235</xdr:rowOff>
    </xdr:from>
    <xdr:ext cx="762000" cy="259045"/>
    <xdr:sp macro="" textlink="">
      <xdr:nvSpPr>
        <xdr:cNvPr id="93" name="テキスト ボックス 92"/>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4" name="円/楕円 93"/>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95" name="テキスト ボックス 94"/>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臨時特例減額の終了により人件費等が増加した一方で、補助費や公債費等を縮減するともに、経常経費一般財源となる地方税等が増収となったことから、経常収支比率は概ね前年並みを維持している。平成２７年度以降も、生活保護費の増や民間保育所の整備等により経常経費比率の上昇が見込まれるが、市税の一層の収納向上を図り、歳出の執行管理や経常経費の縮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119380</xdr:rowOff>
    </xdr:from>
    <xdr:to>
      <xdr:col>7</xdr:col>
      <xdr:colOff>152400</xdr:colOff>
      <xdr:row>67</xdr:row>
      <xdr:rowOff>22098</xdr:rowOff>
    </xdr:to>
    <xdr:cxnSp macro="">
      <xdr:nvCxnSpPr>
        <xdr:cNvPr id="123" name="直線コネクタ 122"/>
        <xdr:cNvCxnSpPr/>
      </xdr:nvCxnSpPr>
      <xdr:spPr>
        <a:xfrm flipV="1">
          <a:off x="4953000" y="10577830"/>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165625</xdr:rowOff>
    </xdr:from>
    <xdr:ext cx="762000" cy="259045"/>
    <xdr:sp macro="" textlink="">
      <xdr:nvSpPr>
        <xdr:cNvPr id="124"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22098</xdr:rowOff>
    </xdr:from>
    <xdr:to>
      <xdr:col>7</xdr:col>
      <xdr:colOff>241300</xdr:colOff>
      <xdr:row>67</xdr:row>
      <xdr:rowOff>22098</xdr:rowOff>
    </xdr:to>
    <xdr:cxnSp macro="">
      <xdr:nvCxnSpPr>
        <xdr:cNvPr id="125" name="直線コネクタ 124"/>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34307</xdr:rowOff>
    </xdr:from>
    <xdr:ext cx="762000" cy="259045"/>
    <xdr:sp macro="" textlink="">
      <xdr:nvSpPr>
        <xdr:cNvPr id="126" name="財政構造の弾力性最大値テキスト"/>
        <xdr:cNvSpPr txBox="1"/>
      </xdr:nvSpPr>
      <xdr:spPr>
        <a:xfrm>
          <a:off x="5041900" y="1032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61</xdr:row>
      <xdr:rowOff>119380</xdr:rowOff>
    </xdr:from>
    <xdr:to>
      <xdr:col>7</xdr:col>
      <xdr:colOff>241300</xdr:colOff>
      <xdr:row>61</xdr:row>
      <xdr:rowOff>119380</xdr:rowOff>
    </xdr:to>
    <xdr:cxnSp macro="">
      <xdr:nvCxnSpPr>
        <xdr:cNvPr id="127" name="直線コネクタ 126"/>
        <xdr:cNvCxnSpPr/>
      </xdr:nvCxnSpPr>
      <xdr:spPr>
        <a:xfrm>
          <a:off x="4864100" y="10577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44196</xdr:rowOff>
    </xdr:to>
    <xdr:cxnSp macro="">
      <xdr:nvCxnSpPr>
        <xdr:cNvPr id="128" name="直線コネクタ 127"/>
        <xdr:cNvCxnSpPr/>
      </xdr:nvCxnSpPr>
      <xdr:spPr>
        <a:xfrm>
          <a:off x="4114800" y="109494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47515</xdr:rowOff>
    </xdr:from>
    <xdr:ext cx="762000" cy="259045"/>
    <xdr:sp macro="" textlink="">
      <xdr:nvSpPr>
        <xdr:cNvPr id="129" name="財政構造の弾力性平均値テキスト"/>
        <xdr:cNvSpPr txBox="1"/>
      </xdr:nvSpPr>
      <xdr:spPr>
        <a:xfrm>
          <a:off x="5041900" y="1102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75438</xdr:rowOff>
    </xdr:from>
    <xdr:to>
      <xdr:col>7</xdr:col>
      <xdr:colOff>203200</xdr:colOff>
      <xdr:row>65</xdr:row>
      <xdr:rowOff>5588</xdr:rowOff>
    </xdr:to>
    <xdr:sp macro="" textlink="">
      <xdr:nvSpPr>
        <xdr:cNvPr id="130" name="フローチャート : 判断 129"/>
        <xdr:cNvSpPr/>
      </xdr:nvSpPr>
      <xdr:spPr>
        <a:xfrm>
          <a:off x="49022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64</xdr:row>
      <xdr:rowOff>82804</xdr:rowOff>
    </xdr:to>
    <xdr:cxnSp macro="">
      <xdr:nvCxnSpPr>
        <xdr:cNvPr id="131" name="直線コネクタ 130"/>
        <xdr:cNvCxnSpPr/>
      </xdr:nvCxnSpPr>
      <xdr:spPr>
        <a:xfrm flipV="1">
          <a:off x="3225800" y="1094943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32004</xdr:rowOff>
    </xdr:from>
    <xdr:to>
      <xdr:col>6</xdr:col>
      <xdr:colOff>50800</xdr:colOff>
      <xdr:row>64</xdr:row>
      <xdr:rowOff>133604</xdr:rowOff>
    </xdr:to>
    <xdr:sp macro="" textlink="">
      <xdr:nvSpPr>
        <xdr:cNvPr id="132" name="フローチャート : 判断 131"/>
        <xdr:cNvSpPr/>
      </xdr:nvSpPr>
      <xdr:spPr>
        <a:xfrm>
          <a:off x="4064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33" name="テキスト ボックス 132"/>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8382</xdr:rowOff>
    </xdr:from>
    <xdr:to>
      <xdr:col>4</xdr:col>
      <xdr:colOff>482600</xdr:colOff>
      <xdr:row>64</xdr:row>
      <xdr:rowOff>82804</xdr:rowOff>
    </xdr:to>
    <xdr:cxnSp macro="">
      <xdr:nvCxnSpPr>
        <xdr:cNvPr id="134" name="直線コネクタ 133"/>
        <xdr:cNvCxnSpPr/>
      </xdr:nvCxnSpPr>
      <xdr:spPr>
        <a:xfrm>
          <a:off x="2336800" y="10466832"/>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36830</xdr:rowOff>
    </xdr:from>
    <xdr:to>
      <xdr:col>4</xdr:col>
      <xdr:colOff>533400</xdr:colOff>
      <xdr:row>64</xdr:row>
      <xdr:rowOff>138430</xdr:rowOff>
    </xdr:to>
    <xdr:sp macro="" textlink="">
      <xdr:nvSpPr>
        <xdr:cNvPr id="135" name="フローチャート : 判断 134"/>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36" name="テキスト ボックス 135"/>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8382</xdr:rowOff>
    </xdr:to>
    <xdr:cxnSp macro="">
      <xdr:nvCxnSpPr>
        <xdr:cNvPr id="137" name="直線コネクタ 136"/>
        <xdr:cNvCxnSpPr/>
      </xdr:nvCxnSpPr>
      <xdr:spPr>
        <a:xfrm>
          <a:off x="1447800" y="103799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8" name="フローチャート : 判断 137"/>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39" name="テキスト ボックス 138"/>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0" name="フローチャート : 判断 139"/>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1" name="テキスト ボックス 140"/>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47" name="円/楕円 146"/>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9923</xdr:rowOff>
    </xdr:from>
    <xdr:ext cx="762000" cy="259045"/>
    <xdr:sp macro="" textlink="">
      <xdr:nvSpPr>
        <xdr:cNvPr id="148" name="財政構造の弾力性該当値テキスト"/>
        <xdr:cNvSpPr txBox="1"/>
      </xdr:nvSpPr>
      <xdr:spPr>
        <a:xfrm>
          <a:off x="50419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49" name="円/楕円 148"/>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37609</xdr:rowOff>
    </xdr:from>
    <xdr:ext cx="736600" cy="259045"/>
    <xdr:sp macro="" textlink="">
      <xdr:nvSpPr>
        <xdr:cNvPr id="150" name="テキスト ボックス 149"/>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32004</xdr:rowOff>
    </xdr:from>
    <xdr:to>
      <xdr:col>4</xdr:col>
      <xdr:colOff>533400</xdr:colOff>
      <xdr:row>64</xdr:row>
      <xdr:rowOff>133604</xdr:rowOff>
    </xdr:to>
    <xdr:sp macro="" textlink="">
      <xdr:nvSpPr>
        <xdr:cNvPr id="151" name="円/楕円 150"/>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143781</xdr:rowOff>
    </xdr:from>
    <xdr:ext cx="762000" cy="259045"/>
    <xdr:sp macro="" textlink="">
      <xdr:nvSpPr>
        <xdr:cNvPr id="152" name="テキスト ボックス 151"/>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3" name="円/楕円 152"/>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4" name="テキスト ボックス 153"/>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42164</xdr:rowOff>
    </xdr:from>
    <xdr:to>
      <xdr:col>2</xdr:col>
      <xdr:colOff>127000</xdr:colOff>
      <xdr:row>60</xdr:row>
      <xdr:rowOff>143764</xdr:rowOff>
    </xdr:to>
    <xdr:sp macro="" textlink="">
      <xdr:nvSpPr>
        <xdr:cNvPr id="155" name="円/楕円 154"/>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153941</xdr:rowOff>
    </xdr:from>
    <xdr:ext cx="762000" cy="259045"/>
    <xdr:sp macro="" textlink="">
      <xdr:nvSpPr>
        <xdr:cNvPr id="156" name="テキスト ボックス 155"/>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類似団体と比べ低くなっているのは、業務の民間委託や指定管理者制度の導入等を用いた経費抑制のほか、各事務事業の進捗管理を四半期ごとに行う事務効率化によるものである。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3" name="直線コネクタ 172"/>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4" name="テキスト ボックス 173"/>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7" name="直線コネクタ 176"/>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8" name="テキスト ボックス 177"/>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1" name="直線コネクタ 180"/>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2" name="テキスト ボックス 181"/>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5" name="直線コネクタ 184"/>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6" name="テキスト ボックス 185"/>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0" name="直線コネクタ 189"/>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1"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2" name="直線コネクタ 191"/>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3"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4" name="直線コネクタ 193"/>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56297</xdr:rowOff>
    </xdr:from>
    <xdr:to>
      <xdr:col>7</xdr:col>
      <xdr:colOff>152400</xdr:colOff>
      <xdr:row>81</xdr:row>
      <xdr:rowOff>125250</xdr:rowOff>
    </xdr:to>
    <xdr:cxnSp macro="">
      <xdr:nvCxnSpPr>
        <xdr:cNvPr id="195" name="直線コネクタ 194"/>
        <xdr:cNvCxnSpPr/>
      </xdr:nvCxnSpPr>
      <xdr:spPr>
        <a:xfrm>
          <a:off x="4114800" y="13943747"/>
          <a:ext cx="8382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6"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7" name="フローチャート : 判断 196"/>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54594</xdr:rowOff>
    </xdr:from>
    <xdr:to>
      <xdr:col>6</xdr:col>
      <xdr:colOff>0</xdr:colOff>
      <xdr:row>81</xdr:row>
      <xdr:rowOff>56297</xdr:rowOff>
    </xdr:to>
    <xdr:cxnSp macro="">
      <xdr:nvCxnSpPr>
        <xdr:cNvPr id="198" name="直線コネクタ 197"/>
        <xdr:cNvCxnSpPr/>
      </xdr:nvCxnSpPr>
      <xdr:spPr>
        <a:xfrm>
          <a:off x="3225800" y="13942044"/>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199" name="フローチャート : 判断 198"/>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0" name="テキスト ボックス 199"/>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54594</xdr:rowOff>
    </xdr:from>
    <xdr:to>
      <xdr:col>4</xdr:col>
      <xdr:colOff>482600</xdr:colOff>
      <xdr:row>81</xdr:row>
      <xdr:rowOff>96610</xdr:rowOff>
    </xdr:to>
    <xdr:cxnSp macro="">
      <xdr:nvCxnSpPr>
        <xdr:cNvPr id="201" name="直線コネクタ 200"/>
        <xdr:cNvCxnSpPr/>
      </xdr:nvCxnSpPr>
      <xdr:spPr>
        <a:xfrm flipV="1">
          <a:off x="2336800" y="13942044"/>
          <a:ext cx="8890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2" name="フローチャート : 判断 201"/>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3" name="テキスト ボックス 202"/>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67850</xdr:rowOff>
    </xdr:from>
    <xdr:to>
      <xdr:col>3</xdr:col>
      <xdr:colOff>279400</xdr:colOff>
      <xdr:row>81</xdr:row>
      <xdr:rowOff>96610</xdr:rowOff>
    </xdr:to>
    <xdr:cxnSp macro="">
      <xdr:nvCxnSpPr>
        <xdr:cNvPr id="204" name="直線コネクタ 203"/>
        <xdr:cNvCxnSpPr/>
      </xdr:nvCxnSpPr>
      <xdr:spPr>
        <a:xfrm>
          <a:off x="1447800" y="13955300"/>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5" name="フローチャート : 判断 204"/>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6" name="テキスト ボックス 205"/>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7" name="フローチャート : 判断 206"/>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08" name="テキスト ボックス 207"/>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74450</xdr:rowOff>
    </xdr:from>
    <xdr:to>
      <xdr:col>7</xdr:col>
      <xdr:colOff>203200</xdr:colOff>
      <xdr:row>82</xdr:row>
      <xdr:rowOff>4600</xdr:rowOff>
    </xdr:to>
    <xdr:sp macro="" textlink="">
      <xdr:nvSpPr>
        <xdr:cNvPr id="214" name="円/楕円 213"/>
        <xdr:cNvSpPr/>
      </xdr:nvSpPr>
      <xdr:spPr>
        <a:xfrm>
          <a:off x="4902200" y="13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90977</xdr:rowOff>
    </xdr:from>
    <xdr:ext cx="762000" cy="259045"/>
    <xdr:sp macro="" textlink="">
      <xdr:nvSpPr>
        <xdr:cNvPr id="215" name="人件費・物件費等の状況該当値テキスト"/>
        <xdr:cNvSpPr txBox="1"/>
      </xdr:nvSpPr>
      <xdr:spPr>
        <a:xfrm>
          <a:off x="5041900" y="138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5497</xdr:rowOff>
    </xdr:from>
    <xdr:to>
      <xdr:col>6</xdr:col>
      <xdr:colOff>50800</xdr:colOff>
      <xdr:row>81</xdr:row>
      <xdr:rowOff>107097</xdr:rowOff>
    </xdr:to>
    <xdr:sp macro="" textlink="">
      <xdr:nvSpPr>
        <xdr:cNvPr id="216" name="円/楕円 215"/>
        <xdr:cNvSpPr/>
      </xdr:nvSpPr>
      <xdr:spPr>
        <a:xfrm>
          <a:off x="4064000" y="138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117274</xdr:rowOff>
    </xdr:from>
    <xdr:ext cx="736600" cy="259045"/>
    <xdr:sp macro="" textlink="">
      <xdr:nvSpPr>
        <xdr:cNvPr id="217" name="テキスト ボックス 216"/>
        <xdr:cNvSpPr txBox="1"/>
      </xdr:nvSpPr>
      <xdr:spPr>
        <a:xfrm>
          <a:off x="3733800" y="13661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3794</xdr:rowOff>
    </xdr:from>
    <xdr:to>
      <xdr:col>4</xdr:col>
      <xdr:colOff>533400</xdr:colOff>
      <xdr:row>81</xdr:row>
      <xdr:rowOff>105394</xdr:rowOff>
    </xdr:to>
    <xdr:sp macro="" textlink="">
      <xdr:nvSpPr>
        <xdr:cNvPr id="218" name="円/楕円 217"/>
        <xdr:cNvSpPr/>
      </xdr:nvSpPr>
      <xdr:spPr>
        <a:xfrm>
          <a:off x="3175000" y="138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115571</xdr:rowOff>
    </xdr:from>
    <xdr:ext cx="762000" cy="259045"/>
    <xdr:sp macro="" textlink="">
      <xdr:nvSpPr>
        <xdr:cNvPr id="219" name="テキスト ボックス 218"/>
        <xdr:cNvSpPr txBox="1"/>
      </xdr:nvSpPr>
      <xdr:spPr>
        <a:xfrm>
          <a:off x="2844800" y="136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45810</xdr:rowOff>
    </xdr:from>
    <xdr:to>
      <xdr:col>3</xdr:col>
      <xdr:colOff>330200</xdr:colOff>
      <xdr:row>81</xdr:row>
      <xdr:rowOff>147410</xdr:rowOff>
    </xdr:to>
    <xdr:sp macro="" textlink="">
      <xdr:nvSpPr>
        <xdr:cNvPr id="220" name="円/楕円 219"/>
        <xdr:cNvSpPr/>
      </xdr:nvSpPr>
      <xdr:spPr>
        <a:xfrm>
          <a:off x="2286000" y="139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157587</xdr:rowOff>
    </xdr:from>
    <xdr:ext cx="762000" cy="259045"/>
    <xdr:sp macro="" textlink="">
      <xdr:nvSpPr>
        <xdr:cNvPr id="221" name="テキスト ボックス 220"/>
        <xdr:cNvSpPr txBox="1"/>
      </xdr:nvSpPr>
      <xdr:spPr>
        <a:xfrm>
          <a:off x="1955800" y="1370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17050</xdr:rowOff>
    </xdr:from>
    <xdr:to>
      <xdr:col>2</xdr:col>
      <xdr:colOff>127000</xdr:colOff>
      <xdr:row>81</xdr:row>
      <xdr:rowOff>118650</xdr:rowOff>
    </xdr:to>
    <xdr:sp macro="" textlink="">
      <xdr:nvSpPr>
        <xdr:cNvPr id="222" name="円/楕円 221"/>
        <xdr:cNvSpPr/>
      </xdr:nvSpPr>
      <xdr:spPr>
        <a:xfrm>
          <a:off x="1397000" y="139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128827</xdr:rowOff>
    </xdr:from>
    <xdr:ext cx="762000" cy="259045"/>
    <xdr:sp macro="" textlink="">
      <xdr:nvSpPr>
        <xdr:cNvPr id="223" name="テキスト ボックス 222"/>
        <xdr:cNvSpPr txBox="1"/>
      </xdr:nvSpPr>
      <xdr:spPr>
        <a:xfrm>
          <a:off x="1066800" y="136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国で行った給与の総合的見直しを当市においても実施したため、前年とほぼ同様の指数となっている。今後も近隣の市町村の動向を踏まえながら、より一層の給料の適正化に努める。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4" name="直線コネクタ 253"/>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5"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6" name="直線コネクタ 255"/>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7"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8" name="直線コネクタ 257"/>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98879</xdr:rowOff>
    </xdr:to>
    <xdr:cxnSp macro="">
      <xdr:nvCxnSpPr>
        <xdr:cNvPr id="259" name="直線コネクタ 258"/>
        <xdr:cNvCxnSpPr/>
      </xdr:nvCxnSpPr>
      <xdr:spPr>
        <a:xfrm flipV="1">
          <a:off x="16179800" y="143177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0"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1" name="フローチャート : 判断 260"/>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88</xdr:row>
      <xdr:rowOff>149377</xdr:rowOff>
    </xdr:to>
    <xdr:cxnSp macro="">
      <xdr:nvCxnSpPr>
        <xdr:cNvPr id="262" name="直線コネクタ 261"/>
        <xdr:cNvCxnSpPr/>
      </xdr:nvCxnSpPr>
      <xdr:spPr>
        <a:xfrm flipV="1">
          <a:off x="15290800" y="14329229"/>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3" name="フローチャート : 判断 262"/>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4" name="テキスト ボックス 263"/>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88</xdr:row>
      <xdr:rowOff>149377</xdr:rowOff>
    </xdr:to>
    <xdr:cxnSp macro="">
      <xdr:nvCxnSpPr>
        <xdr:cNvPr id="265" name="直線コネクタ 264"/>
        <xdr:cNvCxnSpPr/>
      </xdr:nvCxnSpPr>
      <xdr:spPr>
        <a:xfrm>
          <a:off x="14401800" y="152254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6" name="フローチャート : 判断 265"/>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7" name="テキスト ボックス 266"/>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137886</xdr:rowOff>
    </xdr:to>
    <xdr:cxnSp macro="">
      <xdr:nvCxnSpPr>
        <xdr:cNvPr id="268" name="直線コネクタ 267"/>
        <xdr:cNvCxnSpPr/>
      </xdr:nvCxnSpPr>
      <xdr:spPr>
        <a:xfrm>
          <a:off x="13512800" y="14283266"/>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9" name="フローチャート : 判断 268"/>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0" name="テキスト ボックス 269"/>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1" name="フローチャート : 判断 270"/>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2" name="テキスト ボックス 271"/>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8" name="円/楕円 277"/>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8665</xdr:rowOff>
    </xdr:from>
    <xdr:ext cx="762000" cy="259045"/>
    <xdr:sp macro="" textlink="">
      <xdr:nvSpPr>
        <xdr:cNvPr id="279" name="給与水準   （国との比較）該当値テキスト"/>
        <xdr:cNvSpPr txBox="1"/>
      </xdr:nvSpPr>
      <xdr:spPr>
        <a:xfrm>
          <a:off x="17106900" y="142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80" name="円/楕円 279"/>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81" name="テキスト ボックス 280"/>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82" name="円/楕円 281"/>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13504</xdr:rowOff>
    </xdr:from>
    <xdr:ext cx="762000" cy="259045"/>
    <xdr:sp macro="" textlink="">
      <xdr:nvSpPr>
        <xdr:cNvPr id="283" name="テキスト ボックス 282"/>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4" name="円/楕円 283"/>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5" name="テキスト ボックス 284"/>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6" name="円/楕円 285"/>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88493</xdr:rowOff>
    </xdr:from>
    <xdr:ext cx="762000" cy="259045"/>
    <xdr:sp macro="" textlink="">
      <xdr:nvSpPr>
        <xdr:cNvPr id="287" name="テキスト ボックス 286"/>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行財政改革において、職員数の抑制に努めてきたため、全国平均や類似団体を大きく下回っている。今後も平成２３年度に策定した定員管理計画に基づき、平成２７年度までの５年間で</a:t>
          </a:r>
          <a:r>
            <a:rPr kumimoji="1" lang="en-US" altLang="ja-JP" sz="1300">
              <a:latin typeface="ＭＳ Ｐゴシック"/>
            </a:rPr>
            <a:t>56</a:t>
          </a:r>
          <a:r>
            <a:rPr kumimoji="1" lang="ja-JP" altLang="en-US" sz="1300">
              <a:latin typeface="ＭＳ Ｐゴシック"/>
            </a:rPr>
            <a:t>人の定数削減をめざし、より適正な定員管理に努める。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169273</xdr:rowOff>
    </xdr:from>
    <xdr:to>
      <xdr:col>24</xdr:col>
      <xdr:colOff>558800</xdr:colOff>
      <xdr:row>59</xdr:row>
      <xdr:rowOff>169273</xdr:rowOff>
    </xdr:to>
    <xdr:cxnSp macro="">
      <xdr:nvCxnSpPr>
        <xdr:cNvPr id="324" name="直線コネクタ 323"/>
        <xdr:cNvCxnSpPr/>
      </xdr:nvCxnSpPr>
      <xdr:spPr>
        <a:xfrm>
          <a:off x="16179800" y="10284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5"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59</xdr:row>
      <xdr:rowOff>169273</xdr:rowOff>
    </xdr:to>
    <xdr:cxnSp macro="">
      <xdr:nvCxnSpPr>
        <xdr:cNvPr id="327" name="直線コネクタ 326"/>
        <xdr:cNvCxnSpPr/>
      </xdr:nvCxnSpPr>
      <xdr:spPr>
        <a:xfrm>
          <a:off x="15290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9" name="テキスト ボックス 32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148590</xdr:rowOff>
    </xdr:from>
    <xdr:to>
      <xdr:col>22</xdr:col>
      <xdr:colOff>203200</xdr:colOff>
      <xdr:row>60</xdr:row>
      <xdr:rowOff>4717</xdr:rowOff>
    </xdr:to>
    <xdr:cxnSp macro="">
      <xdr:nvCxnSpPr>
        <xdr:cNvPr id="330" name="直線コネクタ 329"/>
        <xdr:cNvCxnSpPr/>
      </xdr:nvCxnSpPr>
      <xdr:spPr>
        <a:xfrm flipV="1">
          <a:off x="14401800" y="102641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2" name="テキスト ボックス 33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4717</xdr:rowOff>
    </xdr:to>
    <xdr:cxnSp macro="">
      <xdr:nvCxnSpPr>
        <xdr:cNvPr id="333" name="直線コネクタ 332"/>
        <xdr:cNvCxnSpPr/>
      </xdr:nvCxnSpPr>
      <xdr:spPr>
        <a:xfrm>
          <a:off x="13512800" y="102882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5" name="テキスト ボックス 33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7" name="テキスト ボックス 336"/>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118473</xdr:rowOff>
    </xdr:from>
    <xdr:to>
      <xdr:col>24</xdr:col>
      <xdr:colOff>609600</xdr:colOff>
      <xdr:row>60</xdr:row>
      <xdr:rowOff>48623</xdr:rowOff>
    </xdr:to>
    <xdr:sp macro="" textlink="">
      <xdr:nvSpPr>
        <xdr:cNvPr id="343" name="円/楕円 342"/>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135000</xdr:rowOff>
    </xdr:from>
    <xdr:ext cx="762000" cy="259045"/>
    <xdr:sp macro="" textlink="">
      <xdr:nvSpPr>
        <xdr:cNvPr id="344"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118473</xdr:rowOff>
    </xdr:from>
    <xdr:to>
      <xdr:col>23</xdr:col>
      <xdr:colOff>457200</xdr:colOff>
      <xdr:row>60</xdr:row>
      <xdr:rowOff>48623</xdr:rowOff>
    </xdr:to>
    <xdr:sp macro="" textlink="">
      <xdr:nvSpPr>
        <xdr:cNvPr id="345" name="円/楕円 344"/>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58800</xdr:rowOff>
    </xdr:from>
    <xdr:ext cx="736600" cy="259045"/>
    <xdr:sp macro="" textlink="">
      <xdr:nvSpPr>
        <xdr:cNvPr id="346" name="テキスト ボックス 345"/>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97790</xdr:rowOff>
    </xdr:from>
    <xdr:to>
      <xdr:col>22</xdr:col>
      <xdr:colOff>254000</xdr:colOff>
      <xdr:row>60</xdr:row>
      <xdr:rowOff>27940</xdr:rowOff>
    </xdr:to>
    <xdr:sp macro="" textlink="">
      <xdr:nvSpPr>
        <xdr:cNvPr id="347" name="円/楕円 346"/>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38117</xdr:rowOff>
    </xdr:from>
    <xdr:ext cx="762000" cy="259045"/>
    <xdr:sp macro="" textlink="">
      <xdr:nvSpPr>
        <xdr:cNvPr id="348" name="テキスト ボックス 347"/>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9" name="円/楕円 348"/>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50" name="テキスト ボックス 349"/>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51" name="円/楕円 350"/>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52" name="テキスト ボックス 351"/>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公債費算入される地方債が</a:t>
          </a:r>
          <a:r>
            <a:rPr kumimoji="1" lang="en-US" altLang="ja-JP" sz="1300">
              <a:latin typeface="ＭＳ Ｐゴシック"/>
            </a:rPr>
            <a:t>2.3</a:t>
          </a:r>
          <a:r>
            <a:rPr kumimoji="1" lang="ja-JP" altLang="en-US" sz="1300">
              <a:latin typeface="ＭＳ Ｐゴシック"/>
            </a:rPr>
            <a:t>億円増加したことに加え、標準財政規模が</a:t>
          </a:r>
          <a:r>
            <a:rPr kumimoji="1" lang="en-US" altLang="ja-JP" sz="1300">
              <a:latin typeface="ＭＳ Ｐゴシック"/>
            </a:rPr>
            <a:t>2.2</a:t>
          </a:r>
          <a:r>
            <a:rPr kumimoji="1" lang="ja-JP" altLang="en-US" sz="1300">
              <a:latin typeface="ＭＳ Ｐゴシック"/>
            </a:rPr>
            <a:t>億増加したことにより、実質公債費比率が</a:t>
          </a:r>
          <a:r>
            <a:rPr kumimoji="1" lang="en-US" altLang="ja-JP" sz="1300">
              <a:latin typeface="ＭＳ Ｐゴシック"/>
            </a:rPr>
            <a:t>0.5</a:t>
          </a:r>
          <a:r>
            <a:rPr kumimoji="1" lang="ja-JP" altLang="en-US" sz="1300">
              <a:latin typeface="ＭＳ Ｐゴシック"/>
            </a:rPr>
            <a:t>％減少した。類似団体平均を下回っているが、今後とも引き続き水準を抑えるように努めていく。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77833</xdr:rowOff>
    </xdr:from>
    <xdr:to>
      <xdr:col>24</xdr:col>
      <xdr:colOff>558800</xdr:colOff>
      <xdr:row>39</xdr:row>
      <xdr:rowOff>112304</xdr:rowOff>
    </xdr:to>
    <xdr:cxnSp macro="">
      <xdr:nvCxnSpPr>
        <xdr:cNvPr id="387" name="直線コネクタ 386"/>
        <xdr:cNvCxnSpPr/>
      </xdr:nvCxnSpPr>
      <xdr:spPr>
        <a:xfrm flipV="1">
          <a:off x="16179800" y="676438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112304</xdr:rowOff>
    </xdr:from>
    <xdr:to>
      <xdr:col>23</xdr:col>
      <xdr:colOff>406400</xdr:colOff>
      <xdr:row>40</xdr:row>
      <xdr:rowOff>23585</xdr:rowOff>
    </xdr:to>
    <xdr:cxnSp macro="">
      <xdr:nvCxnSpPr>
        <xdr:cNvPr id="390" name="直線コネクタ 389"/>
        <xdr:cNvCxnSpPr/>
      </xdr:nvCxnSpPr>
      <xdr:spPr>
        <a:xfrm flipV="1">
          <a:off x="15290800" y="679885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2" name="テキスト ボックス 39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23585</xdr:rowOff>
    </xdr:from>
    <xdr:to>
      <xdr:col>22</xdr:col>
      <xdr:colOff>203200</xdr:colOff>
      <xdr:row>40</xdr:row>
      <xdr:rowOff>140788</xdr:rowOff>
    </xdr:to>
    <xdr:cxnSp macro="">
      <xdr:nvCxnSpPr>
        <xdr:cNvPr id="393" name="直線コネクタ 392"/>
        <xdr:cNvCxnSpPr/>
      </xdr:nvCxnSpPr>
      <xdr:spPr>
        <a:xfrm flipV="1">
          <a:off x="14401800" y="6881585"/>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5" name="テキスト ボックス 394"/>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140788</xdr:rowOff>
    </xdr:from>
    <xdr:to>
      <xdr:col>21</xdr:col>
      <xdr:colOff>0</xdr:colOff>
      <xdr:row>41</xdr:row>
      <xdr:rowOff>169273</xdr:rowOff>
    </xdr:to>
    <xdr:cxnSp macro="">
      <xdr:nvCxnSpPr>
        <xdr:cNvPr id="396" name="直線コネクタ 395"/>
        <xdr:cNvCxnSpPr/>
      </xdr:nvCxnSpPr>
      <xdr:spPr>
        <a:xfrm flipV="1">
          <a:off x="13512800" y="6998788"/>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8" name="テキスト ボックス 397"/>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27033</xdr:rowOff>
    </xdr:from>
    <xdr:to>
      <xdr:col>24</xdr:col>
      <xdr:colOff>609600</xdr:colOff>
      <xdr:row>39</xdr:row>
      <xdr:rowOff>128633</xdr:rowOff>
    </xdr:to>
    <xdr:sp macro="" textlink="">
      <xdr:nvSpPr>
        <xdr:cNvPr id="406" name="円/楕円 405"/>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43560</xdr:rowOff>
    </xdr:from>
    <xdr:ext cx="762000" cy="259045"/>
    <xdr:sp macro="" textlink="">
      <xdr:nvSpPr>
        <xdr:cNvPr id="407"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61504</xdr:rowOff>
    </xdr:from>
    <xdr:to>
      <xdr:col>23</xdr:col>
      <xdr:colOff>457200</xdr:colOff>
      <xdr:row>39</xdr:row>
      <xdr:rowOff>163104</xdr:rowOff>
    </xdr:to>
    <xdr:sp macro="" textlink="">
      <xdr:nvSpPr>
        <xdr:cNvPr id="408" name="円/楕円 407"/>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1831</xdr:rowOff>
    </xdr:from>
    <xdr:ext cx="736600" cy="259045"/>
    <xdr:sp macro="" textlink="">
      <xdr:nvSpPr>
        <xdr:cNvPr id="409" name="テキスト ボックス 408"/>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410" name="円/楕円 409"/>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411" name="テキスト ボックス 41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89988</xdr:rowOff>
    </xdr:from>
    <xdr:to>
      <xdr:col>21</xdr:col>
      <xdr:colOff>50800</xdr:colOff>
      <xdr:row>41</xdr:row>
      <xdr:rowOff>20138</xdr:rowOff>
    </xdr:to>
    <xdr:sp macro="" textlink="">
      <xdr:nvSpPr>
        <xdr:cNvPr id="412" name="円/楕円 411"/>
        <xdr:cNvSpPr/>
      </xdr:nvSpPr>
      <xdr:spPr>
        <a:xfrm>
          <a:off x="14351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30315</xdr:rowOff>
    </xdr:from>
    <xdr:ext cx="762000" cy="259045"/>
    <xdr:sp macro="" textlink="">
      <xdr:nvSpPr>
        <xdr:cNvPr id="413" name="テキスト ボックス 412"/>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118473</xdr:rowOff>
    </xdr:from>
    <xdr:to>
      <xdr:col>19</xdr:col>
      <xdr:colOff>533400</xdr:colOff>
      <xdr:row>42</xdr:row>
      <xdr:rowOff>48623</xdr:rowOff>
    </xdr:to>
    <xdr:sp macro="" textlink="">
      <xdr:nvSpPr>
        <xdr:cNvPr id="414" name="円/楕円 413"/>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33400</xdr:rowOff>
    </xdr:from>
    <xdr:ext cx="762000" cy="259045"/>
    <xdr:sp macro="" textlink="">
      <xdr:nvSpPr>
        <xdr:cNvPr id="415" name="テキスト ボックス 414"/>
        <xdr:cNvSpPr txBox="1"/>
      </xdr:nvSpPr>
      <xdr:spPr>
        <a:xfrm>
          <a:off x="13131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将来負担額のうち、公営企業債の繰入見込額が</a:t>
          </a:r>
          <a:r>
            <a:rPr kumimoji="1" lang="en-US" altLang="ja-JP" sz="1300">
              <a:latin typeface="ＭＳ Ｐゴシック"/>
            </a:rPr>
            <a:t>25.8</a:t>
          </a:r>
          <a:r>
            <a:rPr kumimoji="1" lang="ja-JP" altLang="en-US" sz="1300">
              <a:latin typeface="ＭＳ Ｐゴシック"/>
            </a:rPr>
            <a:t>億円、退職手当負担見込額が</a:t>
          </a:r>
          <a:r>
            <a:rPr kumimoji="1" lang="en-US" altLang="ja-JP" sz="1300">
              <a:latin typeface="ＭＳ Ｐゴシック"/>
            </a:rPr>
            <a:t>10.2</a:t>
          </a:r>
          <a:r>
            <a:rPr kumimoji="1" lang="ja-JP" altLang="en-US" sz="1300">
              <a:latin typeface="ＭＳ Ｐゴシック"/>
            </a:rPr>
            <a:t>億円減少したことに加え、庁舎建設基金などの充当可能基金が</a:t>
          </a:r>
          <a:r>
            <a:rPr kumimoji="1" lang="en-US" altLang="ja-JP" sz="1300">
              <a:latin typeface="ＭＳ Ｐゴシック"/>
            </a:rPr>
            <a:t>12.3</a:t>
          </a:r>
          <a:r>
            <a:rPr kumimoji="1" lang="ja-JP" altLang="en-US" sz="1300">
              <a:latin typeface="ＭＳ Ｐゴシック"/>
            </a:rPr>
            <a:t>億円増加した。また、標準財政規模が</a:t>
          </a:r>
          <a:r>
            <a:rPr kumimoji="1" lang="en-US" altLang="ja-JP" sz="1300">
              <a:latin typeface="ＭＳ Ｐゴシック"/>
            </a:rPr>
            <a:t>2.2</a:t>
          </a:r>
          <a:r>
            <a:rPr kumimoji="1" lang="ja-JP" altLang="en-US" sz="1300">
              <a:latin typeface="ＭＳ Ｐゴシック"/>
            </a:rPr>
            <a:t>億円増加したこと等により、前年度と比べ</a:t>
          </a:r>
          <a:r>
            <a:rPr kumimoji="1" lang="en-US" altLang="ja-JP" sz="1300">
              <a:latin typeface="ＭＳ Ｐゴシック"/>
            </a:rPr>
            <a:t>9.4</a:t>
          </a:r>
          <a:r>
            <a:rPr kumimoji="1" lang="ja-JP" altLang="en-US" sz="1300">
              <a:latin typeface="ＭＳ Ｐゴシック"/>
            </a:rPr>
            <a:t>％減少した。今後も、地方債の借入抑制や償還を計画的に行い、財政の健全化に努める。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28726</xdr:rowOff>
    </xdr:from>
    <xdr:to>
      <xdr:col>24</xdr:col>
      <xdr:colOff>558800</xdr:colOff>
      <xdr:row>15</xdr:row>
      <xdr:rowOff>136737</xdr:rowOff>
    </xdr:to>
    <xdr:cxnSp macro="">
      <xdr:nvCxnSpPr>
        <xdr:cNvPr id="451" name="直線コネクタ 450"/>
        <xdr:cNvCxnSpPr/>
      </xdr:nvCxnSpPr>
      <xdr:spPr>
        <a:xfrm flipV="1">
          <a:off x="16179800" y="2600476"/>
          <a:ext cx="8382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136737</xdr:rowOff>
    </xdr:from>
    <xdr:to>
      <xdr:col>23</xdr:col>
      <xdr:colOff>406400</xdr:colOff>
      <xdr:row>16</xdr:row>
      <xdr:rowOff>159476</xdr:rowOff>
    </xdr:to>
    <xdr:cxnSp macro="">
      <xdr:nvCxnSpPr>
        <xdr:cNvPr id="454" name="直線コネクタ 453"/>
        <xdr:cNvCxnSpPr/>
      </xdr:nvCxnSpPr>
      <xdr:spPr>
        <a:xfrm flipV="1">
          <a:off x="15290800" y="2708487"/>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56" name="テキスト ボックス 455"/>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159476</xdr:rowOff>
    </xdr:from>
    <xdr:to>
      <xdr:col>22</xdr:col>
      <xdr:colOff>203200</xdr:colOff>
      <xdr:row>18</xdr:row>
      <xdr:rowOff>59025</xdr:rowOff>
    </xdr:to>
    <xdr:cxnSp macro="">
      <xdr:nvCxnSpPr>
        <xdr:cNvPr id="457" name="直線コネクタ 456"/>
        <xdr:cNvCxnSpPr/>
      </xdr:nvCxnSpPr>
      <xdr:spPr>
        <a:xfrm flipV="1">
          <a:off x="14401800" y="2902676"/>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8" name="フローチャート : 判断 45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59" name="テキスト ボックス 458"/>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59025</xdr:rowOff>
    </xdr:from>
    <xdr:to>
      <xdr:col>21</xdr:col>
      <xdr:colOff>0</xdr:colOff>
      <xdr:row>21</xdr:row>
      <xdr:rowOff>26126</xdr:rowOff>
    </xdr:to>
    <xdr:cxnSp macro="">
      <xdr:nvCxnSpPr>
        <xdr:cNvPr id="460" name="直線コネクタ 459"/>
        <xdr:cNvCxnSpPr/>
      </xdr:nvCxnSpPr>
      <xdr:spPr>
        <a:xfrm flipV="1">
          <a:off x="13512800" y="3145125"/>
          <a:ext cx="889000" cy="48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1" name="フローチャート : 判断 460"/>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2" name="テキスト ボックス 461"/>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3" name="フローチャート : 判断 462"/>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4" name="テキスト ボックス 463"/>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149376</xdr:rowOff>
    </xdr:from>
    <xdr:to>
      <xdr:col>24</xdr:col>
      <xdr:colOff>609600</xdr:colOff>
      <xdr:row>15</xdr:row>
      <xdr:rowOff>79526</xdr:rowOff>
    </xdr:to>
    <xdr:sp macro="" textlink="">
      <xdr:nvSpPr>
        <xdr:cNvPr id="470" name="円/楕円 469"/>
        <xdr:cNvSpPr/>
      </xdr:nvSpPr>
      <xdr:spPr>
        <a:xfrm>
          <a:off x="169672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165903</xdr:rowOff>
    </xdr:from>
    <xdr:ext cx="762000" cy="259045"/>
    <xdr:sp macro="" textlink="">
      <xdr:nvSpPr>
        <xdr:cNvPr id="471" name="将来負担の状況該当値テキスト"/>
        <xdr:cNvSpPr txBox="1"/>
      </xdr:nvSpPr>
      <xdr:spPr>
        <a:xfrm>
          <a:off x="17106900" y="23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85937</xdr:rowOff>
    </xdr:from>
    <xdr:to>
      <xdr:col>23</xdr:col>
      <xdr:colOff>457200</xdr:colOff>
      <xdr:row>16</xdr:row>
      <xdr:rowOff>16087</xdr:rowOff>
    </xdr:to>
    <xdr:sp macro="" textlink="">
      <xdr:nvSpPr>
        <xdr:cNvPr id="472" name="円/楕円 471"/>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26264</xdr:rowOff>
    </xdr:from>
    <xdr:ext cx="736600" cy="259045"/>
    <xdr:sp macro="" textlink="">
      <xdr:nvSpPr>
        <xdr:cNvPr id="473" name="テキスト ボックス 472"/>
        <xdr:cNvSpPr txBox="1"/>
      </xdr:nvSpPr>
      <xdr:spPr>
        <a:xfrm>
          <a:off x="15798800" y="242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108676</xdr:rowOff>
    </xdr:from>
    <xdr:to>
      <xdr:col>22</xdr:col>
      <xdr:colOff>254000</xdr:colOff>
      <xdr:row>17</xdr:row>
      <xdr:rowOff>38826</xdr:rowOff>
    </xdr:to>
    <xdr:sp macro="" textlink="">
      <xdr:nvSpPr>
        <xdr:cNvPr id="474" name="円/楕円 473"/>
        <xdr:cNvSpPr/>
      </xdr:nvSpPr>
      <xdr:spPr>
        <a:xfrm>
          <a:off x="15240000" y="28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49003</xdr:rowOff>
    </xdr:from>
    <xdr:ext cx="762000" cy="259045"/>
    <xdr:sp macro="" textlink="">
      <xdr:nvSpPr>
        <xdr:cNvPr id="475" name="テキスト ボックス 474"/>
        <xdr:cNvSpPr txBox="1"/>
      </xdr:nvSpPr>
      <xdr:spPr>
        <a:xfrm>
          <a:off x="14909800" y="26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8225</xdr:rowOff>
    </xdr:from>
    <xdr:to>
      <xdr:col>21</xdr:col>
      <xdr:colOff>50800</xdr:colOff>
      <xdr:row>18</xdr:row>
      <xdr:rowOff>109825</xdr:rowOff>
    </xdr:to>
    <xdr:sp macro="" textlink="">
      <xdr:nvSpPr>
        <xdr:cNvPr id="476" name="円/楕円 475"/>
        <xdr:cNvSpPr/>
      </xdr:nvSpPr>
      <xdr:spPr>
        <a:xfrm>
          <a:off x="14351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94602</xdr:rowOff>
    </xdr:from>
    <xdr:ext cx="762000" cy="259045"/>
    <xdr:sp macro="" textlink="">
      <xdr:nvSpPr>
        <xdr:cNvPr id="477" name="テキスト ボックス 476"/>
        <xdr:cNvSpPr txBox="1"/>
      </xdr:nvSpPr>
      <xdr:spPr>
        <a:xfrm>
          <a:off x="14020800" y="31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146776</xdr:rowOff>
    </xdr:from>
    <xdr:to>
      <xdr:col>19</xdr:col>
      <xdr:colOff>533400</xdr:colOff>
      <xdr:row>21</xdr:row>
      <xdr:rowOff>76926</xdr:rowOff>
    </xdr:to>
    <xdr:sp macro="" textlink="">
      <xdr:nvSpPr>
        <xdr:cNvPr id="478" name="円/楕円 477"/>
        <xdr:cNvSpPr/>
      </xdr:nvSpPr>
      <xdr:spPr>
        <a:xfrm>
          <a:off x="13462000" y="35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61703</xdr:rowOff>
    </xdr:from>
    <xdr:ext cx="762000" cy="259045"/>
    <xdr:sp macro="" textlink="">
      <xdr:nvSpPr>
        <xdr:cNvPr id="479" name="テキスト ボックス 478"/>
        <xdr:cNvSpPr txBox="1"/>
      </xdr:nvSpPr>
      <xdr:spPr>
        <a:xfrm>
          <a:off x="13131800" y="366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245,389
240,355
27.46
70,450,992
65,752,774
4,435,641
41,813,474
57,288,459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25.0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定数適正化計画に基づく職員数の削減により、人件費に係る経常収支比率は類似団体を下回っている。また、人件費及び人件費に準ずる費用の一人当たりの決算額では、賃金（物件費）が類似団体平均を</a:t>
          </a:r>
          <a:r>
            <a:rPr kumimoji="1" lang="en-US" altLang="ja-JP" sz="1300">
              <a:latin typeface="ＭＳ Ｐゴシック"/>
            </a:rPr>
            <a:t>85.3</a:t>
          </a:r>
          <a:r>
            <a:rPr kumimoji="1" lang="ja-JP" altLang="en-US" sz="1300">
              <a:latin typeface="ＭＳ Ｐゴシック"/>
            </a:rPr>
            <a:t>％上回っているが、人件費分としては</a:t>
          </a:r>
          <a:r>
            <a:rPr kumimoji="1" lang="en-US" altLang="ja-JP" sz="1300">
              <a:latin typeface="ＭＳ Ｐゴシック"/>
            </a:rPr>
            <a:t>27.2</a:t>
          </a:r>
          <a:r>
            <a:rPr kumimoji="1" lang="ja-JP" altLang="en-US" sz="1300">
              <a:latin typeface="ＭＳ Ｐゴシック"/>
            </a:rPr>
            <a:t>％下回っている。これは、臨時職員等の多様な任用制度を積極的に活用し、職員数を削減していることによるものである。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72572</xdr:rowOff>
    </xdr:from>
    <xdr:to>
      <xdr:col>7</xdr:col>
      <xdr:colOff>15875</xdr:colOff>
      <xdr:row>34</xdr:row>
      <xdr:rowOff>83457</xdr:rowOff>
    </xdr:to>
    <xdr:cxnSp macro="">
      <xdr:nvCxnSpPr>
        <xdr:cNvPr id="66" name="直線コネクタ 65"/>
        <xdr:cNvCxnSpPr/>
      </xdr:nvCxnSpPr>
      <xdr:spPr>
        <a:xfrm>
          <a:off x="3987800" y="590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72572</xdr:rowOff>
    </xdr:from>
    <xdr:to>
      <xdr:col>5</xdr:col>
      <xdr:colOff>549275</xdr:colOff>
      <xdr:row>35</xdr:row>
      <xdr:rowOff>9978</xdr:rowOff>
    </xdr:to>
    <xdr:cxnSp macro="">
      <xdr:nvCxnSpPr>
        <xdr:cNvPr id="69" name="直線コネクタ 68"/>
        <xdr:cNvCxnSpPr/>
      </xdr:nvCxnSpPr>
      <xdr:spPr>
        <a:xfrm flipV="1">
          <a:off x="3098800" y="5901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9978</xdr:rowOff>
    </xdr:from>
    <xdr:to>
      <xdr:col>4</xdr:col>
      <xdr:colOff>346075</xdr:colOff>
      <xdr:row>35</xdr:row>
      <xdr:rowOff>97064</xdr:rowOff>
    </xdr:to>
    <xdr:cxnSp macro="">
      <xdr:nvCxnSpPr>
        <xdr:cNvPr id="72" name="直線コネクタ 71"/>
        <xdr:cNvCxnSpPr/>
      </xdr:nvCxnSpPr>
      <xdr:spPr>
        <a:xfrm flipV="1">
          <a:off x="2209800" y="60107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75293</xdr:rowOff>
    </xdr:from>
    <xdr:to>
      <xdr:col>3</xdr:col>
      <xdr:colOff>142875</xdr:colOff>
      <xdr:row>35</xdr:row>
      <xdr:rowOff>97064</xdr:rowOff>
    </xdr:to>
    <xdr:cxnSp macro="">
      <xdr:nvCxnSpPr>
        <xdr:cNvPr id="75" name="直線コネクタ 74"/>
        <xdr:cNvCxnSpPr/>
      </xdr:nvCxnSpPr>
      <xdr:spPr>
        <a:xfrm>
          <a:off x="1320800" y="607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32657</xdr:rowOff>
    </xdr:from>
    <xdr:to>
      <xdr:col>7</xdr:col>
      <xdr:colOff>66675</xdr:colOff>
      <xdr:row>34</xdr:row>
      <xdr:rowOff>134257</xdr:rowOff>
    </xdr:to>
    <xdr:sp macro="" textlink="">
      <xdr:nvSpPr>
        <xdr:cNvPr id="85" name="円/楕円 84"/>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49184</xdr:rowOff>
    </xdr:from>
    <xdr:ext cx="762000" cy="259045"/>
    <xdr:sp macro="" textlink="">
      <xdr:nvSpPr>
        <xdr:cNvPr id="86" name="人件費該当値テキスト"/>
        <xdr:cNvSpPr txBox="1"/>
      </xdr:nvSpPr>
      <xdr:spPr>
        <a:xfrm>
          <a:off x="4914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21772</xdr:rowOff>
    </xdr:from>
    <xdr:to>
      <xdr:col>5</xdr:col>
      <xdr:colOff>600075</xdr:colOff>
      <xdr:row>34</xdr:row>
      <xdr:rowOff>123372</xdr:rowOff>
    </xdr:to>
    <xdr:sp macro="" textlink="">
      <xdr:nvSpPr>
        <xdr:cNvPr id="87" name="円/楕円 86"/>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133549</xdr:rowOff>
    </xdr:from>
    <xdr:ext cx="736600" cy="259045"/>
    <xdr:sp macro="" textlink="">
      <xdr:nvSpPr>
        <xdr:cNvPr id="88" name="テキスト ボックス 87"/>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130628</xdr:rowOff>
    </xdr:from>
    <xdr:to>
      <xdr:col>4</xdr:col>
      <xdr:colOff>396875</xdr:colOff>
      <xdr:row>35</xdr:row>
      <xdr:rowOff>60778</xdr:rowOff>
    </xdr:to>
    <xdr:sp macro="" textlink="">
      <xdr:nvSpPr>
        <xdr:cNvPr id="89" name="円/楕円 88"/>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70955</xdr:rowOff>
    </xdr:from>
    <xdr:ext cx="762000" cy="259045"/>
    <xdr:sp macro="" textlink="">
      <xdr:nvSpPr>
        <xdr:cNvPr id="90" name="テキスト ボックス 89"/>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1" name="円/楕円 90"/>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2" name="テキスト ボックス 91"/>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24493</xdr:rowOff>
    </xdr:from>
    <xdr:to>
      <xdr:col>1</xdr:col>
      <xdr:colOff>676275</xdr:colOff>
      <xdr:row>35</xdr:row>
      <xdr:rowOff>126093</xdr:rowOff>
    </xdr:to>
    <xdr:sp macro="" textlink="">
      <xdr:nvSpPr>
        <xdr:cNvPr id="93" name="円/楕円 92"/>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136270</xdr:rowOff>
    </xdr:from>
    <xdr:ext cx="762000" cy="259045"/>
    <xdr:sp macro="" textlink="">
      <xdr:nvSpPr>
        <xdr:cNvPr id="94" name="テキスト ボックス 93"/>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類似団体平均、埼玉県平均を上回っている。これは、本市においては正規職員数を抑制し、臨時職員等の多様な任用制度を積極的に活用していることで、人件費から賃金（物件費）へ移行していることが要因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139700</xdr:rowOff>
    </xdr:to>
    <xdr:cxnSp macro="">
      <xdr:nvCxnSpPr>
        <xdr:cNvPr id="127" name="直線コネクタ 126"/>
        <xdr:cNvCxnSpPr/>
      </xdr:nvCxnSpPr>
      <xdr:spPr>
        <a:xfrm>
          <a:off x="15671800" y="3479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133350</xdr:rowOff>
    </xdr:from>
    <xdr:to>
      <xdr:col>22</xdr:col>
      <xdr:colOff>565150</xdr:colOff>
      <xdr:row>20</xdr:row>
      <xdr:rowOff>50800</xdr:rowOff>
    </xdr:to>
    <xdr:cxnSp macro="">
      <xdr:nvCxnSpPr>
        <xdr:cNvPr id="130" name="直線コネクタ 129"/>
        <xdr:cNvCxnSpPr/>
      </xdr:nvCxnSpPr>
      <xdr:spPr>
        <a:xfrm>
          <a:off x="14782800" y="339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95250</xdr:rowOff>
    </xdr:from>
    <xdr:to>
      <xdr:col>21</xdr:col>
      <xdr:colOff>361950</xdr:colOff>
      <xdr:row>19</xdr:row>
      <xdr:rowOff>133350</xdr:rowOff>
    </xdr:to>
    <xdr:cxnSp macro="">
      <xdr:nvCxnSpPr>
        <xdr:cNvPr id="133" name="直線コネクタ 132"/>
        <xdr:cNvCxnSpPr/>
      </xdr:nvCxnSpPr>
      <xdr:spPr>
        <a:xfrm>
          <a:off x="13893800" y="335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165100</xdr:rowOff>
    </xdr:from>
    <xdr:to>
      <xdr:col>20</xdr:col>
      <xdr:colOff>158750</xdr:colOff>
      <xdr:row>19</xdr:row>
      <xdr:rowOff>95250</xdr:rowOff>
    </xdr:to>
    <xdr:cxnSp macro="">
      <xdr:nvCxnSpPr>
        <xdr:cNvPr id="136" name="直線コネクタ 135"/>
        <xdr:cNvCxnSpPr/>
      </xdr:nvCxnSpPr>
      <xdr:spPr>
        <a:xfrm>
          <a:off x="13004800" y="325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88900</xdr:rowOff>
    </xdr:from>
    <xdr:to>
      <xdr:col>24</xdr:col>
      <xdr:colOff>82550</xdr:colOff>
      <xdr:row>21</xdr:row>
      <xdr:rowOff>19050</xdr:rowOff>
    </xdr:to>
    <xdr:sp macro="" textlink="">
      <xdr:nvSpPr>
        <xdr:cNvPr id="146" name="円/楕円 145"/>
        <xdr:cNvSpPr/>
      </xdr:nvSpPr>
      <xdr:spPr>
        <a:xfrm>
          <a:off x="164592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60977</xdr:rowOff>
    </xdr:from>
    <xdr:ext cx="762000" cy="259045"/>
    <xdr:sp macro="" textlink="">
      <xdr:nvSpPr>
        <xdr:cNvPr id="147" name="物件費該当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0</xdr:rowOff>
    </xdr:from>
    <xdr:to>
      <xdr:col>22</xdr:col>
      <xdr:colOff>615950</xdr:colOff>
      <xdr:row>20</xdr:row>
      <xdr:rowOff>101600</xdr:rowOff>
    </xdr:to>
    <xdr:sp macro="" textlink="">
      <xdr:nvSpPr>
        <xdr:cNvPr id="148" name="円/楕円 147"/>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86377</xdr:rowOff>
    </xdr:from>
    <xdr:ext cx="736600" cy="259045"/>
    <xdr:sp macro="" textlink="">
      <xdr:nvSpPr>
        <xdr:cNvPr id="149" name="テキスト ボックス 148"/>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82550</xdr:rowOff>
    </xdr:from>
    <xdr:to>
      <xdr:col>21</xdr:col>
      <xdr:colOff>412750</xdr:colOff>
      <xdr:row>20</xdr:row>
      <xdr:rowOff>12700</xdr:rowOff>
    </xdr:to>
    <xdr:sp macro="" textlink="">
      <xdr:nvSpPr>
        <xdr:cNvPr id="150" name="円/楕円 149"/>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168927</xdr:rowOff>
    </xdr:from>
    <xdr:ext cx="762000" cy="259045"/>
    <xdr:sp macro="" textlink="">
      <xdr:nvSpPr>
        <xdr:cNvPr id="151" name="テキスト ボックス 150"/>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44450</xdr:rowOff>
    </xdr:from>
    <xdr:to>
      <xdr:col>20</xdr:col>
      <xdr:colOff>209550</xdr:colOff>
      <xdr:row>19</xdr:row>
      <xdr:rowOff>146050</xdr:rowOff>
    </xdr:to>
    <xdr:sp macro="" textlink="">
      <xdr:nvSpPr>
        <xdr:cNvPr id="152" name="円/楕円 151"/>
        <xdr:cNvSpPr/>
      </xdr:nvSpPr>
      <xdr:spPr>
        <a:xfrm>
          <a:off x="13843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130827</xdr:rowOff>
    </xdr:from>
    <xdr:ext cx="762000" cy="259045"/>
    <xdr:sp macro="" textlink="">
      <xdr:nvSpPr>
        <xdr:cNvPr id="153" name="テキスト ボックス 152"/>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4" name="円/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扶助費にかかる経常収支比率は、類似団体平均及び埼玉県平均を下回る水準を維持している。これは、本市の高齢化比率が</a:t>
          </a:r>
          <a:r>
            <a:rPr kumimoji="1" lang="en-US" altLang="ja-JP" sz="1300">
              <a:latin typeface="ＭＳ Ｐゴシック"/>
            </a:rPr>
            <a:t>22.0</a:t>
          </a:r>
          <a:r>
            <a:rPr kumimoji="1" lang="ja-JP" altLang="en-US" sz="1300">
              <a:latin typeface="ＭＳ Ｐゴシック"/>
            </a:rPr>
            <a:t>％（平成２６年４月現在）と、埼玉県内の市町村と比較して低いことが一因である。今後も生活保護費や自立支援給付費などの増加が見込まれるが、適正な扶助費の支給に努めていく。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139700</xdr:rowOff>
    </xdr:to>
    <xdr:cxnSp macro="">
      <xdr:nvCxnSpPr>
        <xdr:cNvPr id="188" name="直線コネクタ 187"/>
        <xdr:cNvCxnSpPr/>
      </xdr:nvCxnSpPr>
      <xdr:spPr>
        <a:xfrm>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12700</xdr:rowOff>
    </xdr:to>
    <xdr:cxnSp macro="">
      <xdr:nvCxnSpPr>
        <xdr:cNvPr id="191" name="直線コネクタ 190"/>
        <xdr:cNvCxnSpPr/>
      </xdr:nvCxnSpPr>
      <xdr:spPr>
        <a:xfrm>
          <a:off x="3098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133350</xdr:rowOff>
    </xdr:to>
    <xdr:cxnSp macro="">
      <xdr:nvCxnSpPr>
        <xdr:cNvPr id="194" name="直線コネクタ 193"/>
        <xdr:cNvCxnSpPr/>
      </xdr:nvCxnSpPr>
      <xdr:spPr>
        <a:xfrm>
          <a:off x="2209800" y="9423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54</xdr:row>
      <xdr:rowOff>165100</xdr:rowOff>
    </xdr:to>
    <xdr:cxnSp macro="">
      <xdr:nvCxnSpPr>
        <xdr:cNvPr id="197" name="直線コネクタ 196"/>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7" name="円/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9" name="円/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11" name="円/楕円 210"/>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212" name="テキスト ボックス 211"/>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3" name="円/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5" name="円/楕円 214"/>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6" name="テキスト ボックス 215"/>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60</xdr:row>
      <xdr:rowOff>43180</xdr:rowOff>
    </xdr:to>
    <xdr:cxnSp macro="">
      <xdr:nvCxnSpPr>
        <xdr:cNvPr id="244" name="直線コネクタ 243"/>
        <xdr:cNvCxnSpPr/>
      </xdr:nvCxnSpPr>
      <xdr:spPr>
        <a:xfrm flipV="1">
          <a:off x="16510000" y="932434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15257</xdr:rowOff>
    </xdr:from>
    <xdr:ext cx="762000" cy="259045"/>
    <xdr:sp macro="" textlink="">
      <xdr:nvSpPr>
        <xdr:cNvPr id="245"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60</xdr:row>
      <xdr:rowOff>43180</xdr:rowOff>
    </xdr:from>
    <xdr:to>
      <xdr:col>24</xdr:col>
      <xdr:colOff>120650</xdr:colOff>
      <xdr:row>60</xdr:row>
      <xdr:rowOff>43180</xdr:rowOff>
    </xdr:to>
    <xdr:cxnSp macro="">
      <xdr:nvCxnSpPr>
        <xdr:cNvPr id="246" name="直線コネクタ 245"/>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7"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8" name="直線コネクタ 247"/>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39370</xdr:rowOff>
    </xdr:to>
    <xdr:cxnSp macro="">
      <xdr:nvCxnSpPr>
        <xdr:cNvPr id="249" name="直線コネクタ 248"/>
        <xdr:cNvCxnSpPr/>
      </xdr:nvCxnSpPr>
      <xdr:spPr>
        <a:xfrm>
          <a:off x="15671800" y="9438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0"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1" name="フローチャート :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55</xdr:row>
      <xdr:rowOff>138430</xdr:rowOff>
    </xdr:to>
    <xdr:cxnSp macro="">
      <xdr:nvCxnSpPr>
        <xdr:cNvPr id="252" name="直線コネクタ 251"/>
        <xdr:cNvCxnSpPr/>
      </xdr:nvCxnSpPr>
      <xdr:spPr>
        <a:xfrm flipV="1">
          <a:off x="14782800" y="9438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4" name="テキスト ボックス 253"/>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119380</xdr:rowOff>
    </xdr:from>
    <xdr:to>
      <xdr:col>21</xdr:col>
      <xdr:colOff>361950</xdr:colOff>
      <xdr:row>55</xdr:row>
      <xdr:rowOff>138430</xdr:rowOff>
    </xdr:to>
    <xdr:cxnSp macro="">
      <xdr:nvCxnSpPr>
        <xdr:cNvPr id="255" name="直線コネクタ 254"/>
        <xdr:cNvCxnSpPr/>
      </xdr:nvCxnSpPr>
      <xdr:spPr>
        <a:xfrm>
          <a:off x="13893800" y="903478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6" name="フローチャート : 判断 255"/>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7" name="テキスト ボックス 256"/>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104140</xdr:rowOff>
    </xdr:from>
    <xdr:to>
      <xdr:col>20</xdr:col>
      <xdr:colOff>158750</xdr:colOff>
      <xdr:row>52</xdr:row>
      <xdr:rowOff>119380</xdr:rowOff>
    </xdr:to>
    <xdr:cxnSp macro="">
      <xdr:nvCxnSpPr>
        <xdr:cNvPr id="258" name="直線コネクタ 257"/>
        <xdr:cNvCxnSpPr/>
      </xdr:nvCxnSpPr>
      <xdr:spPr>
        <a:xfrm>
          <a:off x="13004800" y="901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9" name="フローチャート : 判断 258"/>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60" name="テキスト ボックス 259"/>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61" name="フローチャート :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62" name="テキスト ボックス 261"/>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8" name="円/楕円 267"/>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9"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70" name="円/楕円 269"/>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71" name="テキスト ボックス 270"/>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2" name="円/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68580</xdr:rowOff>
    </xdr:from>
    <xdr:to>
      <xdr:col>20</xdr:col>
      <xdr:colOff>209550</xdr:colOff>
      <xdr:row>52</xdr:row>
      <xdr:rowOff>170180</xdr:rowOff>
    </xdr:to>
    <xdr:sp macro="" textlink="">
      <xdr:nvSpPr>
        <xdr:cNvPr id="274" name="円/楕円 273"/>
        <xdr:cNvSpPr/>
      </xdr:nvSpPr>
      <xdr:spPr>
        <a:xfrm>
          <a:off x="13843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8907</xdr:rowOff>
    </xdr:from>
    <xdr:ext cx="762000" cy="259045"/>
    <xdr:sp macro="" textlink="">
      <xdr:nvSpPr>
        <xdr:cNvPr id="275" name="テキスト ボックス 274"/>
        <xdr:cNvSpPr txBox="1"/>
      </xdr:nvSpPr>
      <xdr:spPr>
        <a:xfrm>
          <a:off x="13512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53340</xdr:rowOff>
    </xdr:from>
    <xdr:to>
      <xdr:col>19</xdr:col>
      <xdr:colOff>6350</xdr:colOff>
      <xdr:row>52</xdr:row>
      <xdr:rowOff>154940</xdr:rowOff>
    </xdr:to>
    <xdr:sp macro="" textlink="">
      <xdr:nvSpPr>
        <xdr:cNvPr id="276" name="円/楕円 275"/>
        <xdr:cNvSpPr/>
      </xdr:nvSpPr>
      <xdr:spPr>
        <a:xfrm>
          <a:off x="12954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165117</xdr:rowOff>
    </xdr:from>
    <xdr:ext cx="762000" cy="259045"/>
    <xdr:sp macro="" textlink="">
      <xdr:nvSpPr>
        <xdr:cNvPr id="277" name="テキスト ボックス 276"/>
        <xdr:cNvSpPr txBox="1"/>
      </xdr:nvSpPr>
      <xdr:spPr>
        <a:xfrm>
          <a:off x="12623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が類似団体平均、埼玉県平均をそれぞれ大きく上回っている。これは、ごみ処理業務を一部事務組合（東埼玉資源環境組合）で行っていることから、組合に対する負担金を支出していることによるものである。市の出資する法人等各種団体への補助金については、補助目的や補助内容を精査するほか、補助対象経費及び補助率を明確化するなどし、適正な補助事業を進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115570</xdr:rowOff>
    </xdr:to>
    <xdr:cxnSp macro="">
      <xdr:nvCxnSpPr>
        <xdr:cNvPr id="309" name="直線コネクタ 308"/>
        <xdr:cNvCxnSpPr/>
      </xdr:nvCxnSpPr>
      <xdr:spPr>
        <a:xfrm flipV="1">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77487</xdr:rowOff>
    </xdr:from>
    <xdr:ext cx="762000" cy="259045"/>
    <xdr:sp macro="" textlink="">
      <xdr:nvSpPr>
        <xdr:cNvPr id="310" name="補助費等平均値テキスト"/>
        <xdr:cNvSpPr txBox="1"/>
      </xdr:nvSpPr>
      <xdr:spPr>
        <a:xfrm>
          <a:off x="16598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115570</xdr:rowOff>
    </xdr:from>
    <xdr:to>
      <xdr:col>22</xdr:col>
      <xdr:colOff>565150</xdr:colOff>
      <xdr:row>40</xdr:row>
      <xdr:rowOff>5080</xdr:rowOff>
    </xdr:to>
    <xdr:cxnSp macro="">
      <xdr:nvCxnSpPr>
        <xdr:cNvPr id="312" name="直線コネクタ 311"/>
        <xdr:cNvCxnSpPr/>
      </xdr:nvCxnSpPr>
      <xdr:spPr>
        <a:xfrm flipV="1">
          <a:off x="14782800" y="680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xdr:rowOff>
    </xdr:from>
    <xdr:to>
      <xdr:col>21</xdr:col>
      <xdr:colOff>361950</xdr:colOff>
      <xdr:row>40</xdr:row>
      <xdr:rowOff>5080</xdr:rowOff>
    </xdr:to>
    <xdr:cxnSp macro="">
      <xdr:nvCxnSpPr>
        <xdr:cNvPr id="315" name="直線コネクタ 314"/>
        <xdr:cNvCxnSpPr/>
      </xdr:nvCxnSpPr>
      <xdr:spPr>
        <a:xfrm>
          <a:off x="13893800" y="65201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5080</xdr:rowOff>
    </xdr:to>
    <xdr:cxnSp macro="">
      <xdr:nvCxnSpPr>
        <xdr:cNvPr id="318" name="直線コネクタ 317"/>
        <xdr:cNvCxnSpPr/>
      </xdr:nvCxnSpPr>
      <xdr:spPr>
        <a:xfrm>
          <a:off x="13004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22" name="テキスト ボックス 321"/>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28" name="円/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9"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64770</xdr:rowOff>
    </xdr:from>
    <xdr:to>
      <xdr:col>22</xdr:col>
      <xdr:colOff>615950</xdr:colOff>
      <xdr:row>39</xdr:row>
      <xdr:rowOff>166370</xdr:rowOff>
    </xdr:to>
    <xdr:sp macro="" textlink="">
      <xdr:nvSpPr>
        <xdr:cNvPr id="330" name="円/楕円 329"/>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151147</xdr:rowOff>
    </xdr:from>
    <xdr:ext cx="736600" cy="259045"/>
    <xdr:sp macro="" textlink="">
      <xdr:nvSpPr>
        <xdr:cNvPr id="331" name="テキスト ボックス 330"/>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125730</xdr:rowOff>
    </xdr:from>
    <xdr:to>
      <xdr:col>21</xdr:col>
      <xdr:colOff>412750</xdr:colOff>
      <xdr:row>40</xdr:row>
      <xdr:rowOff>55880</xdr:rowOff>
    </xdr:to>
    <xdr:sp macro="" textlink="">
      <xdr:nvSpPr>
        <xdr:cNvPr id="332" name="円/楕円 331"/>
        <xdr:cNvSpPr/>
      </xdr:nvSpPr>
      <xdr:spPr>
        <a:xfrm>
          <a:off x="14732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40657</xdr:rowOff>
    </xdr:from>
    <xdr:ext cx="762000" cy="259045"/>
    <xdr:sp macro="" textlink="">
      <xdr:nvSpPr>
        <xdr:cNvPr id="333" name="テキスト ボックス 332"/>
        <xdr:cNvSpPr txBox="1"/>
      </xdr:nvSpPr>
      <xdr:spPr>
        <a:xfrm>
          <a:off x="14401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125730</xdr:rowOff>
    </xdr:from>
    <xdr:to>
      <xdr:col>20</xdr:col>
      <xdr:colOff>209550</xdr:colOff>
      <xdr:row>38</xdr:row>
      <xdr:rowOff>55880</xdr:rowOff>
    </xdr:to>
    <xdr:sp macro="" textlink="">
      <xdr:nvSpPr>
        <xdr:cNvPr id="334" name="円/楕円 333"/>
        <xdr:cNvSpPr/>
      </xdr:nvSpPr>
      <xdr:spPr>
        <a:xfrm>
          <a:off x="13843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35" name="テキスト ボックス 334"/>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6" name="円/楕円 335"/>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7" name="テキスト ボックス 336"/>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公債費にかかる経常収支比率が類似団体平均、埼玉県平均より低くなっており、また、人口一人当たりの決算額も類似団体平均を</a:t>
          </a:r>
          <a:r>
            <a:rPr kumimoji="1" lang="en-US" altLang="ja-JP" sz="1300">
              <a:latin typeface="ＭＳ Ｐゴシック"/>
            </a:rPr>
            <a:t>51.7</a:t>
          </a:r>
          <a:r>
            <a:rPr kumimoji="1" lang="ja-JP" altLang="en-US" sz="1300">
              <a:latin typeface="ＭＳ Ｐゴシック"/>
            </a:rPr>
            <a:t>％下回っている。今後も臨時財政対策債を含む起債の借入れをできるだけ抑制しながら実質公債費比率の上昇を抑えるように努める。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46990</xdr:rowOff>
    </xdr:to>
    <xdr:cxnSp macro="">
      <xdr:nvCxnSpPr>
        <xdr:cNvPr id="368" name="直線コネクタ 367"/>
        <xdr:cNvCxnSpPr/>
      </xdr:nvCxnSpPr>
      <xdr:spPr>
        <a:xfrm flipV="1">
          <a:off x="3987800" y="12860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46990</xdr:rowOff>
    </xdr:to>
    <xdr:cxnSp macro="">
      <xdr:nvCxnSpPr>
        <xdr:cNvPr id="371" name="直線コネクタ 370"/>
        <xdr:cNvCxnSpPr/>
      </xdr:nvCxnSpPr>
      <xdr:spPr>
        <a:xfrm>
          <a:off x="3098800" y="12887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19558</xdr:rowOff>
    </xdr:from>
    <xdr:to>
      <xdr:col>4</xdr:col>
      <xdr:colOff>346075</xdr:colOff>
      <xdr:row>75</xdr:row>
      <xdr:rowOff>28702</xdr:rowOff>
    </xdr:to>
    <xdr:cxnSp macro="">
      <xdr:nvCxnSpPr>
        <xdr:cNvPr id="374" name="直線コネクタ 373"/>
        <xdr:cNvCxnSpPr/>
      </xdr:nvCxnSpPr>
      <xdr:spPr>
        <a:xfrm>
          <a:off x="2209800" y="12878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19558</xdr:rowOff>
    </xdr:from>
    <xdr:to>
      <xdr:col>3</xdr:col>
      <xdr:colOff>142875</xdr:colOff>
      <xdr:row>75</xdr:row>
      <xdr:rowOff>28702</xdr:rowOff>
    </xdr:to>
    <xdr:cxnSp macro="">
      <xdr:nvCxnSpPr>
        <xdr:cNvPr id="377" name="直線コネクタ 376"/>
        <xdr:cNvCxnSpPr/>
      </xdr:nvCxnSpPr>
      <xdr:spPr>
        <a:xfrm flipV="1">
          <a:off x="1320800" y="12878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7" name="円/楕円 38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9" name="円/楕円 388"/>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90" name="テキスト ボックス 389"/>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149352</xdr:rowOff>
    </xdr:from>
    <xdr:to>
      <xdr:col>4</xdr:col>
      <xdr:colOff>396875</xdr:colOff>
      <xdr:row>75</xdr:row>
      <xdr:rowOff>79502</xdr:rowOff>
    </xdr:to>
    <xdr:sp macro="" textlink="">
      <xdr:nvSpPr>
        <xdr:cNvPr id="391" name="円/楕円 390"/>
        <xdr:cNvSpPr/>
      </xdr:nvSpPr>
      <xdr:spPr>
        <a:xfrm>
          <a:off x="3048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89679</xdr:rowOff>
    </xdr:from>
    <xdr:ext cx="762000" cy="259045"/>
    <xdr:sp macro="" textlink="">
      <xdr:nvSpPr>
        <xdr:cNvPr id="392" name="テキスト ボックス 391"/>
        <xdr:cNvSpPr txBox="1"/>
      </xdr:nvSpPr>
      <xdr:spPr>
        <a:xfrm>
          <a:off x="2717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140208</xdr:rowOff>
    </xdr:from>
    <xdr:to>
      <xdr:col>3</xdr:col>
      <xdr:colOff>193675</xdr:colOff>
      <xdr:row>75</xdr:row>
      <xdr:rowOff>70358</xdr:rowOff>
    </xdr:to>
    <xdr:sp macro="" textlink="">
      <xdr:nvSpPr>
        <xdr:cNvPr id="393" name="円/楕円 392"/>
        <xdr:cNvSpPr/>
      </xdr:nvSpPr>
      <xdr:spPr>
        <a:xfrm>
          <a:off x="2159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80535</xdr:rowOff>
    </xdr:from>
    <xdr:ext cx="762000" cy="259045"/>
    <xdr:sp macro="" textlink="">
      <xdr:nvSpPr>
        <xdr:cNvPr id="394" name="テキスト ボックス 393"/>
        <xdr:cNvSpPr txBox="1"/>
      </xdr:nvSpPr>
      <xdr:spPr>
        <a:xfrm>
          <a:off x="1828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149352</xdr:rowOff>
    </xdr:from>
    <xdr:to>
      <xdr:col>1</xdr:col>
      <xdr:colOff>676275</xdr:colOff>
      <xdr:row>75</xdr:row>
      <xdr:rowOff>79502</xdr:rowOff>
    </xdr:to>
    <xdr:sp macro="" textlink="">
      <xdr:nvSpPr>
        <xdr:cNvPr id="395" name="円/楕円 394"/>
        <xdr:cNvSpPr/>
      </xdr:nvSpPr>
      <xdr:spPr>
        <a:xfrm>
          <a:off x="1270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89679</xdr:rowOff>
    </xdr:from>
    <xdr:ext cx="762000" cy="259045"/>
    <xdr:sp macro="" textlink="">
      <xdr:nvSpPr>
        <xdr:cNvPr id="396" name="テキスト ボックス 395"/>
        <xdr:cNvSpPr txBox="1"/>
      </xdr:nvSpPr>
      <xdr:spPr>
        <a:xfrm>
          <a:off x="939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は、埼玉県平均及び類似団体平均と近い値になっている。今後、事務事業の見直しによる経費の削減や、公営企業会計における使用料等の適正化による繰出金の抑制など、普通会計の負担額を減らしていくよう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143002</xdr:rowOff>
    </xdr:to>
    <xdr:cxnSp macro="">
      <xdr:nvCxnSpPr>
        <xdr:cNvPr id="427" name="直線コネクタ 426"/>
        <xdr:cNvCxnSpPr/>
      </xdr:nvCxnSpPr>
      <xdr:spPr>
        <a:xfrm>
          <a:off x="15671800" y="13257785"/>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165863</xdr:rowOff>
    </xdr:to>
    <xdr:cxnSp macro="">
      <xdr:nvCxnSpPr>
        <xdr:cNvPr id="430" name="直線コネクタ 429"/>
        <xdr:cNvCxnSpPr/>
      </xdr:nvCxnSpPr>
      <xdr:spPr>
        <a:xfrm flipV="1">
          <a:off x="14782800" y="132577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77</xdr:row>
      <xdr:rowOff>165863</xdr:rowOff>
    </xdr:to>
    <xdr:cxnSp macro="">
      <xdr:nvCxnSpPr>
        <xdr:cNvPr id="433" name="直線コネクタ 432"/>
        <xdr:cNvCxnSpPr/>
      </xdr:nvCxnSpPr>
      <xdr:spPr>
        <a:xfrm>
          <a:off x="13893800" y="12814300"/>
          <a:ext cx="889000" cy="5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40132</xdr:rowOff>
    </xdr:from>
    <xdr:to>
      <xdr:col>20</xdr:col>
      <xdr:colOff>158750</xdr:colOff>
      <xdr:row>74</xdr:row>
      <xdr:rowOff>127000</xdr:rowOff>
    </xdr:to>
    <xdr:cxnSp macro="">
      <xdr:nvCxnSpPr>
        <xdr:cNvPr id="436" name="直線コネクタ 435"/>
        <xdr:cNvCxnSpPr/>
      </xdr:nvCxnSpPr>
      <xdr:spPr>
        <a:xfrm>
          <a:off x="13004800" y="12727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6" name="円/楕円 445"/>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47"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48" name="円/楕円 447"/>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49" name="テキスト ボックス 44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0" name="円/楕円 449"/>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29990</xdr:rowOff>
    </xdr:from>
    <xdr:ext cx="762000" cy="259045"/>
    <xdr:sp macro="" textlink="">
      <xdr:nvSpPr>
        <xdr:cNvPr id="451" name="テキスト ボックス 450"/>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2" name="円/楕円 451"/>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3" name="テキスト ボックス 452"/>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160782</xdr:rowOff>
    </xdr:from>
    <xdr:to>
      <xdr:col>19</xdr:col>
      <xdr:colOff>6350</xdr:colOff>
      <xdr:row>74</xdr:row>
      <xdr:rowOff>90932</xdr:rowOff>
    </xdr:to>
    <xdr:sp macro="" textlink="">
      <xdr:nvSpPr>
        <xdr:cNvPr id="454" name="円/楕円 453"/>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101109</xdr:rowOff>
    </xdr:from>
    <xdr:ext cx="762000" cy="259045"/>
    <xdr:sp macro="" textlink="">
      <xdr:nvSpPr>
        <xdr:cNvPr id="455" name="テキスト ボックス 454"/>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埼玉県草加市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77601</xdr:rowOff>
    </xdr:from>
    <xdr:to>
      <xdr:col>4</xdr:col>
      <xdr:colOff>1117600</xdr:colOff>
      <xdr:row>19</xdr:row>
      <xdr:rowOff>130963</xdr:rowOff>
    </xdr:to>
    <xdr:cxnSp macro="">
      <xdr:nvCxnSpPr>
        <xdr:cNvPr id="52" name="直線コネクタ 51"/>
        <xdr:cNvCxnSpPr/>
      </xdr:nvCxnSpPr>
      <xdr:spPr bwMode="auto">
        <a:xfrm flipV="1">
          <a:off x="5003800" y="3382776"/>
          <a:ext cx="6477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61599</xdr:rowOff>
    </xdr:from>
    <xdr:to>
      <xdr:col>4</xdr:col>
      <xdr:colOff>469900</xdr:colOff>
      <xdr:row>19</xdr:row>
      <xdr:rowOff>130963</xdr:rowOff>
    </xdr:to>
    <xdr:cxnSp macro="">
      <xdr:nvCxnSpPr>
        <xdr:cNvPr id="55" name="直線コネクタ 54"/>
        <xdr:cNvCxnSpPr/>
      </xdr:nvCxnSpPr>
      <xdr:spPr bwMode="auto">
        <a:xfrm>
          <a:off x="4305300" y="3366774"/>
          <a:ext cx="698500" cy="6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156239</xdr:rowOff>
    </xdr:from>
    <xdr:to>
      <xdr:col>3</xdr:col>
      <xdr:colOff>904875</xdr:colOff>
      <xdr:row>19</xdr:row>
      <xdr:rowOff>61599</xdr:rowOff>
    </xdr:to>
    <xdr:cxnSp macro="">
      <xdr:nvCxnSpPr>
        <xdr:cNvPr id="58" name="直線コネクタ 57"/>
        <xdr:cNvCxnSpPr/>
      </xdr:nvCxnSpPr>
      <xdr:spPr bwMode="auto">
        <a:xfrm>
          <a:off x="3606800" y="3289964"/>
          <a:ext cx="698500" cy="7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156239</xdr:rowOff>
    </xdr:from>
    <xdr:to>
      <xdr:col>3</xdr:col>
      <xdr:colOff>206375</xdr:colOff>
      <xdr:row>18</xdr:row>
      <xdr:rowOff>157056</xdr:rowOff>
    </xdr:to>
    <xdr:cxnSp macro="">
      <xdr:nvCxnSpPr>
        <xdr:cNvPr id="61" name="直線コネクタ 60"/>
        <xdr:cNvCxnSpPr/>
      </xdr:nvCxnSpPr>
      <xdr:spPr bwMode="auto">
        <a:xfrm flipV="1">
          <a:off x="2908300" y="3289964"/>
          <a:ext cx="698500" cy="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26801</xdr:rowOff>
    </xdr:from>
    <xdr:to>
      <xdr:col>5</xdr:col>
      <xdr:colOff>34925</xdr:colOff>
      <xdr:row>19</xdr:row>
      <xdr:rowOff>128401</xdr:rowOff>
    </xdr:to>
    <xdr:sp macro="" textlink="">
      <xdr:nvSpPr>
        <xdr:cNvPr id="71" name="円/楕円 70"/>
        <xdr:cNvSpPr/>
      </xdr:nvSpPr>
      <xdr:spPr bwMode="auto">
        <a:xfrm>
          <a:off x="5600700" y="333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106828</xdr:rowOff>
    </xdr:from>
    <xdr:ext cx="762000" cy="259045"/>
    <xdr:sp macro="" textlink="">
      <xdr:nvSpPr>
        <xdr:cNvPr id="72" name="人口1人当たり決算額の推移該当値テキスト130"/>
        <xdr:cNvSpPr txBox="1"/>
      </xdr:nvSpPr>
      <xdr:spPr>
        <a:xfrm>
          <a:off x="5740400" y="324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46,971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80163</xdr:rowOff>
    </xdr:from>
    <xdr:to>
      <xdr:col>4</xdr:col>
      <xdr:colOff>520700</xdr:colOff>
      <xdr:row>20</xdr:row>
      <xdr:rowOff>10313</xdr:rowOff>
    </xdr:to>
    <xdr:sp macro="" textlink="">
      <xdr:nvSpPr>
        <xdr:cNvPr id="73" name="円/楕円 72"/>
        <xdr:cNvSpPr/>
      </xdr:nvSpPr>
      <xdr:spPr bwMode="auto">
        <a:xfrm>
          <a:off x="4953000" y="338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166540</xdr:rowOff>
    </xdr:from>
    <xdr:ext cx="736600" cy="259045"/>
    <xdr:sp macro="" textlink="">
      <xdr:nvSpPr>
        <xdr:cNvPr id="74" name="テキスト ボックス 73"/>
        <xdr:cNvSpPr txBox="1"/>
      </xdr:nvSpPr>
      <xdr:spPr>
        <a:xfrm>
          <a:off x="4622800" y="347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10799</xdr:rowOff>
    </xdr:from>
    <xdr:to>
      <xdr:col>3</xdr:col>
      <xdr:colOff>955675</xdr:colOff>
      <xdr:row>19</xdr:row>
      <xdr:rowOff>112399</xdr:rowOff>
    </xdr:to>
    <xdr:sp macro="" textlink="">
      <xdr:nvSpPr>
        <xdr:cNvPr id="75" name="円/楕円 74"/>
        <xdr:cNvSpPr/>
      </xdr:nvSpPr>
      <xdr:spPr bwMode="auto">
        <a:xfrm>
          <a:off x="4254500" y="331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97176</xdr:rowOff>
    </xdr:from>
    <xdr:ext cx="762000" cy="259045"/>
    <xdr:sp macro="" textlink="">
      <xdr:nvSpPr>
        <xdr:cNvPr id="76" name="テキスト ボックス 75"/>
        <xdr:cNvSpPr txBox="1"/>
      </xdr:nvSpPr>
      <xdr:spPr>
        <a:xfrm>
          <a:off x="3924300" y="340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105439</xdr:rowOff>
    </xdr:from>
    <xdr:to>
      <xdr:col>3</xdr:col>
      <xdr:colOff>257175</xdr:colOff>
      <xdr:row>19</xdr:row>
      <xdr:rowOff>35589</xdr:rowOff>
    </xdr:to>
    <xdr:sp macro="" textlink="">
      <xdr:nvSpPr>
        <xdr:cNvPr id="77" name="円/楕円 76"/>
        <xdr:cNvSpPr/>
      </xdr:nvSpPr>
      <xdr:spPr bwMode="auto">
        <a:xfrm>
          <a:off x="3556000" y="323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20366</xdr:rowOff>
    </xdr:from>
    <xdr:ext cx="762000" cy="259045"/>
    <xdr:sp macro="" textlink="">
      <xdr:nvSpPr>
        <xdr:cNvPr id="78" name="テキスト ボックス 77"/>
        <xdr:cNvSpPr txBox="1"/>
      </xdr:nvSpPr>
      <xdr:spPr>
        <a:xfrm>
          <a:off x="3225800" y="332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49,813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106256</xdr:rowOff>
    </xdr:from>
    <xdr:to>
      <xdr:col>2</xdr:col>
      <xdr:colOff>692150</xdr:colOff>
      <xdr:row>19</xdr:row>
      <xdr:rowOff>36406</xdr:rowOff>
    </xdr:to>
    <xdr:sp macro="" textlink="">
      <xdr:nvSpPr>
        <xdr:cNvPr id="79" name="円/楕円 78"/>
        <xdr:cNvSpPr/>
      </xdr:nvSpPr>
      <xdr:spPr bwMode="auto">
        <a:xfrm>
          <a:off x="2857500" y="323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21183</xdr:rowOff>
    </xdr:from>
    <xdr:ext cx="762000" cy="259045"/>
    <xdr:sp macro="" textlink="">
      <xdr:nvSpPr>
        <xdr:cNvPr id="80" name="テキスト ボックス 79"/>
        <xdr:cNvSpPr txBox="1"/>
      </xdr:nvSpPr>
      <xdr:spPr>
        <a:xfrm>
          <a:off x="2527300" y="332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132976</xdr:rowOff>
    </xdr:from>
    <xdr:to>
      <xdr:col>4</xdr:col>
      <xdr:colOff>1117600</xdr:colOff>
      <xdr:row>36</xdr:row>
      <xdr:rowOff>169259</xdr:rowOff>
    </xdr:to>
    <xdr:cxnSp macro="">
      <xdr:nvCxnSpPr>
        <xdr:cNvPr id="115" name="直線コネクタ 114"/>
        <xdr:cNvCxnSpPr/>
      </xdr:nvCxnSpPr>
      <xdr:spPr bwMode="auto">
        <a:xfrm>
          <a:off x="5003800" y="7086226"/>
          <a:ext cx="647700" cy="3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64495</xdr:rowOff>
    </xdr:from>
    <xdr:to>
      <xdr:col>4</xdr:col>
      <xdr:colOff>469900</xdr:colOff>
      <xdr:row>36</xdr:row>
      <xdr:rowOff>132976</xdr:rowOff>
    </xdr:to>
    <xdr:cxnSp macro="">
      <xdr:nvCxnSpPr>
        <xdr:cNvPr id="118" name="直線コネクタ 117"/>
        <xdr:cNvCxnSpPr/>
      </xdr:nvCxnSpPr>
      <xdr:spPr bwMode="auto">
        <a:xfrm>
          <a:off x="4305300" y="7017745"/>
          <a:ext cx="698500" cy="6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64495</xdr:rowOff>
    </xdr:from>
    <xdr:to>
      <xdr:col>3</xdr:col>
      <xdr:colOff>904875</xdr:colOff>
      <xdr:row>36</xdr:row>
      <xdr:rowOff>107307</xdr:rowOff>
    </xdr:to>
    <xdr:cxnSp macro="">
      <xdr:nvCxnSpPr>
        <xdr:cNvPr id="121" name="直線コネクタ 120"/>
        <xdr:cNvCxnSpPr/>
      </xdr:nvCxnSpPr>
      <xdr:spPr bwMode="auto">
        <a:xfrm flipV="1">
          <a:off x="3606800" y="7017745"/>
          <a:ext cx="698500" cy="4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301193</xdr:rowOff>
    </xdr:from>
    <xdr:to>
      <xdr:col>3</xdr:col>
      <xdr:colOff>206375</xdr:colOff>
      <xdr:row>36</xdr:row>
      <xdr:rowOff>107307</xdr:rowOff>
    </xdr:to>
    <xdr:cxnSp macro="">
      <xdr:nvCxnSpPr>
        <xdr:cNvPr id="124" name="直線コネクタ 123"/>
        <xdr:cNvCxnSpPr/>
      </xdr:nvCxnSpPr>
      <xdr:spPr bwMode="auto">
        <a:xfrm>
          <a:off x="2908300" y="6911543"/>
          <a:ext cx="698500" cy="14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118459</xdr:rowOff>
    </xdr:from>
    <xdr:to>
      <xdr:col>5</xdr:col>
      <xdr:colOff>34925</xdr:colOff>
      <xdr:row>37</xdr:row>
      <xdr:rowOff>48609</xdr:rowOff>
    </xdr:to>
    <xdr:sp macro="" textlink="">
      <xdr:nvSpPr>
        <xdr:cNvPr id="134" name="円/楕円 133"/>
        <xdr:cNvSpPr/>
      </xdr:nvSpPr>
      <xdr:spPr bwMode="auto">
        <a:xfrm>
          <a:off x="5600700" y="707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90536</xdr:rowOff>
    </xdr:from>
    <xdr:ext cx="762000" cy="259045"/>
    <xdr:sp macro="" textlink="">
      <xdr:nvSpPr>
        <xdr:cNvPr id="135" name="人口1人当たり決算額の推移該当値テキスト445"/>
        <xdr:cNvSpPr txBox="1"/>
      </xdr:nvSpPr>
      <xdr:spPr>
        <a:xfrm>
          <a:off x="5740400" y="70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82176</xdr:rowOff>
    </xdr:from>
    <xdr:to>
      <xdr:col>4</xdr:col>
      <xdr:colOff>520700</xdr:colOff>
      <xdr:row>37</xdr:row>
      <xdr:rowOff>12326</xdr:rowOff>
    </xdr:to>
    <xdr:sp macro="" textlink="">
      <xdr:nvSpPr>
        <xdr:cNvPr id="136" name="円/楕円 135"/>
        <xdr:cNvSpPr/>
      </xdr:nvSpPr>
      <xdr:spPr bwMode="auto">
        <a:xfrm>
          <a:off x="4953000" y="703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168553</xdr:rowOff>
    </xdr:from>
    <xdr:ext cx="736600" cy="259045"/>
    <xdr:sp macro="" textlink="">
      <xdr:nvSpPr>
        <xdr:cNvPr id="137" name="テキスト ボックス 136"/>
        <xdr:cNvSpPr txBox="1"/>
      </xdr:nvSpPr>
      <xdr:spPr>
        <a:xfrm>
          <a:off x="4622800" y="712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13695</xdr:rowOff>
    </xdr:from>
    <xdr:to>
      <xdr:col>3</xdr:col>
      <xdr:colOff>955675</xdr:colOff>
      <xdr:row>36</xdr:row>
      <xdr:rowOff>115295</xdr:rowOff>
    </xdr:to>
    <xdr:sp macro="" textlink="">
      <xdr:nvSpPr>
        <xdr:cNvPr id="138" name="円/楕円 137"/>
        <xdr:cNvSpPr/>
      </xdr:nvSpPr>
      <xdr:spPr bwMode="auto">
        <a:xfrm>
          <a:off x="4254500" y="696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100072</xdr:rowOff>
    </xdr:from>
    <xdr:ext cx="762000" cy="259045"/>
    <xdr:sp macro="" textlink="">
      <xdr:nvSpPr>
        <xdr:cNvPr id="139" name="テキスト ボックス 138"/>
        <xdr:cNvSpPr txBox="1"/>
      </xdr:nvSpPr>
      <xdr:spPr>
        <a:xfrm>
          <a:off x="3924300" y="70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56507</xdr:rowOff>
    </xdr:from>
    <xdr:to>
      <xdr:col>3</xdr:col>
      <xdr:colOff>257175</xdr:colOff>
      <xdr:row>36</xdr:row>
      <xdr:rowOff>158107</xdr:rowOff>
    </xdr:to>
    <xdr:sp macro="" textlink="">
      <xdr:nvSpPr>
        <xdr:cNvPr id="140" name="円/楕円 139"/>
        <xdr:cNvSpPr/>
      </xdr:nvSpPr>
      <xdr:spPr bwMode="auto">
        <a:xfrm>
          <a:off x="3556000" y="700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142884</xdr:rowOff>
    </xdr:from>
    <xdr:ext cx="762000" cy="259045"/>
    <xdr:sp macro="" textlink="">
      <xdr:nvSpPr>
        <xdr:cNvPr id="141" name="テキスト ボックス 140"/>
        <xdr:cNvSpPr txBox="1"/>
      </xdr:nvSpPr>
      <xdr:spPr>
        <a:xfrm>
          <a:off x="3225800" y="7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250393</xdr:rowOff>
    </xdr:from>
    <xdr:to>
      <xdr:col>2</xdr:col>
      <xdr:colOff>692150</xdr:colOff>
      <xdr:row>36</xdr:row>
      <xdr:rowOff>9093</xdr:rowOff>
    </xdr:to>
    <xdr:sp macro="" textlink="">
      <xdr:nvSpPr>
        <xdr:cNvPr id="142" name="円/楕円 141"/>
        <xdr:cNvSpPr/>
      </xdr:nvSpPr>
      <xdr:spPr bwMode="auto">
        <a:xfrm>
          <a:off x="28575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336770</xdr:rowOff>
    </xdr:from>
    <xdr:ext cx="762000" cy="259045"/>
    <xdr:sp macro="" textlink="">
      <xdr:nvSpPr>
        <xdr:cNvPr id="143" name="テキスト ボックス 142"/>
        <xdr:cNvSpPr txBox="1"/>
      </xdr:nvSpPr>
      <xdr:spPr>
        <a:xfrm>
          <a:off x="2527300" y="69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効率的な行財政運営を進めていることから、実質収支額は継続的に黒字を確保している。歳入は、市税が約</a:t>
          </a:r>
          <a:r>
            <a:rPr kumimoji="1" lang="en-US" altLang="ja-JP" sz="1400">
              <a:latin typeface="ＭＳ ゴシック" pitchFamily="49" charset="-128"/>
              <a:ea typeface="ＭＳ ゴシック" pitchFamily="49" charset="-128"/>
            </a:rPr>
            <a:t>758</a:t>
          </a:r>
          <a:r>
            <a:rPr kumimoji="1" lang="ja-JP" altLang="en-US" sz="1400">
              <a:latin typeface="ＭＳ ゴシック" pitchFamily="49" charset="-128"/>
              <a:ea typeface="ＭＳ ゴシック" pitchFamily="49" charset="-128"/>
            </a:rPr>
            <a:t>百万円増（＋</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％）となったものの、歳入総額が約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億円の減、一方で歳出総額も約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千万円の減となったことにより、結果的に実質収支は約</a:t>
          </a:r>
          <a:r>
            <a:rPr kumimoji="1" lang="en-US" altLang="ja-JP" sz="1400">
              <a:latin typeface="ＭＳ ゴシック" pitchFamily="49" charset="-128"/>
              <a:ea typeface="ＭＳ ゴシック" pitchFamily="49" charset="-128"/>
            </a:rPr>
            <a:t>5,500</a:t>
          </a:r>
          <a:r>
            <a:rPr kumimoji="1" lang="ja-JP" altLang="en-US" sz="1400">
              <a:latin typeface="ＭＳ ゴシック" pitchFamily="49" charset="-128"/>
              <a:ea typeface="ＭＳ ゴシック" pitchFamily="49" charset="-128"/>
            </a:rPr>
            <a:t>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財政調整基金残高は引き続き基金へ積増しを行い、対前年比</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％の増加となり、標準財政規模比は</a:t>
          </a:r>
          <a:r>
            <a:rPr kumimoji="1" lang="en-US" altLang="ja-JP" sz="1400">
              <a:latin typeface="ＭＳ ゴシック" pitchFamily="49" charset="-128"/>
              <a:ea typeface="ＭＳ ゴシック" pitchFamily="49" charset="-128"/>
            </a:rPr>
            <a:t>11.64</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各会計において財政の効率的な運用という観点で運営を行っており、連結実施赤字比率は黒字である。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今後も歳出の抑制を行っていくだけでなく、歳入の動向についても注視しながら財政の健全化を図る。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実質公債比率の分子の金額は前年度と比べ、</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百万円減少しているがが、これは元利償還金に充当できる都市計画税が増加し、算入公債費等が増となったことなどによる。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将来負担比率の分子の金額は年々減少を続けており、平成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年度までで</a:t>
          </a:r>
          <a:r>
            <a:rPr kumimoji="1" lang="en-US" altLang="ja-JP" sz="1400">
              <a:latin typeface="ＭＳ ゴシック" pitchFamily="49" charset="-128"/>
              <a:ea typeface="ＭＳ ゴシック" pitchFamily="49" charset="-128"/>
            </a:rPr>
            <a:t>30,078</a:t>
          </a:r>
          <a:r>
            <a:rPr kumimoji="1" lang="ja-JP" altLang="en-US" sz="1400">
              <a:latin typeface="ＭＳ ゴシック" pitchFamily="49" charset="-128"/>
              <a:ea typeface="ＭＳ ゴシック" pitchFamily="49" charset="-128"/>
            </a:rPr>
            <a:t>百万円の減となっている。前年度比較では</a:t>
          </a:r>
          <a:r>
            <a:rPr kumimoji="1" lang="en-US" altLang="ja-JP" sz="1400">
              <a:latin typeface="ＭＳ ゴシック" pitchFamily="49" charset="-128"/>
              <a:ea typeface="ＭＳ ゴシック" pitchFamily="49" charset="-128"/>
            </a:rPr>
            <a:t>3,368</a:t>
          </a:r>
          <a:r>
            <a:rPr kumimoji="1" lang="ja-JP" altLang="en-US" sz="1400">
              <a:latin typeface="ＭＳ ゴシック" pitchFamily="49" charset="-128"/>
              <a:ea typeface="ＭＳ ゴシック" pitchFamily="49" charset="-128"/>
            </a:rPr>
            <a:t>百万円の減となっており、これは、公営企業債の繰入見込額及び退職手当分担見込額が減少したことに加え、庁舎建設基金などの充当可能基金が増加したことによるものである。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70450992</v>
      </c>
      <c r="BO4" s="379"/>
      <c r="BP4" s="379"/>
      <c r="BQ4" s="379"/>
      <c r="BR4" s="379"/>
      <c r="BS4" s="379"/>
      <c r="BT4" s="379"/>
      <c r="BU4" s="380"/>
      <c r="BV4" s="378">
        <v>71246949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10.6</v>
      </c>
      <c r="CU4" s="556"/>
      <c r="CV4" s="556"/>
      <c r="CW4" s="556"/>
      <c r="CX4" s="556"/>
      <c r="CY4" s="556"/>
      <c r="CZ4" s="556"/>
      <c r="DA4" s="557"/>
      <c r="DB4" s="555">
        <v>10.5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65752774</v>
      </c>
      <c r="BO5" s="384"/>
      <c r="BP5" s="384"/>
      <c r="BQ5" s="384"/>
      <c r="BR5" s="384"/>
      <c r="BS5" s="384"/>
      <c r="BT5" s="384"/>
      <c r="BU5" s="385"/>
      <c r="BV5" s="383">
        <v>66389429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89.6</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4698218</v>
      </c>
      <c r="BO6" s="384"/>
      <c r="BP6" s="384"/>
      <c r="BQ6" s="384"/>
      <c r="BR6" s="384"/>
      <c r="BS6" s="384"/>
      <c r="BT6" s="384"/>
      <c r="BU6" s="385"/>
      <c r="BV6" s="383">
        <v>4857520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97.9</v>
      </c>
      <c r="CU6" s="530"/>
      <c r="CV6" s="530"/>
      <c r="CW6" s="530"/>
      <c r="CX6" s="530"/>
      <c r="CY6" s="530"/>
      <c r="CZ6" s="530"/>
      <c r="DA6" s="531"/>
      <c r="DB6" s="529">
        <v>96.7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262577</v>
      </c>
      <c r="BO7" s="384"/>
      <c r="BP7" s="384"/>
      <c r="BQ7" s="384"/>
      <c r="BR7" s="384"/>
      <c r="BS7" s="384"/>
      <c r="BT7" s="384"/>
      <c r="BU7" s="385"/>
      <c r="BV7" s="383">
        <v>477216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41813474</v>
      </c>
      <c r="CU7" s="384"/>
      <c r="CV7" s="384"/>
      <c r="CW7" s="384"/>
      <c r="CX7" s="384"/>
      <c r="CY7" s="384"/>
      <c r="CZ7" s="384"/>
      <c r="DA7" s="385"/>
      <c r="DB7" s="383">
        <v>41594473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4435641</v>
      </c>
      <c r="BO8" s="384"/>
      <c r="BP8" s="384"/>
      <c r="BQ8" s="384"/>
      <c r="BR8" s="384"/>
      <c r="BS8" s="384"/>
      <c r="BT8" s="384"/>
      <c r="BU8" s="385"/>
      <c r="BV8" s="383">
        <v>4380304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0.89</v>
      </c>
      <c r="CU8" s="493"/>
      <c r="CV8" s="493"/>
      <c r="CW8" s="493"/>
      <c r="CX8" s="493"/>
      <c r="CY8" s="493"/>
      <c r="CZ8" s="493"/>
      <c r="DA8" s="494"/>
      <c r="DB8" s="492">
        <v>0.89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243855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55337</v>
      </c>
      <c r="BO9" s="384"/>
      <c r="BP9" s="384"/>
      <c r="BQ9" s="384"/>
      <c r="BR9" s="384"/>
      <c r="BS9" s="384"/>
      <c r="BT9" s="384"/>
      <c r="BU9" s="385"/>
      <c r="BV9" s="383">
        <v>801759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10.9</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236316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337438</v>
      </c>
      <c r="BO10" s="384"/>
      <c r="BP10" s="384"/>
      <c r="BQ10" s="384"/>
      <c r="BR10" s="384"/>
      <c r="BS10" s="384"/>
      <c r="BT10" s="384"/>
      <c r="BU10" s="385"/>
      <c r="BV10" s="383">
        <v>756824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245389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218388</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240355</v>
      </c>
      <c r="S13" s="485"/>
      <c r="T13" s="485"/>
      <c r="U13" s="485"/>
      <c r="V13" s="486"/>
      <c r="W13" s="472" t="s">
        <v>123</v>
      </c>
      <c r="X13" s="396"/>
      <c r="Y13" s="396"/>
      <c r="Z13" s="396"/>
      <c r="AA13" s="396"/>
      <c r="AB13" s="397"/>
      <c r="AC13" s="359">
        <v>622</v>
      </c>
      <c r="AD13" s="360"/>
      <c r="AE13" s="360"/>
      <c r="AF13" s="360"/>
      <c r="AG13" s="361"/>
      <c r="AH13" s="359">
        <v>733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392775</v>
      </c>
      <c r="BO13" s="384"/>
      <c r="BP13" s="384"/>
      <c r="BQ13" s="384"/>
      <c r="BR13" s="384"/>
      <c r="BS13" s="384"/>
      <c r="BT13" s="384"/>
      <c r="BU13" s="385"/>
      <c r="BV13" s="383">
        <v>1340195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4.3</v>
      </c>
      <c r="CU13" s="354"/>
      <c r="CV13" s="354"/>
      <c r="CW13" s="354"/>
      <c r="CX13" s="354"/>
      <c r="CY13" s="354"/>
      <c r="CZ13" s="354"/>
      <c r="DA13" s="355"/>
      <c r="DB13" s="353">
        <v>4.8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244289</v>
      </c>
      <c r="S14" s="485"/>
      <c r="T14" s="485"/>
      <c r="U14" s="485"/>
      <c r="V14" s="486"/>
      <c r="W14" s="487"/>
      <c r="X14" s="399"/>
      <c r="Y14" s="399"/>
      <c r="Z14" s="399"/>
      <c r="AA14" s="399"/>
      <c r="AB14" s="400"/>
      <c r="AC14" s="477">
        <v>0.6</v>
      </c>
      <c r="AD14" s="478"/>
      <c r="AE14" s="478"/>
      <c r="AF14" s="478"/>
      <c r="AG14" s="479"/>
      <c r="AH14" s="477">
        <v>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25</v>
      </c>
      <c r="CU14" s="456"/>
      <c r="CV14" s="456"/>
      <c r="CW14" s="456"/>
      <c r="CX14" s="456"/>
      <c r="CY14" s="456"/>
      <c r="CZ14" s="456"/>
      <c r="DA14" s="457"/>
      <c r="DB14" s="488">
        <v>34.4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239664</v>
      </c>
      <c r="S15" s="485"/>
      <c r="T15" s="485"/>
      <c r="U15" s="485"/>
      <c r="V15" s="486"/>
      <c r="W15" s="472" t="s">
        <v>130</v>
      </c>
      <c r="X15" s="396"/>
      <c r="Y15" s="396"/>
      <c r="Z15" s="396"/>
      <c r="AA15" s="396"/>
      <c r="AB15" s="397"/>
      <c r="AC15" s="359">
        <v>26995</v>
      </c>
      <c r="AD15" s="360"/>
      <c r="AE15" s="360"/>
      <c r="AF15" s="360"/>
      <c r="AG15" s="361"/>
      <c r="AH15" s="359">
        <v>33887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27148779</v>
      </c>
      <c r="BO15" s="379"/>
      <c r="BP15" s="379"/>
      <c r="BQ15" s="379"/>
      <c r="BR15" s="379"/>
      <c r="BS15" s="379"/>
      <c r="BT15" s="379"/>
      <c r="BU15" s="380"/>
      <c r="BV15" s="378">
        <v>26763312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26.5</v>
      </c>
      <c r="AD16" s="478"/>
      <c r="AE16" s="478"/>
      <c r="AF16" s="478"/>
      <c r="AG16" s="479"/>
      <c r="AH16" s="477">
        <v>28.5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30219459</v>
      </c>
      <c r="BO16" s="384"/>
      <c r="BP16" s="384"/>
      <c r="BQ16" s="384"/>
      <c r="BR16" s="384"/>
      <c r="BS16" s="384"/>
      <c r="BT16" s="384"/>
      <c r="BU16" s="385"/>
      <c r="BV16" s="383">
        <v>29926111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74414</v>
      </c>
      <c r="AD17" s="360"/>
      <c r="AE17" s="360"/>
      <c r="AF17" s="360"/>
      <c r="AG17" s="361"/>
      <c r="AH17" s="359">
        <v>80778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35077690</v>
      </c>
      <c r="BO17" s="384"/>
      <c r="BP17" s="384"/>
      <c r="BQ17" s="384"/>
      <c r="BR17" s="384"/>
      <c r="BS17" s="384"/>
      <c r="BT17" s="384"/>
      <c r="BU17" s="385"/>
      <c r="BV17" s="383">
        <v>34699341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27.46</v>
      </c>
      <c r="M18" s="448"/>
      <c r="N18" s="448"/>
      <c r="O18" s="448"/>
      <c r="P18" s="448"/>
      <c r="Q18" s="448"/>
      <c r="R18" s="449"/>
      <c r="S18" s="449"/>
      <c r="T18" s="449"/>
      <c r="U18" s="449"/>
      <c r="V18" s="450"/>
      <c r="W18" s="464"/>
      <c r="X18" s="465"/>
      <c r="Y18" s="465"/>
      <c r="Z18" s="465"/>
      <c r="AA18" s="465"/>
      <c r="AB18" s="473"/>
      <c r="AC18" s="347">
        <v>72.900000000000006</v>
      </c>
      <c r="AD18" s="348"/>
      <c r="AE18" s="348"/>
      <c r="AF18" s="348"/>
      <c r="AG18" s="451"/>
      <c r="AH18" s="347">
        <v>67.8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38770260</v>
      </c>
      <c r="BO18" s="384"/>
      <c r="BP18" s="384"/>
      <c r="BQ18" s="384"/>
      <c r="BR18" s="384"/>
      <c r="BS18" s="384"/>
      <c r="BT18" s="384"/>
      <c r="BU18" s="385"/>
      <c r="BV18" s="383">
        <v>37405088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8880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51673185</v>
      </c>
      <c r="BO19" s="384"/>
      <c r="BP19" s="384"/>
      <c r="BQ19" s="384"/>
      <c r="BR19" s="384"/>
      <c r="BS19" s="384"/>
      <c r="BT19" s="384"/>
      <c r="BU19" s="385"/>
      <c r="BV19" s="383">
        <v>50440112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102479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57288459</v>
      </c>
      <c r="BO23" s="384"/>
      <c r="BP23" s="384"/>
      <c r="BQ23" s="384"/>
      <c r="BR23" s="384"/>
      <c r="BS23" s="384"/>
      <c r="BT23" s="384"/>
      <c r="BU23" s="385"/>
      <c r="BV23" s="383">
        <v>57211688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8320</v>
      </c>
      <c r="R24" s="360"/>
      <c r="S24" s="360"/>
      <c r="T24" s="360"/>
      <c r="U24" s="360"/>
      <c r="V24" s="361"/>
      <c r="W24" s="425"/>
      <c r="X24" s="416"/>
      <c r="Y24" s="417"/>
      <c r="Z24" s="356" t="s">
        <v>154</v>
      </c>
      <c r="AA24" s="357"/>
      <c r="AB24" s="357"/>
      <c r="AC24" s="357"/>
      <c r="AD24" s="357"/>
      <c r="AE24" s="357"/>
      <c r="AF24" s="357"/>
      <c r="AG24" s="358"/>
      <c r="AH24" s="359">
        <v>1211</v>
      </c>
      <c r="AI24" s="360"/>
      <c r="AJ24" s="360"/>
      <c r="AK24" s="360"/>
      <c r="AL24" s="361"/>
      <c r="AM24" s="359">
        <v>3600303</v>
      </c>
      <c r="AN24" s="360"/>
      <c r="AO24" s="360"/>
      <c r="AP24" s="360"/>
      <c r="AQ24" s="360"/>
      <c r="AR24" s="361"/>
      <c r="AS24" s="359">
        <v>2973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45602785</v>
      </c>
      <c r="BO24" s="384"/>
      <c r="BP24" s="384"/>
      <c r="BQ24" s="384"/>
      <c r="BR24" s="384"/>
      <c r="BS24" s="384"/>
      <c r="BT24" s="384"/>
      <c r="BU24" s="385"/>
      <c r="BV24" s="383">
        <v>44857368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7875</v>
      </c>
      <c r="R25" s="360"/>
      <c r="S25" s="360"/>
      <c r="T25" s="360"/>
      <c r="U25" s="360"/>
      <c r="V25" s="361"/>
      <c r="W25" s="425"/>
      <c r="X25" s="416"/>
      <c r="Y25" s="417"/>
      <c r="Z25" s="356" t="s">
        <v>157</v>
      </c>
      <c r="AA25" s="357"/>
      <c r="AB25" s="357"/>
      <c r="AC25" s="357"/>
      <c r="AD25" s="357"/>
      <c r="AE25" s="357"/>
      <c r="AF25" s="357"/>
      <c r="AG25" s="358"/>
      <c r="AH25" s="359">
        <v>230</v>
      </c>
      <c r="AI25" s="360"/>
      <c r="AJ25" s="360"/>
      <c r="AK25" s="360"/>
      <c r="AL25" s="361"/>
      <c r="AM25" s="359">
        <v>697130</v>
      </c>
      <c r="AN25" s="360"/>
      <c r="AO25" s="360"/>
      <c r="AP25" s="360"/>
      <c r="AQ25" s="360"/>
      <c r="AR25" s="361"/>
      <c r="AS25" s="359">
        <v>3031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8706732</v>
      </c>
      <c r="BO25" s="379"/>
      <c r="BP25" s="379"/>
      <c r="BQ25" s="379"/>
      <c r="BR25" s="379"/>
      <c r="BS25" s="379"/>
      <c r="BT25" s="379"/>
      <c r="BU25" s="380"/>
      <c r="BV25" s="378">
        <v>10467559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7125</v>
      </c>
      <c r="R26" s="360"/>
      <c r="S26" s="360"/>
      <c r="T26" s="360"/>
      <c r="U26" s="360"/>
      <c r="V26" s="361"/>
      <c r="W26" s="425"/>
      <c r="X26" s="416"/>
      <c r="Y26" s="417"/>
      <c r="Z26" s="356" t="s">
        <v>160</v>
      </c>
      <c r="AA26" s="438"/>
      <c r="AB26" s="438"/>
      <c r="AC26" s="438"/>
      <c r="AD26" s="438"/>
      <c r="AE26" s="438"/>
      <c r="AF26" s="438"/>
      <c r="AG26" s="439"/>
      <c r="AH26" s="359">
        <v>70</v>
      </c>
      <c r="AI26" s="360"/>
      <c r="AJ26" s="360"/>
      <c r="AK26" s="360"/>
      <c r="AL26" s="361"/>
      <c r="AM26" s="359">
        <v>203140</v>
      </c>
      <c r="AN26" s="360"/>
      <c r="AO26" s="360"/>
      <c r="AP26" s="360"/>
      <c r="AQ26" s="360"/>
      <c r="AR26" s="361"/>
      <c r="AS26" s="359">
        <v>2902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60000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5400</v>
      </c>
      <c r="R27" s="360"/>
      <c r="S27" s="360"/>
      <c r="T27" s="360"/>
      <c r="U27" s="360"/>
      <c r="V27" s="361"/>
      <c r="W27" s="425"/>
      <c r="X27" s="416"/>
      <c r="Y27" s="417"/>
      <c r="Z27" s="356" t="s">
        <v>163</v>
      </c>
      <c r="AA27" s="357"/>
      <c r="AB27" s="357"/>
      <c r="AC27" s="357"/>
      <c r="AD27" s="357"/>
      <c r="AE27" s="357"/>
      <c r="AF27" s="357"/>
      <c r="AG27" s="358"/>
      <c r="AH27" s="359">
        <v>21</v>
      </c>
      <c r="AI27" s="360"/>
      <c r="AJ27" s="360"/>
      <c r="AK27" s="360"/>
      <c r="AL27" s="361"/>
      <c r="AM27" s="359">
        <v>85512</v>
      </c>
      <c r="AN27" s="360"/>
      <c r="AO27" s="360"/>
      <c r="AP27" s="360"/>
      <c r="AQ27" s="360"/>
      <c r="AR27" s="361"/>
      <c r="AS27" s="359">
        <v>4072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5050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4866022</v>
      </c>
      <c r="BO28" s="379"/>
      <c r="BP28" s="379"/>
      <c r="BQ28" s="379"/>
      <c r="BR28" s="379"/>
      <c r="BS28" s="379"/>
      <c r="BT28" s="379"/>
      <c r="BU28" s="380"/>
      <c r="BV28" s="378">
        <v>4528584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28</v>
      </c>
      <c r="M29" s="360"/>
      <c r="N29" s="360"/>
      <c r="O29" s="360"/>
      <c r="P29" s="361"/>
      <c r="Q29" s="359">
        <v>4700</v>
      </c>
      <c r="R29" s="360"/>
      <c r="S29" s="360"/>
      <c r="T29" s="360"/>
      <c r="U29" s="360"/>
      <c r="V29" s="361"/>
      <c r="W29" s="426"/>
      <c r="X29" s="427"/>
      <c r="Y29" s="428"/>
      <c r="Z29" s="356" t="s">
        <v>170</v>
      </c>
      <c r="AA29" s="357"/>
      <c r="AB29" s="357"/>
      <c r="AC29" s="357"/>
      <c r="AD29" s="357"/>
      <c r="AE29" s="357"/>
      <c r="AF29" s="357"/>
      <c r="AG29" s="358"/>
      <c r="AH29" s="359">
        <v>1232</v>
      </c>
      <c r="AI29" s="360"/>
      <c r="AJ29" s="360"/>
      <c r="AK29" s="360"/>
      <c r="AL29" s="361"/>
      <c r="AM29" s="359">
        <v>3685815</v>
      </c>
      <c r="AN29" s="360"/>
      <c r="AO29" s="360"/>
      <c r="AP29" s="360"/>
      <c r="AQ29" s="360"/>
      <c r="AR29" s="361"/>
      <c r="AS29" s="359">
        <v>2992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4796115</v>
      </c>
      <c r="BO30" s="387"/>
      <c r="BP30" s="387"/>
      <c r="BQ30" s="387"/>
      <c r="BR30" s="387"/>
      <c r="BS30" s="387"/>
      <c r="BT30" s="387"/>
      <c r="BU30" s="388"/>
      <c r="BV30" s="386">
        <v>3964436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草加市体育協会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IF('各会計、関係団体の財政状況及び健全化判断比率'!B35="","",'各会計、関係団体の財政状況及び健全化判断比率'!B35)</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IF('各会計、関係団体の財政状況及び健全化判断比率'!B37="","",'各会計、関係団体の財政状況及び健全化判断比率'!B37)</f>
        <v>草加都市計画新田西部土地区画整理事業特別会計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草加市文化協会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アコス</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草加市土地開発公社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交通災害共済特別会計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介護サービス事業特別会計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埼玉県都市競艇組合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東埼玉資源環境組合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2" zoomScaleSheetLayoutView="100" workbookViewId="0">
      <selection activeCell="AH29" sqref="AH2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53177</v>
      </c>
      <c r="J41" s="83">
        <v>53695</v>
      </c>
      <c r="K41" s="83">
        <v>56211</v>
      </c>
      <c r="L41" s="83">
        <v>55842</v>
      </c>
      <c r="M41" s="84">
        <v>56184</v>
      </c>
    </row>
    <row r="42" spans="2:13" ht="27.75" customHeight="1">
      <c r="B42" s="1171"/>
      <c r="C42" s="1172"/>
      <c r="D42" s="85"/>
      <c r="E42" s="1175" t="s">
        <v>26</v>
      </c>
      <c r="F42" s="1175"/>
      <c r="G42" s="1175"/>
      <c r="H42" s="1176"/>
      <c r="I42" s="86">
        <v>4834</v>
      </c>
      <c r="J42" s="87">
        <v>4489</v>
      </c>
      <c r="K42" s="87">
        <v>1846</v>
      </c>
      <c r="L42" s="87">
        <v>1717</v>
      </c>
      <c r="M42" s="88">
        <v>1801</v>
      </c>
    </row>
    <row r="43" spans="2:13" ht="27.75" customHeight="1">
      <c r="B43" s="1171"/>
      <c r="C43" s="1172"/>
      <c r="D43" s="85"/>
      <c r="E43" s="1175" t="s">
        <v>27</v>
      </c>
      <c r="F43" s="1175"/>
      <c r="G43" s="1175"/>
      <c r="H43" s="1176"/>
      <c r="I43" s="86">
        <v>46208</v>
      </c>
      <c r="J43" s="87">
        <v>43984</v>
      </c>
      <c r="K43" s="87">
        <v>41286</v>
      </c>
      <c r="L43" s="87">
        <v>38080</v>
      </c>
      <c r="M43" s="88">
        <v>35505</v>
      </c>
    </row>
    <row r="44" spans="2:13" ht="27.75" customHeight="1">
      <c r="B44" s="1171"/>
      <c r="C44" s="1172"/>
      <c r="D44" s="85"/>
      <c r="E44" s="1175" t="s">
        <v>28</v>
      </c>
      <c r="F44" s="1175"/>
      <c r="G44" s="1175"/>
      <c r="H44" s="1176"/>
      <c r="I44" s="86">
        <v>871</v>
      </c>
      <c r="J44" s="87">
        <v>784</v>
      </c>
      <c r="K44" s="87">
        <v>673</v>
      </c>
      <c r="L44" s="87">
        <v>704</v>
      </c>
      <c r="M44" s="88">
        <v>1216</v>
      </c>
    </row>
    <row r="45" spans="2:13" ht="27.75" customHeight="1">
      <c r="B45" s="1171"/>
      <c r="C45" s="1172"/>
      <c r="D45" s="85"/>
      <c r="E45" s="1175" t="s">
        <v>29</v>
      </c>
      <c r="F45" s="1175"/>
      <c r="G45" s="1175"/>
      <c r="H45" s="1176"/>
      <c r="I45" s="86">
        <v>11616</v>
      </c>
      <c r="J45" s="87">
        <v>10826</v>
      </c>
      <c r="K45" s="87">
        <v>10107</v>
      </c>
      <c r="L45" s="87">
        <v>9103</v>
      </c>
      <c r="M45" s="88">
        <v>8087</v>
      </c>
    </row>
    <row r="46" spans="2:13" ht="27.75" customHeight="1">
      <c r="B46" s="1171"/>
      <c r="C46" s="1172"/>
      <c r="D46" s="85"/>
      <c r="E46" s="1175" t="s">
        <v>30</v>
      </c>
      <c r="F46" s="1175"/>
      <c r="G46" s="1175"/>
      <c r="H46" s="1176"/>
      <c r="I46" s="86">
        <v>1480</v>
      </c>
      <c r="J46" s="87">
        <v>34</v>
      </c>
      <c r="K46" s="87">
        <v>30</v>
      </c>
      <c r="L46" s="87">
        <v>31</v>
      </c>
      <c r="M46" s="88">
        <v>21</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3404</v>
      </c>
      <c r="J49" s="87">
        <v>5311</v>
      </c>
      <c r="K49" s="87">
        <v>9641</v>
      </c>
      <c r="L49" s="87">
        <v>9290</v>
      </c>
      <c r="M49" s="88">
        <v>10521</v>
      </c>
    </row>
    <row r="50" spans="2:13" ht="27.75" customHeight="1">
      <c r="B50" s="1171"/>
      <c r="C50" s="1172"/>
      <c r="D50" s="85"/>
      <c r="E50" s="1175" t="s">
        <v>35</v>
      </c>
      <c r="F50" s="1175"/>
      <c r="G50" s="1175"/>
      <c r="H50" s="1176"/>
      <c r="I50" s="86">
        <v>8642</v>
      </c>
      <c r="J50" s="87">
        <v>15727</v>
      </c>
      <c r="K50" s="87">
        <v>15487</v>
      </c>
      <c r="L50" s="87">
        <v>16212</v>
      </c>
      <c r="M50" s="88">
        <v>15598</v>
      </c>
    </row>
    <row r="51" spans="2:13" ht="27.75" customHeight="1">
      <c r="B51" s="1173"/>
      <c r="C51" s="1174"/>
      <c r="D51" s="85"/>
      <c r="E51" s="1175" t="s">
        <v>36</v>
      </c>
      <c r="F51" s="1175"/>
      <c r="G51" s="1175"/>
      <c r="H51" s="1176"/>
      <c r="I51" s="86">
        <v>67106</v>
      </c>
      <c r="J51" s="87">
        <v>67306</v>
      </c>
      <c r="K51" s="87">
        <v>66878</v>
      </c>
      <c r="L51" s="87">
        <v>67651</v>
      </c>
      <c r="M51" s="88">
        <v>67738</v>
      </c>
    </row>
    <row r="52" spans="2:13" ht="27.75" customHeight="1" thickBot="1">
      <c r="B52" s="1177" t="s">
        <v>37</v>
      </c>
      <c r="C52" s="1178"/>
      <c r="D52" s="90"/>
      <c r="E52" s="1179" t="s">
        <v>38</v>
      </c>
      <c r="F52" s="1179"/>
      <c r="G52" s="1179"/>
      <c r="H52" s="1180"/>
      <c r="I52" s="91">
        <v>39034</v>
      </c>
      <c r="J52" s="92">
        <v>25468</v>
      </c>
      <c r="K52" s="92">
        <v>18148</v>
      </c>
      <c r="L52" s="92">
        <v>12324</v>
      </c>
      <c r="M52" s="93">
        <v>8956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42033</v>
      </c>
      <c r="E3" s="116"/>
      <c r="F3" s="117">
        <v>41739</v>
      </c>
      <c r="G3" s="118"/>
      <c r="H3" s="119"/>
    </row>
    <row r="4" spans="1:8">
      <c r="A4" s="120"/>
      <c r="B4" s="121"/>
      <c r="C4" s="122"/>
      <c r="D4" s="123">
        <v>30349</v>
      </c>
      <c r="E4" s="124"/>
      <c r="F4" s="125">
        <v>24625</v>
      </c>
      <c r="G4" s="126"/>
      <c r="H4" s="127"/>
    </row>
    <row r="5" spans="1:8">
      <c r="A5" s="108" t="s">
        <v>512</v>
      </c>
      <c r="B5" s="113"/>
      <c r="C5" s="114"/>
      <c r="D5" s="115">
        <v>20157</v>
      </c>
      <c r="E5" s="116"/>
      <c r="F5" s="117">
        <v>36765</v>
      </c>
      <c r="G5" s="118"/>
      <c r="H5" s="119"/>
    </row>
    <row r="6" spans="1:8">
      <c r="A6" s="120"/>
      <c r="B6" s="121"/>
      <c r="C6" s="122"/>
      <c r="D6" s="123">
        <v>14950</v>
      </c>
      <c r="E6" s="124"/>
      <c r="F6" s="125">
        <v>20975</v>
      </c>
      <c r="G6" s="126"/>
      <c r="H6" s="127"/>
    </row>
    <row r="7" spans="1:8">
      <c r="A7" s="108" t="s">
        <v>513</v>
      </c>
      <c r="B7" s="113"/>
      <c r="C7" s="114"/>
      <c r="D7" s="115">
        <v>45072</v>
      </c>
      <c r="E7" s="116"/>
      <c r="F7" s="117">
        <v>39052</v>
      </c>
      <c r="G7" s="118"/>
      <c r="H7" s="119"/>
    </row>
    <row r="8" spans="1:8">
      <c r="A8" s="120"/>
      <c r="B8" s="121"/>
      <c r="C8" s="122"/>
      <c r="D8" s="123">
        <v>37174</v>
      </c>
      <c r="E8" s="124"/>
      <c r="F8" s="125">
        <v>21186</v>
      </c>
      <c r="G8" s="126"/>
      <c r="H8" s="127"/>
    </row>
    <row r="9" spans="1:8">
      <c r="A9" s="108" t="s">
        <v>514</v>
      </c>
      <c r="B9" s="113"/>
      <c r="C9" s="114"/>
      <c r="D9" s="115">
        <v>39014</v>
      </c>
      <c r="E9" s="116"/>
      <c r="F9" s="117">
        <v>41235</v>
      </c>
      <c r="G9" s="118"/>
      <c r="H9" s="119"/>
    </row>
    <row r="10" spans="1:8">
      <c r="A10" s="120"/>
      <c r="B10" s="121"/>
      <c r="C10" s="122"/>
      <c r="D10" s="123">
        <v>29027</v>
      </c>
      <c r="E10" s="124"/>
      <c r="F10" s="125">
        <v>22086</v>
      </c>
      <c r="G10" s="126"/>
      <c r="H10" s="127"/>
    </row>
    <row r="11" spans="1:8">
      <c r="A11" s="108" t="s">
        <v>515</v>
      </c>
      <c r="B11" s="113"/>
      <c r="C11" s="114"/>
      <c r="D11" s="115">
        <v>22167</v>
      </c>
      <c r="E11" s="116"/>
      <c r="F11" s="117">
        <v>41862</v>
      </c>
      <c r="G11" s="118"/>
      <c r="H11" s="119"/>
    </row>
    <row r="12" spans="1:8">
      <c r="A12" s="120"/>
      <c r="B12" s="121"/>
      <c r="C12" s="128"/>
      <c r="D12" s="123">
        <v>18901</v>
      </c>
      <c r="E12" s="124"/>
      <c r="F12" s="125">
        <v>23710</v>
      </c>
      <c r="G12" s="126"/>
      <c r="H12" s="127"/>
    </row>
    <row r="13" spans="1:8">
      <c r="A13" s="108"/>
      <c r="B13" s="113"/>
      <c r="C13" s="129"/>
      <c r="D13" s="130">
        <v>33689</v>
      </c>
      <c r="E13" s="131"/>
      <c r="F13" s="132">
        <v>40131</v>
      </c>
      <c r="G13" s="133"/>
      <c r="H13" s="119"/>
    </row>
    <row r="14" spans="1:8">
      <c r="A14" s="120"/>
      <c r="B14" s="121"/>
      <c r="C14" s="122"/>
      <c r="D14" s="123">
        <v>26080</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6.16</v>
      </c>
      <c r="C19" s="134">
        <f>ROUND(VALUE(SUBSTITUTE(実質収支比率等に係る経年分析!G$48,"▲","-")),2)</f>
        <v>10.29</v>
      </c>
      <c r="D19" s="134">
        <f>ROUND(VALUE(SUBSTITUTE(実質収支比率等に係る経年分析!H$48,"▲","-")),2)</f>
        <v>8.69</v>
      </c>
      <c r="E19" s="134">
        <f>ROUND(VALUE(SUBSTITUTE(実質収支比率等に係る経年分析!I$48,"▲","-")),2)</f>
        <v>10.53</v>
      </c>
      <c r="F19" s="134">
        <f>ROUND(VALUE(SUBSTITUTE(実質収支比率等に係る経年分析!J$48,"▲","-")),2)</f>
        <v>10.61</v>
      </c>
    </row>
    <row r="20" spans="1:11">
      <c r="A20" s="134" t="s">
        <v>43</v>
      </c>
      <c r="B20" s="134">
        <f>ROUND(VALUE(SUBSTITUTE(実質収支比率等に係る経年分析!F$47,"▲","-")),2)</f>
        <v>5.67</v>
      </c>
      <c r="C20" s="134">
        <f>ROUND(VALUE(SUBSTITUTE(実質収支比率等に係る経年分析!G$47,"▲","-")),2)</f>
        <v>8.08</v>
      </c>
      <c r="D20" s="134">
        <f>ROUND(VALUE(SUBSTITUTE(実質収支比率等に係る経年分析!H$47,"▲","-")),2)</f>
        <v>9.69</v>
      </c>
      <c r="E20" s="134">
        <f>ROUND(VALUE(SUBSTITUTE(実質収支比率等に係る経年分析!I$47,"▲","-")),2)</f>
        <v>10.89</v>
      </c>
      <c r="F20" s="134">
        <f>ROUND(VALUE(SUBSTITUTE(実質収支比率等に係る経年分析!J$47,"▲","-")),2)</f>
        <v>11.64</v>
      </c>
    </row>
    <row r="21" spans="1:11">
      <c r="A21" s="134" t="s">
        <v>44</v>
      </c>
      <c r="B21" s="134">
        <f>IF(ISNUMBER(VALUE(SUBSTITUTE(実質収支比率等に係る経年分析!F$49,"▲","-"))),ROUND(VALUE(SUBSTITUTE(実質収支比率等に係る経年分析!F$49,"▲","-")),2),NA())</f>
        <v>1.25</v>
      </c>
      <c r="C21" s="134">
        <f>IF(ISNUMBER(VALUE(SUBSTITUTE(実質収支比率等に係る経年分析!G$49,"▲","-"))),ROUND(VALUE(SUBSTITUTE(実質収支比率等に係る経年分析!G$49,"▲","-")),2),NA())</f>
        <v>6.84</v>
      </c>
      <c r="D21" s="134">
        <f>IF(ISNUMBER(VALUE(SUBSTITUTE(実質収支比率等に係る経年分析!H$49,"▲","-"))),ROUND(VALUE(SUBSTITUTE(実質収支比率等に係る経年分析!H$49,"▲","-")),2),NA())</f>
        <v>0.2</v>
      </c>
      <c r="E21" s="134">
        <f>IF(ISNUMBER(VALUE(SUBSTITUTE(実質収支比率等に係る経年分析!I$49,"▲","-"))),ROUND(VALUE(SUBSTITUTE(実質収支比率等に係る経年分析!I$49,"▲","-")),2),NA())</f>
        <v>3.22</v>
      </c>
      <c r="F21" s="134">
        <f>IF(ISNUMBER(VALUE(SUBSTITUTE(実質収支比率等に係る経年分析!J$49,"▲","-"))),ROUND(VALUE(SUBSTITUTE(実質収支比率等に係る経年分析!J$49,"▲","-")),2),NA())</f>
        <v>0.94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交通災害共済特別会計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7263</v>
      </c>
      <c r="E42" s="136"/>
      <c r="F42" s="136"/>
      <c r="G42" s="136">
        <f>'実質公債費比率（分子）の構造'!L$52</f>
        <v>7351</v>
      </c>
      <c r="H42" s="136"/>
      <c r="I42" s="136"/>
      <c r="J42" s="136">
        <f>'実質公債費比率（分子）の構造'!M$52</f>
        <v>6897</v>
      </c>
      <c r="K42" s="136"/>
      <c r="L42" s="136"/>
      <c r="M42" s="136">
        <f>'実質公債費比率（分子）の構造'!N$52</f>
        <v>7589</v>
      </c>
      <c r="N42" s="136"/>
      <c r="O42" s="136"/>
      <c r="P42" s="136">
        <f>'実質公債費比率（分子）の構造'!O$52</f>
        <v>7752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100</v>
      </c>
      <c r="C44" s="136"/>
      <c r="D44" s="136"/>
      <c r="E44" s="136">
        <f>'実質公債費比率（分子）の構造'!L$50</f>
        <v>128</v>
      </c>
      <c r="F44" s="136"/>
      <c r="G44" s="136"/>
      <c r="H44" s="136">
        <f>'実質公債費比率（分子）の構造'!M$50</f>
        <v>126</v>
      </c>
      <c r="I44" s="136"/>
      <c r="J44" s="136"/>
      <c r="K44" s="136">
        <f>'実質公債費比率（分子）の構造'!N$50</f>
        <v>27</v>
      </c>
      <c r="L44" s="136"/>
      <c r="M44" s="136"/>
      <c r="N44" s="136">
        <f>'実質公債費比率（分子）の構造'!O$50</f>
        <v>72</v>
      </c>
      <c r="O44" s="136"/>
      <c r="P44" s="136"/>
    </row>
    <row r="45" spans="1:16">
      <c r="A45" s="136" t="s">
        <v>54</v>
      </c>
      <c r="B45" s="136">
        <f>'実質公債費比率（分子）の構造'!K$49</f>
        <v>135</v>
      </c>
      <c r="C45" s="136"/>
      <c r="D45" s="136"/>
      <c r="E45" s="136">
        <f>'実質公債費比率（分子）の構造'!L$49</f>
        <v>112</v>
      </c>
      <c r="F45" s="136"/>
      <c r="G45" s="136"/>
      <c r="H45" s="136">
        <f>'実質公債費比率（分子）の構造'!M$49</f>
        <v>134</v>
      </c>
      <c r="I45" s="136"/>
      <c r="J45" s="136"/>
      <c r="K45" s="136">
        <f>'実質公債費比率（分子）の構造'!N$49</f>
        <v>124</v>
      </c>
      <c r="L45" s="136"/>
      <c r="M45" s="136"/>
      <c r="N45" s="136">
        <f>'実質公債費比率（分子）の構造'!O$49</f>
        <v>93</v>
      </c>
      <c r="O45" s="136"/>
      <c r="P45" s="136"/>
    </row>
    <row r="46" spans="1:16">
      <c r="A46" s="136" t="s">
        <v>55</v>
      </c>
      <c r="B46" s="136">
        <f>'実質公債費比率（分子）の構造'!K$48</f>
        <v>4665</v>
      </c>
      <c r="C46" s="136"/>
      <c r="D46" s="136"/>
      <c r="E46" s="136">
        <f>'実質公債費比率（分子）の構造'!L$48</f>
        <v>3631</v>
      </c>
      <c r="F46" s="136"/>
      <c r="G46" s="136"/>
      <c r="H46" s="136">
        <f>'実質公債費比率（分子）の構造'!M$48</f>
        <v>3479</v>
      </c>
      <c r="I46" s="136"/>
      <c r="J46" s="136"/>
      <c r="K46" s="136">
        <f>'実質公債費比率（分子）の構造'!N$48</f>
        <v>3547</v>
      </c>
      <c r="L46" s="136"/>
      <c r="M46" s="136"/>
      <c r="N46" s="136">
        <f>'実質公債費比率（分子）の構造'!O$48</f>
        <v>3453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5092</v>
      </c>
      <c r="C49" s="136"/>
      <c r="D49" s="136"/>
      <c r="E49" s="136">
        <f>'実質公債費比率（分子）の構造'!L$45</f>
        <v>5118</v>
      </c>
      <c r="F49" s="136"/>
      <c r="G49" s="136"/>
      <c r="H49" s="136">
        <f>'実質公債費比率（分子）の構造'!M$45</f>
        <v>5150</v>
      </c>
      <c r="I49" s="136"/>
      <c r="J49" s="136"/>
      <c r="K49" s="136">
        <f>'実質公債費比率（分子）の構造'!N$45</f>
        <v>5373</v>
      </c>
      <c r="L49" s="136"/>
      <c r="M49" s="136"/>
      <c r="N49" s="136">
        <f>'実質公債費比率（分子）の構造'!O$45</f>
        <v>5350</v>
      </c>
      <c r="O49" s="136"/>
      <c r="P49" s="136"/>
    </row>
    <row r="50" spans="1:16">
      <c r="A50" s="136" t="s">
        <v>58</v>
      </c>
      <c r="B50" s="136" t="e">
        <f>NA()</f>
        <v>#N/A</v>
      </c>
      <c r="C50" s="136">
        <f>IF(ISNUMBER('実質公債費比率（分子）の構造'!K$53),'実質公債費比率（分子）の構造'!K$53,NA())</f>
        <v>2729</v>
      </c>
      <c r="D50" s="136" t="e">
        <f>NA()</f>
        <v>#N/A</v>
      </c>
      <c r="E50" s="136" t="e">
        <f>NA()</f>
        <v>#N/A</v>
      </c>
      <c r="F50" s="136">
        <f>IF(ISNUMBER('実質公債費比率（分子）の構造'!L$53),'実質公債費比率（分子）の構造'!L$53,NA())</f>
        <v>1638</v>
      </c>
      <c r="G50" s="136" t="e">
        <f>NA()</f>
        <v>#N/A</v>
      </c>
      <c r="H50" s="136" t="e">
        <f>NA()</f>
        <v>#N/A</v>
      </c>
      <c r="I50" s="136">
        <f>IF(ISNUMBER('実質公債費比率（分子）の構造'!M$53),'実質公債費比率（分子）の構造'!M$53,NA())</f>
        <v>1992</v>
      </c>
      <c r="J50" s="136" t="e">
        <f>NA()</f>
        <v>#N/A</v>
      </c>
      <c r="K50" s="136" t="e">
        <f>NA()</f>
        <v>#N/A</v>
      </c>
      <c r="L50" s="136">
        <f>IF(ISNUMBER('実質公債費比率（分子）の構造'!N$53),'実質公債費比率（分子）の構造'!N$53,NA())</f>
        <v>1482</v>
      </c>
      <c r="M50" s="136" t="e">
        <f>NA()</f>
        <v>#N/A</v>
      </c>
      <c r="N50" s="136" t="e">
        <f>NA()</f>
        <v>#N/A</v>
      </c>
      <c r="O50" s="136">
        <f>IF(ISNUMBER('実質公債費比率（分子）の構造'!O$53),'実質公債費比率（分子）の構造'!O$53,NA())</f>
        <v>1216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67106</v>
      </c>
      <c r="E56" s="135"/>
      <c r="F56" s="135"/>
      <c r="G56" s="135">
        <f>'将来負担比率（分子）の構造'!J$51</f>
        <v>67306</v>
      </c>
      <c r="H56" s="135"/>
      <c r="I56" s="135"/>
      <c r="J56" s="135">
        <f>'将来負担比率（分子）の構造'!K$51</f>
        <v>66878</v>
      </c>
      <c r="K56" s="135"/>
      <c r="L56" s="135"/>
      <c r="M56" s="135">
        <f>'将来負担比率（分子）の構造'!L$51</f>
        <v>67651</v>
      </c>
      <c r="N56" s="135"/>
      <c r="O56" s="135"/>
      <c r="P56" s="135">
        <f>'将来負担比率（分子）の構造'!M$51</f>
        <v>67738</v>
      </c>
    </row>
    <row r="57" spans="1:16">
      <c r="A57" s="135" t="s">
        <v>35</v>
      </c>
      <c r="B57" s="135"/>
      <c r="C57" s="135"/>
      <c r="D57" s="135">
        <f>'将来負担比率（分子）の構造'!I$50</f>
        <v>8642</v>
      </c>
      <c r="E57" s="135"/>
      <c r="F57" s="135"/>
      <c r="G57" s="135">
        <f>'将来負担比率（分子）の構造'!J$50</f>
        <v>15727</v>
      </c>
      <c r="H57" s="135"/>
      <c r="I57" s="135"/>
      <c r="J57" s="135">
        <f>'将来負担比率（分子）の構造'!K$50</f>
        <v>15487</v>
      </c>
      <c r="K57" s="135"/>
      <c r="L57" s="135"/>
      <c r="M57" s="135">
        <f>'将来負担比率（分子）の構造'!L$50</f>
        <v>16212</v>
      </c>
      <c r="N57" s="135"/>
      <c r="O57" s="135"/>
      <c r="P57" s="135">
        <f>'将来負担比率（分子）の構造'!M$50</f>
        <v>15598</v>
      </c>
    </row>
    <row r="58" spans="1:16">
      <c r="A58" s="135" t="s">
        <v>34</v>
      </c>
      <c r="B58" s="135"/>
      <c r="C58" s="135"/>
      <c r="D58" s="135">
        <f>'将来負担比率（分子）の構造'!I$49</f>
        <v>3404</v>
      </c>
      <c r="E58" s="135"/>
      <c r="F58" s="135"/>
      <c r="G58" s="135">
        <f>'将来負担比率（分子）の構造'!J$49</f>
        <v>5311</v>
      </c>
      <c r="H58" s="135"/>
      <c r="I58" s="135"/>
      <c r="J58" s="135">
        <f>'将来負担比率（分子）の構造'!K$49</f>
        <v>9641</v>
      </c>
      <c r="K58" s="135"/>
      <c r="L58" s="135"/>
      <c r="M58" s="135">
        <f>'将来負担比率（分子）の構造'!L$49</f>
        <v>9290</v>
      </c>
      <c r="N58" s="135"/>
      <c r="O58" s="135"/>
      <c r="P58" s="135">
        <f>'将来負担比率（分子）の構造'!M$49</f>
        <v>10521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1480</v>
      </c>
      <c r="C61" s="135"/>
      <c r="D61" s="135"/>
      <c r="E61" s="135">
        <f>'将来負担比率（分子）の構造'!J$46</f>
        <v>34</v>
      </c>
      <c r="F61" s="135"/>
      <c r="G61" s="135"/>
      <c r="H61" s="135">
        <f>'将来負担比率（分子）の構造'!K$46</f>
        <v>30</v>
      </c>
      <c r="I61" s="135"/>
      <c r="J61" s="135"/>
      <c r="K61" s="135">
        <f>'将来負担比率（分子）の構造'!L$46</f>
        <v>31</v>
      </c>
      <c r="L61" s="135"/>
      <c r="M61" s="135"/>
      <c r="N61" s="135">
        <f>'将来負担比率（分子）の構造'!M$46</f>
        <v>21</v>
      </c>
      <c r="O61" s="135"/>
      <c r="P61" s="135"/>
    </row>
    <row r="62" spans="1:16">
      <c r="A62" s="135" t="s">
        <v>29</v>
      </c>
      <c r="B62" s="135">
        <f>'将来負担比率（分子）の構造'!I$45</f>
        <v>11616</v>
      </c>
      <c r="C62" s="135"/>
      <c r="D62" s="135"/>
      <c r="E62" s="135">
        <f>'将来負担比率（分子）の構造'!J$45</f>
        <v>10826</v>
      </c>
      <c r="F62" s="135"/>
      <c r="G62" s="135"/>
      <c r="H62" s="135">
        <f>'将来負担比率（分子）の構造'!K$45</f>
        <v>10107</v>
      </c>
      <c r="I62" s="135"/>
      <c r="J62" s="135"/>
      <c r="K62" s="135">
        <f>'将来負担比率（分子）の構造'!L$45</f>
        <v>9103</v>
      </c>
      <c r="L62" s="135"/>
      <c r="M62" s="135"/>
      <c r="N62" s="135">
        <f>'将来負担比率（分子）の構造'!M$45</f>
        <v>8087</v>
      </c>
      <c r="O62" s="135"/>
      <c r="P62" s="135"/>
    </row>
    <row r="63" spans="1:16">
      <c r="A63" s="135" t="s">
        <v>28</v>
      </c>
      <c r="B63" s="135">
        <f>'将来負担比率（分子）の構造'!I$44</f>
        <v>871</v>
      </c>
      <c r="C63" s="135"/>
      <c r="D63" s="135"/>
      <c r="E63" s="135">
        <f>'将来負担比率（分子）の構造'!J$44</f>
        <v>784</v>
      </c>
      <c r="F63" s="135"/>
      <c r="G63" s="135"/>
      <c r="H63" s="135">
        <f>'将来負担比率（分子）の構造'!K$44</f>
        <v>673</v>
      </c>
      <c r="I63" s="135"/>
      <c r="J63" s="135"/>
      <c r="K63" s="135">
        <f>'将来負担比率（分子）の構造'!L$44</f>
        <v>704</v>
      </c>
      <c r="L63" s="135"/>
      <c r="M63" s="135"/>
      <c r="N63" s="135">
        <f>'将来負担比率（分子）の構造'!M$44</f>
        <v>1216</v>
      </c>
      <c r="O63" s="135"/>
      <c r="P63" s="135"/>
    </row>
    <row r="64" spans="1:16">
      <c r="A64" s="135" t="s">
        <v>27</v>
      </c>
      <c r="B64" s="135">
        <f>'将来負担比率（分子）の構造'!I$43</f>
        <v>46208</v>
      </c>
      <c r="C64" s="135"/>
      <c r="D64" s="135"/>
      <c r="E64" s="135">
        <f>'将来負担比率（分子）の構造'!J$43</f>
        <v>43984</v>
      </c>
      <c r="F64" s="135"/>
      <c r="G64" s="135"/>
      <c r="H64" s="135">
        <f>'将来負担比率（分子）の構造'!K$43</f>
        <v>41286</v>
      </c>
      <c r="I64" s="135"/>
      <c r="J64" s="135"/>
      <c r="K64" s="135">
        <f>'将来負担比率（分子）の構造'!L$43</f>
        <v>38080</v>
      </c>
      <c r="L64" s="135"/>
      <c r="M64" s="135"/>
      <c r="N64" s="135">
        <f>'将来負担比率（分子）の構造'!M$43</f>
        <v>35505</v>
      </c>
      <c r="O64" s="135"/>
      <c r="P64" s="135"/>
    </row>
    <row r="65" spans="1:16">
      <c r="A65" s="135" t="s">
        <v>26</v>
      </c>
      <c r="B65" s="135">
        <f>'将来負担比率（分子）の構造'!I$42</f>
        <v>4834</v>
      </c>
      <c r="C65" s="135"/>
      <c r="D65" s="135"/>
      <c r="E65" s="135">
        <f>'将来負担比率（分子）の構造'!J$42</f>
        <v>4489</v>
      </c>
      <c r="F65" s="135"/>
      <c r="G65" s="135"/>
      <c r="H65" s="135">
        <f>'将来負担比率（分子）の構造'!K$42</f>
        <v>1846</v>
      </c>
      <c r="I65" s="135"/>
      <c r="J65" s="135"/>
      <c r="K65" s="135">
        <f>'将来負担比率（分子）の構造'!L$42</f>
        <v>1717</v>
      </c>
      <c r="L65" s="135"/>
      <c r="M65" s="135"/>
      <c r="N65" s="135">
        <f>'将来負担比率（分子）の構造'!M$42</f>
        <v>1801</v>
      </c>
      <c r="O65" s="135"/>
      <c r="P65" s="135"/>
    </row>
    <row r="66" spans="1:16">
      <c r="A66" s="135" t="s">
        <v>25</v>
      </c>
      <c r="B66" s="135">
        <f>'将来負担比率（分子）の構造'!I$41</f>
        <v>53177</v>
      </c>
      <c r="C66" s="135"/>
      <c r="D66" s="135"/>
      <c r="E66" s="135">
        <f>'将来負担比率（分子）の構造'!J$41</f>
        <v>53695</v>
      </c>
      <c r="F66" s="135"/>
      <c r="G66" s="135"/>
      <c r="H66" s="135">
        <f>'将来負担比率（分子）の構造'!K$41</f>
        <v>56211</v>
      </c>
      <c r="I66" s="135"/>
      <c r="J66" s="135"/>
      <c r="K66" s="135">
        <f>'将来負担比率（分子）の構造'!L$41</f>
        <v>55842</v>
      </c>
      <c r="L66" s="135"/>
      <c r="M66" s="135"/>
      <c r="N66" s="135">
        <f>'将来負担比率（分子）の構造'!M$41</f>
        <v>56184</v>
      </c>
      <c r="O66" s="135"/>
      <c r="P66" s="135"/>
    </row>
    <row r="67" spans="1:16">
      <c r="A67" s="135" t="s">
        <v>62</v>
      </c>
      <c r="B67" s="135" t="e">
        <f>NA()</f>
        <v>#N/A</v>
      </c>
      <c r="C67" s="135">
        <f>IF(ISNUMBER('将来負担比率（分子）の構造'!I$52), IF('将来負担比率（分子）の構造'!I$52 &lt; 0, 0, '将来負担比率（分子）の構造'!I$52), NA())</f>
        <v>39034</v>
      </c>
      <c r="D67" s="135" t="e">
        <f>NA()</f>
        <v>#N/A</v>
      </c>
      <c r="E67" s="135" t="e">
        <f>NA()</f>
        <v>#N/A</v>
      </c>
      <c r="F67" s="135">
        <f>IF(ISNUMBER('将来負担比率（分子）の構造'!J$52), IF('将来負担比率（分子）の構造'!J$52 &lt; 0, 0, '将来負担比率（分子）の構造'!J$52), NA())</f>
        <v>25468</v>
      </c>
      <c r="G67" s="135" t="e">
        <f>NA()</f>
        <v>#N/A</v>
      </c>
      <c r="H67" s="135" t="e">
        <f>NA()</f>
        <v>#N/A</v>
      </c>
      <c r="I67" s="135">
        <f>IF(ISNUMBER('将来負担比率（分子）の構造'!K$52), IF('将来負担比率（分子）の構造'!K$52 &lt; 0, 0, '将来負担比率（分子）の構造'!K$52), NA())</f>
        <v>18148</v>
      </c>
      <c r="J67" s="135" t="e">
        <f>NA()</f>
        <v>#N/A</v>
      </c>
      <c r="K67" s="135" t="e">
        <f>NA()</f>
        <v>#N/A</v>
      </c>
      <c r="L67" s="135">
        <f>IF(ISNUMBER('将来負担比率（分子）の構造'!L$52), IF('将来負担比率（分子）の構造'!L$52 &lt; 0, 0, '将来負担比率（分子）の構造'!L$52), NA())</f>
        <v>12324</v>
      </c>
      <c r="M67" s="135" t="e">
        <f>NA()</f>
        <v>#N/A</v>
      </c>
      <c r="N67" s="135" t="e">
        <f>NA()</f>
        <v>#N/A</v>
      </c>
      <c r="O67" s="135">
        <f>IF(ISNUMBER('将来負担比率（分子）の構造'!M$52), IF('将来負担比率（分子）の構造'!M$52 &lt; 0, 0, '将来負担比率（分子）の構造'!M$52), NA())</f>
        <v>8956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3" sqref="B3:AO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35499930</v>
      </c>
      <c r="S5" s="639"/>
      <c r="T5" s="639"/>
      <c r="U5" s="639"/>
      <c r="V5" s="639"/>
      <c r="W5" s="639"/>
      <c r="X5" s="639"/>
      <c r="Y5" s="686"/>
      <c r="Z5" s="699">
        <v>50.4</v>
      </c>
      <c r="AA5" s="699"/>
      <c r="AB5" s="699"/>
      <c r="AC5" s="699"/>
      <c r="AD5" s="700">
        <v>32942027</v>
      </c>
      <c r="AE5" s="700"/>
      <c r="AF5" s="700"/>
      <c r="AG5" s="700"/>
      <c r="AH5" s="700"/>
      <c r="AI5" s="700"/>
      <c r="AJ5" s="700"/>
      <c r="AK5" s="700"/>
      <c r="AL5" s="687">
        <v>83.1</v>
      </c>
      <c r="AM5" s="656"/>
      <c r="AN5" s="656"/>
      <c r="AO5" s="688"/>
      <c r="AP5" s="675" t="s">
        <v>208</v>
      </c>
      <c r="AQ5" s="676"/>
      <c r="AR5" s="676"/>
      <c r="AS5" s="676"/>
      <c r="AT5" s="676"/>
      <c r="AU5" s="676"/>
      <c r="AV5" s="676"/>
      <c r="AW5" s="676"/>
      <c r="AX5" s="676"/>
      <c r="AY5" s="676"/>
      <c r="AZ5" s="676"/>
      <c r="BA5" s="676"/>
      <c r="BB5" s="676"/>
      <c r="BC5" s="676"/>
      <c r="BD5" s="676"/>
      <c r="BE5" s="676"/>
      <c r="BF5" s="677"/>
      <c r="BG5" s="588">
        <v>32942027</v>
      </c>
      <c r="BH5" s="589"/>
      <c r="BI5" s="589"/>
      <c r="BJ5" s="589"/>
      <c r="BK5" s="589"/>
      <c r="BL5" s="589"/>
      <c r="BM5" s="589"/>
      <c r="BN5" s="590"/>
      <c r="BO5" s="641">
        <v>92.8</v>
      </c>
      <c r="BP5" s="641"/>
      <c r="BQ5" s="641"/>
      <c r="BR5" s="641"/>
      <c r="BS5" s="642">
        <v>328020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392544</v>
      </c>
      <c r="S6" s="589"/>
      <c r="T6" s="589"/>
      <c r="U6" s="589"/>
      <c r="V6" s="589"/>
      <c r="W6" s="589"/>
      <c r="X6" s="589"/>
      <c r="Y6" s="590"/>
      <c r="Z6" s="641">
        <v>0.6</v>
      </c>
      <c r="AA6" s="641"/>
      <c r="AB6" s="641"/>
      <c r="AC6" s="641"/>
      <c r="AD6" s="642">
        <v>392544</v>
      </c>
      <c r="AE6" s="642"/>
      <c r="AF6" s="642"/>
      <c r="AG6" s="642"/>
      <c r="AH6" s="642"/>
      <c r="AI6" s="642"/>
      <c r="AJ6" s="642"/>
      <c r="AK6" s="642"/>
      <c r="AL6" s="611">
        <v>1</v>
      </c>
      <c r="AM6" s="643"/>
      <c r="AN6" s="643"/>
      <c r="AO6" s="644"/>
      <c r="AP6" s="585" t="s">
        <v>213</v>
      </c>
      <c r="AQ6" s="586"/>
      <c r="AR6" s="586"/>
      <c r="AS6" s="586"/>
      <c r="AT6" s="586"/>
      <c r="AU6" s="586"/>
      <c r="AV6" s="586"/>
      <c r="AW6" s="586"/>
      <c r="AX6" s="586"/>
      <c r="AY6" s="586"/>
      <c r="AZ6" s="586"/>
      <c r="BA6" s="586"/>
      <c r="BB6" s="586"/>
      <c r="BC6" s="586"/>
      <c r="BD6" s="586"/>
      <c r="BE6" s="586"/>
      <c r="BF6" s="587"/>
      <c r="BG6" s="588">
        <v>32942027</v>
      </c>
      <c r="BH6" s="589"/>
      <c r="BI6" s="589"/>
      <c r="BJ6" s="589"/>
      <c r="BK6" s="589"/>
      <c r="BL6" s="589"/>
      <c r="BM6" s="589"/>
      <c r="BN6" s="590"/>
      <c r="BO6" s="641">
        <v>92.8</v>
      </c>
      <c r="BP6" s="641"/>
      <c r="BQ6" s="641"/>
      <c r="BR6" s="641"/>
      <c r="BS6" s="642">
        <v>328020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413620</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413620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57273</v>
      </c>
      <c r="S7" s="589"/>
      <c r="T7" s="589"/>
      <c r="U7" s="589"/>
      <c r="V7" s="589"/>
      <c r="W7" s="589"/>
      <c r="X7" s="589"/>
      <c r="Y7" s="590"/>
      <c r="Z7" s="641">
        <v>0.1</v>
      </c>
      <c r="AA7" s="641"/>
      <c r="AB7" s="641"/>
      <c r="AC7" s="641"/>
      <c r="AD7" s="642">
        <v>57273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17204020</v>
      </c>
      <c r="BH7" s="589"/>
      <c r="BI7" s="589"/>
      <c r="BJ7" s="589"/>
      <c r="BK7" s="589"/>
      <c r="BL7" s="589"/>
      <c r="BM7" s="589"/>
      <c r="BN7" s="590"/>
      <c r="BO7" s="641">
        <v>48.5</v>
      </c>
      <c r="BP7" s="641"/>
      <c r="BQ7" s="641"/>
      <c r="BR7" s="641"/>
      <c r="BS7" s="642">
        <v>328020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7530588</v>
      </c>
      <c r="CS7" s="589"/>
      <c r="CT7" s="589"/>
      <c r="CU7" s="589"/>
      <c r="CV7" s="589"/>
      <c r="CW7" s="589"/>
      <c r="CX7" s="589"/>
      <c r="CY7" s="590"/>
      <c r="CZ7" s="641">
        <v>11.5</v>
      </c>
      <c r="DA7" s="641"/>
      <c r="DB7" s="641"/>
      <c r="DC7" s="641"/>
      <c r="DD7" s="594">
        <v>237595</v>
      </c>
      <c r="DE7" s="589"/>
      <c r="DF7" s="589"/>
      <c r="DG7" s="589"/>
      <c r="DH7" s="589"/>
      <c r="DI7" s="589"/>
      <c r="DJ7" s="589"/>
      <c r="DK7" s="589"/>
      <c r="DL7" s="589"/>
      <c r="DM7" s="589"/>
      <c r="DN7" s="589"/>
      <c r="DO7" s="589"/>
      <c r="DP7" s="590"/>
      <c r="DQ7" s="594">
        <v>6532444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260067</v>
      </c>
      <c r="S8" s="589"/>
      <c r="T8" s="589"/>
      <c r="U8" s="589"/>
      <c r="V8" s="589"/>
      <c r="W8" s="589"/>
      <c r="X8" s="589"/>
      <c r="Y8" s="590"/>
      <c r="Z8" s="641">
        <v>0.4</v>
      </c>
      <c r="AA8" s="641"/>
      <c r="AB8" s="641"/>
      <c r="AC8" s="641"/>
      <c r="AD8" s="642">
        <v>260067</v>
      </c>
      <c r="AE8" s="642"/>
      <c r="AF8" s="642"/>
      <c r="AG8" s="642"/>
      <c r="AH8" s="642"/>
      <c r="AI8" s="642"/>
      <c r="AJ8" s="642"/>
      <c r="AK8" s="642"/>
      <c r="AL8" s="611">
        <v>0.7</v>
      </c>
      <c r="AM8" s="643"/>
      <c r="AN8" s="643"/>
      <c r="AO8" s="644"/>
      <c r="AP8" s="585" t="s">
        <v>220</v>
      </c>
      <c r="AQ8" s="586"/>
      <c r="AR8" s="586"/>
      <c r="AS8" s="586"/>
      <c r="AT8" s="586"/>
      <c r="AU8" s="586"/>
      <c r="AV8" s="586"/>
      <c r="AW8" s="586"/>
      <c r="AX8" s="586"/>
      <c r="AY8" s="586"/>
      <c r="AZ8" s="586"/>
      <c r="BA8" s="586"/>
      <c r="BB8" s="586"/>
      <c r="BC8" s="586"/>
      <c r="BD8" s="586"/>
      <c r="BE8" s="586"/>
      <c r="BF8" s="587"/>
      <c r="BG8" s="588">
        <v>421405</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29074990</v>
      </c>
      <c r="CS8" s="589"/>
      <c r="CT8" s="589"/>
      <c r="CU8" s="589"/>
      <c r="CV8" s="589"/>
      <c r="CW8" s="589"/>
      <c r="CX8" s="589"/>
      <c r="CY8" s="590"/>
      <c r="CZ8" s="641">
        <v>44.2</v>
      </c>
      <c r="DA8" s="641"/>
      <c r="DB8" s="641"/>
      <c r="DC8" s="641"/>
      <c r="DD8" s="594">
        <v>297321</v>
      </c>
      <c r="DE8" s="589"/>
      <c r="DF8" s="589"/>
      <c r="DG8" s="589"/>
      <c r="DH8" s="589"/>
      <c r="DI8" s="589"/>
      <c r="DJ8" s="589"/>
      <c r="DK8" s="589"/>
      <c r="DL8" s="589"/>
      <c r="DM8" s="589"/>
      <c r="DN8" s="589"/>
      <c r="DO8" s="589"/>
      <c r="DP8" s="590"/>
      <c r="DQ8" s="594">
        <v>14662693</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159405</v>
      </c>
      <c r="S9" s="589"/>
      <c r="T9" s="589"/>
      <c r="U9" s="589"/>
      <c r="V9" s="589"/>
      <c r="W9" s="589"/>
      <c r="X9" s="589"/>
      <c r="Y9" s="590"/>
      <c r="Z9" s="641">
        <v>0.2</v>
      </c>
      <c r="AA9" s="641"/>
      <c r="AB9" s="641"/>
      <c r="AC9" s="641"/>
      <c r="AD9" s="642">
        <v>159405</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14025841</v>
      </c>
      <c r="BH9" s="589"/>
      <c r="BI9" s="589"/>
      <c r="BJ9" s="589"/>
      <c r="BK9" s="589"/>
      <c r="BL9" s="589"/>
      <c r="BM9" s="589"/>
      <c r="BN9" s="590"/>
      <c r="BO9" s="641">
        <v>39.5</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5285417</v>
      </c>
      <c r="CS9" s="589"/>
      <c r="CT9" s="589"/>
      <c r="CU9" s="589"/>
      <c r="CV9" s="589"/>
      <c r="CW9" s="589"/>
      <c r="CX9" s="589"/>
      <c r="CY9" s="590"/>
      <c r="CZ9" s="641">
        <v>8</v>
      </c>
      <c r="DA9" s="641"/>
      <c r="DB9" s="641"/>
      <c r="DC9" s="641"/>
      <c r="DD9" s="594">
        <v>3434</v>
      </c>
      <c r="DE9" s="589"/>
      <c r="DF9" s="589"/>
      <c r="DG9" s="589"/>
      <c r="DH9" s="589"/>
      <c r="DI9" s="589"/>
      <c r="DJ9" s="589"/>
      <c r="DK9" s="589"/>
      <c r="DL9" s="589"/>
      <c r="DM9" s="589"/>
      <c r="DN9" s="589"/>
      <c r="DO9" s="589"/>
      <c r="DP9" s="590"/>
      <c r="DQ9" s="594">
        <v>4998355</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2240626</v>
      </c>
      <c r="S10" s="589"/>
      <c r="T10" s="589"/>
      <c r="U10" s="589"/>
      <c r="V10" s="589"/>
      <c r="W10" s="589"/>
      <c r="X10" s="589"/>
      <c r="Y10" s="590"/>
      <c r="Z10" s="641">
        <v>3.2</v>
      </c>
      <c r="AA10" s="641"/>
      <c r="AB10" s="641"/>
      <c r="AC10" s="641"/>
      <c r="AD10" s="642">
        <v>2240626</v>
      </c>
      <c r="AE10" s="642"/>
      <c r="AF10" s="642"/>
      <c r="AG10" s="642"/>
      <c r="AH10" s="642"/>
      <c r="AI10" s="642"/>
      <c r="AJ10" s="642"/>
      <c r="AK10" s="642"/>
      <c r="AL10" s="611">
        <v>5.7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583838</v>
      </c>
      <c r="BH10" s="589"/>
      <c r="BI10" s="589"/>
      <c r="BJ10" s="589"/>
      <c r="BK10" s="589"/>
      <c r="BL10" s="589"/>
      <c r="BM10" s="589"/>
      <c r="BN10" s="590"/>
      <c r="BO10" s="641">
        <v>1.6</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104223</v>
      </c>
      <c r="CS10" s="589"/>
      <c r="CT10" s="589"/>
      <c r="CU10" s="589"/>
      <c r="CV10" s="589"/>
      <c r="CW10" s="589"/>
      <c r="CX10" s="589"/>
      <c r="CY10" s="590"/>
      <c r="CZ10" s="641">
        <v>0.2</v>
      </c>
      <c r="DA10" s="641"/>
      <c r="DB10" s="641"/>
      <c r="DC10" s="641"/>
      <c r="DD10" s="594">
        <v>1633</v>
      </c>
      <c r="DE10" s="589"/>
      <c r="DF10" s="589"/>
      <c r="DG10" s="589"/>
      <c r="DH10" s="589"/>
      <c r="DI10" s="589"/>
      <c r="DJ10" s="589"/>
      <c r="DK10" s="589"/>
      <c r="DL10" s="589"/>
      <c r="DM10" s="589"/>
      <c r="DN10" s="589"/>
      <c r="DO10" s="589"/>
      <c r="DP10" s="590"/>
      <c r="DQ10" s="594">
        <v>37143</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2172936</v>
      </c>
      <c r="BH11" s="589"/>
      <c r="BI11" s="589"/>
      <c r="BJ11" s="589"/>
      <c r="BK11" s="589"/>
      <c r="BL11" s="589"/>
      <c r="BM11" s="589"/>
      <c r="BN11" s="590"/>
      <c r="BO11" s="641">
        <v>6.1</v>
      </c>
      <c r="BP11" s="641"/>
      <c r="BQ11" s="641"/>
      <c r="BR11" s="641"/>
      <c r="BS11" s="594">
        <v>328020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85280</v>
      </c>
      <c r="CS11" s="589"/>
      <c r="CT11" s="589"/>
      <c r="CU11" s="589"/>
      <c r="CV11" s="589"/>
      <c r="CW11" s="589"/>
      <c r="CX11" s="589"/>
      <c r="CY11" s="590"/>
      <c r="CZ11" s="641">
        <v>0.1</v>
      </c>
      <c r="DA11" s="641"/>
      <c r="DB11" s="641"/>
      <c r="DC11" s="641"/>
      <c r="DD11" s="594">
        <v>2496</v>
      </c>
      <c r="DE11" s="589"/>
      <c r="DF11" s="589"/>
      <c r="DG11" s="589"/>
      <c r="DH11" s="589"/>
      <c r="DI11" s="589"/>
      <c r="DJ11" s="589"/>
      <c r="DK11" s="589"/>
      <c r="DL11" s="589"/>
      <c r="DM11" s="589"/>
      <c r="DN11" s="589"/>
      <c r="DO11" s="589"/>
      <c r="DP11" s="590"/>
      <c r="DQ11" s="594">
        <v>70260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13669349</v>
      </c>
      <c r="BH12" s="589"/>
      <c r="BI12" s="589"/>
      <c r="BJ12" s="589"/>
      <c r="BK12" s="589"/>
      <c r="BL12" s="589"/>
      <c r="BM12" s="589"/>
      <c r="BN12" s="590"/>
      <c r="BO12" s="641">
        <v>38.5</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312948</v>
      </c>
      <c r="CS12" s="589"/>
      <c r="CT12" s="589"/>
      <c r="CU12" s="589"/>
      <c r="CV12" s="589"/>
      <c r="CW12" s="589"/>
      <c r="CX12" s="589"/>
      <c r="CY12" s="590"/>
      <c r="CZ12" s="641">
        <v>0.5</v>
      </c>
      <c r="DA12" s="641"/>
      <c r="DB12" s="641"/>
      <c r="DC12" s="641"/>
      <c r="DD12" s="594">
        <v>13675</v>
      </c>
      <c r="DE12" s="589"/>
      <c r="DF12" s="589"/>
      <c r="DG12" s="589"/>
      <c r="DH12" s="589"/>
      <c r="DI12" s="589"/>
      <c r="DJ12" s="589"/>
      <c r="DK12" s="589"/>
      <c r="DL12" s="589"/>
      <c r="DM12" s="589"/>
      <c r="DN12" s="589"/>
      <c r="DO12" s="589"/>
      <c r="DP12" s="590"/>
      <c r="DQ12" s="594">
        <v>177264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76123</v>
      </c>
      <c r="S13" s="589"/>
      <c r="T13" s="589"/>
      <c r="U13" s="589"/>
      <c r="V13" s="589"/>
      <c r="W13" s="589"/>
      <c r="X13" s="589"/>
      <c r="Y13" s="590"/>
      <c r="Z13" s="641">
        <v>0.1</v>
      </c>
      <c r="AA13" s="641"/>
      <c r="AB13" s="641"/>
      <c r="AC13" s="641"/>
      <c r="AD13" s="642">
        <v>76123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13638645</v>
      </c>
      <c r="BH13" s="589"/>
      <c r="BI13" s="589"/>
      <c r="BJ13" s="589"/>
      <c r="BK13" s="589"/>
      <c r="BL13" s="589"/>
      <c r="BM13" s="589"/>
      <c r="BN13" s="590"/>
      <c r="BO13" s="641">
        <v>38.4</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9560959</v>
      </c>
      <c r="CS13" s="589"/>
      <c r="CT13" s="589"/>
      <c r="CU13" s="589"/>
      <c r="CV13" s="589"/>
      <c r="CW13" s="589"/>
      <c r="CX13" s="589"/>
      <c r="CY13" s="590"/>
      <c r="CZ13" s="641">
        <v>14.5</v>
      </c>
      <c r="DA13" s="641"/>
      <c r="DB13" s="641"/>
      <c r="DC13" s="641"/>
      <c r="DD13" s="594">
        <v>3557433</v>
      </c>
      <c r="DE13" s="589"/>
      <c r="DF13" s="589"/>
      <c r="DG13" s="589"/>
      <c r="DH13" s="589"/>
      <c r="DI13" s="589"/>
      <c r="DJ13" s="589"/>
      <c r="DK13" s="589"/>
      <c r="DL13" s="589"/>
      <c r="DM13" s="589"/>
      <c r="DN13" s="589"/>
      <c r="DO13" s="589"/>
      <c r="DP13" s="590"/>
      <c r="DQ13" s="594">
        <v>7917800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176693</v>
      </c>
      <c r="BH14" s="589"/>
      <c r="BI14" s="589"/>
      <c r="BJ14" s="589"/>
      <c r="BK14" s="589"/>
      <c r="BL14" s="589"/>
      <c r="BM14" s="589"/>
      <c r="BN14" s="590"/>
      <c r="BO14" s="641">
        <v>0.5</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2726120</v>
      </c>
      <c r="CS14" s="589"/>
      <c r="CT14" s="589"/>
      <c r="CU14" s="589"/>
      <c r="CV14" s="589"/>
      <c r="CW14" s="589"/>
      <c r="CX14" s="589"/>
      <c r="CY14" s="590"/>
      <c r="CZ14" s="641">
        <v>4.0999999999999996</v>
      </c>
      <c r="DA14" s="641"/>
      <c r="DB14" s="641"/>
      <c r="DC14" s="641"/>
      <c r="DD14" s="594">
        <v>797989</v>
      </c>
      <c r="DE14" s="589"/>
      <c r="DF14" s="589"/>
      <c r="DG14" s="589"/>
      <c r="DH14" s="589"/>
      <c r="DI14" s="589"/>
      <c r="DJ14" s="589"/>
      <c r="DK14" s="589"/>
      <c r="DL14" s="589"/>
      <c r="DM14" s="589"/>
      <c r="DN14" s="589"/>
      <c r="DO14" s="589"/>
      <c r="DP14" s="590"/>
      <c r="DQ14" s="594">
        <v>2018078</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208992</v>
      </c>
      <c r="S15" s="589"/>
      <c r="T15" s="589"/>
      <c r="U15" s="589"/>
      <c r="V15" s="589"/>
      <c r="W15" s="589"/>
      <c r="X15" s="589"/>
      <c r="Y15" s="590"/>
      <c r="Z15" s="641">
        <v>0.3</v>
      </c>
      <c r="AA15" s="641"/>
      <c r="AB15" s="641"/>
      <c r="AC15" s="641"/>
      <c r="AD15" s="642">
        <v>208992</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1891965</v>
      </c>
      <c r="BH15" s="589"/>
      <c r="BI15" s="589"/>
      <c r="BJ15" s="589"/>
      <c r="BK15" s="589"/>
      <c r="BL15" s="589"/>
      <c r="BM15" s="589"/>
      <c r="BN15" s="590"/>
      <c r="BO15" s="641">
        <v>5.3</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5021749</v>
      </c>
      <c r="CS15" s="589"/>
      <c r="CT15" s="589"/>
      <c r="CU15" s="589"/>
      <c r="CV15" s="589"/>
      <c r="CW15" s="589"/>
      <c r="CX15" s="589"/>
      <c r="CY15" s="590"/>
      <c r="CZ15" s="641">
        <v>7.6</v>
      </c>
      <c r="DA15" s="641"/>
      <c r="DB15" s="641"/>
      <c r="DC15" s="641"/>
      <c r="DD15" s="594">
        <v>527889</v>
      </c>
      <c r="DE15" s="589"/>
      <c r="DF15" s="589"/>
      <c r="DG15" s="589"/>
      <c r="DH15" s="589"/>
      <c r="DI15" s="589"/>
      <c r="DJ15" s="589"/>
      <c r="DK15" s="589"/>
      <c r="DL15" s="589"/>
      <c r="DM15" s="589"/>
      <c r="DN15" s="589"/>
      <c r="DO15" s="589"/>
      <c r="DP15" s="590"/>
      <c r="DQ15" s="594">
        <v>4510430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3404051</v>
      </c>
      <c r="S16" s="589"/>
      <c r="T16" s="589"/>
      <c r="U16" s="589"/>
      <c r="V16" s="589"/>
      <c r="W16" s="589"/>
      <c r="X16" s="589"/>
      <c r="Y16" s="590"/>
      <c r="Z16" s="641">
        <v>4.8</v>
      </c>
      <c r="AA16" s="641"/>
      <c r="AB16" s="641"/>
      <c r="AC16" s="641"/>
      <c r="AD16" s="642">
        <v>3070680</v>
      </c>
      <c r="AE16" s="642"/>
      <c r="AF16" s="642"/>
      <c r="AG16" s="642"/>
      <c r="AH16" s="642"/>
      <c r="AI16" s="642"/>
      <c r="AJ16" s="642"/>
      <c r="AK16" s="642"/>
      <c r="AL16" s="611">
        <v>7.8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3070680</v>
      </c>
      <c r="S17" s="589"/>
      <c r="T17" s="589"/>
      <c r="U17" s="589"/>
      <c r="V17" s="589"/>
      <c r="W17" s="589"/>
      <c r="X17" s="589"/>
      <c r="Y17" s="590"/>
      <c r="Z17" s="641">
        <v>4.4000000000000004</v>
      </c>
      <c r="AA17" s="641"/>
      <c r="AB17" s="641"/>
      <c r="AC17" s="641"/>
      <c r="AD17" s="642">
        <v>3070680</v>
      </c>
      <c r="AE17" s="642"/>
      <c r="AF17" s="642"/>
      <c r="AG17" s="642"/>
      <c r="AH17" s="642"/>
      <c r="AI17" s="642"/>
      <c r="AJ17" s="642"/>
      <c r="AK17" s="642"/>
      <c r="AL17" s="611">
        <v>7.8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5636880</v>
      </c>
      <c r="CS17" s="589"/>
      <c r="CT17" s="589"/>
      <c r="CU17" s="589"/>
      <c r="CV17" s="589"/>
      <c r="CW17" s="589"/>
      <c r="CX17" s="589"/>
      <c r="CY17" s="590"/>
      <c r="CZ17" s="641">
        <v>8.6</v>
      </c>
      <c r="DA17" s="641"/>
      <c r="DB17" s="641"/>
      <c r="DC17" s="641"/>
      <c r="DD17" s="594" t="s">
        <v>111</v>
      </c>
      <c r="DE17" s="589"/>
      <c r="DF17" s="589"/>
      <c r="DG17" s="589"/>
      <c r="DH17" s="589"/>
      <c r="DI17" s="589"/>
      <c r="DJ17" s="589"/>
      <c r="DK17" s="589"/>
      <c r="DL17" s="589"/>
      <c r="DM17" s="589"/>
      <c r="DN17" s="589"/>
      <c r="DO17" s="589"/>
      <c r="DP17" s="590"/>
      <c r="DQ17" s="594">
        <v>5636880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333352</v>
      </c>
      <c r="S18" s="589"/>
      <c r="T18" s="589"/>
      <c r="U18" s="589"/>
      <c r="V18" s="589"/>
      <c r="W18" s="589"/>
      <c r="X18" s="589"/>
      <c r="Y18" s="590"/>
      <c r="Z18" s="641">
        <v>0.5</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19</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2557903</v>
      </c>
      <c r="BH19" s="589"/>
      <c r="BI19" s="589"/>
      <c r="BJ19" s="589"/>
      <c r="BK19" s="589"/>
      <c r="BL19" s="589"/>
      <c r="BM19" s="589"/>
      <c r="BN19" s="590"/>
      <c r="BO19" s="641">
        <v>7.2</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42299011</v>
      </c>
      <c r="S20" s="589"/>
      <c r="T20" s="589"/>
      <c r="U20" s="589"/>
      <c r="V20" s="589"/>
      <c r="W20" s="589"/>
      <c r="X20" s="589"/>
      <c r="Y20" s="590"/>
      <c r="Z20" s="641">
        <v>60</v>
      </c>
      <c r="AA20" s="641"/>
      <c r="AB20" s="641"/>
      <c r="AC20" s="641"/>
      <c r="AD20" s="642">
        <v>39407737</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2557903</v>
      </c>
      <c r="BH20" s="589"/>
      <c r="BI20" s="589"/>
      <c r="BJ20" s="589"/>
      <c r="BK20" s="589"/>
      <c r="BL20" s="589"/>
      <c r="BM20" s="589"/>
      <c r="BN20" s="590"/>
      <c r="BO20" s="641">
        <v>7.2</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65752774</v>
      </c>
      <c r="CS20" s="589"/>
      <c r="CT20" s="589"/>
      <c r="CU20" s="589"/>
      <c r="CV20" s="589"/>
      <c r="CW20" s="589"/>
      <c r="CX20" s="589"/>
      <c r="CY20" s="590"/>
      <c r="CZ20" s="641">
        <v>100</v>
      </c>
      <c r="DA20" s="641"/>
      <c r="DB20" s="641"/>
      <c r="DC20" s="641"/>
      <c r="DD20" s="594">
        <v>5439465</v>
      </c>
      <c r="DE20" s="589"/>
      <c r="DF20" s="589"/>
      <c r="DG20" s="589"/>
      <c r="DH20" s="589"/>
      <c r="DI20" s="589"/>
      <c r="DJ20" s="589"/>
      <c r="DK20" s="589"/>
      <c r="DL20" s="589"/>
      <c r="DM20" s="589"/>
      <c r="DN20" s="589"/>
      <c r="DO20" s="589"/>
      <c r="DP20" s="590"/>
      <c r="DQ20" s="594">
        <v>46974967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36775</v>
      </c>
      <c r="S21" s="589"/>
      <c r="T21" s="589"/>
      <c r="U21" s="589"/>
      <c r="V21" s="589"/>
      <c r="W21" s="589"/>
      <c r="X21" s="589"/>
      <c r="Y21" s="590"/>
      <c r="Z21" s="641">
        <v>0.1</v>
      </c>
      <c r="AA21" s="641"/>
      <c r="AB21" s="641"/>
      <c r="AC21" s="641"/>
      <c r="AD21" s="642">
        <v>36775</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470653</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1202017</v>
      </c>
      <c r="S23" s="589"/>
      <c r="T23" s="589"/>
      <c r="U23" s="589"/>
      <c r="V23" s="589"/>
      <c r="W23" s="589"/>
      <c r="X23" s="589"/>
      <c r="Y23" s="590"/>
      <c r="Z23" s="641">
        <v>1.7</v>
      </c>
      <c r="AA23" s="641"/>
      <c r="AB23" s="641"/>
      <c r="AC23" s="641"/>
      <c r="AD23" s="642">
        <v>139180</v>
      </c>
      <c r="AE23" s="642"/>
      <c r="AF23" s="642"/>
      <c r="AG23" s="642"/>
      <c r="AH23" s="642"/>
      <c r="AI23" s="642"/>
      <c r="AJ23" s="642"/>
      <c r="AK23" s="642"/>
      <c r="AL23" s="611">
        <v>0.4</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2557903</v>
      </c>
      <c r="BH23" s="589"/>
      <c r="BI23" s="589"/>
      <c r="BJ23" s="589"/>
      <c r="BK23" s="589"/>
      <c r="BL23" s="589"/>
      <c r="BM23" s="589"/>
      <c r="BN23" s="590"/>
      <c r="BO23" s="641">
        <v>7.2</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133962</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32229977</v>
      </c>
      <c r="CS24" s="639"/>
      <c r="CT24" s="639"/>
      <c r="CU24" s="639"/>
      <c r="CV24" s="639"/>
      <c r="CW24" s="639"/>
      <c r="CX24" s="639"/>
      <c r="CY24" s="686"/>
      <c r="CZ24" s="690">
        <v>49</v>
      </c>
      <c r="DA24" s="691"/>
      <c r="DB24" s="691"/>
      <c r="DC24" s="692"/>
      <c r="DD24" s="685">
        <v>19574044</v>
      </c>
      <c r="DE24" s="639"/>
      <c r="DF24" s="639"/>
      <c r="DG24" s="639"/>
      <c r="DH24" s="639"/>
      <c r="DI24" s="639"/>
      <c r="DJ24" s="639"/>
      <c r="DK24" s="686"/>
      <c r="DL24" s="685">
        <v>19549050</v>
      </c>
      <c r="DM24" s="639"/>
      <c r="DN24" s="639"/>
      <c r="DO24" s="639"/>
      <c r="DP24" s="639"/>
      <c r="DQ24" s="639"/>
      <c r="DR24" s="639"/>
      <c r="DS24" s="639"/>
      <c r="DT24" s="639"/>
      <c r="DU24" s="639"/>
      <c r="DV24" s="686"/>
      <c r="DW24" s="687">
        <v>45.2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10997655</v>
      </c>
      <c r="S25" s="589"/>
      <c r="T25" s="589"/>
      <c r="U25" s="589"/>
      <c r="V25" s="589"/>
      <c r="W25" s="589"/>
      <c r="X25" s="589"/>
      <c r="Y25" s="590"/>
      <c r="Z25" s="641">
        <v>15.6</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10127923</v>
      </c>
      <c r="CS25" s="607"/>
      <c r="CT25" s="607"/>
      <c r="CU25" s="607"/>
      <c r="CV25" s="607"/>
      <c r="CW25" s="607"/>
      <c r="CX25" s="607"/>
      <c r="CY25" s="608"/>
      <c r="CZ25" s="591">
        <v>15.4</v>
      </c>
      <c r="DA25" s="609"/>
      <c r="DB25" s="609"/>
      <c r="DC25" s="610"/>
      <c r="DD25" s="594">
        <v>9074080</v>
      </c>
      <c r="DE25" s="607"/>
      <c r="DF25" s="607"/>
      <c r="DG25" s="607"/>
      <c r="DH25" s="607"/>
      <c r="DI25" s="607"/>
      <c r="DJ25" s="607"/>
      <c r="DK25" s="608"/>
      <c r="DL25" s="594">
        <v>9049086</v>
      </c>
      <c r="DM25" s="607"/>
      <c r="DN25" s="607"/>
      <c r="DO25" s="607"/>
      <c r="DP25" s="607"/>
      <c r="DQ25" s="607"/>
      <c r="DR25" s="607"/>
      <c r="DS25" s="607"/>
      <c r="DT25" s="607"/>
      <c r="DU25" s="607"/>
      <c r="DV25" s="608"/>
      <c r="DW25" s="611">
        <v>20.9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7059689</v>
      </c>
      <c r="CS26" s="589"/>
      <c r="CT26" s="589"/>
      <c r="CU26" s="589"/>
      <c r="CV26" s="589"/>
      <c r="CW26" s="589"/>
      <c r="CX26" s="589"/>
      <c r="CY26" s="590"/>
      <c r="CZ26" s="591">
        <v>10.7</v>
      </c>
      <c r="DA26" s="609"/>
      <c r="DB26" s="609"/>
      <c r="DC26" s="610"/>
      <c r="DD26" s="594">
        <v>6084019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3538200</v>
      </c>
      <c r="S27" s="589"/>
      <c r="T27" s="589"/>
      <c r="U27" s="589"/>
      <c r="V27" s="589"/>
      <c r="W27" s="589"/>
      <c r="X27" s="589"/>
      <c r="Y27" s="590"/>
      <c r="Z27" s="641">
        <v>5</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35499930</v>
      </c>
      <c r="BH27" s="589"/>
      <c r="BI27" s="589"/>
      <c r="BJ27" s="589"/>
      <c r="BK27" s="589"/>
      <c r="BL27" s="589"/>
      <c r="BM27" s="589"/>
      <c r="BN27" s="590"/>
      <c r="BO27" s="641">
        <v>100</v>
      </c>
      <c r="BP27" s="641"/>
      <c r="BQ27" s="641"/>
      <c r="BR27" s="641"/>
      <c r="BS27" s="594">
        <v>328020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16465174</v>
      </c>
      <c r="CS27" s="607"/>
      <c r="CT27" s="607"/>
      <c r="CU27" s="607"/>
      <c r="CV27" s="607"/>
      <c r="CW27" s="607"/>
      <c r="CX27" s="607"/>
      <c r="CY27" s="608"/>
      <c r="CZ27" s="591">
        <v>25</v>
      </c>
      <c r="DA27" s="609"/>
      <c r="DB27" s="609"/>
      <c r="DC27" s="610"/>
      <c r="DD27" s="594">
        <v>4863084</v>
      </c>
      <c r="DE27" s="607"/>
      <c r="DF27" s="607"/>
      <c r="DG27" s="607"/>
      <c r="DH27" s="607"/>
      <c r="DI27" s="607"/>
      <c r="DJ27" s="607"/>
      <c r="DK27" s="608"/>
      <c r="DL27" s="594">
        <v>4863084</v>
      </c>
      <c r="DM27" s="607"/>
      <c r="DN27" s="607"/>
      <c r="DO27" s="607"/>
      <c r="DP27" s="607"/>
      <c r="DQ27" s="607"/>
      <c r="DR27" s="607"/>
      <c r="DS27" s="607"/>
      <c r="DT27" s="607"/>
      <c r="DU27" s="607"/>
      <c r="DV27" s="608"/>
      <c r="DW27" s="611">
        <v>11.2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86141</v>
      </c>
      <c r="S28" s="589"/>
      <c r="T28" s="589"/>
      <c r="U28" s="589"/>
      <c r="V28" s="589"/>
      <c r="W28" s="589"/>
      <c r="X28" s="589"/>
      <c r="Y28" s="590"/>
      <c r="Z28" s="641">
        <v>0.1</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5636880</v>
      </c>
      <c r="CS28" s="589"/>
      <c r="CT28" s="589"/>
      <c r="CU28" s="589"/>
      <c r="CV28" s="589"/>
      <c r="CW28" s="589"/>
      <c r="CX28" s="589"/>
      <c r="CY28" s="590"/>
      <c r="CZ28" s="591">
        <v>8.6</v>
      </c>
      <c r="DA28" s="609"/>
      <c r="DB28" s="609"/>
      <c r="DC28" s="610"/>
      <c r="DD28" s="594">
        <v>5636880</v>
      </c>
      <c r="DE28" s="589"/>
      <c r="DF28" s="589"/>
      <c r="DG28" s="589"/>
      <c r="DH28" s="589"/>
      <c r="DI28" s="589"/>
      <c r="DJ28" s="589"/>
      <c r="DK28" s="590"/>
      <c r="DL28" s="594">
        <v>5636880</v>
      </c>
      <c r="DM28" s="589"/>
      <c r="DN28" s="589"/>
      <c r="DO28" s="589"/>
      <c r="DP28" s="589"/>
      <c r="DQ28" s="589"/>
      <c r="DR28" s="589"/>
      <c r="DS28" s="589"/>
      <c r="DT28" s="589"/>
      <c r="DU28" s="589"/>
      <c r="DV28" s="590"/>
      <c r="DW28" s="611">
        <v>13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3511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5636880</v>
      </c>
      <c r="CS29" s="607"/>
      <c r="CT29" s="607"/>
      <c r="CU29" s="607"/>
      <c r="CV29" s="607"/>
      <c r="CW29" s="607"/>
      <c r="CX29" s="607"/>
      <c r="CY29" s="608"/>
      <c r="CZ29" s="591">
        <v>8.6</v>
      </c>
      <c r="DA29" s="609"/>
      <c r="DB29" s="609"/>
      <c r="DC29" s="610"/>
      <c r="DD29" s="594">
        <v>5636880</v>
      </c>
      <c r="DE29" s="607"/>
      <c r="DF29" s="607"/>
      <c r="DG29" s="607"/>
      <c r="DH29" s="607"/>
      <c r="DI29" s="607"/>
      <c r="DJ29" s="607"/>
      <c r="DK29" s="608"/>
      <c r="DL29" s="594">
        <v>5636880</v>
      </c>
      <c r="DM29" s="607"/>
      <c r="DN29" s="607"/>
      <c r="DO29" s="607"/>
      <c r="DP29" s="607"/>
      <c r="DQ29" s="607"/>
      <c r="DR29" s="607"/>
      <c r="DS29" s="607"/>
      <c r="DT29" s="607"/>
      <c r="DU29" s="607"/>
      <c r="DV29" s="608"/>
      <c r="DW29" s="611">
        <v>13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177235</v>
      </c>
      <c r="S30" s="589"/>
      <c r="T30" s="589"/>
      <c r="U30" s="589"/>
      <c r="V30" s="589"/>
      <c r="W30" s="589"/>
      <c r="X30" s="589"/>
      <c r="Y30" s="590"/>
      <c r="Z30" s="641">
        <v>0.3</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97.8</v>
      </c>
      <c r="BH30" s="655"/>
      <c r="BI30" s="655"/>
      <c r="BJ30" s="655"/>
      <c r="BK30" s="655"/>
      <c r="BL30" s="655"/>
      <c r="BM30" s="656">
        <v>92</v>
      </c>
      <c r="BN30" s="655"/>
      <c r="BO30" s="655"/>
      <c r="BP30" s="655"/>
      <c r="BQ30" s="657"/>
      <c r="BR30" s="654">
        <v>97.6</v>
      </c>
      <c r="BS30" s="655"/>
      <c r="BT30" s="655"/>
      <c r="BU30" s="655"/>
      <c r="BV30" s="655"/>
      <c r="BW30" s="655"/>
      <c r="BX30" s="656">
        <v>91</v>
      </c>
      <c r="BY30" s="655"/>
      <c r="BZ30" s="655"/>
      <c r="CA30" s="655"/>
      <c r="CB30" s="657"/>
      <c r="CD30" s="660"/>
      <c r="CE30" s="661"/>
      <c r="CF30" s="625" t="s">
        <v>292</v>
      </c>
      <c r="CG30" s="622"/>
      <c r="CH30" s="622"/>
      <c r="CI30" s="622"/>
      <c r="CJ30" s="622"/>
      <c r="CK30" s="622"/>
      <c r="CL30" s="622"/>
      <c r="CM30" s="622"/>
      <c r="CN30" s="622"/>
      <c r="CO30" s="622"/>
      <c r="CP30" s="622"/>
      <c r="CQ30" s="623"/>
      <c r="CR30" s="588">
        <v>4939929</v>
      </c>
      <c r="CS30" s="589"/>
      <c r="CT30" s="589"/>
      <c r="CU30" s="589"/>
      <c r="CV30" s="589"/>
      <c r="CW30" s="589"/>
      <c r="CX30" s="589"/>
      <c r="CY30" s="590"/>
      <c r="CZ30" s="591">
        <v>7.5</v>
      </c>
      <c r="DA30" s="609"/>
      <c r="DB30" s="609"/>
      <c r="DC30" s="610"/>
      <c r="DD30" s="594">
        <v>4939929</v>
      </c>
      <c r="DE30" s="589"/>
      <c r="DF30" s="589"/>
      <c r="DG30" s="589"/>
      <c r="DH30" s="589"/>
      <c r="DI30" s="589"/>
      <c r="DJ30" s="589"/>
      <c r="DK30" s="590"/>
      <c r="DL30" s="594">
        <v>4939929</v>
      </c>
      <c r="DM30" s="589"/>
      <c r="DN30" s="589"/>
      <c r="DO30" s="589"/>
      <c r="DP30" s="589"/>
      <c r="DQ30" s="589"/>
      <c r="DR30" s="589"/>
      <c r="DS30" s="589"/>
      <c r="DT30" s="589"/>
      <c r="DU30" s="589"/>
      <c r="DV30" s="590"/>
      <c r="DW30" s="611">
        <v>11.4</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4857520</v>
      </c>
      <c r="S31" s="589"/>
      <c r="T31" s="589"/>
      <c r="U31" s="589"/>
      <c r="V31" s="589"/>
      <c r="W31" s="589"/>
      <c r="X31" s="589"/>
      <c r="Y31" s="590"/>
      <c r="Z31" s="641">
        <v>6.9</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97.1</v>
      </c>
      <c r="BH31" s="607"/>
      <c r="BI31" s="607"/>
      <c r="BJ31" s="607"/>
      <c r="BK31" s="607"/>
      <c r="BL31" s="607"/>
      <c r="BM31" s="643">
        <v>89.8</v>
      </c>
      <c r="BN31" s="653"/>
      <c r="BO31" s="653"/>
      <c r="BP31" s="653"/>
      <c r="BQ31" s="617"/>
      <c r="BR31" s="652">
        <v>97</v>
      </c>
      <c r="BS31" s="607"/>
      <c r="BT31" s="607"/>
      <c r="BU31" s="607"/>
      <c r="BV31" s="607"/>
      <c r="BW31" s="607"/>
      <c r="BX31" s="643">
        <v>88.6</v>
      </c>
      <c r="BY31" s="653"/>
      <c r="BZ31" s="653"/>
      <c r="CA31" s="653"/>
      <c r="CB31" s="617"/>
      <c r="CD31" s="660"/>
      <c r="CE31" s="661"/>
      <c r="CF31" s="625" t="s">
        <v>296</v>
      </c>
      <c r="CG31" s="622"/>
      <c r="CH31" s="622"/>
      <c r="CI31" s="622"/>
      <c r="CJ31" s="622"/>
      <c r="CK31" s="622"/>
      <c r="CL31" s="622"/>
      <c r="CM31" s="622"/>
      <c r="CN31" s="622"/>
      <c r="CO31" s="622"/>
      <c r="CP31" s="622"/>
      <c r="CQ31" s="623"/>
      <c r="CR31" s="588">
        <v>696951</v>
      </c>
      <c r="CS31" s="607"/>
      <c r="CT31" s="607"/>
      <c r="CU31" s="607"/>
      <c r="CV31" s="607"/>
      <c r="CW31" s="607"/>
      <c r="CX31" s="607"/>
      <c r="CY31" s="608"/>
      <c r="CZ31" s="591">
        <v>1.1000000000000001</v>
      </c>
      <c r="DA31" s="609"/>
      <c r="DB31" s="609"/>
      <c r="DC31" s="610"/>
      <c r="DD31" s="594">
        <v>696951</v>
      </c>
      <c r="DE31" s="607"/>
      <c r="DF31" s="607"/>
      <c r="DG31" s="607"/>
      <c r="DH31" s="607"/>
      <c r="DI31" s="607"/>
      <c r="DJ31" s="607"/>
      <c r="DK31" s="608"/>
      <c r="DL31" s="594">
        <v>696951</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1631612</v>
      </c>
      <c r="S32" s="589"/>
      <c r="T32" s="589"/>
      <c r="U32" s="589"/>
      <c r="V32" s="589"/>
      <c r="W32" s="589"/>
      <c r="X32" s="589"/>
      <c r="Y32" s="590"/>
      <c r="Z32" s="641">
        <v>2.2999999999999998</v>
      </c>
      <c r="AA32" s="641"/>
      <c r="AB32" s="641"/>
      <c r="AC32" s="641"/>
      <c r="AD32" s="642">
        <v>35565</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98.2</v>
      </c>
      <c r="BH32" s="573"/>
      <c r="BI32" s="573"/>
      <c r="BJ32" s="573"/>
      <c r="BK32" s="573"/>
      <c r="BL32" s="573"/>
      <c r="BM32" s="636">
        <v>93.6</v>
      </c>
      <c r="BN32" s="573"/>
      <c r="BO32" s="573"/>
      <c r="BP32" s="573"/>
      <c r="BQ32" s="630"/>
      <c r="BR32" s="651">
        <v>98</v>
      </c>
      <c r="BS32" s="573"/>
      <c r="BT32" s="573"/>
      <c r="BU32" s="573"/>
      <c r="BV32" s="573"/>
      <c r="BW32" s="573"/>
      <c r="BX32" s="636">
        <v>92.6</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5016700</v>
      </c>
      <c r="S33" s="589"/>
      <c r="T33" s="589"/>
      <c r="U33" s="589"/>
      <c r="V33" s="589"/>
      <c r="W33" s="589"/>
      <c r="X33" s="589"/>
      <c r="Y33" s="590"/>
      <c r="Z33" s="641">
        <v>7.1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28083332</v>
      </c>
      <c r="CS33" s="607"/>
      <c r="CT33" s="607"/>
      <c r="CU33" s="607"/>
      <c r="CV33" s="607"/>
      <c r="CW33" s="607"/>
      <c r="CX33" s="607"/>
      <c r="CY33" s="608"/>
      <c r="CZ33" s="591">
        <v>42.7</v>
      </c>
      <c r="DA33" s="609"/>
      <c r="DB33" s="609"/>
      <c r="DC33" s="610"/>
      <c r="DD33" s="594">
        <v>24585403</v>
      </c>
      <c r="DE33" s="607"/>
      <c r="DF33" s="607"/>
      <c r="DG33" s="607"/>
      <c r="DH33" s="607"/>
      <c r="DI33" s="607"/>
      <c r="DJ33" s="607"/>
      <c r="DK33" s="608"/>
      <c r="DL33" s="594">
        <v>19221210</v>
      </c>
      <c r="DM33" s="607"/>
      <c r="DN33" s="607"/>
      <c r="DO33" s="607"/>
      <c r="DP33" s="607"/>
      <c r="DQ33" s="607"/>
      <c r="DR33" s="607"/>
      <c r="DS33" s="607"/>
      <c r="DT33" s="607"/>
      <c r="DU33" s="607"/>
      <c r="DV33" s="608"/>
      <c r="DW33" s="611">
        <v>44.4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10425397</v>
      </c>
      <c r="CS34" s="589"/>
      <c r="CT34" s="589"/>
      <c r="CU34" s="589"/>
      <c r="CV34" s="589"/>
      <c r="CW34" s="589"/>
      <c r="CX34" s="589"/>
      <c r="CY34" s="590"/>
      <c r="CZ34" s="591">
        <v>15.9</v>
      </c>
      <c r="DA34" s="609"/>
      <c r="DB34" s="609"/>
      <c r="DC34" s="610"/>
      <c r="DD34" s="594">
        <v>8824999</v>
      </c>
      <c r="DE34" s="589"/>
      <c r="DF34" s="589"/>
      <c r="DG34" s="589"/>
      <c r="DH34" s="589"/>
      <c r="DI34" s="589"/>
      <c r="DJ34" s="589"/>
      <c r="DK34" s="590"/>
      <c r="DL34" s="594">
        <v>8502409</v>
      </c>
      <c r="DM34" s="589"/>
      <c r="DN34" s="589"/>
      <c r="DO34" s="589"/>
      <c r="DP34" s="589"/>
      <c r="DQ34" s="589"/>
      <c r="DR34" s="589"/>
      <c r="DS34" s="589"/>
      <c r="DT34" s="589"/>
      <c r="DU34" s="589"/>
      <c r="DV34" s="590"/>
      <c r="DW34" s="611">
        <v>19.600000000000001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3665100</v>
      </c>
      <c r="S35" s="589"/>
      <c r="T35" s="589"/>
      <c r="U35" s="589"/>
      <c r="V35" s="589"/>
      <c r="W35" s="589"/>
      <c r="X35" s="589"/>
      <c r="Y35" s="590"/>
      <c r="Z35" s="641">
        <v>5.2</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8991628</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589485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178229</v>
      </c>
      <c r="CS35" s="607"/>
      <c r="CT35" s="607"/>
      <c r="CU35" s="607"/>
      <c r="CV35" s="607"/>
      <c r="CW35" s="607"/>
      <c r="CX35" s="607"/>
      <c r="CY35" s="608"/>
      <c r="CZ35" s="591">
        <v>0.3</v>
      </c>
      <c r="DA35" s="609"/>
      <c r="DB35" s="609"/>
      <c r="DC35" s="610"/>
      <c r="DD35" s="594">
        <v>168670</v>
      </c>
      <c r="DE35" s="607"/>
      <c r="DF35" s="607"/>
      <c r="DG35" s="607"/>
      <c r="DH35" s="607"/>
      <c r="DI35" s="607"/>
      <c r="DJ35" s="607"/>
      <c r="DK35" s="608"/>
      <c r="DL35" s="594">
        <v>168670</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70450992</v>
      </c>
      <c r="S36" s="629"/>
      <c r="T36" s="629"/>
      <c r="U36" s="629"/>
      <c r="V36" s="629"/>
      <c r="W36" s="629"/>
      <c r="X36" s="629"/>
      <c r="Y36" s="632"/>
      <c r="Z36" s="633">
        <v>100</v>
      </c>
      <c r="AA36" s="633"/>
      <c r="AB36" s="633"/>
      <c r="AC36" s="633"/>
      <c r="AD36" s="634">
        <v>39619257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3089825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-916230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8332393</v>
      </c>
      <c r="CS36" s="589"/>
      <c r="CT36" s="589"/>
      <c r="CU36" s="589"/>
      <c r="CV36" s="589"/>
      <c r="CW36" s="589"/>
      <c r="CX36" s="589"/>
      <c r="CY36" s="590"/>
      <c r="CZ36" s="591">
        <v>12.7</v>
      </c>
      <c r="DA36" s="609"/>
      <c r="DB36" s="609"/>
      <c r="DC36" s="610"/>
      <c r="DD36" s="594">
        <v>7159689</v>
      </c>
      <c r="DE36" s="589"/>
      <c r="DF36" s="589"/>
      <c r="DG36" s="589"/>
      <c r="DH36" s="589"/>
      <c r="DI36" s="589"/>
      <c r="DJ36" s="589"/>
      <c r="DK36" s="590"/>
      <c r="DL36" s="594">
        <v>6420540</v>
      </c>
      <c r="DM36" s="589"/>
      <c r="DN36" s="589"/>
      <c r="DO36" s="589"/>
      <c r="DP36" s="589"/>
      <c r="DQ36" s="589"/>
      <c r="DR36" s="589"/>
      <c r="DS36" s="589"/>
      <c r="DT36" s="589"/>
      <c r="DU36" s="589"/>
      <c r="DV36" s="590"/>
      <c r="DW36" s="611">
        <v>14.8</v>
      </c>
      <c r="DX36" s="612"/>
      <c r="DY36" s="612"/>
      <c r="DZ36" s="612"/>
      <c r="EA36" s="612"/>
      <c r="EB36" s="612"/>
      <c r="EC36" s="613"/>
    </row>
    <row r="37" spans="2:133" ht="11.25" customHeight="1">
      <c r="AQ37" s="614" t="s">
        <v>314</v>
      </c>
      <c r="AR37" s="615"/>
      <c r="AS37" s="615"/>
      <c r="AT37" s="615"/>
      <c r="AU37" s="615"/>
      <c r="AV37" s="615"/>
      <c r="AW37" s="615"/>
      <c r="AX37" s="615"/>
      <c r="AY37" s="616"/>
      <c r="AZ37" s="588">
        <v>1566794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41685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795999</v>
      </c>
      <c r="CS37" s="607"/>
      <c r="CT37" s="607"/>
      <c r="CU37" s="607"/>
      <c r="CV37" s="607"/>
      <c r="CW37" s="607"/>
      <c r="CX37" s="607"/>
      <c r="CY37" s="608"/>
      <c r="CZ37" s="591">
        <v>1.2</v>
      </c>
      <c r="DA37" s="609"/>
      <c r="DB37" s="609"/>
      <c r="DC37" s="610"/>
      <c r="DD37" s="594">
        <v>795999</v>
      </c>
      <c r="DE37" s="607"/>
      <c r="DF37" s="607"/>
      <c r="DG37" s="607"/>
      <c r="DH37" s="607"/>
      <c r="DI37" s="607"/>
      <c r="DJ37" s="607"/>
      <c r="DK37" s="608"/>
      <c r="DL37" s="594">
        <v>795999</v>
      </c>
      <c r="DM37" s="607"/>
      <c r="DN37" s="607"/>
      <c r="DO37" s="607"/>
      <c r="DP37" s="607"/>
      <c r="DQ37" s="607"/>
      <c r="DR37" s="607"/>
      <c r="DS37" s="607"/>
      <c r="DT37" s="607"/>
      <c r="DU37" s="607"/>
      <c r="DV37" s="608"/>
      <c r="DW37" s="611">
        <v>1.8</v>
      </c>
      <c r="DX37" s="612"/>
      <c r="DY37" s="612"/>
      <c r="DZ37" s="612"/>
      <c r="EA37" s="612"/>
      <c r="EB37" s="612"/>
      <c r="EC37" s="613"/>
    </row>
    <row r="38" spans="2:133" ht="11.25" customHeight="1">
      <c r="AQ38" s="614" t="s">
        <v>317</v>
      </c>
      <c r="AR38" s="615"/>
      <c r="AS38" s="615"/>
      <c r="AT38" s="615"/>
      <c r="AU38" s="615"/>
      <c r="AV38" s="615"/>
      <c r="AW38" s="615"/>
      <c r="AX38" s="615"/>
      <c r="AY38" s="616"/>
      <c r="AZ38" s="588">
        <v>158067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70607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7416565</v>
      </c>
      <c r="CS38" s="589"/>
      <c r="CT38" s="589"/>
      <c r="CU38" s="589"/>
      <c r="CV38" s="589"/>
      <c r="CW38" s="589"/>
      <c r="CX38" s="589"/>
      <c r="CY38" s="590"/>
      <c r="CZ38" s="591">
        <v>11.3</v>
      </c>
      <c r="DA38" s="609"/>
      <c r="DB38" s="609"/>
      <c r="DC38" s="610"/>
      <c r="DD38" s="594">
        <v>6883275</v>
      </c>
      <c r="DE38" s="589"/>
      <c r="DF38" s="589"/>
      <c r="DG38" s="589"/>
      <c r="DH38" s="589"/>
      <c r="DI38" s="589"/>
      <c r="DJ38" s="589"/>
      <c r="DK38" s="590"/>
      <c r="DL38" s="594">
        <v>4129591</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320</v>
      </c>
      <c r="AR39" s="615"/>
      <c r="AS39" s="615"/>
      <c r="AT39" s="615"/>
      <c r="AU39" s="615"/>
      <c r="AV39" s="615"/>
      <c r="AW39" s="615"/>
      <c r="AX39" s="615"/>
      <c r="AY39" s="616"/>
      <c r="AZ39" s="588">
        <v>30680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1346352</v>
      </c>
      <c r="CS39" s="607"/>
      <c r="CT39" s="607"/>
      <c r="CU39" s="607"/>
      <c r="CV39" s="607"/>
      <c r="CW39" s="607"/>
      <c r="CX39" s="607"/>
      <c r="CY39" s="608"/>
      <c r="CZ39" s="591">
        <v>2</v>
      </c>
      <c r="DA39" s="609"/>
      <c r="DB39" s="609"/>
      <c r="DC39" s="610"/>
      <c r="DD39" s="594">
        <v>1342114</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2111573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384396</v>
      </c>
      <c r="CS40" s="589"/>
      <c r="CT40" s="589"/>
      <c r="CU40" s="589"/>
      <c r="CV40" s="589"/>
      <c r="CW40" s="589"/>
      <c r="CX40" s="589"/>
      <c r="CY40" s="590"/>
      <c r="CZ40" s="591">
        <v>0.6</v>
      </c>
      <c r="DA40" s="609"/>
      <c r="DB40" s="609"/>
      <c r="DC40" s="610"/>
      <c r="DD40" s="594">
        <v>206656</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2034689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239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5439465</v>
      </c>
      <c r="CS42" s="589"/>
      <c r="CT42" s="589"/>
      <c r="CU42" s="589"/>
      <c r="CV42" s="589"/>
      <c r="CW42" s="589"/>
      <c r="CX42" s="589"/>
      <c r="CY42" s="590"/>
      <c r="CZ42" s="591">
        <v>8.3000000000000007</v>
      </c>
      <c r="DA42" s="592"/>
      <c r="DB42" s="592"/>
      <c r="DC42" s="593"/>
      <c r="DD42" s="594">
        <v>2815520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120540</v>
      </c>
      <c r="CS43" s="607"/>
      <c r="CT43" s="607"/>
      <c r="CU43" s="607"/>
      <c r="CV43" s="607"/>
      <c r="CW43" s="607"/>
      <c r="CX43" s="607"/>
      <c r="CY43" s="608"/>
      <c r="CZ43" s="591">
        <v>0.2</v>
      </c>
      <c r="DA43" s="609"/>
      <c r="DB43" s="609"/>
      <c r="DC43" s="610"/>
      <c r="DD43" s="594">
        <v>120540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5439465</v>
      </c>
      <c r="CS44" s="589"/>
      <c r="CT44" s="589"/>
      <c r="CU44" s="589"/>
      <c r="CV44" s="589"/>
      <c r="CW44" s="589"/>
      <c r="CX44" s="589"/>
      <c r="CY44" s="590"/>
      <c r="CZ44" s="591">
        <v>8.3000000000000007</v>
      </c>
      <c r="DA44" s="592"/>
      <c r="DB44" s="592"/>
      <c r="DC44" s="593"/>
      <c r="DD44" s="594">
        <v>2815520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548106</v>
      </c>
      <c r="CS45" s="607"/>
      <c r="CT45" s="607"/>
      <c r="CU45" s="607"/>
      <c r="CV45" s="607"/>
      <c r="CW45" s="607"/>
      <c r="CX45" s="607"/>
      <c r="CY45" s="608"/>
      <c r="CZ45" s="591">
        <v>0.8</v>
      </c>
      <c r="DA45" s="609"/>
      <c r="DB45" s="609"/>
      <c r="DC45" s="610"/>
      <c r="DD45" s="594">
        <v>229632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4638127</v>
      </c>
      <c r="CS46" s="589"/>
      <c r="CT46" s="589"/>
      <c r="CU46" s="589"/>
      <c r="CV46" s="589"/>
      <c r="CW46" s="589"/>
      <c r="CX46" s="589"/>
      <c r="CY46" s="590"/>
      <c r="CZ46" s="591">
        <v>7.1</v>
      </c>
      <c r="DA46" s="592"/>
      <c r="DB46" s="592"/>
      <c r="DC46" s="593"/>
      <c r="DD46" s="594">
        <v>2352777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65752774</v>
      </c>
      <c r="CS49" s="573"/>
      <c r="CT49" s="573"/>
      <c r="CU49" s="573"/>
      <c r="CV49" s="573"/>
      <c r="CW49" s="573"/>
      <c r="CX49" s="573"/>
      <c r="CY49" s="574"/>
      <c r="CZ49" s="575">
        <v>100</v>
      </c>
      <c r="DA49" s="576"/>
      <c r="DB49" s="576"/>
      <c r="DC49" s="577"/>
      <c r="DD49" s="578">
        <v>46974967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70451</v>
      </c>
      <c r="R7" s="1101"/>
      <c r="S7" s="1101"/>
      <c r="T7" s="1101"/>
      <c r="U7" s="1101"/>
      <c r="V7" s="1101">
        <v>65753</v>
      </c>
      <c r="W7" s="1101"/>
      <c r="X7" s="1101"/>
      <c r="Y7" s="1101"/>
      <c r="Z7" s="1101"/>
      <c r="AA7" s="1101">
        <v>4698</v>
      </c>
      <c r="AB7" s="1101"/>
      <c r="AC7" s="1101"/>
      <c r="AD7" s="1101"/>
      <c r="AE7" s="1102"/>
      <c r="AF7" s="1103">
        <v>4436</v>
      </c>
      <c r="AG7" s="1104"/>
      <c r="AH7" s="1104"/>
      <c r="AI7" s="1104"/>
      <c r="AJ7" s="1105"/>
      <c r="AK7" s="1087">
        <v>177</v>
      </c>
      <c r="AL7" s="1088"/>
      <c r="AM7" s="1088"/>
      <c r="AN7" s="1088"/>
      <c r="AO7" s="1088"/>
      <c r="AP7" s="1088">
        <v>56184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-4</v>
      </c>
      <c r="CI7" s="1085"/>
      <c r="CJ7" s="1085"/>
      <c r="CK7" s="1085"/>
      <c r="CL7" s="1086"/>
      <c r="CM7" s="1084">
        <v>93</v>
      </c>
      <c r="CN7" s="1085"/>
      <c r="CO7" s="1085"/>
      <c r="CP7" s="1085"/>
      <c r="CQ7" s="1086"/>
      <c r="CR7" s="1084">
        <v>50</v>
      </c>
      <c r="CS7" s="1085"/>
      <c r="CT7" s="1085"/>
      <c r="CU7" s="1085"/>
      <c r="CV7" s="1086"/>
      <c r="CW7" s="1084" t="s">
        <v>546</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-1</v>
      </c>
      <c r="CI8" s="986"/>
      <c r="CJ8" s="986"/>
      <c r="CK8" s="986"/>
      <c r="CL8" s="987"/>
      <c r="CM8" s="985">
        <v>31</v>
      </c>
      <c r="CN8" s="986"/>
      <c r="CO8" s="986"/>
      <c r="CP8" s="986"/>
      <c r="CQ8" s="987"/>
      <c r="CR8" s="985">
        <v>3</v>
      </c>
      <c r="CS8" s="986"/>
      <c r="CT8" s="986"/>
      <c r="CU8" s="986"/>
      <c r="CV8" s="987"/>
      <c r="CW8" s="985" t="s">
        <v>546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84</v>
      </c>
      <c r="CI9" s="986"/>
      <c r="CJ9" s="986"/>
      <c r="CK9" s="986"/>
      <c r="CL9" s="987"/>
      <c r="CM9" s="985">
        <v>660</v>
      </c>
      <c r="CN9" s="986"/>
      <c r="CO9" s="986"/>
      <c r="CP9" s="986"/>
      <c r="CQ9" s="987"/>
      <c r="CR9" s="985">
        <v>129</v>
      </c>
      <c r="CS9" s="986"/>
      <c r="CT9" s="986"/>
      <c r="CU9" s="986"/>
      <c r="CV9" s="987"/>
      <c r="CW9" s="985" t="s">
        <v>546</v>
      </c>
      <c r="CX9" s="986"/>
      <c r="CY9" s="986"/>
      <c r="CZ9" s="986"/>
      <c r="DA9" s="987"/>
      <c r="DB9" s="985" t="s">
        <v>546</v>
      </c>
      <c r="DC9" s="986"/>
      <c r="DD9" s="986"/>
      <c r="DE9" s="986"/>
      <c r="DF9" s="987"/>
      <c r="DG9" s="985" t="s">
        <v>546</v>
      </c>
      <c r="DH9" s="986"/>
      <c r="DI9" s="986"/>
      <c r="DJ9" s="986"/>
      <c r="DK9" s="987"/>
      <c r="DL9" s="985">
        <v>206</v>
      </c>
      <c r="DM9" s="986"/>
      <c r="DN9" s="986"/>
      <c r="DO9" s="986"/>
      <c r="DP9" s="987"/>
      <c r="DQ9" s="985">
        <v>21</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799</v>
      </c>
      <c r="CN10" s="986"/>
      <c r="CO10" s="986"/>
      <c r="CP10" s="986"/>
      <c r="CQ10" s="987"/>
      <c r="CR10" s="985">
        <v>5</v>
      </c>
      <c r="CS10" s="986"/>
      <c r="CT10" s="986"/>
      <c r="CU10" s="986"/>
      <c r="CV10" s="987"/>
      <c r="CW10" s="985" t="s">
        <v>546</v>
      </c>
      <c r="CX10" s="986"/>
      <c r="CY10" s="986"/>
      <c r="CZ10" s="986"/>
      <c r="DA10" s="987"/>
      <c r="DB10" s="985">
        <v>2953</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70451</v>
      </c>
      <c r="R23" s="1065"/>
      <c r="S23" s="1065"/>
      <c r="T23" s="1065"/>
      <c r="U23" s="1065"/>
      <c r="V23" s="1065">
        <v>65753</v>
      </c>
      <c r="W23" s="1065"/>
      <c r="X23" s="1065"/>
      <c r="Y23" s="1065"/>
      <c r="Z23" s="1065"/>
      <c r="AA23" s="1065">
        <v>4698</v>
      </c>
      <c r="AB23" s="1065"/>
      <c r="AC23" s="1065"/>
      <c r="AD23" s="1065"/>
      <c r="AE23" s="1066"/>
      <c r="AF23" s="1067">
        <v>4436</v>
      </c>
      <c r="AG23" s="1065"/>
      <c r="AH23" s="1065"/>
      <c r="AI23" s="1065"/>
      <c r="AJ23" s="1068"/>
      <c r="AK23" s="1069"/>
      <c r="AL23" s="1070"/>
      <c r="AM23" s="1070"/>
      <c r="AN23" s="1070"/>
      <c r="AO23" s="1070"/>
      <c r="AP23" s="1065">
        <v>56184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27051</v>
      </c>
      <c r="R28" s="1050"/>
      <c r="S28" s="1050"/>
      <c r="T28" s="1050"/>
      <c r="U28" s="1050"/>
      <c r="V28" s="1050">
        <v>26461</v>
      </c>
      <c r="W28" s="1050"/>
      <c r="X28" s="1050"/>
      <c r="Y28" s="1050"/>
      <c r="Z28" s="1050"/>
      <c r="AA28" s="1050">
        <v>589</v>
      </c>
      <c r="AB28" s="1050"/>
      <c r="AC28" s="1050"/>
      <c r="AD28" s="1050"/>
      <c r="AE28" s="1051"/>
      <c r="AF28" s="1052">
        <v>589</v>
      </c>
      <c r="AG28" s="1050"/>
      <c r="AH28" s="1050"/>
      <c r="AI28" s="1050"/>
      <c r="AJ28" s="1053"/>
      <c r="AK28" s="1054">
        <v>2112</v>
      </c>
      <c r="AL28" s="1042"/>
      <c r="AM28" s="1042"/>
      <c r="AN28" s="1042"/>
      <c r="AO28" s="1042"/>
      <c r="AP28" s="1042" t="s">
        <v>541</v>
      </c>
      <c r="AQ28" s="1042"/>
      <c r="AR28" s="1042"/>
      <c r="AS28" s="1042"/>
      <c r="AT28" s="1042"/>
      <c r="AU28" s="1042" t="s">
        <v>541</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11423</v>
      </c>
      <c r="R29" s="1040"/>
      <c r="S29" s="1040"/>
      <c r="T29" s="1040"/>
      <c r="U29" s="1040"/>
      <c r="V29" s="1040">
        <v>11141</v>
      </c>
      <c r="W29" s="1040"/>
      <c r="X29" s="1040"/>
      <c r="Y29" s="1040"/>
      <c r="Z29" s="1040"/>
      <c r="AA29" s="1040">
        <v>282</v>
      </c>
      <c r="AB29" s="1040"/>
      <c r="AC29" s="1040"/>
      <c r="AD29" s="1040"/>
      <c r="AE29" s="1041"/>
      <c r="AF29" s="1015">
        <v>282</v>
      </c>
      <c r="AG29" s="1016"/>
      <c r="AH29" s="1016"/>
      <c r="AI29" s="1016"/>
      <c r="AJ29" s="1017"/>
      <c r="AK29" s="976">
        <v>1662</v>
      </c>
      <c r="AL29" s="967"/>
      <c r="AM29" s="967"/>
      <c r="AN29" s="967"/>
      <c r="AO29" s="967"/>
      <c r="AP29" s="967" t="s">
        <v>541</v>
      </c>
      <c r="AQ29" s="967"/>
      <c r="AR29" s="967"/>
      <c r="AS29" s="967"/>
      <c r="AT29" s="967"/>
      <c r="AU29" s="967" t="s">
        <v>541</v>
      </c>
      <c r="AV29" s="967"/>
      <c r="AW29" s="967"/>
      <c r="AX29" s="967"/>
      <c r="AY29" s="967"/>
      <c r="AZ29" s="1038" t="s">
        <v>541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2012</v>
      </c>
      <c r="R30" s="1040"/>
      <c r="S30" s="1040"/>
      <c r="T30" s="1040"/>
      <c r="U30" s="1040"/>
      <c r="V30" s="1040">
        <v>2001</v>
      </c>
      <c r="W30" s="1040"/>
      <c r="X30" s="1040"/>
      <c r="Y30" s="1040"/>
      <c r="Z30" s="1040"/>
      <c r="AA30" s="1040">
        <v>11</v>
      </c>
      <c r="AB30" s="1040"/>
      <c r="AC30" s="1040"/>
      <c r="AD30" s="1040"/>
      <c r="AE30" s="1041"/>
      <c r="AF30" s="1015">
        <v>11</v>
      </c>
      <c r="AG30" s="1016"/>
      <c r="AH30" s="1016"/>
      <c r="AI30" s="1016"/>
      <c r="AJ30" s="1017"/>
      <c r="AK30" s="976">
        <v>359</v>
      </c>
      <c r="AL30" s="967"/>
      <c r="AM30" s="967"/>
      <c r="AN30" s="967"/>
      <c r="AO30" s="967"/>
      <c r="AP30" s="967" t="s">
        <v>541</v>
      </c>
      <c r="AQ30" s="967"/>
      <c r="AR30" s="967"/>
      <c r="AS30" s="967"/>
      <c r="AT30" s="967"/>
      <c r="AU30" s="967" t="s">
        <v>541</v>
      </c>
      <c r="AV30" s="967"/>
      <c r="AW30" s="967"/>
      <c r="AX30" s="967"/>
      <c r="AY30" s="967"/>
      <c r="AZ30" s="1038" t="s">
        <v>541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224</v>
      </c>
      <c r="R31" s="1040"/>
      <c r="S31" s="1040"/>
      <c r="T31" s="1040"/>
      <c r="U31" s="1040"/>
      <c r="V31" s="1040">
        <v>208</v>
      </c>
      <c r="W31" s="1040"/>
      <c r="X31" s="1040"/>
      <c r="Y31" s="1040"/>
      <c r="Z31" s="1040"/>
      <c r="AA31" s="1040">
        <v>16</v>
      </c>
      <c r="AB31" s="1040"/>
      <c r="AC31" s="1040"/>
      <c r="AD31" s="1040"/>
      <c r="AE31" s="1041"/>
      <c r="AF31" s="1015">
        <v>16</v>
      </c>
      <c r="AG31" s="1016"/>
      <c r="AH31" s="1016"/>
      <c r="AI31" s="1016"/>
      <c r="AJ31" s="1017"/>
      <c r="AK31" s="976" t="s">
        <v>546</v>
      </c>
      <c r="AL31" s="967"/>
      <c r="AM31" s="967"/>
      <c r="AN31" s="967"/>
      <c r="AO31" s="967"/>
      <c r="AP31" s="967" t="s">
        <v>541</v>
      </c>
      <c r="AQ31" s="967"/>
      <c r="AR31" s="967"/>
      <c r="AS31" s="967"/>
      <c r="AT31" s="967"/>
      <c r="AU31" s="967" t="s">
        <v>541</v>
      </c>
      <c r="AV31" s="967"/>
      <c r="AW31" s="967"/>
      <c r="AX31" s="967"/>
      <c r="AY31" s="967"/>
      <c r="AZ31" s="1038" t="s">
        <v>541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87</v>
      </c>
      <c r="R32" s="1040"/>
      <c r="S32" s="1040"/>
      <c r="T32" s="1040"/>
      <c r="U32" s="1040"/>
      <c r="V32" s="1040">
        <v>30</v>
      </c>
      <c r="W32" s="1040"/>
      <c r="X32" s="1040"/>
      <c r="Y32" s="1040"/>
      <c r="Z32" s="1040"/>
      <c r="AA32" s="1040">
        <v>57</v>
      </c>
      <c r="AB32" s="1040"/>
      <c r="AC32" s="1040"/>
      <c r="AD32" s="1040"/>
      <c r="AE32" s="1041"/>
      <c r="AF32" s="1015">
        <v>57</v>
      </c>
      <c r="AG32" s="1016"/>
      <c r="AH32" s="1016"/>
      <c r="AI32" s="1016"/>
      <c r="AJ32" s="1017"/>
      <c r="AK32" s="976">
        <v>6</v>
      </c>
      <c r="AL32" s="967"/>
      <c r="AM32" s="967"/>
      <c r="AN32" s="967"/>
      <c r="AO32" s="967"/>
      <c r="AP32" s="967" t="s">
        <v>541</v>
      </c>
      <c r="AQ32" s="967"/>
      <c r="AR32" s="967"/>
      <c r="AS32" s="967"/>
      <c r="AT32" s="967"/>
      <c r="AU32" s="967" t="s">
        <v>541</v>
      </c>
      <c r="AV32" s="967"/>
      <c r="AW32" s="967"/>
      <c r="AX32" s="967"/>
      <c r="AY32" s="967"/>
      <c r="AZ32" s="1038" t="s">
        <v>541</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116</v>
      </c>
      <c r="R33" s="1040"/>
      <c r="S33" s="1040"/>
      <c r="T33" s="1040"/>
      <c r="U33" s="1040"/>
      <c r="V33" s="1040">
        <v>116</v>
      </c>
      <c r="W33" s="1040"/>
      <c r="X33" s="1040"/>
      <c r="Y33" s="1040"/>
      <c r="Z33" s="1040"/>
      <c r="AA33" s="1040">
        <v>0</v>
      </c>
      <c r="AB33" s="1040"/>
      <c r="AC33" s="1040"/>
      <c r="AD33" s="1040"/>
      <c r="AE33" s="1041"/>
      <c r="AF33" s="1015" t="s">
        <v>111</v>
      </c>
      <c r="AG33" s="1016"/>
      <c r="AH33" s="1016"/>
      <c r="AI33" s="1016"/>
      <c r="AJ33" s="1017"/>
      <c r="AK33" s="976">
        <v>30</v>
      </c>
      <c r="AL33" s="967"/>
      <c r="AM33" s="967"/>
      <c r="AN33" s="967"/>
      <c r="AO33" s="967"/>
      <c r="AP33" s="967" t="s">
        <v>541</v>
      </c>
      <c r="AQ33" s="967"/>
      <c r="AR33" s="967"/>
      <c r="AS33" s="967"/>
      <c r="AT33" s="967"/>
      <c r="AU33" s="967" t="s">
        <v>541</v>
      </c>
      <c r="AV33" s="967"/>
      <c r="AW33" s="967"/>
      <c r="AX33" s="967"/>
      <c r="AY33" s="967"/>
      <c r="AZ33" s="1038" t="s">
        <v>541</v>
      </c>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4268</v>
      </c>
      <c r="R34" s="1040"/>
      <c r="S34" s="1040"/>
      <c r="T34" s="1040"/>
      <c r="U34" s="1040"/>
      <c r="V34" s="1040">
        <v>3751</v>
      </c>
      <c r="W34" s="1040"/>
      <c r="X34" s="1040"/>
      <c r="Y34" s="1040"/>
      <c r="Z34" s="1040"/>
      <c r="AA34" s="1040">
        <v>517</v>
      </c>
      <c r="AB34" s="1040"/>
      <c r="AC34" s="1040"/>
      <c r="AD34" s="1040"/>
      <c r="AE34" s="1041"/>
      <c r="AF34" s="1015">
        <v>5906</v>
      </c>
      <c r="AG34" s="1016"/>
      <c r="AH34" s="1016"/>
      <c r="AI34" s="1016"/>
      <c r="AJ34" s="1017"/>
      <c r="AK34" s="976">
        <v>8</v>
      </c>
      <c r="AL34" s="967"/>
      <c r="AM34" s="967"/>
      <c r="AN34" s="967"/>
      <c r="AO34" s="967"/>
      <c r="AP34" s="967">
        <v>2204</v>
      </c>
      <c r="AQ34" s="967"/>
      <c r="AR34" s="967"/>
      <c r="AS34" s="967"/>
      <c r="AT34" s="967"/>
      <c r="AU34" s="967">
        <v>2</v>
      </c>
      <c r="AV34" s="967"/>
      <c r="AW34" s="967"/>
      <c r="AX34" s="967"/>
      <c r="AY34" s="967"/>
      <c r="AZ34" s="1038" t="s">
        <v>541</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11852</v>
      </c>
      <c r="R35" s="1040"/>
      <c r="S35" s="1040"/>
      <c r="T35" s="1040"/>
      <c r="U35" s="1040"/>
      <c r="V35" s="1040">
        <v>12257</v>
      </c>
      <c r="W35" s="1040"/>
      <c r="X35" s="1040"/>
      <c r="Y35" s="1040"/>
      <c r="Z35" s="1040"/>
      <c r="AA35" s="1040">
        <v>-406</v>
      </c>
      <c r="AB35" s="1040"/>
      <c r="AC35" s="1040"/>
      <c r="AD35" s="1040"/>
      <c r="AE35" s="1041"/>
      <c r="AF35" s="1015">
        <v>2733</v>
      </c>
      <c r="AG35" s="1016"/>
      <c r="AH35" s="1016"/>
      <c r="AI35" s="1016"/>
      <c r="AJ35" s="1017"/>
      <c r="AK35" s="976">
        <v>1567</v>
      </c>
      <c r="AL35" s="967"/>
      <c r="AM35" s="967"/>
      <c r="AN35" s="967"/>
      <c r="AO35" s="967"/>
      <c r="AP35" s="967">
        <v>9284</v>
      </c>
      <c r="AQ35" s="967"/>
      <c r="AR35" s="967"/>
      <c r="AS35" s="967"/>
      <c r="AT35" s="967"/>
      <c r="AU35" s="967">
        <v>6192</v>
      </c>
      <c r="AV35" s="967"/>
      <c r="AW35" s="967"/>
      <c r="AX35" s="967"/>
      <c r="AY35" s="967"/>
      <c r="AZ35" s="1038" t="s">
        <v>541</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388</v>
      </c>
      <c r="C36" s="1034"/>
      <c r="D36" s="1034"/>
      <c r="E36" s="1034"/>
      <c r="F36" s="1034"/>
      <c r="G36" s="1034"/>
      <c r="H36" s="1034"/>
      <c r="I36" s="1034"/>
      <c r="J36" s="1034"/>
      <c r="K36" s="1034"/>
      <c r="L36" s="1034"/>
      <c r="M36" s="1034"/>
      <c r="N36" s="1034"/>
      <c r="O36" s="1034"/>
      <c r="P36" s="1035"/>
      <c r="Q36" s="1039">
        <v>6743</v>
      </c>
      <c r="R36" s="1040"/>
      <c r="S36" s="1040"/>
      <c r="T36" s="1040"/>
      <c r="U36" s="1040"/>
      <c r="V36" s="1040">
        <v>6471</v>
      </c>
      <c r="W36" s="1040"/>
      <c r="X36" s="1040"/>
      <c r="Y36" s="1040"/>
      <c r="Z36" s="1040"/>
      <c r="AA36" s="1040">
        <v>272</v>
      </c>
      <c r="AB36" s="1040"/>
      <c r="AC36" s="1040"/>
      <c r="AD36" s="1040"/>
      <c r="AE36" s="1041"/>
      <c r="AF36" s="1015">
        <v>254</v>
      </c>
      <c r="AG36" s="1016"/>
      <c r="AH36" s="1016"/>
      <c r="AI36" s="1016"/>
      <c r="AJ36" s="1017"/>
      <c r="AK36" s="976">
        <v>3090</v>
      </c>
      <c r="AL36" s="967"/>
      <c r="AM36" s="967"/>
      <c r="AN36" s="967"/>
      <c r="AO36" s="967"/>
      <c r="AP36" s="967">
        <v>44485</v>
      </c>
      <c r="AQ36" s="967"/>
      <c r="AR36" s="967"/>
      <c r="AS36" s="967"/>
      <c r="AT36" s="967"/>
      <c r="AU36" s="967">
        <v>28204</v>
      </c>
      <c r="AV36" s="967"/>
      <c r="AW36" s="967"/>
      <c r="AX36" s="967"/>
      <c r="AY36" s="967"/>
      <c r="AZ36" s="1038" t="s">
        <v>541</v>
      </c>
      <c r="BA36" s="1038"/>
      <c r="BB36" s="1038"/>
      <c r="BC36" s="1038"/>
      <c r="BD36" s="1038"/>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390</v>
      </c>
      <c r="C37" s="1034"/>
      <c r="D37" s="1034"/>
      <c r="E37" s="1034"/>
      <c r="F37" s="1034"/>
      <c r="G37" s="1034"/>
      <c r="H37" s="1034"/>
      <c r="I37" s="1034"/>
      <c r="J37" s="1034"/>
      <c r="K37" s="1034"/>
      <c r="L37" s="1034"/>
      <c r="M37" s="1034"/>
      <c r="N37" s="1034"/>
      <c r="O37" s="1034"/>
      <c r="P37" s="1035"/>
      <c r="Q37" s="1039">
        <v>498</v>
      </c>
      <c r="R37" s="1040"/>
      <c r="S37" s="1040"/>
      <c r="T37" s="1040"/>
      <c r="U37" s="1040"/>
      <c r="V37" s="1040">
        <v>485</v>
      </c>
      <c r="W37" s="1040"/>
      <c r="X37" s="1040"/>
      <c r="Y37" s="1040"/>
      <c r="Z37" s="1040"/>
      <c r="AA37" s="1040">
        <v>13</v>
      </c>
      <c r="AB37" s="1040"/>
      <c r="AC37" s="1040"/>
      <c r="AD37" s="1040"/>
      <c r="AE37" s="1041"/>
      <c r="AF37" s="1015">
        <v>13</v>
      </c>
      <c r="AG37" s="1016"/>
      <c r="AH37" s="1016"/>
      <c r="AI37" s="1016"/>
      <c r="AJ37" s="1017"/>
      <c r="AK37" s="976">
        <v>158</v>
      </c>
      <c r="AL37" s="967"/>
      <c r="AM37" s="967"/>
      <c r="AN37" s="967"/>
      <c r="AO37" s="967"/>
      <c r="AP37" s="967" t="s">
        <v>547</v>
      </c>
      <c r="AQ37" s="967"/>
      <c r="AR37" s="967"/>
      <c r="AS37" s="967"/>
      <c r="AT37" s="967"/>
      <c r="AU37" s="967">
        <v>1105</v>
      </c>
      <c r="AV37" s="967"/>
      <c r="AW37" s="967"/>
      <c r="AX37" s="967"/>
      <c r="AY37" s="967"/>
      <c r="AZ37" s="1038" t="s">
        <v>541</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9862</v>
      </c>
      <c r="AG63" s="955"/>
      <c r="AH63" s="955"/>
      <c r="AI63" s="955"/>
      <c r="AJ63" s="1026"/>
      <c r="AK63" s="1027"/>
      <c r="AL63" s="959"/>
      <c r="AM63" s="959"/>
      <c r="AN63" s="959"/>
      <c r="AO63" s="959"/>
      <c r="AP63" s="955">
        <f>SUM(AP28:AT37)</f>
        <v>55973</v>
      </c>
      <c r="AQ63" s="955"/>
      <c r="AR63" s="955"/>
      <c r="AS63" s="955"/>
      <c r="AT63" s="955"/>
      <c r="AU63" s="955">
        <f>SUM(AU28:AY37)</f>
        <v>35503</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395</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1408</v>
      </c>
      <c r="R68" s="978"/>
      <c r="S68" s="978"/>
      <c r="T68" s="978"/>
      <c r="U68" s="978"/>
      <c r="V68" s="978">
        <v>1385</v>
      </c>
      <c r="W68" s="978"/>
      <c r="X68" s="978"/>
      <c r="Y68" s="978"/>
      <c r="Z68" s="978"/>
      <c r="AA68" s="978">
        <v>23</v>
      </c>
      <c r="AB68" s="978"/>
      <c r="AC68" s="978"/>
      <c r="AD68" s="978"/>
      <c r="AE68" s="978"/>
      <c r="AF68" s="978">
        <v>23</v>
      </c>
      <c r="AG68" s="978"/>
      <c r="AH68" s="978"/>
      <c r="AI68" s="978"/>
      <c r="AJ68" s="978"/>
      <c r="AK68" s="978" t="s">
        <v>480</v>
      </c>
      <c r="AL68" s="978"/>
      <c r="AM68" s="978"/>
      <c r="AN68" s="978"/>
      <c r="AO68" s="978"/>
      <c r="AP68" s="978" t="s">
        <v>480</v>
      </c>
      <c r="AQ68" s="978"/>
      <c r="AR68" s="978"/>
      <c r="AS68" s="978"/>
      <c r="AT68" s="978"/>
      <c r="AU68" s="978" t="s">
        <v>480</v>
      </c>
      <c r="AV68" s="978"/>
      <c r="AW68" s="978"/>
      <c r="AX68" s="978"/>
      <c r="AY68" s="978"/>
      <c r="AZ68" s="979" t="s">
        <v>537</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600986</v>
      </c>
      <c r="R69" s="967"/>
      <c r="S69" s="967"/>
      <c r="T69" s="967"/>
      <c r="U69" s="967"/>
      <c r="V69" s="967">
        <v>579982</v>
      </c>
      <c r="W69" s="967"/>
      <c r="X69" s="967"/>
      <c r="Y69" s="967"/>
      <c r="Z69" s="967"/>
      <c r="AA69" s="967">
        <v>21004</v>
      </c>
      <c r="AB69" s="967"/>
      <c r="AC69" s="967"/>
      <c r="AD69" s="967"/>
      <c r="AE69" s="967"/>
      <c r="AF69" s="967">
        <v>21004</v>
      </c>
      <c r="AG69" s="967"/>
      <c r="AH69" s="967"/>
      <c r="AI69" s="967"/>
      <c r="AJ69" s="967"/>
      <c r="AK69" s="967">
        <v>6841</v>
      </c>
      <c r="AL69" s="967"/>
      <c r="AM69" s="967"/>
      <c r="AN69" s="967"/>
      <c r="AO69" s="967"/>
      <c r="AP69" s="967" t="s">
        <v>480</v>
      </c>
      <c r="AQ69" s="967"/>
      <c r="AR69" s="967"/>
      <c r="AS69" s="967"/>
      <c r="AT69" s="967"/>
      <c r="AU69" s="967" t="s">
        <v>480</v>
      </c>
      <c r="AV69" s="967"/>
      <c r="AW69" s="967"/>
      <c r="AX69" s="967"/>
      <c r="AY69" s="967"/>
      <c r="AZ69" s="968" t="s">
        <v>538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34897</v>
      </c>
      <c r="R70" s="967"/>
      <c r="S70" s="967"/>
      <c r="T70" s="967"/>
      <c r="U70" s="967"/>
      <c r="V70" s="967">
        <v>34814</v>
      </c>
      <c r="W70" s="967"/>
      <c r="X70" s="967"/>
      <c r="Y70" s="967"/>
      <c r="Z70" s="967"/>
      <c r="AA70" s="967">
        <v>83</v>
      </c>
      <c r="AB70" s="967"/>
      <c r="AC70" s="967"/>
      <c r="AD70" s="967"/>
      <c r="AE70" s="967"/>
      <c r="AF70" s="967">
        <v>83</v>
      </c>
      <c r="AG70" s="967"/>
      <c r="AH70" s="967"/>
      <c r="AI70" s="967"/>
      <c r="AJ70" s="967"/>
      <c r="AK70" s="967">
        <v>1022</v>
      </c>
      <c r="AL70" s="967"/>
      <c r="AM70" s="967"/>
      <c r="AN70" s="967"/>
      <c r="AO70" s="967"/>
      <c r="AP70" s="967" t="s">
        <v>480</v>
      </c>
      <c r="AQ70" s="967"/>
      <c r="AR70" s="967"/>
      <c r="AS70" s="967"/>
      <c r="AT70" s="967"/>
      <c r="AU70" s="967" t="s">
        <v>480</v>
      </c>
      <c r="AV70" s="967"/>
      <c r="AW70" s="967"/>
      <c r="AX70" s="967"/>
      <c r="AY70" s="967"/>
      <c r="AZ70" s="968" t="s">
        <v>537</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328</v>
      </c>
      <c r="R71" s="967"/>
      <c r="S71" s="967"/>
      <c r="T71" s="967"/>
      <c r="U71" s="967"/>
      <c r="V71" s="967">
        <v>163</v>
      </c>
      <c r="W71" s="967"/>
      <c r="X71" s="967"/>
      <c r="Y71" s="967"/>
      <c r="Z71" s="967"/>
      <c r="AA71" s="967">
        <v>165</v>
      </c>
      <c r="AB71" s="967"/>
      <c r="AC71" s="967"/>
      <c r="AD71" s="967"/>
      <c r="AE71" s="967"/>
      <c r="AF71" s="967">
        <v>165</v>
      </c>
      <c r="AG71" s="967"/>
      <c r="AH71" s="967"/>
      <c r="AI71" s="967"/>
      <c r="AJ71" s="967"/>
      <c r="AK71" s="967" t="s">
        <v>480</v>
      </c>
      <c r="AL71" s="967"/>
      <c r="AM71" s="967"/>
      <c r="AN71" s="967"/>
      <c r="AO71" s="967"/>
      <c r="AP71" s="967" t="s">
        <v>480</v>
      </c>
      <c r="AQ71" s="967"/>
      <c r="AR71" s="967"/>
      <c r="AS71" s="967"/>
      <c r="AT71" s="967"/>
      <c r="AU71" s="967" t="s">
        <v>480</v>
      </c>
      <c r="AV71" s="967"/>
      <c r="AW71" s="967"/>
      <c r="AX71" s="967"/>
      <c r="AY71" s="967"/>
      <c r="AZ71" s="968" t="s">
        <v>539</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t="s">
        <v>480</v>
      </c>
      <c r="AQ72" s="967"/>
      <c r="AR72" s="967"/>
      <c r="AS72" s="967"/>
      <c r="AT72" s="967"/>
      <c r="AU72" s="967" t="s">
        <v>480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67993</v>
      </c>
      <c r="R73" s="967"/>
      <c r="S73" s="967"/>
      <c r="T73" s="967"/>
      <c r="U73" s="967"/>
      <c r="V73" s="967">
        <v>65289</v>
      </c>
      <c r="W73" s="967"/>
      <c r="X73" s="967"/>
      <c r="Y73" s="967"/>
      <c r="Z73" s="967"/>
      <c r="AA73" s="967">
        <v>2704</v>
      </c>
      <c r="AB73" s="967"/>
      <c r="AC73" s="967"/>
      <c r="AD73" s="967"/>
      <c r="AE73" s="967"/>
      <c r="AF73" s="967">
        <v>2704</v>
      </c>
      <c r="AG73" s="967"/>
      <c r="AH73" s="967"/>
      <c r="AI73" s="967"/>
      <c r="AJ73" s="967"/>
      <c r="AK73" s="967" t="s">
        <v>480</v>
      </c>
      <c r="AL73" s="967"/>
      <c r="AM73" s="967"/>
      <c r="AN73" s="967"/>
      <c r="AO73" s="967"/>
      <c r="AP73" s="967" t="s">
        <v>480</v>
      </c>
      <c r="AQ73" s="967"/>
      <c r="AR73" s="967"/>
      <c r="AS73" s="967"/>
      <c r="AT73" s="967"/>
      <c r="AU73" s="967" t="s">
        <v>480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13177</v>
      </c>
      <c r="R74" s="967"/>
      <c r="S74" s="967"/>
      <c r="T74" s="967"/>
      <c r="U74" s="967"/>
      <c r="V74" s="967">
        <v>12110</v>
      </c>
      <c r="W74" s="967"/>
      <c r="X74" s="967"/>
      <c r="Y74" s="967"/>
      <c r="Z74" s="967"/>
      <c r="AA74" s="967">
        <v>1066</v>
      </c>
      <c r="AB74" s="967"/>
      <c r="AC74" s="967"/>
      <c r="AD74" s="967"/>
      <c r="AE74" s="967"/>
      <c r="AF74" s="967">
        <v>360</v>
      </c>
      <c r="AG74" s="967"/>
      <c r="AH74" s="967"/>
      <c r="AI74" s="967"/>
      <c r="AJ74" s="967"/>
      <c r="AK74" s="967" t="s">
        <v>546</v>
      </c>
      <c r="AL74" s="967"/>
      <c r="AM74" s="967"/>
      <c r="AN74" s="967"/>
      <c r="AO74" s="967"/>
      <c r="AP74" s="967">
        <v>5452</v>
      </c>
      <c r="AQ74" s="967"/>
      <c r="AR74" s="967"/>
      <c r="AS74" s="967"/>
      <c r="AT74" s="967"/>
      <c r="AU74" s="967">
        <v>1216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SUM(AF68:AJ74)</f>
        <v>24353</v>
      </c>
      <c r="AG88" s="955"/>
      <c r="AH88" s="955"/>
      <c r="AI88" s="955"/>
      <c r="AJ88" s="955"/>
      <c r="AK88" s="959"/>
      <c r="AL88" s="959"/>
      <c r="AM88" s="959"/>
      <c r="AN88" s="959"/>
      <c r="AO88" s="959"/>
      <c r="AP88" s="955">
        <f>SUM(AP74)</f>
        <v>5452</v>
      </c>
      <c r="AQ88" s="955"/>
      <c r="AR88" s="955"/>
      <c r="AS88" s="955"/>
      <c r="AT88" s="955"/>
      <c r="AU88" s="955">
        <f>SUM(AU74)</f>
        <v>1216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SUM(CR7:CV10)</f>
        <v>187</v>
      </c>
      <c r="CS102" s="947"/>
      <c r="CT102" s="947"/>
      <c r="CU102" s="947"/>
      <c r="CV102" s="948"/>
      <c r="CW102" s="946" t="s">
        <v>546</v>
      </c>
      <c r="CX102" s="947"/>
      <c r="CY102" s="947"/>
      <c r="CZ102" s="947"/>
      <c r="DA102" s="948"/>
      <c r="DB102" s="946">
        <f>SUM(DB7:DF10)</f>
        <v>2953</v>
      </c>
      <c r="DC102" s="947"/>
      <c r="DD102" s="947"/>
      <c r="DE102" s="947"/>
      <c r="DF102" s="948"/>
      <c r="DG102" s="946" t="s">
        <v>546</v>
      </c>
      <c r="DH102" s="947"/>
      <c r="DI102" s="947"/>
      <c r="DJ102" s="947"/>
      <c r="DK102" s="948"/>
      <c r="DL102" s="946">
        <f>SUM(DL7:DP10)</f>
        <v>206</v>
      </c>
      <c r="DM102" s="947"/>
      <c r="DN102" s="947"/>
      <c r="DO102" s="947"/>
      <c r="DP102" s="948"/>
      <c r="DQ102" s="946">
        <f>SUM(DQ7:DU10)</f>
        <v>21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5150396</v>
      </c>
      <c r="AB110" s="873"/>
      <c r="AC110" s="873"/>
      <c r="AD110" s="873"/>
      <c r="AE110" s="874"/>
      <c r="AF110" s="875">
        <v>5372835</v>
      </c>
      <c r="AG110" s="873"/>
      <c r="AH110" s="873"/>
      <c r="AI110" s="873"/>
      <c r="AJ110" s="874"/>
      <c r="AK110" s="875">
        <v>5349729</v>
      </c>
      <c r="AL110" s="873"/>
      <c r="AM110" s="873"/>
      <c r="AN110" s="873"/>
      <c r="AO110" s="874"/>
      <c r="AP110" s="876">
        <v>15</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56211401</v>
      </c>
      <c r="BR110" s="800"/>
      <c r="BS110" s="800"/>
      <c r="BT110" s="800"/>
      <c r="BU110" s="800"/>
      <c r="BV110" s="800">
        <v>55841857</v>
      </c>
      <c r="BW110" s="800"/>
      <c r="BX110" s="800"/>
      <c r="BY110" s="800"/>
      <c r="BZ110" s="800"/>
      <c r="CA110" s="800">
        <v>56183884</v>
      </c>
      <c r="CB110" s="800"/>
      <c r="CC110" s="800"/>
      <c r="CD110" s="800"/>
      <c r="CE110" s="800"/>
      <c r="CF110" s="861">
        <v>157.1</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1846384</v>
      </c>
      <c r="BR111" s="771"/>
      <c r="BS111" s="771"/>
      <c r="BT111" s="771"/>
      <c r="BU111" s="771"/>
      <c r="BV111" s="771">
        <v>1716670</v>
      </c>
      <c r="BW111" s="771"/>
      <c r="BX111" s="771"/>
      <c r="BY111" s="771"/>
      <c r="BZ111" s="771"/>
      <c r="CA111" s="771">
        <v>1800840</v>
      </c>
      <c r="CB111" s="771"/>
      <c r="CC111" s="771"/>
      <c r="CD111" s="771"/>
      <c r="CE111" s="771"/>
      <c r="CF111" s="848">
        <v>5</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41285813</v>
      </c>
      <c r="BR112" s="771"/>
      <c r="BS112" s="771"/>
      <c r="BT112" s="771"/>
      <c r="BU112" s="771"/>
      <c r="BV112" s="771">
        <v>38080282</v>
      </c>
      <c r="BW112" s="771"/>
      <c r="BX112" s="771"/>
      <c r="BY112" s="771"/>
      <c r="BZ112" s="771"/>
      <c r="CA112" s="771">
        <v>35505113</v>
      </c>
      <c r="CB112" s="771"/>
      <c r="CC112" s="771"/>
      <c r="CD112" s="771"/>
      <c r="CE112" s="771"/>
      <c r="CF112" s="848">
        <v>99.3</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3479295</v>
      </c>
      <c r="AB113" s="909"/>
      <c r="AC113" s="909"/>
      <c r="AD113" s="909"/>
      <c r="AE113" s="910"/>
      <c r="AF113" s="911">
        <v>3546874</v>
      </c>
      <c r="AG113" s="909"/>
      <c r="AH113" s="909"/>
      <c r="AI113" s="909"/>
      <c r="AJ113" s="910"/>
      <c r="AK113" s="911">
        <v>3452851</v>
      </c>
      <c r="AL113" s="909"/>
      <c r="AM113" s="909"/>
      <c r="AN113" s="909"/>
      <c r="AO113" s="910"/>
      <c r="AP113" s="912">
        <v>9.6999999999999993</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673420</v>
      </c>
      <c r="BR113" s="771"/>
      <c r="BS113" s="771"/>
      <c r="BT113" s="771"/>
      <c r="BU113" s="771"/>
      <c r="BV113" s="771">
        <v>704064</v>
      </c>
      <c r="BW113" s="771"/>
      <c r="BX113" s="771"/>
      <c r="BY113" s="771"/>
      <c r="BZ113" s="771"/>
      <c r="CA113" s="771">
        <v>1215889</v>
      </c>
      <c r="CB113" s="771"/>
      <c r="CC113" s="771"/>
      <c r="CD113" s="771"/>
      <c r="CE113" s="771"/>
      <c r="CF113" s="848">
        <v>3.4</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133684</v>
      </c>
      <c r="AB114" s="784"/>
      <c r="AC114" s="784"/>
      <c r="AD114" s="784"/>
      <c r="AE114" s="785"/>
      <c r="AF114" s="786">
        <v>124451</v>
      </c>
      <c r="AG114" s="784"/>
      <c r="AH114" s="784"/>
      <c r="AI114" s="784"/>
      <c r="AJ114" s="785"/>
      <c r="AK114" s="786">
        <v>93132</v>
      </c>
      <c r="AL114" s="784"/>
      <c r="AM114" s="784"/>
      <c r="AN114" s="784"/>
      <c r="AO114" s="785"/>
      <c r="AP114" s="754">
        <v>0.3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10106756</v>
      </c>
      <c r="BR114" s="771"/>
      <c r="BS114" s="771"/>
      <c r="BT114" s="771"/>
      <c r="BU114" s="771"/>
      <c r="BV114" s="771">
        <v>9102976</v>
      </c>
      <c r="BW114" s="771"/>
      <c r="BX114" s="771"/>
      <c r="BY114" s="771"/>
      <c r="BZ114" s="771"/>
      <c r="CA114" s="771">
        <v>8086532</v>
      </c>
      <c r="CB114" s="771"/>
      <c r="CC114" s="771"/>
      <c r="CD114" s="771"/>
      <c r="CE114" s="771"/>
      <c r="CF114" s="848">
        <v>22.6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125532</v>
      </c>
      <c r="AB115" s="909"/>
      <c r="AC115" s="909"/>
      <c r="AD115" s="909"/>
      <c r="AE115" s="910"/>
      <c r="AF115" s="911">
        <v>26763</v>
      </c>
      <c r="AG115" s="909"/>
      <c r="AH115" s="909"/>
      <c r="AI115" s="909"/>
      <c r="AJ115" s="910"/>
      <c r="AK115" s="911">
        <v>72076</v>
      </c>
      <c r="AL115" s="909"/>
      <c r="AM115" s="909"/>
      <c r="AN115" s="909"/>
      <c r="AO115" s="910"/>
      <c r="AP115" s="912">
        <v>0.2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29734</v>
      </c>
      <c r="BR115" s="771"/>
      <c r="BS115" s="771"/>
      <c r="BT115" s="771"/>
      <c r="BU115" s="771"/>
      <c r="BV115" s="771">
        <v>30930</v>
      </c>
      <c r="BW115" s="771"/>
      <c r="BX115" s="771"/>
      <c r="BY115" s="771"/>
      <c r="BZ115" s="771"/>
      <c r="CA115" s="771">
        <v>20560</v>
      </c>
      <c r="CB115" s="771"/>
      <c r="CC115" s="771"/>
      <c r="CD115" s="771"/>
      <c r="CE115" s="771"/>
      <c r="CF115" s="848">
        <v>0.1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1846384</v>
      </c>
      <c r="DH115" s="784"/>
      <c r="DI115" s="784"/>
      <c r="DJ115" s="784"/>
      <c r="DK115" s="785"/>
      <c r="DL115" s="786">
        <v>1716670</v>
      </c>
      <c r="DM115" s="784"/>
      <c r="DN115" s="784"/>
      <c r="DO115" s="784"/>
      <c r="DP115" s="785"/>
      <c r="DQ115" s="786">
        <v>1800840</v>
      </c>
      <c r="DR115" s="784"/>
      <c r="DS115" s="784"/>
      <c r="DT115" s="784"/>
      <c r="DU115" s="785"/>
      <c r="DV115" s="754">
        <v>5</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8888907</v>
      </c>
      <c r="AB117" s="895"/>
      <c r="AC117" s="895"/>
      <c r="AD117" s="895"/>
      <c r="AE117" s="896"/>
      <c r="AF117" s="898">
        <v>9070923</v>
      </c>
      <c r="AG117" s="895"/>
      <c r="AH117" s="895"/>
      <c r="AI117" s="895"/>
      <c r="AJ117" s="896"/>
      <c r="AK117" s="898">
        <v>8967788</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110153508</v>
      </c>
      <c r="BR118" s="858"/>
      <c r="BS118" s="858"/>
      <c r="BT118" s="858"/>
      <c r="BU118" s="858"/>
      <c r="BV118" s="858">
        <v>105476779</v>
      </c>
      <c r="BW118" s="858"/>
      <c r="BX118" s="858"/>
      <c r="BY118" s="858"/>
      <c r="BZ118" s="858"/>
      <c r="CA118" s="858">
        <v>102812818</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9641203</v>
      </c>
      <c r="BR119" s="800"/>
      <c r="BS119" s="800"/>
      <c r="BT119" s="800"/>
      <c r="BU119" s="800"/>
      <c r="BV119" s="800">
        <v>9290022</v>
      </c>
      <c r="BW119" s="800"/>
      <c r="BX119" s="800"/>
      <c r="BY119" s="800"/>
      <c r="BZ119" s="800"/>
      <c r="CA119" s="800">
        <v>10521144</v>
      </c>
      <c r="CB119" s="800"/>
      <c r="CC119" s="800"/>
      <c r="CD119" s="800"/>
      <c r="CE119" s="800"/>
      <c r="CF119" s="861">
        <v>29.4</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15486841</v>
      </c>
      <c r="BR120" s="771"/>
      <c r="BS120" s="771"/>
      <c r="BT120" s="771"/>
      <c r="BU120" s="771"/>
      <c r="BV120" s="771">
        <v>16211595</v>
      </c>
      <c r="BW120" s="771"/>
      <c r="BX120" s="771"/>
      <c r="BY120" s="771"/>
      <c r="BZ120" s="771"/>
      <c r="CA120" s="771">
        <v>15597673</v>
      </c>
      <c r="CB120" s="771"/>
      <c r="CC120" s="771"/>
      <c r="CD120" s="771"/>
      <c r="CE120" s="771"/>
      <c r="CF120" s="848">
        <v>43.6</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32324076</v>
      </c>
      <c r="DH120" s="800"/>
      <c r="DI120" s="800"/>
      <c r="DJ120" s="800"/>
      <c r="DK120" s="800"/>
      <c r="DL120" s="800">
        <v>29980094</v>
      </c>
      <c r="DM120" s="800"/>
      <c r="DN120" s="800"/>
      <c r="DO120" s="800"/>
      <c r="DP120" s="800"/>
      <c r="DQ120" s="800">
        <v>28203660</v>
      </c>
      <c r="DR120" s="800"/>
      <c r="DS120" s="800"/>
      <c r="DT120" s="800"/>
      <c r="DU120" s="800"/>
      <c r="DV120" s="801">
        <v>78.900000000000006</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66877543</v>
      </c>
      <c r="BR121" s="858"/>
      <c r="BS121" s="858"/>
      <c r="BT121" s="858"/>
      <c r="BU121" s="858"/>
      <c r="BV121" s="858">
        <v>67650864</v>
      </c>
      <c r="BW121" s="858"/>
      <c r="BX121" s="858"/>
      <c r="BY121" s="858"/>
      <c r="BZ121" s="858"/>
      <c r="CA121" s="858">
        <v>67737989</v>
      </c>
      <c r="CB121" s="858"/>
      <c r="CC121" s="858"/>
      <c r="CD121" s="858"/>
      <c r="CE121" s="858"/>
      <c r="CF121" s="859">
        <v>189.4</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7267535</v>
      </c>
      <c r="DH121" s="771"/>
      <c r="DI121" s="771"/>
      <c r="DJ121" s="771"/>
      <c r="DK121" s="771"/>
      <c r="DL121" s="771">
        <v>6724851</v>
      </c>
      <c r="DM121" s="771"/>
      <c r="DN121" s="771"/>
      <c r="DO121" s="771"/>
      <c r="DP121" s="771"/>
      <c r="DQ121" s="771">
        <v>6192191</v>
      </c>
      <c r="DR121" s="771"/>
      <c r="DS121" s="771"/>
      <c r="DT121" s="771"/>
      <c r="DU121" s="771"/>
      <c r="DV121" s="823">
        <v>17.3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92005587</v>
      </c>
      <c r="BR122" s="840"/>
      <c r="BS122" s="840"/>
      <c r="BT122" s="840"/>
      <c r="BU122" s="840"/>
      <c r="BV122" s="840">
        <v>93152481</v>
      </c>
      <c r="BW122" s="840"/>
      <c r="BX122" s="840"/>
      <c r="BY122" s="840"/>
      <c r="BZ122" s="840"/>
      <c r="CA122" s="840">
        <v>93856806</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1684389</v>
      </c>
      <c r="DH122" s="771"/>
      <c r="DI122" s="771"/>
      <c r="DJ122" s="771"/>
      <c r="DK122" s="771"/>
      <c r="DL122" s="771">
        <v>1369832</v>
      </c>
      <c r="DM122" s="771"/>
      <c r="DN122" s="771"/>
      <c r="DO122" s="771"/>
      <c r="DP122" s="771"/>
      <c r="DQ122" s="771">
        <v>1104576</v>
      </c>
      <c r="DR122" s="771"/>
      <c r="DS122" s="771"/>
      <c r="DT122" s="771"/>
      <c r="DU122" s="771"/>
      <c r="DV122" s="823">
        <v>3.1</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51.3</v>
      </c>
      <c r="BR123" s="832"/>
      <c r="BS123" s="832"/>
      <c r="BT123" s="832"/>
      <c r="BU123" s="832"/>
      <c r="BV123" s="832">
        <v>34.4</v>
      </c>
      <c r="BW123" s="832"/>
      <c r="BX123" s="832"/>
      <c r="BY123" s="832"/>
      <c r="BZ123" s="832"/>
      <c r="CA123" s="832">
        <v>25</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5065</v>
      </c>
      <c r="DH123" s="784"/>
      <c r="DI123" s="784"/>
      <c r="DJ123" s="784"/>
      <c r="DK123" s="785"/>
      <c r="DL123" s="786">
        <v>2370</v>
      </c>
      <c r="DM123" s="784"/>
      <c r="DN123" s="784"/>
      <c r="DO123" s="784"/>
      <c r="DP123" s="785"/>
      <c r="DQ123" s="786">
        <v>2203</v>
      </c>
      <c r="DR123" s="784"/>
      <c r="DS123" s="784"/>
      <c r="DT123" s="784"/>
      <c r="DU123" s="785"/>
      <c r="DV123" s="754">
        <v>0</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123952</v>
      </c>
      <c r="AB124" s="784"/>
      <c r="AC124" s="784"/>
      <c r="AD124" s="784"/>
      <c r="AE124" s="785"/>
      <c r="AF124" s="786">
        <v>25855</v>
      </c>
      <c r="AG124" s="784"/>
      <c r="AH124" s="784"/>
      <c r="AI124" s="784"/>
      <c r="AJ124" s="785"/>
      <c r="AK124" s="786">
        <v>69995</v>
      </c>
      <c r="AL124" s="784"/>
      <c r="AM124" s="784"/>
      <c r="AN124" s="784"/>
      <c r="AO124" s="785"/>
      <c r="AP124" s="754">
        <v>0.2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1580</v>
      </c>
      <c r="AB127" s="784"/>
      <c r="AC127" s="784"/>
      <c r="AD127" s="784"/>
      <c r="AE127" s="785"/>
      <c r="AF127" s="786">
        <v>908</v>
      </c>
      <c r="AG127" s="784"/>
      <c r="AH127" s="784"/>
      <c r="AI127" s="784"/>
      <c r="AJ127" s="785"/>
      <c r="AK127" s="786">
        <v>2081</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11.41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29734</v>
      </c>
      <c r="DH127" s="820"/>
      <c r="DI127" s="820"/>
      <c r="DJ127" s="820"/>
      <c r="DK127" s="820"/>
      <c r="DL127" s="820">
        <v>30930</v>
      </c>
      <c r="DM127" s="820"/>
      <c r="DN127" s="820"/>
      <c r="DO127" s="820"/>
      <c r="DP127" s="820"/>
      <c r="DQ127" s="820">
        <v>20560</v>
      </c>
      <c r="DR127" s="820"/>
      <c r="DS127" s="820"/>
      <c r="DT127" s="820"/>
      <c r="DU127" s="820"/>
      <c r="DV127" s="821">
        <v>0.1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1035231</v>
      </c>
      <c r="AB128" s="724"/>
      <c r="AC128" s="724"/>
      <c r="AD128" s="724"/>
      <c r="AE128" s="725"/>
      <c r="AF128" s="726">
        <v>1776243</v>
      </c>
      <c r="AG128" s="724"/>
      <c r="AH128" s="724"/>
      <c r="AI128" s="724"/>
      <c r="AJ128" s="725"/>
      <c r="AK128" s="726">
        <v>1705734</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16.41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41169994</v>
      </c>
      <c r="AB129" s="784"/>
      <c r="AC129" s="784"/>
      <c r="AD129" s="784"/>
      <c r="AE129" s="785"/>
      <c r="AF129" s="786">
        <v>41594473</v>
      </c>
      <c r="AG129" s="784"/>
      <c r="AH129" s="784"/>
      <c r="AI129" s="784"/>
      <c r="AJ129" s="785"/>
      <c r="AK129" s="786">
        <v>41813474</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4.3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5861823</v>
      </c>
      <c r="AB130" s="784"/>
      <c r="AC130" s="784"/>
      <c r="AD130" s="784"/>
      <c r="AE130" s="785"/>
      <c r="AF130" s="786">
        <v>5812634</v>
      </c>
      <c r="AG130" s="784"/>
      <c r="AH130" s="784"/>
      <c r="AI130" s="784"/>
      <c r="AJ130" s="785"/>
      <c r="AK130" s="786">
        <v>6045893</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25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35308171</v>
      </c>
      <c r="AB131" s="717"/>
      <c r="AC131" s="717"/>
      <c r="AD131" s="717"/>
      <c r="AE131" s="718"/>
      <c r="AF131" s="719">
        <v>35781839</v>
      </c>
      <c r="AG131" s="717"/>
      <c r="AH131" s="717"/>
      <c r="AI131" s="717"/>
      <c r="AJ131" s="718"/>
      <c r="AK131" s="719">
        <v>35767581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5.6413372419999996</v>
      </c>
      <c r="AB132" s="740"/>
      <c r="AC132" s="740"/>
      <c r="AD132" s="740"/>
      <c r="AE132" s="741"/>
      <c r="AF132" s="742">
        <v>4.1418944399999997</v>
      </c>
      <c r="AG132" s="740"/>
      <c r="AH132" s="740"/>
      <c r="AI132" s="740"/>
      <c r="AJ132" s="741"/>
      <c r="AK132" s="742">
        <v>3.400176825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6</v>
      </c>
      <c r="AB133" s="749"/>
      <c r="AC133" s="749"/>
      <c r="AD133" s="749"/>
      <c r="AE133" s="750"/>
      <c r="AF133" s="748">
        <v>4.8</v>
      </c>
      <c r="AG133" s="749"/>
      <c r="AH133" s="749"/>
      <c r="AI133" s="749"/>
      <c r="AJ133" s="750"/>
      <c r="AK133" s="748">
        <v>4.3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9" zoomScaleNormal="40" zoomScaleSheetLayoutView="55" workbookViewId="0">
      <selection activeCell="AH29" sqref="AH2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H29" sqref="AH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10127923</v>
      </c>
      <c r="L9" s="264">
        <v>41273</v>
      </c>
      <c r="M9" s="265">
        <v>56720</v>
      </c>
      <c r="N9" s="266">
        <v>-27.2</v>
      </c>
    </row>
    <row r="10" spans="1:16">
      <c r="A10" s="248"/>
      <c r="B10" s="244"/>
      <c r="C10" s="244"/>
      <c r="D10" s="244"/>
      <c r="E10" s="244"/>
      <c r="F10" s="244"/>
      <c r="G10" s="1133" t="s">
        <v>476</v>
      </c>
      <c r="H10" s="1134"/>
      <c r="I10" s="1134"/>
      <c r="J10" s="1135"/>
      <c r="K10" s="267">
        <v>1587861</v>
      </c>
      <c r="L10" s="268">
        <v>6471</v>
      </c>
      <c r="M10" s="269">
        <v>3493</v>
      </c>
      <c r="N10" s="270">
        <v>85.3</v>
      </c>
    </row>
    <row r="11" spans="1:16" ht="13.5" customHeight="1">
      <c r="A11" s="248"/>
      <c r="B11" s="244"/>
      <c r="C11" s="244"/>
      <c r="D11" s="244"/>
      <c r="E11" s="244"/>
      <c r="F11" s="244"/>
      <c r="G11" s="1133" t="s">
        <v>477</v>
      </c>
      <c r="H11" s="1134"/>
      <c r="I11" s="1134"/>
      <c r="J11" s="1135"/>
      <c r="K11" s="267">
        <v>63757</v>
      </c>
      <c r="L11" s="268">
        <v>260</v>
      </c>
      <c r="M11" s="269">
        <v>1791</v>
      </c>
      <c r="N11" s="270">
        <v>-85.5</v>
      </c>
    </row>
    <row r="12" spans="1:16" ht="13.5" customHeight="1">
      <c r="A12" s="248"/>
      <c r="B12" s="244"/>
      <c r="C12" s="244"/>
      <c r="D12" s="244"/>
      <c r="E12" s="244"/>
      <c r="F12" s="244"/>
      <c r="G12" s="1133" t="s">
        <v>478</v>
      </c>
      <c r="H12" s="1134"/>
      <c r="I12" s="1134"/>
      <c r="J12" s="1135"/>
      <c r="K12" s="267">
        <v>299286</v>
      </c>
      <c r="L12" s="268">
        <v>1220</v>
      </c>
      <c r="M12" s="269">
        <v>1224</v>
      </c>
      <c r="N12" s="270">
        <v>-0.3</v>
      </c>
    </row>
    <row r="13" spans="1:16" ht="13.5" customHeight="1">
      <c r="A13" s="248"/>
      <c r="B13" s="244"/>
      <c r="C13" s="244"/>
      <c r="D13" s="244"/>
      <c r="E13" s="244"/>
      <c r="F13" s="244"/>
      <c r="G13" s="1133" t="s">
        <v>479</v>
      </c>
      <c r="H13" s="1134"/>
      <c r="I13" s="1134"/>
      <c r="J13" s="1135"/>
      <c r="K13" s="267" t="s">
        <v>480</v>
      </c>
      <c r="L13" s="268" t="s">
        <v>480</v>
      </c>
      <c r="M13" s="269">
        <v>28</v>
      </c>
      <c r="N13" s="270" t="s">
        <v>480</v>
      </c>
    </row>
    <row r="14" spans="1:16" ht="13.5" customHeight="1">
      <c r="A14" s="248"/>
      <c r="B14" s="244"/>
      <c r="C14" s="244"/>
      <c r="D14" s="244"/>
      <c r="E14" s="244"/>
      <c r="F14" s="244"/>
      <c r="G14" s="1133" t="s">
        <v>481</v>
      </c>
      <c r="H14" s="1134"/>
      <c r="I14" s="1134"/>
      <c r="J14" s="1135"/>
      <c r="K14" s="267">
        <v>369757</v>
      </c>
      <c r="L14" s="268">
        <v>1507</v>
      </c>
      <c r="M14" s="269">
        <v>1936</v>
      </c>
      <c r="N14" s="270">
        <v>-22.2</v>
      </c>
    </row>
    <row r="15" spans="1:16" ht="13.5" customHeight="1">
      <c r="A15" s="248"/>
      <c r="B15" s="244"/>
      <c r="C15" s="244"/>
      <c r="D15" s="244"/>
      <c r="E15" s="244"/>
      <c r="F15" s="244"/>
      <c r="G15" s="1133" t="s">
        <v>482</v>
      </c>
      <c r="H15" s="1134"/>
      <c r="I15" s="1134"/>
      <c r="J15" s="1135"/>
      <c r="K15" s="267">
        <v>120540</v>
      </c>
      <c r="L15" s="268">
        <v>491</v>
      </c>
      <c r="M15" s="269">
        <v>1163</v>
      </c>
      <c r="N15" s="270">
        <v>-57.8</v>
      </c>
    </row>
    <row r="16" spans="1:16">
      <c r="A16" s="248"/>
      <c r="B16" s="244"/>
      <c r="C16" s="244"/>
      <c r="D16" s="244"/>
      <c r="E16" s="244"/>
      <c r="F16" s="244"/>
      <c r="G16" s="1136" t="s">
        <v>483</v>
      </c>
      <c r="H16" s="1137"/>
      <c r="I16" s="1137"/>
      <c r="J16" s="1138"/>
      <c r="K16" s="268">
        <v>-1042928</v>
      </c>
      <c r="L16" s="268">
        <v>-4250</v>
      </c>
      <c r="M16" s="269">
        <v>-5317</v>
      </c>
      <c r="N16" s="270">
        <v>-20.100000000000001</v>
      </c>
    </row>
    <row r="17" spans="1:16">
      <c r="A17" s="248"/>
      <c r="B17" s="244"/>
      <c r="C17" s="244"/>
      <c r="D17" s="244"/>
      <c r="E17" s="244"/>
      <c r="F17" s="244"/>
      <c r="G17" s="1136" t="s">
        <v>170</v>
      </c>
      <c r="H17" s="1137"/>
      <c r="I17" s="1137"/>
      <c r="J17" s="1138"/>
      <c r="K17" s="268">
        <v>11526196</v>
      </c>
      <c r="L17" s="268">
        <v>46971</v>
      </c>
      <c r="M17" s="269">
        <v>61038</v>
      </c>
      <c r="N17" s="270">
        <v>-23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5.0199999999999996</v>
      </c>
      <c r="L21" s="281">
        <v>6.16</v>
      </c>
      <c r="M21" s="282">
        <v>-1.1399999999999999</v>
      </c>
      <c r="N21" s="249"/>
      <c r="O21" s="283"/>
      <c r="P21" s="279"/>
    </row>
    <row r="22" spans="1:16" s="284" customFormat="1">
      <c r="A22" s="279"/>
      <c r="B22" s="249"/>
      <c r="C22" s="249"/>
      <c r="D22" s="249"/>
      <c r="E22" s="249"/>
      <c r="F22" s="249"/>
      <c r="G22" s="1130" t="s">
        <v>489</v>
      </c>
      <c r="H22" s="1131"/>
      <c r="I22" s="1131"/>
      <c r="J22" s="1132"/>
      <c r="K22" s="285">
        <v>101</v>
      </c>
      <c r="L22" s="286">
        <v>100.2</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5349729</v>
      </c>
      <c r="L32" s="294">
        <v>21801</v>
      </c>
      <c r="M32" s="295">
        <v>34470</v>
      </c>
      <c r="N32" s="296">
        <v>-36.799999999999997</v>
      </c>
    </row>
    <row r="33" spans="1:16" ht="13.5" customHeight="1">
      <c r="A33" s="248"/>
      <c r="B33" s="244"/>
      <c r="C33" s="244"/>
      <c r="D33" s="244"/>
      <c r="E33" s="244"/>
      <c r="F33" s="244"/>
      <c r="G33" s="1121" t="s">
        <v>493</v>
      </c>
      <c r="H33" s="1122"/>
      <c r="I33" s="1122"/>
      <c r="J33" s="1123"/>
      <c r="K33" s="294" t="s">
        <v>480</v>
      </c>
      <c r="L33" s="294" t="s">
        <v>480</v>
      </c>
      <c r="M33" s="295">
        <v>5</v>
      </c>
      <c r="N33" s="296" t="s">
        <v>480</v>
      </c>
    </row>
    <row r="34" spans="1:16" ht="27" customHeight="1">
      <c r="A34" s="248"/>
      <c r="B34" s="244"/>
      <c r="C34" s="244"/>
      <c r="D34" s="244"/>
      <c r="E34" s="244"/>
      <c r="F34" s="244"/>
      <c r="G34" s="1121" t="s">
        <v>494</v>
      </c>
      <c r="H34" s="1122"/>
      <c r="I34" s="1122"/>
      <c r="J34" s="1123"/>
      <c r="K34" s="294" t="s">
        <v>480</v>
      </c>
      <c r="L34" s="294" t="s">
        <v>480</v>
      </c>
      <c r="M34" s="295">
        <v>70</v>
      </c>
      <c r="N34" s="296" t="s">
        <v>480</v>
      </c>
    </row>
    <row r="35" spans="1:16" ht="27" customHeight="1">
      <c r="A35" s="248"/>
      <c r="B35" s="244"/>
      <c r="C35" s="244"/>
      <c r="D35" s="244"/>
      <c r="E35" s="244"/>
      <c r="F35" s="244"/>
      <c r="G35" s="1121" t="s">
        <v>495</v>
      </c>
      <c r="H35" s="1122"/>
      <c r="I35" s="1122"/>
      <c r="J35" s="1123"/>
      <c r="K35" s="294">
        <v>3452851</v>
      </c>
      <c r="L35" s="294">
        <v>14071</v>
      </c>
      <c r="M35" s="295">
        <v>11503</v>
      </c>
      <c r="N35" s="296">
        <v>22.3</v>
      </c>
    </row>
    <row r="36" spans="1:16" ht="27" customHeight="1">
      <c r="A36" s="248"/>
      <c r="B36" s="244"/>
      <c r="C36" s="244"/>
      <c r="D36" s="244"/>
      <c r="E36" s="244"/>
      <c r="F36" s="244"/>
      <c r="G36" s="1121" t="s">
        <v>496</v>
      </c>
      <c r="H36" s="1122"/>
      <c r="I36" s="1122"/>
      <c r="J36" s="1123"/>
      <c r="K36" s="294">
        <v>93132</v>
      </c>
      <c r="L36" s="294">
        <v>380</v>
      </c>
      <c r="M36" s="295">
        <v>452</v>
      </c>
      <c r="N36" s="296">
        <v>-15.9</v>
      </c>
    </row>
    <row r="37" spans="1:16" ht="13.5" customHeight="1">
      <c r="A37" s="248"/>
      <c r="B37" s="244"/>
      <c r="C37" s="244"/>
      <c r="D37" s="244"/>
      <c r="E37" s="244"/>
      <c r="F37" s="244"/>
      <c r="G37" s="1121" t="s">
        <v>497</v>
      </c>
      <c r="H37" s="1122"/>
      <c r="I37" s="1122"/>
      <c r="J37" s="1123"/>
      <c r="K37" s="294">
        <v>72076</v>
      </c>
      <c r="L37" s="294">
        <v>294</v>
      </c>
      <c r="M37" s="295">
        <v>1422</v>
      </c>
      <c r="N37" s="296">
        <v>-79.3</v>
      </c>
    </row>
    <row r="38" spans="1:16" ht="27" customHeight="1">
      <c r="A38" s="248"/>
      <c r="B38" s="244"/>
      <c r="C38" s="244"/>
      <c r="D38" s="244"/>
      <c r="E38" s="244"/>
      <c r="F38" s="244"/>
      <c r="G38" s="1124" t="s">
        <v>498</v>
      </c>
      <c r="H38" s="1125"/>
      <c r="I38" s="1125"/>
      <c r="J38" s="1126"/>
      <c r="K38" s="297" t="s">
        <v>480</v>
      </c>
      <c r="L38" s="297" t="s">
        <v>480</v>
      </c>
      <c r="M38" s="298">
        <v>4</v>
      </c>
      <c r="N38" s="299" t="s">
        <v>480</v>
      </c>
      <c r="O38" s="293"/>
    </row>
    <row r="39" spans="1:16">
      <c r="A39" s="248"/>
      <c r="B39" s="244"/>
      <c r="C39" s="244"/>
      <c r="D39" s="244"/>
      <c r="E39" s="244"/>
      <c r="F39" s="244"/>
      <c r="G39" s="1124" t="s">
        <v>499</v>
      </c>
      <c r="H39" s="1125"/>
      <c r="I39" s="1125"/>
      <c r="J39" s="1126"/>
      <c r="K39" s="300">
        <v>-1705734</v>
      </c>
      <c r="L39" s="300">
        <v>-6951</v>
      </c>
      <c r="M39" s="301">
        <v>-8079</v>
      </c>
      <c r="N39" s="302">
        <v>-14</v>
      </c>
      <c r="O39" s="293"/>
    </row>
    <row r="40" spans="1:16" ht="27" customHeight="1">
      <c r="A40" s="248"/>
      <c r="B40" s="244"/>
      <c r="C40" s="244"/>
      <c r="D40" s="244"/>
      <c r="E40" s="244"/>
      <c r="F40" s="244"/>
      <c r="G40" s="1121" t="s">
        <v>500</v>
      </c>
      <c r="H40" s="1122"/>
      <c r="I40" s="1122"/>
      <c r="J40" s="1123"/>
      <c r="K40" s="300">
        <v>-6045893</v>
      </c>
      <c r="L40" s="300">
        <v>-24638</v>
      </c>
      <c r="M40" s="301">
        <v>-29589</v>
      </c>
      <c r="N40" s="302">
        <v>-16.7</v>
      </c>
      <c r="O40" s="293"/>
    </row>
    <row r="41" spans="1:16">
      <c r="A41" s="248"/>
      <c r="B41" s="244"/>
      <c r="C41" s="244"/>
      <c r="D41" s="244"/>
      <c r="E41" s="244"/>
      <c r="F41" s="244"/>
      <c r="G41" s="1127" t="s">
        <v>280</v>
      </c>
      <c r="H41" s="1128"/>
      <c r="I41" s="1128"/>
      <c r="J41" s="1129"/>
      <c r="K41" s="294">
        <v>1216161</v>
      </c>
      <c r="L41" s="300">
        <v>4956</v>
      </c>
      <c r="M41" s="301">
        <v>10257</v>
      </c>
      <c r="N41" s="302">
        <v>-51.7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10050514</v>
      </c>
      <c r="J51" s="320">
        <v>42033</v>
      </c>
      <c r="K51" s="321">
        <v>-5.7</v>
      </c>
      <c r="L51" s="322">
        <v>41739</v>
      </c>
      <c r="M51" s="323">
        <v>-1.2</v>
      </c>
      <c r="N51" s="324">
        <v>-4.5</v>
      </c>
    </row>
    <row r="52" spans="1:14">
      <c r="A52" s="248"/>
      <c r="B52" s="244"/>
      <c r="C52" s="244"/>
      <c r="D52" s="244"/>
      <c r="E52" s="244"/>
      <c r="F52" s="244"/>
      <c r="G52" s="325"/>
      <c r="H52" s="326" t="s">
        <v>511</v>
      </c>
      <c r="I52" s="327">
        <v>7256722</v>
      </c>
      <c r="J52" s="328">
        <v>30349</v>
      </c>
      <c r="K52" s="329">
        <v>65.900000000000006</v>
      </c>
      <c r="L52" s="330">
        <v>24625</v>
      </c>
      <c r="M52" s="331">
        <v>-3.4</v>
      </c>
      <c r="N52" s="332">
        <v>69.3</v>
      </c>
    </row>
    <row r="53" spans="1:14">
      <c r="A53" s="248"/>
      <c r="B53" s="244"/>
      <c r="C53" s="244"/>
      <c r="D53" s="244"/>
      <c r="E53" s="244"/>
      <c r="F53" s="244"/>
      <c r="G53" s="310" t="s">
        <v>512</v>
      </c>
      <c r="H53" s="311"/>
      <c r="I53" s="319">
        <v>4821073</v>
      </c>
      <c r="J53" s="320">
        <v>20157</v>
      </c>
      <c r="K53" s="321">
        <v>-52</v>
      </c>
      <c r="L53" s="322">
        <v>36765</v>
      </c>
      <c r="M53" s="323">
        <v>-11.9</v>
      </c>
      <c r="N53" s="324">
        <v>-40.1</v>
      </c>
    </row>
    <row r="54" spans="1:14">
      <c r="A54" s="248"/>
      <c r="B54" s="244"/>
      <c r="C54" s="244"/>
      <c r="D54" s="244"/>
      <c r="E54" s="244"/>
      <c r="F54" s="244"/>
      <c r="G54" s="325"/>
      <c r="H54" s="326" t="s">
        <v>511</v>
      </c>
      <c r="I54" s="327">
        <v>3575756</v>
      </c>
      <c r="J54" s="328">
        <v>14950</v>
      </c>
      <c r="K54" s="329">
        <v>-50.7</v>
      </c>
      <c r="L54" s="330">
        <v>20975</v>
      </c>
      <c r="M54" s="331">
        <v>-14.8</v>
      </c>
      <c r="N54" s="332">
        <v>-35.9</v>
      </c>
    </row>
    <row r="55" spans="1:14">
      <c r="A55" s="248"/>
      <c r="B55" s="244"/>
      <c r="C55" s="244"/>
      <c r="D55" s="244"/>
      <c r="E55" s="244"/>
      <c r="F55" s="244"/>
      <c r="G55" s="310" t="s">
        <v>513</v>
      </c>
      <c r="H55" s="311"/>
      <c r="I55" s="319">
        <v>10996647</v>
      </c>
      <c r="J55" s="320">
        <v>45072</v>
      </c>
      <c r="K55" s="321">
        <v>123.6</v>
      </c>
      <c r="L55" s="322">
        <v>39052</v>
      </c>
      <c r="M55" s="323">
        <v>6.2</v>
      </c>
      <c r="N55" s="324">
        <v>117.4</v>
      </c>
    </row>
    <row r="56" spans="1:14">
      <c r="A56" s="248"/>
      <c r="B56" s="244"/>
      <c r="C56" s="244"/>
      <c r="D56" s="244"/>
      <c r="E56" s="244"/>
      <c r="F56" s="244"/>
      <c r="G56" s="325"/>
      <c r="H56" s="326" t="s">
        <v>511</v>
      </c>
      <c r="I56" s="327">
        <v>9069719</v>
      </c>
      <c r="J56" s="328">
        <v>37174</v>
      </c>
      <c r="K56" s="329">
        <v>148.69999999999999</v>
      </c>
      <c r="L56" s="330">
        <v>21186</v>
      </c>
      <c r="M56" s="331">
        <v>1</v>
      </c>
      <c r="N56" s="332">
        <v>147.69999999999999</v>
      </c>
    </row>
    <row r="57" spans="1:14">
      <c r="A57" s="248"/>
      <c r="B57" s="244"/>
      <c r="C57" s="244"/>
      <c r="D57" s="244"/>
      <c r="E57" s="244"/>
      <c r="F57" s="244"/>
      <c r="G57" s="310" t="s">
        <v>514</v>
      </c>
      <c r="H57" s="311"/>
      <c r="I57" s="319">
        <v>9530773</v>
      </c>
      <c r="J57" s="320">
        <v>39014</v>
      </c>
      <c r="K57" s="321">
        <v>-13.4</v>
      </c>
      <c r="L57" s="322">
        <v>41235</v>
      </c>
      <c r="M57" s="323">
        <v>5.6</v>
      </c>
      <c r="N57" s="324">
        <v>-19</v>
      </c>
    </row>
    <row r="58" spans="1:14">
      <c r="A58" s="248"/>
      <c r="B58" s="244"/>
      <c r="C58" s="244"/>
      <c r="D58" s="244"/>
      <c r="E58" s="244"/>
      <c r="F58" s="244"/>
      <c r="G58" s="325"/>
      <c r="H58" s="326" t="s">
        <v>511</v>
      </c>
      <c r="I58" s="327">
        <v>7091096</v>
      </c>
      <c r="J58" s="328">
        <v>29027</v>
      </c>
      <c r="K58" s="329">
        <v>-21.9</v>
      </c>
      <c r="L58" s="330">
        <v>22086</v>
      </c>
      <c r="M58" s="331">
        <v>4.2</v>
      </c>
      <c r="N58" s="332">
        <v>-26.1</v>
      </c>
    </row>
    <row r="59" spans="1:14">
      <c r="A59" s="248"/>
      <c r="B59" s="244"/>
      <c r="C59" s="244"/>
      <c r="D59" s="244"/>
      <c r="E59" s="244"/>
      <c r="F59" s="244"/>
      <c r="G59" s="310" t="s">
        <v>515</v>
      </c>
      <c r="H59" s="311"/>
      <c r="I59" s="319">
        <v>5439465</v>
      </c>
      <c r="J59" s="320">
        <v>22167</v>
      </c>
      <c r="K59" s="321">
        <v>-43.2</v>
      </c>
      <c r="L59" s="322">
        <v>41862</v>
      </c>
      <c r="M59" s="323">
        <v>1.5</v>
      </c>
      <c r="N59" s="324">
        <v>-44.7</v>
      </c>
    </row>
    <row r="60" spans="1:14">
      <c r="A60" s="248"/>
      <c r="B60" s="244"/>
      <c r="C60" s="244"/>
      <c r="D60" s="244"/>
      <c r="E60" s="244"/>
      <c r="F60" s="244"/>
      <c r="G60" s="325"/>
      <c r="H60" s="326" t="s">
        <v>511</v>
      </c>
      <c r="I60" s="333">
        <v>4638127</v>
      </c>
      <c r="J60" s="328">
        <v>18901</v>
      </c>
      <c r="K60" s="329">
        <v>-34.9</v>
      </c>
      <c r="L60" s="330">
        <v>23710</v>
      </c>
      <c r="M60" s="331">
        <v>7.4</v>
      </c>
      <c r="N60" s="332">
        <v>-42.3</v>
      </c>
    </row>
    <row r="61" spans="1:14">
      <c r="A61" s="248"/>
      <c r="B61" s="244"/>
      <c r="C61" s="244"/>
      <c r="D61" s="244"/>
      <c r="E61" s="244"/>
      <c r="F61" s="244"/>
      <c r="G61" s="310" t="s">
        <v>516</v>
      </c>
      <c r="H61" s="334"/>
      <c r="I61" s="335">
        <v>8167694</v>
      </c>
      <c r="J61" s="336">
        <v>33689</v>
      </c>
      <c r="K61" s="337">
        <v>1.9</v>
      </c>
      <c r="L61" s="338">
        <v>40131</v>
      </c>
      <c r="M61" s="339">
        <v>0</v>
      </c>
      <c r="N61" s="324">
        <v>1.9</v>
      </c>
    </row>
    <row r="62" spans="1:14">
      <c r="A62" s="248"/>
      <c r="B62" s="244"/>
      <c r="C62" s="244"/>
      <c r="D62" s="244"/>
      <c r="E62" s="244"/>
      <c r="F62" s="244"/>
      <c r="G62" s="325"/>
      <c r="H62" s="326" t="s">
        <v>511</v>
      </c>
      <c r="I62" s="327">
        <v>6326284</v>
      </c>
      <c r="J62" s="328">
        <v>26080</v>
      </c>
      <c r="K62" s="329">
        <v>21.4</v>
      </c>
      <c r="L62" s="330">
        <v>22516</v>
      </c>
      <c r="M62" s="331">
        <v>-1.1000000000000001</v>
      </c>
      <c r="N62" s="332">
        <v>22.5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election activeCell="AH29" sqref="AH2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5.67</v>
      </c>
      <c r="G47" s="12">
        <v>8.08</v>
      </c>
      <c r="H47" s="12">
        <v>9.69</v>
      </c>
      <c r="I47" s="12">
        <v>10.89</v>
      </c>
      <c r="J47" s="13">
        <v>11.64</v>
      </c>
    </row>
    <row r="48" spans="2:10" ht="57.75" customHeight="1">
      <c r="B48" s="14"/>
      <c r="C48" s="1141" t="s">
        <v>4</v>
      </c>
      <c r="D48" s="1141"/>
      <c r="E48" s="1142"/>
      <c r="F48" s="15">
        <v>6.16</v>
      </c>
      <c r="G48" s="16">
        <v>10.29</v>
      </c>
      <c r="H48" s="16">
        <v>8.69</v>
      </c>
      <c r="I48" s="16">
        <v>10.53</v>
      </c>
      <c r="J48" s="17">
        <v>10.61</v>
      </c>
    </row>
    <row r="49" spans="2:10" ht="57.75" customHeight="1" thickBot="1">
      <c r="B49" s="18"/>
      <c r="C49" s="1143" t="s">
        <v>5</v>
      </c>
      <c r="D49" s="1143"/>
      <c r="E49" s="1144"/>
      <c r="F49" s="19">
        <v>1.25</v>
      </c>
      <c r="G49" s="20">
        <v>6.84</v>
      </c>
      <c r="H49" s="20">
        <v>0.2</v>
      </c>
      <c r="I49" s="20">
        <v>3.22</v>
      </c>
      <c r="J49" s="21">
        <v>0.94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AH29" sqref="AH2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10.92</v>
      </c>
      <c r="G34" s="33">
        <v>13.34</v>
      </c>
      <c r="H34" s="33">
        <v>15.67</v>
      </c>
      <c r="I34" s="33">
        <v>18.21</v>
      </c>
      <c r="J34" s="34">
        <v>14.12</v>
      </c>
      <c r="K34" s="22"/>
      <c r="L34" s="22"/>
      <c r="M34" s="22"/>
      <c r="N34" s="22"/>
      <c r="O34" s="22"/>
      <c r="P34" s="22"/>
    </row>
    <row r="35" spans="1:16" ht="39" customHeight="1">
      <c r="A35" s="22"/>
      <c r="B35" s="35"/>
      <c r="C35" s="1145" t="s">
        <v>524</v>
      </c>
      <c r="D35" s="1146"/>
      <c r="E35" s="1147"/>
      <c r="F35" s="36">
        <v>6.16</v>
      </c>
      <c r="G35" s="37">
        <v>10.28</v>
      </c>
      <c r="H35" s="37">
        <v>8.69</v>
      </c>
      <c r="I35" s="37">
        <v>10.53</v>
      </c>
      <c r="J35" s="38">
        <v>10.6</v>
      </c>
      <c r="K35" s="22"/>
      <c r="L35" s="22"/>
      <c r="M35" s="22"/>
      <c r="N35" s="22"/>
      <c r="O35" s="22"/>
      <c r="P35" s="22"/>
    </row>
    <row r="36" spans="1:16" ht="39" customHeight="1">
      <c r="A36" s="22"/>
      <c r="B36" s="35"/>
      <c r="C36" s="1145" t="s">
        <v>525</v>
      </c>
      <c r="D36" s="1146"/>
      <c r="E36" s="1147"/>
      <c r="F36" s="36">
        <v>5.13</v>
      </c>
      <c r="G36" s="37">
        <v>5.72</v>
      </c>
      <c r="H36" s="37">
        <v>6.33</v>
      </c>
      <c r="I36" s="37">
        <v>6.89</v>
      </c>
      <c r="J36" s="38">
        <v>6.53</v>
      </c>
      <c r="K36" s="22"/>
      <c r="L36" s="22"/>
      <c r="M36" s="22"/>
      <c r="N36" s="22"/>
      <c r="O36" s="22"/>
      <c r="P36" s="22"/>
    </row>
    <row r="37" spans="1:16" ht="39" customHeight="1">
      <c r="A37" s="22"/>
      <c r="B37" s="35"/>
      <c r="C37" s="1145" t="s">
        <v>526</v>
      </c>
      <c r="D37" s="1146"/>
      <c r="E37" s="1147"/>
      <c r="F37" s="36">
        <v>1.48</v>
      </c>
      <c r="G37" s="37">
        <v>3.36</v>
      </c>
      <c r="H37" s="37">
        <v>2.75</v>
      </c>
      <c r="I37" s="37">
        <v>2.17</v>
      </c>
      <c r="J37" s="38">
        <v>1.4</v>
      </c>
      <c r="K37" s="22"/>
      <c r="L37" s="22"/>
      <c r="M37" s="22"/>
      <c r="N37" s="22"/>
      <c r="O37" s="22"/>
      <c r="P37" s="22"/>
    </row>
    <row r="38" spans="1:16" ht="39" customHeight="1">
      <c r="A38" s="22"/>
      <c r="B38" s="35"/>
      <c r="C38" s="1145" t="s">
        <v>527</v>
      </c>
      <c r="D38" s="1146"/>
      <c r="E38" s="1147"/>
      <c r="F38" s="36">
        <v>1.23</v>
      </c>
      <c r="G38" s="37">
        <v>0.65</v>
      </c>
      <c r="H38" s="37">
        <v>0.65</v>
      </c>
      <c r="I38" s="37">
        <v>0.66</v>
      </c>
      <c r="J38" s="38">
        <v>0.67</v>
      </c>
      <c r="K38" s="22"/>
      <c r="L38" s="22"/>
      <c r="M38" s="22"/>
      <c r="N38" s="22"/>
      <c r="O38" s="22"/>
      <c r="P38" s="22"/>
    </row>
    <row r="39" spans="1:16" ht="39" customHeight="1">
      <c r="A39" s="22"/>
      <c r="B39" s="35"/>
      <c r="C39" s="1145" t="s">
        <v>528</v>
      </c>
      <c r="D39" s="1146"/>
      <c r="E39" s="1147"/>
      <c r="F39" s="36">
        <v>0.98</v>
      </c>
      <c r="G39" s="37">
        <v>0.97</v>
      </c>
      <c r="H39" s="37">
        <v>0.79</v>
      </c>
      <c r="I39" s="37">
        <v>0.77</v>
      </c>
      <c r="J39" s="38">
        <v>0.6</v>
      </c>
      <c r="K39" s="22"/>
      <c r="L39" s="22"/>
      <c r="M39" s="22"/>
      <c r="N39" s="22"/>
      <c r="O39" s="22"/>
      <c r="P39" s="22"/>
    </row>
    <row r="40" spans="1:16" ht="39" customHeight="1">
      <c r="A40" s="22"/>
      <c r="B40" s="35"/>
      <c r="C40" s="1145" t="s">
        <v>529</v>
      </c>
      <c r="D40" s="1146"/>
      <c r="E40" s="1147"/>
      <c r="F40" s="36">
        <v>0.1</v>
      </c>
      <c r="G40" s="37">
        <v>0.11</v>
      </c>
      <c r="H40" s="37">
        <v>0.11</v>
      </c>
      <c r="I40" s="37">
        <v>0.12</v>
      </c>
      <c r="J40" s="38">
        <v>0.13</v>
      </c>
      <c r="K40" s="22"/>
      <c r="L40" s="22"/>
      <c r="M40" s="22"/>
      <c r="N40" s="22"/>
      <c r="O40" s="22"/>
      <c r="P40" s="22"/>
    </row>
    <row r="41" spans="1:16" ht="39" customHeight="1">
      <c r="A41" s="22"/>
      <c r="B41" s="35"/>
      <c r="C41" s="1145" t="s">
        <v>530</v>
      </c>
      <c r="D41" s="1146"/>
      <c r="E41" s="1147"/>
      <c r="F41" s="36">
        <v>0.04</v>
      </c>
      <c r="G41" s="37">
        <v>0.02</v>
      </c>
      <c r="H41" s="37">
        <v>0.04</v>
      </c>
      <c r="I41" s="37">
        <v>0.02</v>
      </c>
      <c r="J41" s="38">
        <v>0.03</v>
      </c>
      <c r="K41" s="22"/>
      <c r="L41" s="22"/>
      <c r="M41" s="22"/>
      <c r="N41" s="22"/>
      <c r="O41" s="22"/>
      <c r="P41" s="22"/>
    </row>
    <row r="42" spans="1:16" ht="39" customHeight="1">
      <c r="A42" s="22"/>
      <c r="B42" s="39"/>
      <c r="C42" s="1145" t="s">
        <v>531</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532</v>
      </c>
      <c r="D43" s="1149"/>
      <c r="E43" s="1150"/>
      <c r="F43" s="41">
        <v>0.04</v>
      </c>
      <c r="G43" s="42">
        <v>0.08</v>
      </c>
      <c r="H43" s="42">
        <v>0.22</v>
      </c>
      <c r="I43" s="42">
        <v>0.09</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9" zoomScaleSheetLayoutView="55" workbookViewId="0">
      <selection activeCell="AH29" sqref="AH2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5092</v>
      </c>
      <c r="L45" s="60">
        <v>5118</v>
      </c>
      <c r="M45" s="60">
        <v>5150</v>
      </c>
      <c r="N45" s="60">
        <v>5373</v>
      </c>
      <c r="O45" s="61">
        <v>5350</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4665</v>
      </c>
      <c r="L48" s="64">
        <v>3631</v>
      </c>
      <c r="M48" s="64">
        <v>3479</v>
      </c>
      <c r="N48" s="64">
        <v>3547</v>
      </c>
      <c r="O48" s="65">
        <v>3453</v>
      </c>
      <c r="P48" s="48"/>
      <c r="Q48" s="48"/>
      <c r="R48" s="48"/>
      <c r="S48" s="48"/>
      <c r="T48" s="48"/>
      <c r="U48" s="48"/>
    </row>
    <row r="49" spans="1:21" ht="30.75" customHeight="1">
      <c r="A49" s="48"/>
      <c r="B49" s="1163"/>
      <c r="C49" s="1164"/>
      <c r="D49" s="62"/>
      <c r="E49" s="1155" t="s">
        <v>16</v>
      </c>
      <c r="F49" s="1155"/>
      <c r="G49" s="1155"/>
      <c r="H49" s="1155"/>
      <c r="I49" s="1155"/>
      <c r="J49" s="1156"/>
      <c r="K49" s="63">
        <v>135</v>
      </c>
      <c r="L49" s="64">
        <v>112</v>
      </c>
      <c r="M49" s="64">
        <v>134</v>
      </c>
      <c r="N49" s="64">
        <v>124</v>
      </c>
      <c r="O49" s="65">
        <v>93</v>
      </c>
      <c r="P49" s="48"/>
      <c r="Q49" s="48"/>
      <c r="R49" s="48"/>
      <c r="S49" s="48"/>
      <c r="T49" s="48"/>
      <c r="U49" s="48"/>
    </row>
    <row r="50" spans="1:21" ht="30.75" customHeight="1">
      <c r="A50" s="48"/>
      <c r="B50" s="1163"/>
      <c r="C50" s="1164"/>
      <c r="D50" s="62"/>
      <c r="E50" s="1155" t="s">
        <v>17</v>
      </c>
      <c r="F50" s="1155"/>
      <c r="G50" s="1155"/>
      <c r="H50" s="1155"/>
      <c r="I50" s="1155"/>
      <c r="J50" s="1156"/>
      <c r="K50" s="63">
        <v>100</v>
      </c>
      <c r="L50" s="64">
        <v>128</v>
      </c>
      <c r="M50" s="64">
        <v>126</v>
      </c>
      <c r="N50" s="64">
        <v>27</v>
      </c>
      <c r="O50" s="65">
        <v>72</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7263</v>
      </c>
      <c r="L52" s="64">
        <v>7351</v>
      </c>
      <c r="M52" s="64">
        <v>6897</v>
      </c>
      <c r="N52" s="64">
        <v>7589</v>
      </c>
      <c r="O52" s="65">
        <v>7752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2729</v>
      </c>
      <c r="L53" s="69">
        <v>1638</v>
      </c>
      <c r="M53" s="69">
        <v>1992</v>
      </c>
      <c r="N53" s="69">
        <v>1482</v>
      </c>
      <c r="O53" s="70">
        <v>1216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2016-04-18T04:10:48Z</cp:lastPrinted>
  <dcterms:created xsi:type="dcterms:W3CDTF">2016-02-15T00:58:04Z</dcterms:created>
  <dcterms:modified xsi:type="dcterms:W3CDTF">2016-04-25T05:38:35Z</dcterms:modified>
  <cp:category/>
</cp:coreProperties>
</file>