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<sst xmlns="http://schemas.openxmlformats.org/spreadsheetml/2006/main" count="1006" uniqueCount="537">
  <si>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</si>
  <si>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</si>
  <si>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</si>
  <si>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</si>
  <si>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</si>
  <si>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</si>
  <si>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</si>
  <si>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</si>
  <si>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</si>
  <si>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</si>
  <si>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</si>
  <si>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</si>
  <si>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</si>
  <si>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</si>
  <si>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</si>
  <si>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</si>
  <si>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</si>
  <si>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</si>
  <si>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</si>
  <si>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</si>
  <si>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</si>
  <si>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</si>
  <si>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</si>
  <si>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</si>
  <si>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</si>
  <si>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</si>
  <si>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</si>
  <si>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</si>
  <si>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</si>
  <si>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</si>
  <si>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</si>
  <si>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</si>
  <si>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</si>
  <si>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</si>
  <si>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</si>
  <si>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</si>
  <si>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</si>
  <si>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</si>
  <si>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</si>
  <si>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</si>
  <si>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</si>
  <si>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</si>
  <si>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</si>
  <si>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</si>
  <si>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</si>
  <si>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</si>
  <si>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</si>
  <si>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</si>
  <si>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</si>
  <si>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</si>
  <si>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</si>
  <si>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</si>
  <si>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</si>
  <si>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</si>
  <si>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</si>
  <si>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</si>
  <si>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</si>
  <si>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</si>
  <si>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</si>
  <si>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</si>
  <si>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</si>
  <si>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</si>
  <si>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</si>
  <si>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</si>
  <si>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</si>
  <si>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</si>
  <si>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</si>
  <si>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</si>
  <si>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</si>
  <si>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</si>
  <si>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</si>
  <si>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</si>
  <si>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</si>
  <si>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</si>
  <si>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</si>
  <si>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</si>
  <si>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</si>
  <si>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</si>
  <si>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</si>
  <si>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</si>
  <si>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</si>
  <si>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</si>
  <si>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</si>
  <si>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</si>
  <si>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</si>
  <si>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</si>
  <si>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</si>
  <si>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</si>
  <si>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</si>
  <si>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</si>
  <si>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</si>
  <si>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</si>
  <si>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</si>
  <si>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</si>
  <si>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</si>
  <si>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</si>
  <si>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</si>
  <si>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</si>
  <si>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</si>
  <si>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</si>
  <si>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</si>
  <si>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</si>
  <si>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</si>
  <si>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</si>
  <si>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</si>
  <si>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</si>
  <si>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</si>
  <si>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</si>
  <si>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</si>
  <si>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</si>
  <si>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</si>
  <si>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</si>
  <si>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</si>
  <si>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</si>
  <si>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</si>
  <si>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</si>
  <si>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</si>
  <si>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</si>
  <si>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</si>
  <si>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</si>
  <si>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</si>
  <si>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</si>
  <si>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</si>
  <si>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</si>
  <si>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</si>
  <si>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</si>
  <si>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</si>
  <si>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</si>
  <si>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</si>
  <si>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</si>
  <si>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</si>
  <si>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</si>
  <si>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</si>
  <si>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</si>
  <si>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</si>
  <si>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</si>
  <si>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</si>
  <si>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</si>
  <si>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</si>
  <si>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</si>
  <si>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</si>
  <si>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</si>
  <si>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</si>
  <si>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</si>
  <si>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</si>
  <si>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</si>
  <si>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</si>
  <si>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</si>
  <si>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</si>
  <si>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</si>
  <si>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</si>
  <si>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</si>
  <si>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</si>
  <si>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</si>
  <si>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</si>
  <si>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</si>
  <si>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</si>
  <si>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</si>
  <si>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</si>
  <si>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</si>
  <si>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</si>
  <si>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</si>
  <si>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</si>
  <si>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</si>
  <si>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</si>
  <si>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</si>
  <si>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</si>
  <si>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</si>
  <si>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</si>
  <si>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</si>
  <si>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</si>
  <si>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</si>
  <si>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</si>
  <si>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</si>
  <si>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</si>
  <si>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</si>
  <si>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</si>
  <si>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</si>
  <si>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</si>
  <si>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</si>
  <si>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</si>
  <si>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</si>
  <si>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</si>
  <si>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</si>
  <si>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</si>
  <si>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</si>
  <si>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</si>
  <si>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</si>
  <si>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</si>
  <si>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</si>
  <si>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</si>
  <si>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</si>
  <si>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</si>
  <si>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</si>
  <si>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埼玉県伊奈町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</si>
  <si>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</si>
  <si>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</si>
  <si>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</si>
  <si>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</si>
  <si>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</si>
  <si>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</si>
  <si>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</si>
  <si>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</si>
  <si>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</si>
  <si>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</si>
  <si>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</si>
  <si>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</si>
  <si>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</si>
  <si>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</si>
  <si>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</si>
  <si>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</si>
  <si>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</si>
  <si>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</si>
  <si>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</si>
  <si>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</si>
  <si>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</si>
  <si>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</si>
  <si>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</si>
  <si>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</si>
  <si>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</si>
  <si>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</si>
  <si>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</si>
  <si>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</si>
  <si>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</si>
  <si>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</si>
  <si>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</si>
  <si>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</si>
  <si>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</si>
  <si>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</si>
  <si>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</si>
  <si>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</si>
  <si>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</si>
  <si>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</si>
  <si>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</si>
  <si>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</si>
  <si>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</si>
  <si>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</si>
  <si>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</si>
  <si>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</si>
  <si>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</si>
  <si>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</si>
  <si>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</si>
  <si>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</si>
  <si>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</si>
  <si>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</si>
  <si>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</si>
  <si>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</si>
  <si>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</si>
  <si>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</si>
  <si>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</si>
  <si>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</si>
  <si>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</si>
  <si>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</si>
  <si>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</si>
  <si>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</si>
  <si>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</si>
  <si>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</si>
  <si>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</si>
  <si>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</si>
  <si>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</si>
  <si>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</si>
  <si>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</si>
  <si>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</si>
  <si>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</si>
  <si>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</si>
  <si>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</si>
  <si>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</si>
  <si>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</si>
  <si>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</si>
  <si>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</si>
  <si>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</si>
  <si>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</si>
  <si>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</si>
  <si>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</si>
  <si>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</si>
  <si>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</si>
  <si>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</si>
  <si>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</si>
  <si>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</si>
  <si>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</si>
  <si>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</si>
  <si>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</si>
  <si>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</si>
  <si>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</si>
  <si>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</si>
  <si>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</si>
  <si>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</si>
  <si>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</si>
  <si>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</si>
  <si>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</si>
  <si>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</si>
  <si>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</si>
  <si>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</si>
  <si>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</si>
  <si>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</si>
  <si>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</si>
  <si>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</si>
  <si>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</si>
  <si>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</si>
  <si>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</si>
  <si>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</si>
  <si>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</si>
  <si>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</si>
  <si>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</si>
  <si>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</si>
  <si>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</si>
  <si>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</si>
  <si>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</si>
  <si>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</si>
  <si>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</si>
  <si>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</si>
  <si>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</si>
  <si>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</si>
  <si>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</si>
  <si>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</si>
  <si>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</si>
  <si>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</si>
  <si>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</si>
  <si>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</si>
  <si>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</si>
  <si>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</si>
  <si>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</si>
  <si>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</si>
  <si>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</si>
  <si>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</si>
  <si>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</si>
  <si>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</si>
  <si>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</si>
  <si>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</si>
  <si>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</si>
  <si>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</si>
  <si>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</si>
  <si>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</si>
  <si>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</si>
  <si>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</si>
  <si>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</si>
  <si>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</si>
  <si>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</si>
  <si>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</si>
  <si>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</si>
  <si>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</si>
  <si>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</si>
  <si>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</si>
  <si>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</si>
  <si>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埼玉県伊奈町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</si>
  <si>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</si>
  <si>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</si>
  <si>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</si>
  <si>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</si>
  <si>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</si>
  <si>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</si>
  <si>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</si>
  <si>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</si>
  <si>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</si>
  <si>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</si>
  <si>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</si>
  <si>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</si>
  <si>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</si>
  <si>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</si>
  <si>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</si>
  <si>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</si>
  <si>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</si>
  <si>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</si>
  <si>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</si>
  <si>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</si>
  <si>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</si>
  <si>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</si>
  <si>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</si>
  <si>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</si>
  <si>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</si>
  <si>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</si>
  <si>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</si>
  <si>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</si>
  <si>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</si>
  <si>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</si>
  <si>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</si>
  <si>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</si>
  <si>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</si>
  <si>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</si>
  <si>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</si>
  <si>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</si>
  <si>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</si>
  <si>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</si>
  <si>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</si>
  <si>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</si>
  <si>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</si>
  <si>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</si>
  <si>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</si>
  <si>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</si>
  <si>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</si>
  <si>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</si>
  <si>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</si>
  <si>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</si>
  <si>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</si>
  <si>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</si>
  <si>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</si>
  <si>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</si>
  <si>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</si>
  <si>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</si>
  <si>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</si>
  <si>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</si>
  <si>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</si>
  <si>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</si>
  <si>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</si>
  <si>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</si>
  <si>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</si>
  <si>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</si>
  <si>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</si>
  <si>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</si>
  <si>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</si>
  <si>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</si>
  <si>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</si>
  <si>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</si>
  <si>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</si>
  <si>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</si>
  <si>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</si>
  <si>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</si>
  <si>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</si>
  <si>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</si>
  <si>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</si>
  <si>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</si>
  <si>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</si>
  <si>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</si>
  <si>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</si>
  <si>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</si>
  <si>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</si>
  <si>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</si>
  <si>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</si>
  <si>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</si>
  <si>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</si>
  <si>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</si>
  <si>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</si>
  <si>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</si>
  <si>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</si>
  <si>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</si>
  <si>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</si>
  <si>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</si>
  <si>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</si>
  <si>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</si>
  <si>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</si>
  <si>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</si>
  <si>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</si>
  <si>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</si>
  <si>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</si>
  <si>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</si>
  <si>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</si>
  <si>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</si>
  <si>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</si>
  <si>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</si>
  <si>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</si>
  <si>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</si>
  <si>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</si>
  <si>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</si>
  <si>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</si>
  <si>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</si>
  <si>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</si>
  <si>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</si>
  <si>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</si>
  <si>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</si>
  <si>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</si>
  <si>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</si>
  <si>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</si>
  <si>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</si>
  <si>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</si>
  <si>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</si>
  <si>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</si>
  <si>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</si>
  <si>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</si>
  <si>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</si>
  <si>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</si>
  <si>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</si>
  <si>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</si>
  <si>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</si>
  <si>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</si>
  <si>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</si>
  <si>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</si>
  <si>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</si>
  <si>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</si>
  <si>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</si>
  <si>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</si>
  <si>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</si>
  <si>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</si>
  <si>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</si>
  <si>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</si>
  <si>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</si>
  <si>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</si>
  <si>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</si>
  <si>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</si>
  <si>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</si>
  <si>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</si>
  <si>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</si>
  <si>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</si>
  <si>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</si>
  <si>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</si>
  <si>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</si>
  <si>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</si>
  <si>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</si>
  <si>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</si>
  <si>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</si>
  <si>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</si>
  <si>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</si>
  <si>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</si>
  <si>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</si>
  <si>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</si>
  <si>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</si>
  <si>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</si>
  <si>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</si>
  <si>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</si>
  <si>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</si>
  <si>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</si>
  <si>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</si>
  <si>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</si>
  <si>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</si>
  <si>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</si>
  <si>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</si>
  <si>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</si>
  <si>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</si>
  <si>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</si>
  <si>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3.27</t>
  </si>
  <si>
    <t>▲ 4.67</t>
  </si>
  <si>
    <t>水道事業会計</t>
  </si>
  <si>
    <t>一般会計</t>
  </si>
  <si>
    <t>国民健康保険事業特別会計</t>
  </si>
  <si>
    <t>公共下水道事業特別会計</t>
  </si>
  <si>
    <t>介護保険事業特別会計</t>
  </si>
  <si>
    <t>中部特定土地区画整理事業特別会計</t>
  </si>
  <si>
    <t>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</si>
  <si>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</si>
  <si>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</si>
  <si>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</si>
  <si>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</si>
  <si>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</si>
  <si>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</si>
  <si>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</si>
  <si>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</si>
  <si>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伊奈町土地開発公社</t>
    <rPh sb="0" eb="3">
      <t>イナマチ</t>
    </rPh>
    <rPh sb="3" eb="5">
      <t>トチ</t>
    </rPh>
    <rPh sb="5" eb="7">
      <t>カイハツ</t>
    </rPh>
    <rPh sb="7" eb="9">
      <t>コウシャ</t>
    </rPh>
    <phoneticPr fontId="2"/>
  </si>
  <si>
    <t>上尾、桶川、伊奈衛生組合</t>
    <rPh sb="0" eb="2">
      <t>アゲオ</t>
    </rPh>
    <rPh sb="3" eb="5">
      <t>オケガワ</t>
    </rPh>
    <rPh sb="6" eb="8">
      <t>イナ</t>
    </rPh>
    <rPh sb="8" eb="10">
      <t>エイセイ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</si>
</sst>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36134</c:v>
                </c:pt>
                <c:pt idx="1">
                  <c:v>27676</c:v>
                </c:pt>
                <c:pt idx="2">
                  <c:v>15943</c:v>
                </c:pt>
                <c:pt idx="3">
                  <c:v>14591</c:v>
                </c:pt>
                <c:pt idx="4">
                  <c:v>30003</c:v>
                </c:pt>
              </c:numCache>
            </c:numRef>
          </c:val>
          <c:smooth val="0"/>
        </c:ser>
        <c:dLbls>
          <c:showLegendKey val="0"/>
          <c:showVal val="0"/>
          <c:showCatName val="0"/>
          <c:showSerName val="0"/>
          <c:showPercent val="0"/>
          <c:showBubbleSize val="0"/>
        </c:dLbls>
        <c:marker val="1"/>
        <c:smooth val="0"/>
        <c:axId val="85684224"/>
        <c:axId val="85686144"/>
      </c:lineChart>
      <c:catAx>
        <c:axId val="85684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86144"/>
        <c:crosses val="autoZero"/>
        <c:auto val="1"/>
        <c:lblAlgn val="ctr"/>
        <c:lblOffset val="100"/>
        <c:tickLblSkip val="1"/>
        <c:tickMarkSkip val="1"/>
        <c:noMultiLvlLbl val="0"/>
      </c:catAx>
      <c:valAx>
        <c:axId val="856861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8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8.41</c:v>
                </c:pt>
                <c:pt idx="1">
                  <c:v>7.83</c:v>
                </c:pt>
                <c:pt idx="2">
                  <c:v>9.7100000000000009</c:v>
                </c:pt>
                <c:pt idx="3">
                  <c:v>8.3000000000000007</c:v>
                </c:pt>
                <c:pt idx="4">
                  <c:v>7.02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8.3000000000000007</c:v>
                </c:pt>
                <c:pt idx="1">
                  <c:v>5.34</c:v>
                </c:pt>
                <c:pt idx="2">
                  <c:v>6.45</c:v>
                </c:pt>
                <c:pt idx="3">
                  <c:v>7.7</c:v>
                </c:pt>
                <c:pt idx="4">
                  <c:v>4.29</c:v>
                </c:pt>
              </c:numCache>
            </c:numRef>
          </c:val>
        </c:ser>
        <c:dLbls>
          <c:showLegendKey val="0"/>
          <c:showVal val="0"/>
          <c:showCatName val="0"/>
          <c:showSerName val="0"/>
          <c:showPercent val="0"/>
          <c:showBubbleSize val="0"/>
        </c:dLbls>
        <c:gapWidth val="250"/>
        <c:overlap val="100"/>
        <c:axId val="95798016"/>
        <c:axId val="9579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0.19</c:v>
                </c:pt>
                <c:pt idx="1">
                  <c:v>-3.27</c:v>
                </c:pt>
                <c:pt idx="2">
                  <c:v>3.05</c:v>
                </c:pt>
                <c:pt idx="3">
                  <c:v>0.06</c:v>
                </c:pt>
                <c:pt idx="4">
                  <c:v>-4.67</c:v>
                </c:pt>
              </c:numCache>
            </c:numRef>
          </c:val>
          <c:smooth val="0"/>
        </c:ser>
        <c:dLbls>
          <c:showLegendKey val="0"/>
          <c:showVal val="0"/>
          <c:showCatName val="0"/>
          <c:showSerName val="0"/>
          <c:showPercent val="0"/>
          <c:showBubbleSize val="0"/>
        </c:dLbls>
        <c:marker val="1"/>
        <c:smooth val="0"/>
        <c:axId val="95798016"/>
        <c:axId val="95799936"/>
      </c:lineChart>
      <c:catAx>
        <c:axId val="957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99936"/>
        <c:crosses val="autoZero"/>
        <c:auto val="1"/>
        <c:lblAlgn val="ctr"/>
        <c:lblOffset val="100"/>
        <c:tickLblSkip val="1"/>
        <c:tickMarkSkip val="1"/>
        <c:noMultiLvlLbl val="0"/>
      </c:catAx>
      <c:valAx>
        <c:axId val="9579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c:v>
                </c:pt>
                <c:pt idx="8">
                  <c:v>#N/A</c:v>
                </c:pt>
                <c:pt idx="9">
                  <c:v>0</c:v>
                </c:pt>
              </c:numCache>
            </c:numRef>
          </c:val>
        </c:ser>
        <c:ser>
          <c:idx val="4"/>
          <c:order val="4"/>
          <c:tx>
            <c:strRef>
              <c:f>データシート!$A$31</c:f>
              <c:strCache>
                <c:ptCount val="1"/>
                <c:pt idx="0">
                  <c:v>中部特定土地区画整理事業特別会計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0.57999999999999996</c:v>
                </c:pt>
                <c:pt idx="2">
                  <c:v>#N/A</c:v>
                </c:pt>
                <c:pt idx="3">
                  <c:v>0.1</c:v>
                </c:pt>
                <c:pt idx="4">
                  <c:v>#N/A</c:v>
                </c:pt>
                <c:pt idx="5">
                  <c:v>0.98</c:v>
                </c:pt>
                <c:pt idx="6">
                  <c:v>#N/A</c:v>
                </c:pt>
                <c:pt idx="7">
                  <c:v>0.46</c:v>
                </c:pt>
                <c:pt idx="8">
                  <c:v>#N/A</c:v>
                </c:pt>
                <c:pt idx="9">
                  <c:v>0.25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0.64</c:v>
                </c:pt>
                <c:pt idx="2">
                  <c:v>#N/A</c:v>
                </c:pt>
                <c:pt idx="3">
                  <c:v>0.9</c:v>
                </c:pt>
                <c:pt idx="4">
                  <c:v>#N/A</c:v>
                </c:pt>
                <c:pt idx="5">
                  <c:v>1.1100000000000001</c:v>
                </c:pt>
                <c:pt idx="6">
                  <c:v>#N/A</c:v>
                </c:pt>
                <c:pt idx="7">
                  <c:v>1.18</c:v>
                </c:pt>
                <c:pt idx="8">
                  <c:v>#N/A</c:v>
                </c:pt>
                <c:pt idx="9">
                  <c:v>0.34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0.64</c:v>
                </c:pt>
                <c:pt idx="2">
                  <c:v>#N/A</c:v>
                </c:pt>
                <c:pt idx="3">
                  <c:v>0.71</c:v>
                </c:pt>
                <c:pt idx="4">
                  <c:v>#N/A</c:v>
                </c:pt>
                <c:pt idx="5">
                  <c:v>0.83</c:v>
                </c:pt>
                <c:pt idx="6">
                  <c:v>#N/A</c:v>
                </c:pt>
                <c:pt idx="7">
                  <c:v>0.56000000000000005</c:v>
                </c:pt>
                <c:pt idx="8">
                  <c:v>#N/A</c:v>
                </c:pt>
                <c:pt idx="9">
                  <c:v>0.38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1.63</c:v>
                </c:pt>
                <c:pt idx="2">
                  <c:v>#N/A</c:v>
                </c:pt>
                <c:pt idx="3">
                  <c:v>2.74</c:v>
                </c:pt>
                <c:pt idx="4">
                  <c:v>#N/A</c:v>
                </c:pt>
                <c:pt idx="5">
                  <c:v>3.08</c:v>
                </c:pt>
                <c:pt idx="6">
                  <c:v>#N/A</c:v>
                </c:pt>
                <c:pt idx="7">
                  <c:v>3.51</c:v>
                </c:pt>
                <c:pt idx="8">
                  <c:v>#N/A</c:v>
                </c:pt>
                <c:pt idx="9">
                  <c:v>4.17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7.82</c:v>
                </c:pt>
                <c:pt idx="2">
                  <c:v>#N/A</c:v>
                </c:pt>
                <c:pt idx="3">
                  <c:v>7.72</c:v>
                </c:pt>
                <c:pt idx="4">
                  <c:v>#N/A</c:v>
                </c:pt>
                <c:pt idx="5">
                  <c:v>8.7200000000000006</c:v>
                </c:pt>
                <c:pt idx="6">
                  <c:v>#N/A</c:v>
                </c:pt>
                <c:pt idx="7">
                  <c:v>7.84</c:v>
                </c:pt>
                <c:pt idx="8">
                  <c:v>#N/A</c:v>
                </c:pt>
                <c:pt idx="9">
                  <c:v>6.77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46.71</c:v>
                </c:pt>
                <c:pt idx="2">
                  <c:v>#N/A</c:v>
                </c:pt>
                <c:pt idx="3">
                  <c:v>44.15</c:v>
                </c:pt>
                <c:pt idx="4">
                  <c:v>#N/A</c:v>
                </c:pt>
                <c:pt idx="5">
                  <c:v>42.06</c:v>
                </c:pt>
                <c:pt idx="6">
                  <c:v>#N/A</c:v>
                </c:pt>
                <c:pt idx="7">
                  <c:v>36.950000000000003</c:v>
                </c:pt>
                <c:pt idx="8">
                  <c:v>#N/A</c:v>
                </c:pt>
                <c:pt idx="9">
                  <c:v>29.64</c:v>
                </c:pt>
              </c:numCache>
            </c:numRef>
          </c:val>
        </c:ser>
        <c:dLbls>
          <c:showLegendKey val="0"/>
          <c:showVal val="0"/>
          <c:showCatName val="0"/>
          <c:showSerName val="0"/>
          <c:showPercent val="0"/>
          <c:showBubbleSize val="0"/>
        </c:dLbls>
        <c:gapWidth val="150"/>
        <c:overlap val="100"/>
        <c:axId val="96033408"/>
        <c:axId val="96047488"/>
      </c:barChart>
      <c:catAx>
        <c:axId val="960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047488"/>
        <c:crosses val="autoZero"/>
        <c:auto val="1"/>
        <c:lblAlgn val="ctr"/>
        <c:lblOffset val="100"/>
        <c:tickLblSkip val="1"/>
        <c:tickMarkSkip val="1"/>
        <c:noMultiLvlLbl val="0"/>
      </c:catAx>
      <c:valAx>
        <c:axId val="9604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3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809</c:v>
                </c:pt>
                <c:pt idx="5">
                  <c:v>810</c:v>
                </c:pt>
                <c:pt idx="8">
                  <c:v>823</c:v>
                </c:pt>
                <c:pt idx="11">
                  <c:v>826</c:v>
                </c:pt>
                <c:pt idx="14">
                  <c:v>871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155</c:v>
                </c:pt>
                <c:pt idx="3">
                  <c:v>38</c:v>
                </c:pt>
                <c:pt idx="6">
                  <c:v>38</c:v>
                </c:pt>
                <c:pt idx="9">
                  <c:v>38</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208</c:v>
                </c:pt>
                <c:pt idx="3">
                  <c:v>218</c:v>
                </c:pt>
                <c:pt idx="6">
                  <c:v>208</c:v>
                </c:pt>
                <c:pt idx="9">
                  <c:v>188</c:v>
                </c:pt>
                <c:pt idx="12">
                  <c:v>182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1291</c:v>
                </c:pt>
                <c:pt idx="3">
                  <c:v>1276</c:v>
                </c:pt>
                <c:pt idx="6">
                  <c:v>1249</c:v>
                </c:pt>
                <c:pt idx="9">
                  <c:v>1280</c:v>
                </c:pt>
                <c:pt idx="12">
                  <c:v>1325</c:v>
                </c:pt>
              </c:numCache>
            </c:numRef>
          </c:val>
        </c:ser>
        <c:dLbls>
          <c:showLegendKey val="0"/>
          <c:showVal val="0"/>
          <c:showCatName val="0"/>
          <c:showSerName val="0"/>
          <c:showPercent val="0"/>
          <c:showBubbleSize val="0"/>
        </c:dLbls>
        <c:gapWidth val="100"/>
        <c:overlap val="100"/>
        <c:axId val="87459712"/>
        <c:axId val="8747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845</c:v>
                </c:pt>
                <c:pt idx="2">
                  <c:v>#N/A</c:v>
                </c:pt>
                <c:pt idx="3">
                  <c:v>#N/A</c:v>
                </c:pt>
                <c:pt idx="4">
                  <c:v>722</c:v>
                </c:pt>
                <c:pt idx="5">
                  <c:v>#N/A</c:v>
                </c:pt>
                <c:pt idx="6">
                  <c:v>#N/A</c:v>
                </c:pt>
                <c:pt idx="7">
                  <c:v>672</c:v>
                </c:pt>
                <c:pt idx="8">
                  <c:v>#N/A</c:v>
                </c:pt>
                <c:pt idx="9">
                  <c:v>#N/A</c:v>
                </c:pt>
                <c:pt idx="10">
                  <c:v>680</c:v>
                </c:pt>
                <c:pt idx="11">
                  <c:v>#N/A</c:v>
                </c:pt>
                <c:pt idx="12">
                  <c:v>#N/A</c:v>
                </c:pt>
                <c:pt idx="13">
                  <c:v>673</c:v>
                </c:pt>
                <c:pt idx="14">
                  <c:v>#N/A</c:v>
                </c:pt>
              </c:numCache>
            </c:numRef>
          </c:val>
          <c:smooth val="0"/>
        </c:ser>
        <c:dLbls>
          <c:showLegendKey val="0"/>
          <c:showVal val="0"/>
          <c:showCatName val="0"/>
          <c:showSerName val="0"/>
          <c:showPercent val="0"/>
          <c:showBubbleSize val="0"/>
        </c:dLbls>
        <c:marker val="1"/>
        <c:smooth val="0"/>
        <c:axId val="87459712"/>
        <c:axId val="87478272"/>
      </c:lineChart>
      <c:catAx>
        <c:axId val="874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478272"/>
        <c:crosses val="autoZero"/>
        <c:auto val="1"/>
        <c:lblAlgn val="ctr"/>
        <c:lblOffset val="100"/>
        <c:tickLblSkip val="1"/>
        <c:tickMarkSkip val="1"/>
        <c:noMultiLvlLbl val="0"/>
      </c:catAx>
      <c:valAx>
        <c:axId val="8747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5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10057</c:v>
                </c:pt>
                <c:pt idx="5">
                  <c:v>10264</c:v>
                </c:pt>
                <c:pt idx="8">
                  <c:v>10323</c:v>
                </c:pt>
                <c:pt idx="11">
                  <c:v>10368</c:v>
                </c:pt>
                <c:pt idx="14">
                  <c:v>10458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1065</c:v>
                </c:pt>
                <c:pt idx="5">
                  <c:v>924</c:v>
                </c:pt>
                <c:pt idx="8">
                  <c:v>905</c:v>
                </c:pt>
                <c:pt idx="11">
                  <c:v>1034</c:v>
                </c:pt>
                <c:pt idx="14">
                  <c:v>777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1358</c:v>
                </c:pt>
                <c:pt idx="3">
                  <c:v>1234</c:v>
                </c:pt>
                <c:pt idx="6">
                  <c:v>1064</c:v>
                </c:pt>
                <c:pt idx="9">
                  <c:v>899</c:v>
                </c:pt>
                <c:pt idx="12">
                  <c:v>616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4149</c:v>
                </c:pt>
                <c:pt idx="3">
                  <c:v>3625</c:v>
                </c:pt>
                <c:pt idx="6">
                  <c:v>3383</c:v>
                </c:pt>
                <c:pt idx="9">
                  <c:v>3159</c:v>
                </c:pt>
                <c:pt idx="12">
                  <c:v>2871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276</c:v>
                </c:pt>
                <c:pt idx="3">
                  <c:v>238</c:v>
                </c:pt>
                <c:pt idx="6">
                  <c:v>200</c:v>
                </c:pt>
                <c:pt idx="9">
                  <c:v>163</c:v>
                </c:pt>
                <c:pt idx="12">
                  <c:v>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12888</c:v>
                </c:pt>
                <c:pt idx="3">
                  <c:v>12829</c:v>
                </c:pt>
                <c:pt idx="6">
                  <c:v>12591</c:v>
                </c:pt>
                <c:pt idx="9">
                  <c:v>12288</c:v>
                </c:pt>
                <c:pt idx="12">
                  <c:v>12305</c:v>
                </c:pt>
              </c:numCache>
            </c:numRef>
          </c:val>
        </c:ser>
        <c:dLbls>
          <c:showLegendKey val="0"/>
          <c:showVal val="0"/>
          <c:showCatName val="0"/>
          <c:showSerName val="0"/>
          <c:showPercent val="0"/>
          <c:showBubbleSize val="0"/>
        </c:dLbls>
        <c:gapWidth val="100"/>
        <c:overlap val="100"/>
        <c:axId val="87672704"/>
        <c:axId val="6199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7548</c:v>
                </c:pt>
                <c:pt idx="2">
                  <c:v>#N/A</c:v>
                </c:pt>
                <c:pt idx="3">
                  <c:v>#N/A</c:v>
                </c:pt>
                <c:pt idx="4">
                  <c:v>6738</c:v>
                </c:pt>
                <c:pt idx="5">
                  <c:v>#N/A</c:v>
                </c:pt>
                <c:pt idx="6">
                  <c:v>#N/A</c:v>
                </c:pt>
                <c:pt idx="7">
                  <c:v>6012</c:v>
                </c:pt>
                <c:pt idx="8">
                  <c:v>#N/A</c:v>
                </c:pt>
                <c:pt idx="9">
                  <c:v>#N/A</c:v>
                </c:pt>
                <c:pt idx="10">
                  <c:v>5106</c:v>
                </c:pt>
                <c:pt idx="11">
                  <c:v>#N/A</c:v>
                </c:pt>
                <c:pt idx="12">
                  <c:v>#N/A</c:v>
                </c:pt>
                <c:pt idx="13">
                  <c:v>4682</c:v>
                </c:pt>
                <c:pt idx="14">
                  <c:v>#N/A</c:v>
                </c:pt>
              </c:numCache>
            </c:numRef>
          </c:val>
          <c:smooth val="0"/>
        </c:ser>
        <c:dLbls>
          <c:showLegendKey val="0"/>
          <c:showVal val="0"/>
          <c:showCatName val="0"/>
          <c:showSerName val="0"/>
          <c:showPercent val="0"/>
          <c:showBubbleSize val="0"/>
        </c:dLbls>
        <c:marker val="1"/>
        <c:smooth val="0"/>
        <c:axId val="87672704"/>
        <c:axId val="61997056"/>
      </c:lineChart>
      <c:catAx>
        <c:axId val="876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997056"/>
        <c:crosses val="autoZero"/>
        <c:auto val="1"/>
        <c:lblAlgn val="ctr"/>
        <c:lblOffset val="100"/>
        <c:tickLblSkip val="1"/>
        <c:tickMarkSkip val="1"/>
        <c:noMultiLvlLbl val="0"/>
      </c:catAx>
      <c:valAx>
        <c:axId val="6199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67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44,088
43,801
14.79
11,758,980
11,230,034
523,351
7,454,624
12,041,000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区画整理事業の進捗に伴う人口の増加により財政力指数は</a:t>
          </a:r>
          <a:r>
            <a:rPr kumimoji="1" lang="en-US" altLang="ja-JP" sz="1300">
              <a:latin typeface="ＭＳ Ｐゴシック"/>
            </a:rPr>
            <a:t>0.84</a:t>
          </a:r>
          <a:r>
            <a:rPr kumimoji="1" lang="ja-JP" altLang="en-US" sz="1300">
              <a:latin typeface="ＭＳ Ｐゴシック"/>
            </a:rPr>
            <a:t>となっている。類似団体平均及び埼玉県平均と比較すると高い数値となっている。</a:t>
          </a:r>
        </a:p>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年度以降平成</a:t>
          </a:r>
          <a:r>
            <a:rPr kumimoji="1" lang="en-US" altLang="ja-JP" sz="1300">
              <a:latin typeface="ＭＳ Ｐゴシック"/>
            </a:rPr>
            <a:t>22</a:t>
          </a:r>
          <a:r>
            <a:rPr kumimoji="1" lang="ja-JP" altLang="en-US" sz="1300">
              <a:latin typeface="ＭＳ Ｐゴシック"/>
            </a:rPr>
            <a:t>年度までは町税の減収が続き、平成</a:t>
          </a:r>
          <a:r>
            <a:rPr kumimoji="1" lang="en-US" altLang="ja-JP" sz="1300">
              <a:latin typeface="ＭＳ Ｐゴシック"/>
            </a:rPr>
            <a:t>23</a:t>
          </a:r>
          <a:r>
            <a:rPr kumimoji="1" lang="ja-JP" altLang="en-US" sz="1300">
              <a:latin typeface="ＭＳ Ｐゴシック"/>
            </a:rPr>
            <a:t>年度から微増に転じるが、財政力指数は横ばいの状況である。平成</a:t>
          </a:r>
          <a:r>
            <a:rPr kumimoji="1" lang="en-US" altLang="ja-JP" sz="1300">
              <a:latin typeface="ＭＳ Ｐゴシック"/>
            </a:rPr>
            <a:t>26</a:t>
          </a:r>
          <a:r>
            <a:rPr kumimoji="1" lang="ja-JP" altLang="en-US" sz="1300">
              <a:latin typeface="ＭＳ Ｐゴシック"/>
            </a:rPr>
            <a:t>年度における徴収率は</a:t>
          </a:r>
          <a:r>
            <a:rPr kumimoji="1" lang="en-US" altLang="ja-JP" sz="1300">
              <a:solidFill>
                <a:sysClr val="windowText" lastClr="000000"/>
              </a:solidFill>
              <a:latin typeface="ＭＳ Ｐゴシック"/>
            </a:rPr>
            <a:t>93.9</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a:t>
          </a:r>
          <a:r>
            <a:rPr kumimoji="1" lang="en-US" altLang="ja-JP" sz="1300">
              <a:solidFill>
                <a:sysClr val="windowText" lastClr="000000"/>
              </a:solidFill>
              <a:latin typeface="ＭＳ Ｐゴシック"/>
            </a:rPr>
            <a:t>0.3</a:t>
          </a:r>
          <a:r>
            <a:rPr kumimoji="1" lang="ja-JP" altLang="en-US" sz="1300">
              <a:latin typeface="ＭＳ Ｐゴシック"/>
            </a:rPr>
            <a:t>ポイントＵＰ）と上昇しているが、さらなる徴収率上昇と歳入確保に努める。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49389</xdr:rowOff>
    </xdr:to>
    <xdr:cxnSp macro="">
      <xdr:nvCxnSpPr>
        <xdr:cNvPr id="67" name="直線コネクタ 66"/>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49389</xdr:rowOff>
    </xdr:from>
    <xdr:to>
      <xdr:col>6</xdr:col>
      <xdr:colOff>0</xdr:colOff>
      <xdr:row>41</xdr:row>
      <xdr:rowOff>49389</xdr:rowOff>
    </xdr:to>
    <xdr:cxnSp macro="">
      <xdr:nvCxnSpPr>
        <xdr:cNvPr id="70" name="直線コネクタ 69"/>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49389</xdr:rowOff>
    </xdr:to>
    <xdr:cxnSp macro="">
      <xdr:nvCxnSpPr>
        <xdr:cNvPr id="73" name="直線コネクタ 72"/>
        <xdr:cNvCxnSpPr/>
      </xdr:nvCxnSpPr>
      <xdr:spPr>
        <a:xfrm>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35983</xdr:rowOff>
    </xdr:to>
    <xdr:cxnSp macro="">
      <xdr:nvCxnSpPr>
        <xdr:cNvPr id="76" name="直線コネクタ 75"/>
        <xdr:cNvCxnSpPr/>
      </xdr:nvCxnSpPr>
      <xdr:spPr>
        <a:xfrm>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6" name="円/楕円 85"/>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7"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170039</xdr:rowOff>
    </xdr:from>
    <xdr:to>
      <xdr:col>6</xdr:col>
      <xdr:colOff>50800</xdr:colOff>
      <xdr:row>41</xdr:row>
      <xdr:rowOff>100189</xdr:rowOff>
    </xdr:to>
    <xdr:sp macro="" textlink="">
      <xdr:nvSpPr>
        <xdr:cNvPr id="88" name="円/楕円 87"/>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110366</xdr:rowOff>
    </xdr:from>
    <xdr:ext cx="736600" cy="259045"/>
    <xdr:sp macro="" textlink="">
      <xdr:nvSpPr>
        <xdr:cNvPr id="89" name="テキスト ボックス 88"/>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170039</xdr:rowOff>
    </xdr:from>
    <xdr:to>
      <xdr:col>4</xdr:col>
      <xdr:colOff>533400</xdr:colOff>
      <xdr:row>41</xdr:row>
      <xdr:rowOff>100189</xdr:rowOff>
    </xdr:to>
    <xdr:sp macro="" textlink="">
      <xdr:nvSpPr>
        <xdr:cNvPr id="90" name="円/楕円 89"/>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110366</xdr:rowOff>
    </xdr:from>
    <xdr:ext cx="762000" cy="259045"/>
    <xdr:sp macro="" textlink="">
      <xdr:nvSpPr>
        <xdr:cNvPr id="91" name="テキスト ボックス 90"/>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2" name="円/楕円 91"/>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3" name="テキスト ボックス 92"/>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4" name="円/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5" name="テキスト ボックス 94"/>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年度歳入面では、地方税は前年度比</a:t>
          </a:r>
          <a:r>
            <a:rPr kumimoji="1" lang="en-US" altLang="ja-JP" sz="1300">
              <a:latin typeface="ＭＳ Ｐゴシック"/>
            </a:rPr>
            <a:t>3.0</a:t>
          </a:r>
          <a:r>
            <a:rPr kumimoji="1" lang="ja-JP" altLang="en-US" sz="1300">
              <a:latin typeface="ＭＳ Ｐゴシック"/>
            </a:rPr>
            <a:t>％増ではあるが、地方交付税や臨時財政対策債が減額（平成</a:t>
          </a:r>
          <a:r>
            <a:rPr kumimoji="1" lang="en-US" altLang="ja-JP" sz="1300">
              <a:latin typeface="ＭＳ Ｐゴシック"/>
            </a:rPr>
            <a:t>25</a:t>
          </a:r>
          <a:r>
            <a:rPr kumimoji="1" lang="ja-JP" altLang="en-US" sz="1300">
              <a:latin typeface="ＭＳ Ｐゴシック"/>
            </a:rPr>
            <a:t>年度比△</a:t>
          </a:r>
          <a:r>
            <a:rPr kumimoji="1" lang="en-US" altLang="ja-JP" sz="1300">
              <a:latin typeface="ＭＳ Ｐゴシック"/>
            </a:rPr>
            <a:t>7.7</a:t>
          </a:r>
          <a:r>
            <a:rPr kumimoji="1" lang="ja-JP" altLang="en-US" sz="1300">
              <a:latin typeface="ＭＳ Ｐゴシック"/>
            </a:rPr>
            <a:t>％）、地方特例交付金（平成</a:t>
          </a:r>
          <a:r>
            <a:rPr kumimoji="1" lang="en-US" altLang="ja-JP" sz="1300">
              <a:latin typeface="ＭＳ Ｐゴシック"/>
            </a:rPr>
            <a:t>25</a:t>
          </a:r>
          <a:r>
            <a:rPr kumimoji="1" lang="ja-JP" altLang="en-US" sz="1300">
              <a:latin typeface="ＭＳ Ｐゴシック"/>
            </a:rPr>
            <a:t>年度比△</a:t>
          </a:r>
          <a:r>
            <a:rPr kumimoji="1" lang="en-US" altLang="ja-JP" sz="1300">
              <a:latin typeface="ＭＳ Ｐゴシック"/>
            </a:rPr>
            <a:t>16.6</a:t>
          </a:r>
          <a:r>
            <a:rPr kumimoji="1" lang="ja-JP" altLang="en-US" sz="1300">
              <a:latin typeface="ＭＳ Ｐゴシック"/>
            </a:rPr>
            <a:t>％）、歳出面では引き続き子育て関連経費及び医療費の支出が大きいことや、平成</a:t>
          </a:r>
          <a:r>
            <a:rPr kumimoji="1" lang="en-US" altLang="ja-JP" sz="1300">
              <a:latin typeface="ＭＳ Ｐゴシック"/>
            </a:rPr>
            <a:t>25</a:t>
          </a:r>
          <a:r>
            <a:rPr kumimoji="1" lang="ja-JP" altLang="en-US" sz="1300">
              <a:latin typeface="ＭＳ Ｐゴシック"/>
            </a:rPr>
            <a:t>年度に実施した、国家公務員給料に準じた臨時特例法による給与減額措置が終了したことにより、人件費の支出が増え、人件費充当経常一般財源等（平成</a:t>
          </a:r>
          <a:r>
            <a:rPr kumimoji="1" lang="en-US" altLang="ja-JP" sz="1300">
              <a:latin typeface="ＭＳ Ｐゴシック"/>
            </a:rPr>
            <a:t>25</a:t>
          </a:r>
          <a:r>
            <a:rPr kumimoji="1" lang="ja-JP" altLang="en-US" sz="1300">
              <a:latin typeface="ＭＳ Ｐゴシック"/>
            </a:rPr>
            <a:t>年度比</a:t>
          </a:r>
          <a:r>
            <a:rPr kumimoji="1" lang="en-US" altLang="ja-JP" sz="1300">
              <a:latin typeface="ＭＳ Ｐゴシック"/>
            </a:rPr>
            <a:t>3.4</a:t>
          </a:r>
          <a:r>
            <a:rPr kumimoji="1" lang="ja-JP" altLang="en-US" sz="1300">
              <a:latin typeface="ＭＳ Ｐゴシック"/>
            </a:rPr>
            <a:t>％）が増加していることが主な要因と考えられる。</a:t>
          </a:r>
        </a:p>
        <a:p>
          <a:r>
            <a:rPr kumimoji="1" lang="ja-JP" altLang="en-US" sz="1300">
              <a:latin typeface="ＭＳ Ｐゴシック"/>
            </a:rPr>
            <a:t>　今後も、事務の効率化はもとより、経常経費の削減に努めるものとする。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65</xdr:row>
      <xdr:rowOff>27178</xdr:rowOff>
    </xdr:to>
    <xdr:cxnSp macro="">
      <xdr:nvCxnSpPr>
        <xdr:cNvPr id="128" name="直線コネクタ 127"/>
        <xdr:cNvCxnSpPr/>
      </xdr:nvCxnSpPr>
      <xdr:spPr>
        <a:xfrm>
          <a:off x="4114800" y="1104595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73152</xdr:rowOff>
    </xdr:to>
    <xdr:cxnSp macro="">
      <xdr:nvCxnSpPr>
        <xdr:cNvPr id="131" name="直線コネクタ 130"/>
        <xdr:cNvCxnSpPr/>
      </xdr:nvCxnSpPr>
      <xdr:spPr>
        <a:xfrm>
          <a:off x="3225800" y="1100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34544</xdr:rowOff>
    </xdr:to>
    <xdr:cxnSp macro="">
      <xdr:nvCxnSpPr>
        <xdr:cNvPr id="134" name="直線コネクタ 133"/>
        <xdr:cNvCxnSpPr/>
      </xdr:nvCxnSpPr>
      <xdr:spPr>
        <a:xfrm>
          <a:off x="2336800" y="1079500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49276</xdr:rowOff>
    </xdr:from>
    <xdr:to>
      <xdr:col>3</xdr:col>
      <xdr:colOff>279400</xdr:colOff>
      <xdr:row>62</xdr:row>
      <xdr:rowOff>165100</xdr:rowOff>
    </xdr:to>
    <xdr:cxnSp macro="">
      <xdr:nvCxnSpPr>
        <xdr:cNvPr id="137" name="直線コネクタ 136"/>
        <xdr:cNvCxnSpPr/>
      </xdr:nvCxnSpPr>
      <xdr:spPr>
        <a:xfrm>
          <a:off x="1447800" y="106791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147828</xdr:rowOff>
    </xdr:from>
    <xdr:to>
      <xdr:col>7</xdr:col>
      <xdr:colOff>203200</xdr:colOff>
      <xdr:row>65</xdr:row>
      <xdr:rowOff>77978</xdr:rowOff>
    </xdr:to>
    <xdr:sp macro="" textlink="">
      <xdr:nvSpPr>
        <xdr:cNvPr id="147" name="円/楕円 146"/>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119905</xdr:rowOff>
    </xdr:from>
    <xdr:ext cx="762000" cy="259045"/>
    <xdr:sp macro="" textlink="">
      <xdr:nvSpPr>
        <xdr:cNvPr id="148"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49" name="円/楕円 148"/>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0" name="テキスト ボックス 149"/>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1" name="円/楕円 150"/>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70121</xdr:rowOff>
    </xdr:from>
    <xdr:ext cx="762000" cy="259045"/>
    <xdr:sp macro="" textlink="">
      <xdr:nvSpPr>
        <xdr:cNvPr id="152" name="テキスト ボックス 151"/>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3" name="円/楕円 152"/>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4" name="テキスト ボックス 153"/>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5" name="円/楕円 154"/>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56" name="テキスト ボックス 155"/>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の合計額が、類似団体平均を下回っているのは、緩やかになりつつはあるが、人口の増加が続いている状況において、職員の定員を抑制していることによるもの。今後も費用対効果の検討とコスト低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129398</xdr:rowOff>
    </xdr:from>
    <xdr:to>
      <xdr:col>7</xdr:col>
      <xdr:colOff>152400</xdr:colOff>
      <xdr:row>83</xdr:row>
      <xdr:rowOff>4239</xdr:rowOff>
    </xdr:to>
    <xdr:cxnSp macro="">
      <xdr:nvCxnSpPr>
        <xdr:cNvPr id="191" name="直線コネクタ 190"/>
        <xdr:cNvCxnSpPr/>
      </xdr:nvCxnSpPr>
      <xdr:spPr>
        <a:xfrm>
          <a:off x="4114800" y="14188298"/>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129398</xdr:rowOff>
    </xdr:from>
    <xdr:to>
      <xdr:col>6</xdr:col>
      <xdr:colOff>0</xdr:colOff>
      <xdr:row>82</xdr:row>
      <xdr:rowOff>138126</xdr:rowOff>
    </xdr:to>
    <xdr:cxnSp macro="">
      <xdr:nvCxnSpPr>
        <xdr:cNvPr id="194" name="直線コネクタ 193"/>
        <xdr:cNvCxnSpPr/>
      </xdr:nvCxnSpPr>
      <xdr:spPr>
        <a:xfrm flipV="1">
          <a:off x="3225800" y="14188298"/>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138126</xdr:rowOff>
    </xdr:from>
    <xdr:to>
      <xdr:col>4</xdr:col>
      <xdr:colOff>482600</xdr:colOff>
      <xdr:row>82</xdr:row>
      <xdr:rowOff>145309</xdr:rowOff>
    </xdr:to>
    <xdr:cxnSp macro="">
      <xdr:nvCxnSpPr>
        <xdr:cNvPr id="197" name="直線コネクタ 196"/>
        <xdr:cNvCxnSpPr/>
      </xdr:nvCxnSpPr>
      <xdr:spPr>
        <a:xfrm flipV="1">
          <a:off x="2336800" y="14197026"/>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128772</xdr:rowOff>
    </xdr:from>
    <xdr:to>
      <xdr:col>3</xdr:col>
      <xdr:colOff>279400</xdr:colOff>
      <xdr:row>82</xdr:row>
      <xdr:rowOff>145309</xdr:rowOff>
    </xdr:to>
    <xdr:cxnSp macro="">
      <xdr:nvCxnSpPr>
        <xdr:cNvPr id="200" name="直線コネクタ 199"/>
        <xdr:cNvCxnSpPr/>
      </xdr:nvCxnSpPr>
      <xdr:spPr>
        <a:xfrm>
          <a:off x="1447800" y="14187672"/>
          <a:ext cx="889000" cy="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124889</xdr:rowOff>
    </xdr:from>
    <xdr:to>
      <xdr:col>7</xdr:col>
      <xdr:colOff>203200</xdr:colOff>
      <xdr:row>83</xdr:row>
      <xdr:rowOff>55039</xdr:rowOff>
    </xdr:to>
    <xdr:sp macro="" textlink="">
      <xdr:nvSpPr>
        <xdr:cNvPr id="210" name="円/楕円 209"/>
        <xdr:cNvSpPr/>
      </xdr:nvSpPr>
      <xdr:spPr>
        <a:xfrm>
          <a:off x="4902200" y="141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141416</xdr:rowOff>
    </xdr:from>
    <xdr:ext cx="762000" cy="259045"/>
    <xdr:sp macro="" textlink="">
      <xdr:nvSpPr>
        <xdr:cNvPr id="211" name="人件費・物件費等の状況該当値テキスト"/>
        <xdr:cNvSpPr txBox="1"/>
      </xdr:nvSpPr>
      <xdr:spPr>
        <a:xfrm>
          <a:off x="5041900" y="1402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78598</xdr:rowOff>
    </xdr:from>
    <xdr:to>
      <xdr:col>6</xdr:col>
      <xdr:colOff>50800</xdr:colOff>
      <xdr:row>83</xdr:row>
      <xdr:rowOff>8748</xdr:rowOff>
    </xdr:to>
    <xdr:sp macro="" textlink="">
      <xdr:nvSpPr>
        <xdr:cNvPr id="212" name="円/楕円 211"/>
        <xdr:cNvSpPr/>
      </xdr:nvSpPr>
      <xdr:spPr>
        <a:xfrm>
          <a:off x="4064000" y="141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18925</xdr:rowOff>
    </xdr:from>
    <xdr:ext cx="736600" cy="259045"/>
    <xdr:sp macro="" textlink="">
      <xdr:nvSpPr>
        <xdr:cNvPr id="213" name="テキスト ボックス 212"/>
        <xdr:cNvSpPr txBox="1"/>
      </xdr:nvSpPr>
      <xdr:spPr>
        <a:xfrm>
          <a:off x="3733800" y="1390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87326</xdr:rowOff>
    </xdr:from>
    <xdr:to>
      <xdr:col>4</xdr:col>
      <xdr:colOff>533400</xdr:colOff>
      <xdr:row>83</xdr:row>
      <xdr:rowOff>17476</xdr:rowOff>
    </xdr:to>
    <xdr:sp macro="" textlink="">
      <xdr:nvSpPr>
        <xdr:cNvPr id="214" name="円/楕円 213"/>
        <xdr:cNvSpPr/>
      </xdr:nvSpPr>
      <xdr:spPr>
        <a:xfrm>
          <a:off x="3175000" y="141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27653</xdr:rowOff>
    </xdr:from>
    <xdr:ext cx="762000" cy="259045"/>
    <xdr:sp macro="" textlink="">
      <xdr:nvSpPr>
        <xdr:cNvPr id="215" name="テキスト ボックス 214"/>
        <xdr:cNvSpPr txBox="1"/>
      </xdr:nvSpPr>
      <xdr:spPr>
        <a:xfrm>
          <a:off x="2844800" y="139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94509</xdr:rowOff>
    </xdr:from>
    <xdr:to>
      <xdr:col>3</xdr:col>
      <xdr:colOff>330200</xdr:colOff>
      <xdr:row>83</xdr:row>
      <xdr:rowOff>24659</xdr:rowOff>
    </xdr:to>
    <xdr:sp macro="" textlink="">
      <xdr:nvSpPr>
        <xdr:cNvPr id="216" name="円/楕円 215"/>
        <xdr:cNvSpPr/>
      </xdr:nvSpPr>
      <xdr:spPr>
        <a:xfrm>
          <a:off x="2286000" y="141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34836</xdr:rowOff>
    </xdr:from>
    <xdr:ext cx="762000" cy="259045"/>
    <xdr:sp macro="" textlink="">
      <xdr:nvSpPr>
        <xdr:cNvPr id="217" name="テキスト ボックス 216"/>
        <xdr:cNvSpPr txBox="1"/>
      </xdr:nvSpPr>
      <xdr:spPr>
        <a:xfrm>
          <a:off x="1955800" y="1392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77972</xdr:rowOff>
    </xdr:from>
    <xdr:to>
      <xdr:col>2</xdr:col>
      <xdr:colOff>127000</xdr:colOff>
      <xdr:row>83</xdr:row>
      <xdr:rowOff>8122</xdr:rowOff>
    </xdr:to>
    <xdr:sp macro="" textlink="">
      <xdr:nvSpPr>
        <xdr:cNvPr id="218" name="円/楕円 217"/>
        <xdr:cNvSpPr/>
      </xdr:nvSpPr>
      <xdr:spPr>
        <a:xfrm>
          <a:off x="1397000" y="141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18299</xdr:rowOff>
    </xdr:from>
    <xdr:ext cx="762000" cy="259045"/>
    <xdr:sp macro="" textlink="">
      <xdr:nvSpPr>
        <xdr:cNvPr id="219" name="テキスト ボックス 218"/>
        <xdr:cNvSpPr txBox="1"/>
      </xdr:nvSpPr>
      <xdr:spPr>
        <a:xfrm>
          <a:off x="1066800" y="139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a:t>
          </a:r>
          <a:r>
            <a:rPr kumimoji="1" lang="en-US" altLang="ja-JP" sz="1300">
              <a:latin typeface="ＭＳ Ｐゴシック"/>
            </a:rPr>
            <a:t>2.0</a:t>
          </a:r>
          <a:r>
            <a:rPr kumimoji="1" lang="ja-JP" altLang="en-US" sz="1300">
              <a:latin typeface="ＭＳ Ｐゴシック"/>
            </a:rPr>
            <a:t>％上回っている。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年度からは</a:t>
          </a:r>
          <a:r>
            <a:rPr kumimoji="1" lang="en-US" altLang="ja-JP" sz="1300">
              <a:latin typeface="ＭＳ Ｐゴシック"/>
            </a:rPr>
            <a:t>0.8</a:t>
          </a:r>
          <a:r>
            <a:rPr kumimoji="1" lang="ja-JP" altLang="en-US" sz="1300">
              <a:latin typeface="ＭＳ Ｐゴシック"/>
            </a:rPr>
            <a:t>ポイント低下した。引き続き各種手当等の見直しを行い、適正化に努める。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171027</xdr:rowOff>
    </xdr:to>
    <xdr:cxnSp macro="">
      <xdr:nvCxnSpPr>
        <xdr:cNvPr id="253" name="直線コネクタ 252"/>
        <xdr:cNvCxnSpPr/>
      </xdr:nvCxnSpPr>
      <xdr:spPr>
        <a:xfrm flipV="1">
          <a:off x="16179800" y="145084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88</xdr:row>
      <xdr:rowOff>104563</xdr:rowOff>
    </xdr:to>
    <xdr:cxnSp macro="">
      <xdr:nvCxnSpPr>
        <xdr:cNvPr id="256" name="直線コネクタ 255"/>
        <xdr:cNvCxnSpPr/>
      </xdr:nvCxnSpPr>
      <xdr:spPr>
        <a:xfrm flipV="1">
          <a:off x="15290800" y="1457282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88</xdr:row>
      <xdr:rowOff>104563</xdr:rowOff>
    </xdr:to>
    <xdr:cxnSp macro="">
      <xdr:nvCxnSpPr>
        <xdr:cNvPr id="259" name="直線コネクタ 258"/>
        <xdr:cNvCxnSpPr/>
      </xdr:nvCxnSpPr>
      <xdr:spPr>
        <a:xfrm>
          <a:off x="14401800" y="1517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88477</xdr:rowOff>
    </xdr:to>
    <xdr:cxnSp macro="">
      <xdr:nvCxnSpPr>
        <xdr:cNvPr id="262" name="直線コネクタ 261"/>
        <xdr:cNvCxnSpPr/>
      </xdr:nvCxnSpPr>
      <xdr:spPr>
        <a:xfrm>
          <a:off x="13512800" y="1453261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2" name="円/楕円 271"/>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3"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4" name="円/楕円 273"/>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5" name="テキスト ボックス 274"/>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76" name="円/楕円 275"/>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77" name="テキスト ボックス 276"/>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78" name="円/楕円 277"/>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9" name="テキスト ボックス 278"/>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0" name="円/楕円 279"/>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81" name="テキスト ボックス 280"/>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増加は緩やかになりつつあるが、定年退職者の多い年に備えた、計画的な職員採用は行いつつも、従来より職員採用を抑えてきたことで類似団体平均値を下回っている。社会情勢の変化や人口増加による行政需要は増しており、職員一人ひとりに求められるものは多くなってきている状況。適材適所の職員配置や機構の見直しも行い、適正な行政サービスを維持するため適正な定数管理を行う。</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32294</xdr:rowOff>
    </xdr:from>
    <xdr:to>
      <xdr:col>24</xdr:col>
      <xdr:colOff>558800</xdr:colOff>
      <xdr:row>60</xdr:row>
      <xdr:rowOff>33444</xdr:rowOff>
    </xdr:to>
    <xdr:cxnSp macro="">
      <xdr:nvCxnSpPr>
        <xdr:cNvPr id="318" name="直線コネクタ 317"/>
        <xdr:cNvCxnSpPr/>
      </xdr:nvCxnSpPr>
      <xdr:spPr>
        <a:xfrm>
          <a:off x="16179800" y="10319294"/>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18506</xdr:rowOff>
    </xdr:from>
    <xdr:to>
      <xdr:col>23</xdr:col>
      <xdr:colOff>406400</xdr:colOff>
      <xdr:row>60</xdr:row>
      <xdr:rowOff>32294</xdr:rowOff>
    </xdr:to>
    <xdr:cxnSp macro="">
      <xdr:nvCxnSpPr>
        <xdr:cNvPr id="321" name="直線コネクタ 320"/>
        <xdr:cNvCxnSpPr/>
      </xdr:nvCxnSpPr>
      <xdr:spPr>
        <a:xfrm>
          <a:off x="15290800" y="103055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9313</xdr:rowOff>
    </xdr:from>
    <xdr:to>
      <xdr:col>22</xdr:col>
      <xdr:colOff>203200</xdr:colOff>
      <xdr:row>60</xdr:row>
      <xdr:rowOff>18506</xdr:rowOff>
    </xdr:to>
    <xdr:cxnSp macro="">
      <xdr:nvCxnSpPr>
        <xdr:cNvPr id="324" name="直線コネクタ 323"/>
        <xdr:cNvCxnSpPr/>
      </xdr:nvCxnSpPr>
      <xdr:spPr>
        <a:xfrm>
          <a:off x="14401800" y="1029631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9313</xdr:rowOff>
    </xdr:from>
    <xdr:to>
      <xdr:col>21</xdr:col>
      <xdr:colOff>0</xdr:colOff>
      <xdr:row>60</xdr:row>
      <xdr:rowOff>16208</xdr:rowOff>
    </xdr:to>
    <xdr:cxnSp macro="">
      <xdr:nvCxnSpPr>
        <xdr:cNvPr id="327" name="直線コネクタ 326"/>
        <xdr:cNvCxnSpPr/>
      </xdr:nvCxnSpPr>
      <xdr:spPr>
        <a:xfrm flipV="1">
          <a:off x="13512800" y="1029631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37" name="円/楕円 336"/>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38"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152944</xdr:rowOff>
    </xdr:from>
    <xdr:to>
      <xdr:col>23</xdr:col>
      <xdr:colOff>457200</xdr:colOff>
      <xdr:row>60</xdr:row>
      <xdr:rowOff>83094</xdr:rowOff>
    </xdr:to>
    <xdr:sp macro="" textlink="">
      <xdr:nvSpPr>
        <xdr:cNvPr id="339" name="円/楕円 338"/>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93271</xdr:rowOff>
    </xdr:from>
    <xdr:ext cx="736600" cy="259045"/>
    <xdr:sp macro="" textlink="">
      <xdr:nvSpPr>
        <xdr:cNvPr id="340" name="テキスト ボックス 339"/>
        <xdr:cNvSpPr txBox="1"/>
      </xdr:nvSpPr>
      <xdr:spPr>
        <a:xfrm>
          <a:off x="15798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41" name="円/楕円 340"/>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79483</xdr:rowOff>
    </xdr:from>
    <xdr:ext cx="762000" cy="259045"/>
    <xdr:sp macro="" textlink="">
      <xdr:nvSpPr>
        <xdr:cNvPr id="342" name="テキスト ボックス 341"/>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129963</xdr:rowOff>
    </xdr:from>
    <xdr:to>
      <xdr:col>21</xdr:col>
      <xdr:colOff>50800</xdr:colOff>
      <xdr:row>60</xdr:row>
      <xdr:rowOff>60113</xdr:rowOff>
    </xdr:to>
    <xdr:sp macro="" textlink="">
      <xdr:nvSpPr>
        <xdr:cNvPr id="343" name="円/楕円 342"/>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70290</xdr:rowOff>
    </xdr:from>
    <xdr:ext cx="762000" cy="259045"/>
    <xdr:sp macro="" textlink="">
      <xdr:nvSpPr>
        <xdr:cNvPr id="344" name="テキスト ボックス 343"/>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136858</xdr:rowOff>
    </xdr:from>
    <xdr:to>
      <xdr:col>19</xdr:col>
      <xdr:colOff>533400</xdr:colOff>
      <xdr:row>60</xdr:row>
      <xdr:rowOff>67008</xdr:rowOff>
    </xdr:to>
    <xdr:sp macro="" textlink="">
      <xdr:nvSpPr>
        <xdr:cNvPr id="345" name="円/楕円 344"/>
        <xdr:cNvSpPr/>
      </xdr:nvSpPr>
      <xdr:spPr>
        <a:xfrm>
          <a:off x="13462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77185</xdr:rowOff>
    </xdr:from>
    <xdr:ext cx="762000" cy="259045"/>
    <xdr:sp macro="" textlink="">
      <xdr:nvSpPr>
        <xdr:cNvPr id="346" name="テキスト ボックス 345"/>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伊奈町の実質公債費比率については、類似団体平均値を上回ってはいるが、毎年良化してきているところである。平成</a:t>
          </a:r>
          <a:r>
            <a:rPr kumimoji="1" lang="en-US" altLang="ja-JP" sz="1300">
              <a:latin typeface="ＭＳ Ｐゴシック"/>
            </a:rPr>
            <a:t>25</a:t>
          </a:r>
          <a:r>
            <a:rPr kumimoji="1" lang="ja-JP" altLang="en-US" sz="1300">
              <a:latin typeface="ＭＳ Ｐゴシック"/>
            </a:rPr>
            <a:t>年度からは</a:t>
          </a:r>
          <a:r>
            <a:rPr kumimoji="1" lang="en-US" altLang="ja-JP" sz="1300">
              <a:latin typeface="ＭＳ Ｐゴシック"/>
            </a:rPr>
            <a:t>0.3</a:t>
          </a:r>
          <a:r>
            <a:rPr kumimoji="1" lang="ja-JP" altLang="en-US" sz="1300">
              <a:latin typeface="ＭＳ Ｐゴシック"/>
            </a:rPr>
            <a:t>ポイント、平成</a:t>
          </a:r>
          <a:r>
            <a:rPr kumimoji="1" lang="en-US" altLang="ja-JP" sz="1300">
              <a:latin typeface="ＭＳ Ｐゴシック"/>
            </a:rPr>
            <a:t>22</a:t>
          </a:r>
          <a:r>
            <a:rPr kumimoji="1" lang="ja-JP" altLang="en-US" sz="1300">
              <a:latin typeface="ＭＳ Ｐゴシック"/>
            </a:rPr>
            <a:t>年度からは</a:t>
          </a:r>
          <a:r>
            <a:rPr kumimoji="1" lang="en-US" altLang="ja-JP" sz="1300">
              <a:latin typeface="ＭＳ Ｐゴシック"/>
            </a:rPr>
            <a:t>2.5</a:t>
          </a:r>
          <a:r>
            <a:rPr kumimoji="1" lang="ja-JP" altLang="en-US" sz="1300">
              <a:latin typeface="ＭＳ Ｐゴシック"/>
            </a:rPr>
            <a:t>ポイントの良化となっている。</a:t>
          </a:r>
        </a:p>
        <a:p>
          <a:r>
            <a:rPr kumimoji="1" lang="ja-JP" altLang="en-US" sz="1300">
              <a:latin typeface="ＭＳ Ｐゴシック"/>
            </a:rPr>
            <a:t>　区画整理事業の進捗による人口増加に伴う教育施設整備や道路等整備等の普通建設事業費に係る償還費は依然として続くが、事業実施にあたっては選択と集中を行い、国県支出金の有効活用と、交付税措置のある有利な起債を活用するなど、極力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55033</xdr:rowOff>
    </xdr:to>
    <xdr:cxnSp macro="">
      <xdr:nvCxnSpPr>
        <xdr:cNvPr id="379" name="直線コネクタ 378"/>
        <xdr:cNvCxnSpPr/>
      </xdr:nvCxnSpPr>
      <xdr:spPr>
        <a:xfrm flipV="1">
          <a:off x="16179800" y="74032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135467</xdr:rowOff>
    </xdr:to>
    <xdr:cxnSp macro="">
      <xdr:nvCxnSpPr>
        <xdr:cNvPr id="382" name="直線コネクタ 381"/>
        <xdr:cNvCxnSpPr/>
      </xdr:nvCxnSpPr>
      <xdr:spPr>
        <a:xfrm flipV="1">
          <a:off x="15290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44</xdr:row>
      <xdr:rowOff>20320</xdr:rowOff>
    </xdr:to>
    <xdr:cxnSp macro="">
      <xdr:nvCxnSpPr>
        <xdr:cNvPr id="385" name="直線コネクタ 384"/>
        <xdr:cNvCxnSpPr/>
      </xdr:nvCxnSpPr>
      <xdr:spPr>
        <a:xfrm flipV="1">
          <a:off x="14401800" y="75078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60537</xdr:rowOff>
    </xdr:to>
    <xdr:cxnSp macro="">
      <xdr:nvCxnSpPr>
        <xdr:cNvPr id="388" name="直線コネクタ 387"/>
        <xdr:cNvCxnSpPr/>
      </xdr:nvCxnSpPr>
      <xdr:spPr>
        <a:xfrm flipV="1">
          <a:off x="13512800" y="756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398" name="円/楕円 397"/>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123631</xdr:rowOff>
    </xdr:from>
    <xdr:ext cx="762000" cy="259045"/>
    <xdr:sp macro="" textlink="">
      <xdr:nvSpPr>
        <xdr:cNvPr id="399"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400" name="円/楕円 399"/>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401" name="テキスト ボックス 400"/>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2" name="円/楕円 401"/>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3" name="テキスト ボックス 402"/>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4" name="円/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6" name="円/楕円 405"/>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07" name="テキスト ボックス 406"/>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将来負担比率については、公営企業債等繰入見込み額（平成</a:t>
          </a:r>
          <a:r>
            <a:rPr kumimoji="1" lang="en-US" altLang="ja-JP" sz="1300">
              <a:latin typeface="ＭＳ Ｐゴシック"/>
            </a:rPr>
            <a:t>25</a:t>
          </a:r>
          <a:r>
            <a:rPr kumimoji="1" lang="ja-JP" altLang="en-US" sz="1300">
              <a:latin typeface="ＭＳ Ｐゴシック"/>
            </a:rPr>
            <a:t>年度比</a:t>
          </a:r>
          <a:r>
            <a:rPr kumimoji="1" lang="en-US" altLang="ja-JP" sz="1300">
              <a:latin typeface="ＭＳ Ｐゴシック"/>
            </a:rPr>
            <a:t>9.1</a:t>
          </a:r>
          <a:r>
            <a:rPr kumimoji="1" lang="ja-JP" altLang="en-US" sz="1300">
              <a:latin typeface="ＭＳ Ｐゴシック"/>
            </a:rPr>
            <a:t>％の減）の減や、退職手当負担見込み額の減（平成</a:t>
          </a:r>
          <a:r>
            <a:rPr kumimoji="1" lang="en-US" altLang="ja-JP" sz="1300">
              <a:latin typeface="ＭＳ Ｐゴシック"/>
            </a:rPr>
            <a:t>25</a:t>
          </a:r>
          <a:r>
            <a:rPr kumimoji="1" lang="ja-JP" altLang="en-US" sz="1300">
              <a:latin typeface="ＭＳ Ｐゴシック"/>
            </a:rPr>
            <a:t>年度比</a:t>
          </a:r>
          <a:r>
            <a:rPr kumimoji="1" lang="en-US" altLang="ja-JP" sz="1300">
              <a:latin typeface="ＭＳ Ｐゴシック"/>
            </a:rPr>
            <a:t>31.5</a:t>
          </a:r>
          <a:r>
            <a:rPr kumimoji="1" lang="ja-JP" altLang="en-US" sz="1300">
              <a:latin typeface="ＭＳ Ｐゴシック"/>
            </a:rPr>
            <a:t>％減）などの要因により、前年度より</a:t>
          </a:r>
          <a:r>
            <a:rPr kumimoji="1" lang="en-US" altLang="ja-JP" sz="1300">
              <a:latin typeface="ＭＳ Ｐゴシック"/>
            </a:rPr>
            <a:t>6.0</a:t>
          </a:r>
          <a:r>
            <a:rPr kumimoji="1" lang="ja-JP" altLang="en-US" sz="1300">
              <a:latin typeface="ＭＳ Ｐゴシック"/>
            </a:rPr>
            <a:t>ポイント良化した。しかしながら、類似団体平均からは大きく上回っていること、埼玉県平均よりも高い数値にあることから、引き続き財政調整基金比率の向上等にも努め、将来負担比率を低下させる。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27898</xdr:rowOff>
    </xdr:from>
    <xdr:to>
      <xdr:col>24</xdr:col>
      <xdr:colOff>558800</xdr:colOff>
      <xdr:row>17</xdr:row>
      <xdr:rowOff>76158</xdr:rowOff>
    </xdr:to>
    <xdr:cxnSp macro="">
      <xdr:nvCxnSpPr>
        <xdr:cNvPr id="441" name="直線コネクタ 440"/>
        <xdr:cNvCxnSpPr/>
      </xdr:nvCxnSpPr>
      <xdr:spPr>
        <a:xfrm flipV="1">
          <a:off x="16179800" y="29425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76158</xdr:rowOff>
    </xdr:from>
    <xdr:to>
      <xdr:col>23</xdr:col>
      <xdr:colOff>406400</xdr:colOff>
      <xdr:row>18</xdr:row>
      <xdr:rowOff>25358</xdr:rowOff>
    </xdr:to>
    <xdr:cxnSp macro="">
      <xdr:nvCxnSpPr>
        <xdr:cNvPr id="444" name="直線コネクタ 443"/>
        <xdr:cNvCxnSpPr/>
      </xdr:nvCxnSpPr>
      <xdr:spPr>
        <a:xfrm flipV="1">
          <a:off x="15290800" y="29908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25358</xdr:rowOff>
    </xdr:from>
    <xdr:to>
      <xdr:col>22</xdr:col>
      <xdr:colOff>203200</xdr:colOff>
      <xdr:row>18</xdr:row>
      <xdr:rowOff>117856</xdr:rowOff>
    </xdr:to>
    <xdr:cxnSp macro="">
      <xdr:nvCxnSpPr>
        <xdr:cNvPr id="447" name="直線コネクタ 446"/>
        <xdr:cNvCxnSpPr/>
      </xdr:nvCxnSpPr>
      <xdr:spPr>
        <a:xfrm flipV="1">
          <a:off x="14401800" y="31114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117856</xdr:rowOff>
    </xdr:from>
    <xdr:to>
      <xdr:col>21</xdr:col>
      <xdr:colOff>0</xdr:colOff>
      <xdr:row>19</xdr:row>
      <xdr:rowOff>63839</xdr:rowOff>
    </xdr:to>
    <xdr:cxnSp macro="">
      <xdr:nvCxnSpPr>
        <xdr:cNvPr id="450" name="直線コネクタ 449"/>
        <xdr:cNvCxnSpPr/>
      </xdr:nvCxnSpPr>
      <xdr:spPr>
        <a:xfrm flipV="1">
          <a:off x="13512800" y="3203956"/>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148548</xdr:rowOff>
    </xdr:from>
    <xdr:to>
      <xdr:col>24</xdr:col>
      <xdr:colOff>609600</xdr:colOff>
      <xdr:row>17</xdr:row>
      <xdr:rowOff>78698</xdr:rowOff>
    </xdr:to>
    <xdr:sp macro="" textlink="">
      <xdr:nvSpPr>
        <xdr:cNvPr id="460" name="円/楕円 459"/>
        <xdr:cNvSpPr/>
      </xdr:nvSpPr>
      <xdr:spPr>
        <a:xfrm>
          <a:off x="16967200" y="2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120625</xdr:rowOff>
    </xdr:from>
    <xdr:ext cx="762000" cy="259045"/>
    <xdr:sp macro="" textlink="">
      <xdr:nvSpPr>
        <xdr:cNvPr id="461" name="将来負担の状況該当値テキスト"/>
        <xdr:cNvSpPr txBox="1"/>
      </xdr:nvSpPr>
      <xdr:spPr>
        <a:xfrm>
          <a:off x="17106900" y="286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25358</xdr:rowOff>
    </xdr:from>
    <xdr:to>
      <xdr:col>23</xdr:col>
      <xdr:colOff>457200</xdr:colOff>
      <xdr:row>17</xdr:row>
      <xdr:rowOff>126958</xdr:rowOff>
    </xdr:to>
    <xdr:sp macro="" textlink="">
      <xdr:nvSpPr>
        <xdr:cNvPr id="462" name="円/楕円 461"/>
        <xdr:cNvSpPr/>
      </xdr:nvSpPr>
      <xdr:spPr>
        <a:xfrm>
          <a:off x="161290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111735</xdr:rowOff>
    </xdr:from>
    <xdr:ext cx="736600" cy="259045"/>
    <xdr:sp macro="" textlink="">
      <xdr:nvSpPr>
        <xdr:cNvPr id="463" name="テキスト ボックス 462"/>
        <xdr:cNvSpPr txBox="1"/>
      </xdr:nvSpPr>
      <xdr:spPr>
        <a:xfrm>
          <a:off x="15798800" y="302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146008</xdr:rowOff>
    </xdr:from>
    <xdr:to>
      <xdr:col>22</xdr:col>
      <xdr:colOff>254000</xdr:colOff>
      <xdr:row>18</xdr:row>
      <xdr:rowOff>76158</xdr:rowOff>
    </xdr:to>
    <xdr:sp macro="" textlink="">
      <xdr:nvSpPr>
        <xdr:cNvPr id="464" name="円/楕円 463"/>
        <xdr:cNvSpPr/>
      </xdr:nvSpPr>
      <xdr:spPr>
        <a:xfrm>
          <a:off x="152400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60935</xdr:rowOff>
    </xdr:from>
    <xdr:ext cx="762000" cy="259045"/>
    <xdr:sp macro="" textlink="">
      <xdr:nvSpPr>
        <xdr:cNvPr id="465" name="テキスト ボックス 464"/>
        <xdr:cNvSpPr txBox="1"/>
      </xdr:nvSpPr>
      <xdr:spPr>
        <a:xfrm>
          <a:off x="14909800" y="31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67056</xdr:rowOff>
    </xdr:from>
    <xdr:to>
      <xdr:col>21</xdr:col>
      <xdr:colOff>50800</xdr:colOff>
      <xdr:row>18</xdr:row>
      <xdr:rowOff>168656</xdr:rowOff>
    </xdr:to>
    <xdr:sp macro="" textlink="">
      <xdr:nvSpPr>
        <xdr:cNvPr id="466" name="円/楕円 465"/>
        <xdr:cNvSpPr/>
      </xdr:nvSpPr>
      <xdr:spPr>
        <a:xfrm>
          <a:off x="14351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153433</xdr:rowOff>
    </xdr:from>
    <xdr:ext cx="762000" cy="259045"/>
    <xdr:sp macro="" textlink="">
      <xdr:nvSpPr>
        <xdr:cNvPr id="467" name="テキスト ボックス 466"/>
        <xdr:cNvSpPr txBox="1"/>
      </xdr:nvSpPr>
      <xdr:spPr>
        <a:xfrm>
          <a:off x="14020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13039</xdr:rowOff>
    </xdr:from>
    <xdr:to>
      <xdr:col>19</xdr:col>
      <xdr:colOff>533400</xdr:colOff>
      <xdr:row>19</xdr:row>
      <xdr:rowOff>114639</xdr:rowOff>
    </xdr:to>
    <xdr:sp macro="" textlink="">
      <xdr:nvSpPr>
        <xdr:cNvPr id="468" name="円/楕円 467"/>
        <xdr:cNvSpPr/>
      </xdr:nvSpPr>
      <xdr:spPr>
        <a:xfrm>
          <a:off x="13462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99416</xdr:rowOff>
    </xdr:from>
    <xdr:ext cx="762000" cy="259045"/>
    <xdr:sp macro="" textlink="">
      <xdr:nvSpPr>
        <xdr:cNvPr id="469" name="テキスト ボックス 468"/>
        <xdr:cNvSpPr txBox="1"/>
      </xdr:nvSpPr>
      <xdr:spPr>
        <a:xfrm>
          <a:off x="13131800" y="33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埼玉県伊奈町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44,088
43,801
14.79
11,758,980
11,230,034
523,351
7,454,624
12,041,000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71.1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22</a:t>
          </a:r>
          <a:r>
            <a:rPr kumimoji="1" lang="ja-JP" altLang="en-US" sz="1200">
              <a:latin typeface="ＭＳ Ｐゴシック"/>
            </a:rPr>
            <a:t>年度から人件費はほぼ横ばいで推移している。平成</a:t>
          </a:r>
          <a:r>
            <a:rPr kumimoji="1" lang="en-US" altLang="ja-JP" sz="1200">
              <a:latin typeface="ＭＳ Ｐゴシック"/>
            </a:rPr>
            <a:t>25</a:t>
          </a:r>
          <a:r>
            <a:rPr kumimoji="1" lang="ja-JP" altLang="en-US" sz="1200">
              <a:latin typeface="ＭＳ Ｐゴシック"/>
            </a:rPr>
            <a:t>年度から</a:t>
          </a:r>
          <a:r>
            <a:rPr kumimoji="1" lang="en-US" altLang="ja-JP" sz="1200">
              <a:latin typeface="ＭＳ Ｐゴシック"/>
            </a:rPr>
            <a:t>0.7</a:t>
          </a:r>
          <a:r>
            <a:rPr kumimoji="1" lang="ja-JP" altLang="en-US" sz="1200">
              <a:latin typeface="ＭＳ Ｐゴシック"/>
            </a:rPr>
            <a:t>ポイント上昇した。主な要因としては、国家公務員給料に準じた、臨時特例法による給与減額措置の終了によるもの。町の人口は緩やかではあるが増加している。一方で、当町の人口</a:t>
          </a:r>
          <a:r>
            <a:rPr kumimoji="1" lang="en-US" altLang="ja-JP" sz="1200">
              <a:latin typeface="ＭＳ Ｐゴシック"/>
            </a:rPr>
            <a:t>1,000</a:t>
          </a:r>
          <a:r>
            <a:rPr kumimoji="1" lang="ja-JP" altLang="en-US" sz="1200">
              <a:latin typeface="ＭＳ Ｐゴシック"/>
            </a:rPr>
            <a:t>人当たりの職員数は類似団体平均よりも少ない。少数精鋭で行政運営にあたっている状況であり、行政需要が増えていく中、適正な定員管理は必要と考える。財政面からは継続的かつ良好な財政運営を図るために、人件費の抑制には引き続き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40132</xdr:rowOff>
    </xdr:to>
    <xdr:cxnSp macro="">
      <xdr:nvCxnSpPr>
        <xdr:cNvPr id="62" name="直線コネクタ 61"/>
        <xdr:cNvCxnSpPr/>
      </xdr:nvCxnSpPr>
      <xdr:spPr>
        <a:xfrm>
          <a:off x="3987800" y="65232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26416</xdr:rowOff>
    </xdr:to>
    <xdr:cxnSp macro="">
      <xdr:nvCxnSpPr>
        <xdr:cNvPr id="65" name="直線コネクタ 64"/>
        <xdr:cNvCxnSpPr/>
      </xdr:nvCxnSpPr>
      <xdr:spPr>
        <a:xfrm flipV="1">
          <a:off x="3098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26416</xdr:rowOff>
    </xdr:to>
    <xdr:cxnSp macro="">
      <xdr:nvCxnSpPr>
        <xdr:cNvPr id="68" name="直線コネクタ 67"/>
        <xdr:cNvCxnSpPr/>
      </xdr:nvCxnSpPr>
      <xdr:spPr>
        <a:xfrm>
          <a:off x="2209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12700</xdr:rowOff>
    </xdr:to>
    <xdr:cxnSp macro="">
      <xdr:nvCxnSpPr>
        <xdr:cNvPr id="71" name="直線コネクタ 70"/>
        <xdr:cNvCxnSpPr/>
      </xdr:nvCxnSpPr>
      <xdr:spPr>
        <a:xfrm>
          <a:off x="1320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160782</xdr:rowOff>
    </xdr:from>
    <xdr:to>
      <xdr:col>7</xdr:col>
      <xdr:colOff>66675</xdr:colOff>
      <xdr:row>38</xdr:row>
      <xdr:rowOff>90932</xdr:rowOff>
    </xdr:to>
    <xdr:sp macro="" textlink="">
      <xdr:nvSpPr>
        <xdr:cNvPr id="81" name="円/楕円 80"/>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132859</xdr:rowOff>
    </xdr:from>
    <xdr:ext cx="762000" cy="259045"/>
    <xdr:sp macro="" textlink="">
      <xdr:nvSpPr>
        <xdr:cNvPr id="82"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3" name="円/楕円 82"/>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4" name="テキスト ボックス 83"/>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5" name="円/楕円 84"/>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6" name="テキスト ボックス 85"/>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7" name="円/楕円 86"/>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88" name="テキスト ボックス 87"/>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89" name="円/楕円 88"/>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0" name="テキスト ボックス 89"/>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類似団体平均値と比較すると、物件費に係る経常収支比率は高い。</a:t>
          </a: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年度と比較し</a:t>
          </a:r>
          <a:r>
            <a:rPr kumimoji="1" lang="en-US" altLang="ja-JP" sz="1300">
              <a:latin typeface="ＭＳ Ｐゴシック"/>
            </a:rPr>
            <a:t>0.5</a:t>
          </a:r>
          <a:r>
            <a:rPr kumimoji="1" lang="ja-JP" altLang="en-US" sz="1300">
              <a:latin typeface="ＭＳ Ｐゴシック"/>
            </a:rPr>
            <a:t>ポイント上昇している。指定管理制度導入による人件費から物件費へのシフト、需用費及び委託料が上昇傾向にある。今後も指定管理制度の活用が見込まれること、委託料については費用対効果を十分に検討し、人件費と物件費の動向に注視するとともに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88138</xdr:rowOff>
    </xdr:from>
    <xdr:to>
      <xdr:col>24</xdr:col>
      <xdr:colOff>31750</xdr:colOff>
      <xdr:row>19</xdr:row>
      <xdr:rowOff>110998</xdr:rowOff>
    </xdr:to>
    <xdr:cxnSp macro="">
      <xdr:nvCxnSpPr>
        <xdr:cNvPr id="120" name="直線コネクタ 119"/>
        <xdr:cNvCxnSpPr/>
      </xdr:nvCxnSpPr>
      <xdr:spPr>
        <a:xfrm>
          <a:off x="15671800" y="33456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88138</xdr:rowOff>
    </xdr:from>
    <xdr:to>
      <xdr:col>22</xdr:col>
      <xdr:colOff>565150</xdr:colOff>
      <xdr:row>19</xdr:row>
      <xdr:rowOff>97282</xdr:rowOff>
    </xdr:to>
    <xdr:cxnSp macro="">
      <xdr:nvCxnSpPr>
        <xdr:cNvPr id="123" name="直線コネクタ 122"/>
        <xdr:cNvCxnSpPr/>
      </xdr:nvCxnSpPr>
      <xdr:spPr>
        <a:xfrm flipV="1">
          <a:off x="14782800" y="33456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28702</xdr:rowOff>
    </xdr:from>
    <xdr:to>
      <xdr:col>21</xdr:col>
      <xdr:colOff>361950</xdr:colOff>
      <xdr:row>19</xdr:row>
      <xdr:rowOff>97282</xdr:rowOff>
    </xdr:to>
    <xdr:cxnSp macro="">
      <xdr:nvCxnSpPr>
        <xdr:cNvPr id="126" name="直線コネクタ 125"/>
        <xdr:cNvCxnSpPr/>
      </xdr:nvCxnSpPr>
      <xdr:spPr>
        <a:xfrm>
          <a:off x="13893800" y="32862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149860</xdr:rowOff>
    </xdr:from>
    <xdr:to>
      <xdr:col>20</xdr:col>
      <xdr:colOff>158750</xdr:colOff>
      <xdr:row>19</xdr:row>
      <xdr:rowOff>28702</xdr:rowOff>
    </xdr:to>
    <xdr:cxnSp macro="">
      <xdr:nvCxnSpPr>
        <xdr:cNvPr id="129" name="直線コネクタ 128"/>
        <xdr:cNvCxnSpPr/>
      </xdr:nvCxnSpPr>
      <xdr:spPr>
        <a:xfrm>
          <a:off x="13004800" y="32359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60198</xdr:rowOff>
    </xdr:from>
    <xdr:to>
      <xdr:col>24</xdr:col>
      <xdr:colOff>82550</xdr:colOff>
      <xdr:row>19</xdr:row>
      <xdr:rowOff>161798</xdr:rowOff>
    </xdr:to>
    <xdr:sp macro="" textlink="">
      <xdr:nvSpPr>
        <xdr:cNvPr id="139" name="円/楕円 138"/>
        <xdr:cNvSpPr/>
      </xdr:nvSpPr>
      <xdr:spPr>
        <a:xfrm>
          <a:off x="164592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32275</xdr:rowOff>
    </xdr:from>
    <xdr:ext cx="762000" cy="259045"/>
    <xdr:sp macro="" textlink="">
      <xdr:nvSpPr>
        <xdr:cNvPr id="140" name="物件費該当値テキスト"/>
        <xdr:cNvSpPr txBox="1"/>
      </xdr:nvSpPr>
      <xdr:spPr>
        <a:xfrm>
          <a:off x="165989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37338</xdr:rowOff>
    </xdr:from>
    <xdr:to>
      <xdr:col>22</xdr:col>
      <xdr:colOff>615950</xdr:colOff>
      <xdr:row>19</xdr:row>
      <xdr:rowOff>138938</xdr:rowOff>
    </xdr:to>
    <xdr:sp macro="" textlink="">
      <xdr:nvSpPr>
        <xdr:cNvPr id="141" name="円/楕円 140"/>
        <xdr:cNvSpPr/>
      </xdr:nvSpPr>
      <xdr:spPr>
        <a:xfrm>
          <a:off x="15621000" y="32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123715</xdr:rowOff>
    </xdr:from>
    <xdr:ext cx="736600" cy="259045"/>
    <xdr:sp macro="" textlink="">
      <xdr:nvSpPr>
        <xdr:cNvPr id="142" name="テキスト ボックス 141"/>
        <xdr:cNvSpPr txBox="1"/>
      </xdr:nvSpPr>
      <xdr:spPr>
        <a:xfrm>
          <a:off x="15290800" y="338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46482</xdr:rowOff>
    </xdr:from>
    <xdr:to>
      <xdr:col>21</xdr:col>
      <xdr:colOff>412750</xdr:colOff>
      <xdr:row>19</xdr:row>
      <xdr:rowOff>148082</xdr:rowOff>
    </xdr:to>
    <xdr:sp macro="" textlink="">
      <xdr:nvSpPr>
        <xdr:cNvPr id="143" name="円/楕円 142"/>
        <xdr:cNvSpPr/>
      </xdr:nvSpPr>
      <xdr:spPr>
        <a:xfrm>
          <a:off x="147320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132859</xdr:rowOff>
    </xdr:from>
    <xdr:ext cx="762000" cy="259045"/>
    <xdr:sp macro="" textlink="">
      <xdr:nvSpPr>
        <xdr:cNvPr id="144" name="テキスト ボックス 143"/>
        <xdr:cNvSpPr txBox="1"/>
      </xdr:nvSpPr>
      <xdr:spPr>
        <a:xfrm>
          <a:off x="144018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149352</xdr:rowOff>
    </xdr:from>
    <xdr:to>
      <xdr:col>20</xdr:col>
      <xdr:colOff>209550</xdr:colOff>
      <xdr:row>19</xdr:row>
      <xdr:rowOff>79502</xdr:rowOff>
    </xdr:to>
    <xdr:sp macro="" textlink="">
      <xdr:nvSpPr>
        <xdr:cNvPr id="145" name="円/楕円 144"/>
        <xdr:cNvSpPr/>
      </xdr:nvSpPr>
      <xdr:spPr>
        <a:xfrm>
          <a:off x="13843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64279</xdr:rowOff>
    </xdr:from>
    <xdr:ext cx="762000" cy="259045"/>
    <xdr:sp macro="" textlink="">
      <xdr:nvSpPr>
        <xdr:cNvPr id="146" name="テキスト ボックス 145"/>
        <xdr:cNvSpPr txBox="1"/>
      </xdr:nvSpPr>
      <xdr:spPr>
        <a:xfrm>
          <a:off x="13512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99060</xdr:rowOff>
    </xdr:from>
    <xdr:to>
      <xdr:col>19</xdr:col>
      <xdr:colOff>6350</xdr:colOff>
      <xdr:row>19</xdr:row>
      <xdr:rowOff>29210</xdr:rowOff>
    </xdr:to>
    <xdr:sp macro="" textlink="">
      <xdr:nvSpPr>
        <xdr:cNvPr id="147" name="円/楕円 146"/>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13987</xdr:rowOff>
    </xdr:from>
    <xdr:ext cx="762000" cy="259045"/>
    <xdr:sp macro="" textlink="">
      <xdr:nvSpPr>
        <xdr:cNvPr id="148" name="テキスト ボックス 147"/>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扶助費については、埼玉県平均や全国平均をみても高い状況にある。</a:t>
          </a:r>
        </a:p>
        <a:p>
          <a:r>
            <a:rPr kumimoji="1" lang="ja-JP" altLang="en-US" sz="1300">
              <a:latin typeface="ＭＳ Ｐゴシック"/>
            </a:rPr>
            <a:t>扶助費に係る経常収支比率は、</a:t>
          </a:r>
          <a:r>
            <a:rPr kumimoji="1" lang="en-US" altLang="ja-JP" sz="1300">
              <a:latin typeface="ＭＳ Ｐゴシック"/>
            </a:rPr>
            <a:t>23</a:t>
          </a:r>
          <a:r>
            <a:rPr kumimoji="1" lang="ja-JP" altLang="en-US" sz="1300">
              <a:latin typeface="ＭＳ Ｐゴシック"/>
            </a:rPr>
            <a:t>年度以降上昇傾向にある。主に子育てと医療費関連経費の伸びがあげられる。容易に削減、圧縮は難しいが、上昇傾向に歯止めをかけられるよう努める。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57</xdr:row>
      <xdr:rowOff>133350</xdr:rowOff>
    </xdr:to>
    <xdr:cxnSp macro="">
      <xdr:nvCxnSpPr>
        <xdr:cNvPr id="181" name="直線コネクタ 180"/>
        <xdr:cNvCxnSpPr/>
      </xdr:nvCxnSpPr>
      <xdr:spPr>
        <a:xfrm>
          <a:off x="3987800" y="990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6350</xdr:rowOff>
    </xdr:from>
    <xdr:to>
      <xdr:col>5</xdr:col>
      <xdr:colOff>549275</xdr:colOff>
      <xdr:row>57</xdr:row>
      <xdr:rowOff>133350</xdr:rowOff>
    </xdr:to>
    <xdr:cxnSp macro="">
      <xdr:nvCxnSpPr>
        <xdr:cNvPr id="184" name="直線コネクタ 183"/>
        <xdr:cNvCxnSpPr/>
      </xdr:nvCxnSpPr>
      <xdr:spPr>
        <a:xfrm>
          <a:off x="3098800" y="977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57</xdr:row>
      <xdr:rowOff>6350</xdr:rowOff>
    </xdr:to>
    <xdr:cxnSp macro="">
      <xdr:nvCxnSpPr>
        <xdr:cNvPr id="187" name="直線コネクタ 186"/>
        <xdr:cNvCxnSpPr/>
      </xdr:nvCxnSpPr>
      <xdr:spPr>
        <a:xfrm>
          <a:off x="2209800" y="9486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55</xdr:row>
      <xdr:rowOff>57150</xdr:rowOff>
    </xdr:to>
    <xdr:cxnSp macro="">
      <xdr:nvCxnSpPr>
        <xdr:cNvPr id="190" name="直線コネクタ 189"/>
        <xdr:cNvCxnSpPr/>
      </xdr:nvCxnSpPr>
      <xdr:spPr>
        <a:xfrm>
          <a:off x="1320800" y="9258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82550</xdr:rowOff>
    </xdr:from>
    <xdr:to>
      <xdr:col>7</xdr:col>
      <xdr:colOff>66675</xdr:colOff>
      <xdr:row>58</xdr:row>
      <xdr:rowOff>12700</xdr:rowOff>
    </xdr:to>
    <xdr:sp macro="" textlink="">
      <xdr:nvSpPr>
        <xdr:cNvPr id="200" name="円/楕円 199"/>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54627</xdr:rowOff>
    </xdr:from>
    <xdr:ext cx="762000" cy="259045"/>
    <xdr:sp macro="" textlink="">
      <xdr:nvSpPr>
        <xdr:cNvPr id="201"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82550</xdr:rowOff>
    </xdr:from>
    <xdr:to>
      <xdr:col>5</xdr:col>
      <xdr:colOff>600075</xdr:colOff>
      <xdr:row>58</xdr:row>
      <xdr:rowOff>12700</xdr:rowOff>
    </xdr:to>
    <xdr:sp macro="" textlink="">
      <xdr:nvSpPr>
        <xdr:cNvPr id="202" name="円/楕円 201"/>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203" name="テキスト ボックス 20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127000</xdr:rowOff>
    </xdr:from>
    <xdr:to>
      <xdr:col>4</xdr:col>
      <xdr:colOff>396875</xdr:colOff>
      <xdr:row>57</xdr:row>
      <xdr:rowOff>57150</xdr:rowOff>
    </xdr:to>
    <xdr:sp macro="" textlink="">
      <xdr:nvSpPr>
        <xdr:cNvPr id="204" name="円/楕円 203"/>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41927</xdr:rowOff>
    </xdr:from>
    <xdr:ext cx="762000" cy="259045"/>
    <xdr:sp macro="" textlink="">
      <xdr:nvSpPr>
        <xdr:cNvPr id="205" name="テキスト ボックス 204"/>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06" name="円/楕円 205"/>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207" name="テキスト ボックス 206"/>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08" name="円/楕円 207"/>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09" name="テキスト ボックス 208"/>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類似団体平均値と比較すると、その他に係る経常収支比率は低い状況にある。</a:t>
          </a:r>
        </a:p>
        <a:p>
          <a:r>
            <a:rPr kumimoji="1" lang="ja-JP" altLang="en-US" sz="1300">
              <a:latin typeface="ＭＳ Ｐゴシック"/>
            </a:rPr>
            <a:t>数値は平成</a:t>
          </a:r>
          <a:r>
            <a:rPr kumimoji="1" lang="en-US" altLang="ja-JP" sz="1300">
              <a:latin typeface="ＭＳ Ｐゴシック"/>
            </a:rPr>
            <a:t>22</a:t>
          </a:r>
          <a:r>
            <a:rPr kumimoji="1" lang="ja-JP" altLang="en-US" sz="1300">
              <a:latin typeface="ＭＳ Ｐゴシック"/>
            </a:rPr>
            <a:t>年度から横ばいで推移しているが、平成</a:t>
          </a:r>
          <a:r>
            <a:rPr kumimoji="1" lang="en-US" altLang="ja-JP" sz="1300">
              <a:latin typeface="ＭＳ Ｐゴシック"/>
            </a:rPr>
            <a:t>24</a:t>
          </a:r>
          <a:r>
            <a:rPr kumimoji="1" lang="ja-JP" altLang="en-US" sz="1300">
              <a:latin typeface="ＭＳ Ｐゴシック"/>
            </a:rPr>
            <a:t>年度からは若干増加傾向にある。小中学校やクリーンセンターをはじめとする公共施設の老朽化による維持補修費用の増加や、医療費増に伴う国民健康保険特別会計、介護保険特別会計等への繰出金も要因と考えられる。</a:t>
          </a:r>
        </a:p>
        <a:p>
          <a:r>
            <a:rPr kumimoji="1" lang="ja-JP" altLang="en-US" sz="1300">
              <a:latin typeface="ＭＳ Ｐゴシック"/>
            </a:rPr>
            <a:t>　今後も計画的な公共施設管理と医療費抑制につながる啓発等により、普通会計からの繰出金の抑制に努める。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49276</xdr:rowOff>
    </xdr:from>
    <xdr:to>
      <xdr:col>24</xdr:col>
      <xdr:colOff>31750</xdr:colOff>
      <xdr:row>56</xdr:row>
      <xdr:rowOff>81280</xdr:rowOff>
    </xdr:to>
    <xdr:cxnSp macro="">
      <xdr:nvCxnSpPr>
        <xdr:cNvPr id="239" name="直線コネクタ 238"/>
        <xdr:cNvCxnSpPr/>
      </xdr:nvCxnSpPr>
      <xdr:spPr>
        <a:xfrm>
          <a:off x="15671800" y="9650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53848</xdr:rowOff>
    </xdr:to>
    <xdr:cxnSp macro="">
      <xdr:nvCxnSpPr>
        <xdr:cNvPr id="242" name="直線コネクタ 241"/>
        <xdr:cNvCxnSpPr/>
      </xdr:nvCxnSpPr>
      <xdr:spPr>
        <a:xfrm flipV="1">
          <a:off x="14782800" y="9650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30988</xdr:rowOff>
    </xdr:from>
    <xdr:to>
      <xdr:col>21</xdr:col>
      <xdr:colOff>361950</xdr:colOff>
      <xdr:row>56</xdr:row>
      <xdr:rowOff>53848</xdr:rowOff>
    </xdr:to>
    <xdr:cxnSp macro="">
      <xdr:nvCxnSpPr>
        <xdr:cNvPr id="245" name="直線コネクタ 244"/>
        <xdr:cNvCxnSpPr/>
      </xdr:nvCxnSpPr>
      <xdr:spPr>
        <a:xfrm>
          <a:off x="13893800" y="9632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30988</xdr:rowOff>
    </xdr:from>
    <xdr:to>
      <xdr:col>20</xdr:col>
      <xdr:colOff>158750</xdr:colOff>
      <xdr:row>56</xdr:row>
      <xdr:rowOff>30988</xdr:rowOff>
    </xdr:to>
    <xdr:cxnSp macro="">
      <xdr:nvCxnSpPr>
        <xdr:cNvPr id="248" name="直線コネクタ 247"/>
        <xdr:cNvCxnSpPr/>
      </xdr:nvCxnSpPr>
      <xdr:spPr>
        <a:xfrm>
          <a:off x="13004800" y="963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58" name="円/楕円 25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5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0" name="円/楕円 259"/>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1" name="テキスト ボックス 260"/>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2" name="円/楕円 261"/>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114825</xdr:rowOff>
    </xdr:from>
    <xdr:ext cx="762000" cy="259045"/>
    <xdr:sp macro="" textlink="">
      <xdr:nvSpPr>
        <xdr:cNvPr id="263" name="テキスト ボックス 262"/>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64" name="円/楕円 263"/>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91965</xdr:rowOff>
    </xdr:from>
    <xdr:ext cx="762000" cy="259045"/>
    <xdr:sp macro="" textlink="">
      <xdr:nvSpPr>
        <xdr:cNvPr id="265" name="テキスト ボックス 264"/>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66" name="円/楕円 265"/>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67" name="テキスト ボックス 266"/>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類似団体平均値と比較すると、補助費等に係る経常収支比率は低い。負担金、補助金等の支出について適切に対応してきたことによる。引き続きこの数値を維持していくよう努める。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113284</xdr:rowOff>
    </xdr:to>
    <xdr:cxnSp macro="">
      <xdr:nvCxnSpPr>
        <xdr:cNvPr id="297" name="直線コネクタ 296"/>
        <xdr:cNvCxnSpPr/>
      </xdr:nvCxnSpPr>
      <xdr:spPr>
        <a:xfrm>
          <a:off x="15671800" y="59288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99568</xdr:rowOff>
    </xdr:to>
    <xdr:cxnSp macro="">
      <xdr:nvCxnSpPr>
        <xdr:cNvPr id="300" name="直線コネクタ 299"/>
        <xdr:cNvCxnSpPr/>
      </xdr:nvCxnSpPr>
      <xdr:spPr>
        <a:xfrm>
          <a:off x="14782800" y="5928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90424</xdr:rowOff>
    </xdr:from>
    <xdr:to>
      <xdr:col>21</xdr:col>
      <xdr:colOff>361950</xdr:colOff>
      <xdr:row>34</xdr:row>
      <xdr:rowOff>99568</xdr:rowOff>
    </xdr:to>
    <xdr:cxnSp macro="">
      <xdr:nvCxnSpPr>
        <xdr:cNvPr id="303" name="直線コネクタ 302"/>
        <xdr:cNvCxnSpPr/>
      </xdr:nvCxnSpPr>
      <xdr:spPr>
        <a:xfrm>
          <a:off x="13893800" y="5919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90424</xdr:rowOff>
    </xdr:from>
    <xdr:to>
      <xdr:col>20</xdr:col>
      <xdr:colOff>158750</xdr:colOff>
      <xdr:row>34</xdr:row>
      <xdr:rowOff>94996</xdr:rowOff>
    </xdr:to>
    <xdr:cxnSp macro="">
      <xdr:nvCxnSpPr>
        <xdr:cNvPr id="306" name="直線コネクタ 305"/>
        <xdr:cNvCxnSpPr/>
      </xdr:nvCxnSpPr>
      <xdr:spPr>
        <a:xfrm flipV="1">
          <a:off x="13004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16" name="円/楕円 315"/>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142511</xdr:rowOff>
    </xdr:from>
    <xdr:ext cx="762000" cy="259045"/>
    <xdr:sp macro="" textlink="">
      <xdr:nvSpPr>
        <xdr:cNvPr id="317" name="補助費等該当値テキスト"/>
        <xdr:cNvSpPr txBox="1"/>
      </xdr:nvSpPr>
      <xdr:spPr>
        <a:xfrm>
          <a:off x="165989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48768</xdr:rowOff>
    </xdr:from>
    <xdr:to>
      <xdr:col>22</xdr:col>
      <xdr:colOff>615950</xdr:colOff>
      <xdr:row>34</xdr:row>
      <xdr:rowOff>150368</xdr:rowOff>
    </xdr:to>
    <xdr:sp macro="" textlink="">
      <xdr:nvSpPr>
        <xdr:cNvPr id="318" name="円/楕円 317"/>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160545</xdr:rowOff>
    </xdr:from>
    <xdr:ext cx="736600" cy="259045"/>
    <xdr:sp macro="" textlink="">
      <xdr:nvSpPr>
        <xdr:cNvPr id="319" name="テキスト ボックス 318"/>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48768</xdr:rowOff>
    </xdr:from>
    <xdr:to>
      <xdr:col>21</xdr:col>
      <xdr:colOff>412750</xdr:colOff>
      <xdr:row>34</xdr:row>
      <xdr:rowOff>150368</xdr:rowOff>
    </xdr:to>
    <xdr:sp macro="" textlink="">
      <xdr:nvSpPr>
        <xdr:cNvPr id="320" name="円/楕円 319"/>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160545</xdr:rowOff>
    </xdr:from>
    <xdr:ext cx="762000" cy="259045"/>
    <xdr:sp macro="" textlink="">
      <xdr:nvSpPr>
        <xdr:cNvPr id="321" name="テキスト ボックス 320"/>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39624</xdr:rowOff>
    </xdr:from>
    <xdr:to>
      <xdr:col>20</xdr:col>
      <xdr:colOff>209550</xdr:colOff>
      <xdr:row>34</xdr:row>
      <xdr:rowOff>141224</xdr:rowOff>
    </xdr:to>
    <xdr:sp macro="" textlink="">
      <xdr:nvSpPr>
        <xdr:cNvPr id="322" name="円/楕円 321"/>
        <xdr:cNvSpPr/>
      </xdr:nvSpPr>
      <xdr:spPr>
        <a:xfrm>
          <a:off x="13843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151401</xdr:rowOff>
    </xdr:from>
    <xdr:ext cx="762000" cy="259045"/>
    <xdr:sp macro="" textlink="">
      <xdr:nvSpPr>
        <xdr:cNvPr id="323" name="テキスト ボックス 322"/>
        <xdr:cNvSpPr txBox="1"/>
      </xdr:nvSpPr>
      <xdr:spPr>
        <a:xfrm>
          <a:off x="13512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24" name="円/楕円 323"/>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25" name="テキスト ボックス 324"/>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公債費に係る経常収支比率については、平成</a:t>
          </a:r>
          <a:r>
            <a:rPr kumimoji="1" lang="en-US" altLang="ja-JP" sz="1300">
              <a:latin typeface="ＭＳ Ｐゴシック"/>
            </a:rPr>
            <a:t>24</a:t>
          </a:r>
          <a:r>
            <a:rPr kumimoji="1" lang="ja-JP" altLang="en-US" sz="1300">
              <a:latin typeface="ＭＳ Ｐゴシック"/>
            </a:rPr>
            <a:t>年度までは類似団体平均値をやや下回っていたが、平成</a:t>
          </a:r>
          <a:r>
            <a:rPr kumimoji="1" lang="en-US" altLang="ja-JP" sz="1300">
              <a:latin typeface="ＭＳ Ｐゴシック"/>
            </a:rPr>
            <a:t>25</a:t>
          </a:r>
          <a:r>
            <a:rPr kumimoji="1" lang="ja-JP" altLang="en-US" sz="1300">
              <a:latin typeface="ＭＳ Ｐゴシック"/>
            </a:rPr>
            <a:t>年度からは類似団体を上回ってきている。</a:t>
          </a: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頃から人口増加に伴い、小中学校施設整備等の普通建設事業が多く実施され、その分が公債費に反映されてきている。今後、臨時財政対策債の償還額も増えることが見込まれ、安易な起債は避け、町債発行額の抑制に努めたい。</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115570</xdr:rowOff>
    </xdr:to>
    <xdr:cxnSp macro="">
      <xdr:nvCxnSpPr>
        <xdr:cNvPr id="358" name="直線コネクタ 357"/>
        <xdr:cNvCxnSpPr/>
      </xdr:nvCxnSpPr>
      <xdr:spPr>
        <a:xfrm>
          <a:off x="3987800" y="13286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85089</xdr:rowOff>
    </xdr:to>
    <xdr:cxnSp macro="">
      <xdr:nvCxnSpPr>
        <xdr:cNvPr id="361" name="直線コネクタ 360"/>
        <xdr:cNvCxnSpPr/>
      </xdr:nvCxnSpPr>
      <xdr:spPr>
        <a:xfrm>
          <a:off x="3098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77470</xdr:rowOff>
    </xdr:to>
    <xdr:cxnSp macro="">
      <xdr:nvCxnSpPr>
        <xdr:cNvPr id="364" name="直線コネクタ 363"/>
        <xdr:cNvCxnSpPr/>
      </xdr:nvCxnSpPr>
      <xdr:spPr>
        <a:xfrm flipV="1">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107950</xdr:rowOff>
    </xdr:to>
    <xdr:cxnSp macro="">
      <xdr:nvCxnSpPr>
        <xdr:cNvPr id="367" name="直線コネクタ 366"/>
        <xdr:cNvCxnSpPr/>
      </xdr:nvCxnSpPr>
      <xdr:spPr>
        <a:xfrm flipV="1">
          <a:off x="1320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7" name="円/楕円 376"/>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78"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79" name="円/楕円 378"/>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80" name="テキスト ボックス 379"/>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1" name="円/楕円 380"/>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2" name="テキスト ボックス 381"/>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3" name="円/楕円 382"/>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84" name="テキスト ボックス 383"/>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5" name="円/楕円 384"/>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6" name="テキスト ボックス 38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すると、公債費以外に係る経常収支比率は同程度で推移してきたが、ここ数年は若干増加傾向にある。小中学校やクリーンセンターをはじめとする公共施設の老朽化による維持補修費用の増加や、医療費増に伴う国民健康保険特別会計、介護保険特別会計等への繰出金も要因と考えられる。</a:t>
          </a:r>
        </a:p>
        <a:p>
          <a:r>
            <a:rPr kumimoji="1" lang="ja-JP" altLang="en-US" sz="1300">
              <a:latin typeface="ＭＳ Ｐゴシック"/>
            </a:rPr>
            <a:t>　今後も計画的な公共施設管理と医療費抑制につながる啓発等により、普通会計からの繰出金の抑制に努める。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170435</xdr:rowOff>
    </xdr:to>
    <xdr:cxnSp macro="">
      <xdr:nvCxnSpPr>
        <xdr:cNvPr id="417" name="直線コネクタ 416"/>
        <xdr:cNvCxnSpPr/>
      </xdr:nvCxnSpPr>
      <xdr:spPr>
        <a:xfrm>
          <a:off x="15671800" y="132715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69850</xdr:rowOff>
    </xdr:to>
    <xdr:cxnSp macro="">
      <xdr:nvCxnSpPr>
        <xdr:cNvPr id="420" name="直線コネクタ 419"/>
        <xdr:cNvCxnSpPr/>
      </xdr:nvCxnSpPr>
      <xdr:spPr>
        <a:xfrm>
          <a:off x="14782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77</xdr:row>
      <xdr:rowOff>56135</xdr:rowOff>
    </xdr:to>
    <xdr:cxnSp macro="">
      <xdr:nvCxnSpPr>
        <xdr:cNvPr id="423" name="直線コネクタ 422"/>
        <xdr:cNvCxnSpPr/>
      </xdr:nvCxnSpPr>
      <xdr:spPr>
        <a:xfrm>
          <a:off x="13893800" y="13038328"/>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51562</xdr:rowOff>
    </xdr:from>
    <xdr:to>
      <xdr:col>20</xdr:col>
      <xdr:colOff>158750</xdr:colOff>
      <xdr:row>76</xdr:row>
      <xdr:rowOff>8128</xdr:rowOff>
    </xdr:to>
    <xdr:cxnSp macro="">
      <xdr:nvCxnSpPr>
        <xdr:cNvPr id="426" name="直線コネクタ 425"/>
        <xdr:cNvCxnSpPr/>
      </xdr:nvCxnSpPr>
      <xdr:spPr>
        <a:xfrm>
          <a:off x="13004800" y="12910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36" name="円/楕円 435"/>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37"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38" name="円/楕円 43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39" name="テキスト ボックス 43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40" name="円/楕円 439"/>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128778</xdr:rowOff>
    </xdr:from>
    <xdr:to>
      <xdr:col>20</xdr:col>
      <xdr:colOff>209550</xdr:colOff>
      <xdr:row>76</xdr:row>
      <xdr:rowOff>58928</xdr:rowOff>
    </xdr:to>
    <xdr:sp macro="" textlink="">
      <xdr:nvSpPr>
        <xdr:cNvPr id="442" name="円/楕円 441"/>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69105</xdr:rowOff>
    </xdr:from>
    <xdr:ext cx="762000" cy="259045"/>
    <xdr:sp macro="" textlink="">
      <xdr:nvSpPr>
        <xdr:cNvPr id="443" name="テキスト ボックス 442"/>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xdr:rowOff>
    </xdr:from>
    <xdr:to>
      <xdr:col>19</xdr:col>
      <xdr:colOff>6350</xdr:colOff>
      <xdr:row>75</xdr:row>
      <xdr:rowOff>102362</xdr:rowOff>
    </xdr:to>
    <xdr:sp macro="" textlink="">
      <xdr:nvSpPr>
        <xdr:cNvPr id="444" name="円/楕円 443"/>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112539</xdr:rowOff>
    </xdr:from>
    <xdr:ext cx="762000" cy="259045"/>
    <xdr:sp macro="" textlink="">
      <xdr:nvSpPr>
        <xdr:cNvPr id="445" name="テキスト ボックス 444"/>
        <xdr:cNvSpPr txBox="1"/>
      </xdr:nvSpPr>
      <xdr:spPr>
        <a:xfrm>
          <a:off x="12623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埼玉県伊奈町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13821</xdr:rowOff>
    </xdr:from>
    <xdr:to>
      <xdr:col>4</xdr:col>
      <xdr:colOff>1117600</xdr:colOff>
      <xdr:row>19</xdr:row>
      <xdr:rowOff>41689</xdr:rowOff>
    </xdr:to>
    <xdr:cxnSp macro="">
      <xdr:nvCxnSpPr>
        <xdr:cNvPr id="52" name="直線コネクタ 51"/>
        <xdr:cNvCxnSpPr/>
      </xdr:nvCxnSpPr>
      <xdr:spPr bwMode="auto">
        <a:xfrm flipV="1">
          <a:off x="5003800" y="3318996"/>
          <a:ext cx="647700" cy="2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38826</xdr:rowOff>
    </xdr:from>
    <xdr:to>
      <xdr:col>4</xdr:col>
      <xdr:colOff>469900</xdr:colOff>
      <xdr:row>19</xdr:row>
      <xdr:rowOff>41689</xdr:rowOff>
    </xdr:to>
    <xdr:cxnSp macro="">
      <xdr:nvCxnSpPr>
        <xdr:cNvPr id="55" name="直線コネクタ 54"/>
        <xdr:cNvCxnSpPr/>
      </xdr:nvCxnSpPr>
      <xdr:spPr bwMode="auto">
        <a:xfrm>
          <a:off x="4305300" y="3344001"/>
          <a:ext cx="698500" cy="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25981</xdr:rowOff>
    </xdr:from>
    <xdr:to>
      <xdr:col>3</xdr:col>
      <xdr:colOff>904875</xdr:colOff>
      <xdr:row>19</xdr:row>
      <xdr:rowOff>38826</xdr:rowOff>
    </xdr:to>
    <xdr:cxnSp macro="">
      <xdr:nvCxnSpPr>
        <xdr:cNvPr id="58" name="直線コネクタ 57"/>
        <xdr:cNvCxnSpPr/>
      </xdr:nvCxnSpPr>
      <xdr:spPr bwMode="auto">
        <a:xfrm>
          <a:off x="3606800" y="3331156"/>
          <a:ext cx="698500" cy="1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25981</xdr:rowOff>
    </xdr:from>
    <xdr:to>
      <xdr:col>3</xdr:col>
      <xdr:colOff>206375</xdr:colOff>
      <xdr:row>19</xdr:row>
      <xdr:rowOff>32730</xdr:rowOff>
    </xdr:to>
    <xdr:cxnSp macro="">
      <xdr:nvCxnSpPr>
        <xdr:cNvPr id="61" name="直線コネクタ 60"/>
        <xdr:cNvCxnSpPr/>
      </xdr:nvCxnSpPr>
      <xdr:spPr bwMode="auto">
        <a:xfrm flipV="1">
          <a:off x="2908300" y="3331156"/>
          <a:ext cx="698500" cy="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134471</xdr:rowOff>
    </xdr:from>
    <xdr:to>
      <xdr:col>5</xdr:col>
      <xdr:colOff>34925</xdr:colOff>
      <xdr:row>19</xdr:row>
      <xdr:rowOff>64621</xdr:rowOff>
    </xdr:to>
    <xdr:sp macro="" textlink="">
      <xdr:nvSpPr>
        <xdr:cNvPr id="71" name="円/楕円 70"/>
        <xdr:cNvSpPr/>
      </xdr:nvSpPr>
      <xdr:spPr bwMode="auto">
        <a:xfrm>
          <a:off x="5600700" y="326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106548</xdr:rowOff>
    </xdr:from>
    <xdr:ext cx="762000" cy="259045"/>
    <xdr:sp macro="" textlink="">
      <xdr:nvSpPr>
        <xdr:cNvPr id="72" name="人口1人当たり決算額の推移該当値テキスト130"/>
        <xdr:cNvSpPr txBox="1"/>
      </xdr:nvSpPr>
      <xdr:spPr>
        <a:xfrm>
          <a:off x="5740400" y="32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56,772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162339</xdr:rowOff>
    </xdr:from>
    <xdr:to>
      <xdr:col>4</xdr:col>
      <xdr:colOff>520700</xdr:colOff>
      <xdr:row>19</xdr:row>
      <xdr:rowOff>92489</xdr:rowOff>
    </xdr:to>
    <xdr:sp macro="" textlink="">
      <xdr:nvSpPr>
        <xdr:cNvPr id="73" name="円/楕円 72"/>
        <xdr:cNvSpPr/>
      </xdr:nvSpPr>
      <xdr:spPr bwMode="auto">
        <a:xfrm>
          <a:off x="4953000" y="3296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77266</xdr:rowOff>
    </xdr:from>
    <xdr:ext cx="736600" cy="259045"/>
    <xdr:sp macro="" textlink="">
      <xdr:nvSpPr>
        <xdr:cNvPr id="74" name="テキスト ボックス 73"/>
        <xdr:cNvSpPr txBox="1"/>
      </xdr:nvSpPr>
      <xdr:spPr>
        <a:xfrm>
          <a:off x="4622800" y="338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159476</xdr:rowOff>
    </xdr:from>
    <xdr:to>
      <xdr:col>3</xdr:col>
      <xdr:colOff>955675</xdr:colOff>
      <xdr:row>19</xdr:row>
      <xdr:rowOff>89626</xdr:rowOff>
    </xdr:to>
    <xdr:sp macro="" textlink="">
      <xdr:nvSpPr>
        <xdr:cNvPr id="75" name="円/楕円 74"/>
        <xdr:cNvSpPr/>
      </xdr:nvSpPr>
      <xdr:spPr bwMode="auto">
        <a:xfrm>
          <a:off x="4254500" y="329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74403</xdr:rowOff>
    </xdr:from>
    <xdr:ext cx="762000" cy="259045"/>
    <xdr:sp macro="" textlink="">
      <xdr:nvSpPr>
        <xdr:cNvPr id="76" name="テキスト ボックス 75"/>
        <xdr:cNvSpPr txBox="1"/>
      </xdr:nvSpPr>
      <xdr:spPr>
        <a:xfrm>
          <a:off x="3924300" y="337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146631</xdr:rowOff>
    </xdr:from>
    <xdr:to>
      <xdr:col>3</xdr:col>
      <xdr:colOff>257175</xdr:colOff>
      <xdr:row>19</xdr:row>
      <xdr:rowOff>76781</xdr:rowOff>
    </xdr:to>
    <xdr:sp macro="" textlink="">
      <xdr:nvSpPr>
        <xdr:cNvPr id="77" name="円/楕円 76"/>
        <xdr:cNvSpPr/>
      </xdr:nvSpPr>
      <xdr:spPr bwMode="auto">
        <a:xfrm>
          <a:off x="3556000" y="32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61558</xdr:rowOff>
    </xdr:from>
    <xdr:ext cx="762000" cy="259045"/>
    <xdr:sp macro="" textlink="">
      <xdr:nvSpPr>
        <xdr:cNvPr id="78" name="テキスト ボックス 77"/>
        <xdr:cNvSpPr txBox="1"/>
      </xdr:nvSpPr>
      <xdr:spPr>
        <a:xfrm>
          <a:off x="3225800" y="336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153380</xdr:rowOff>
    </xdr:from>
    <xdr:to>
      <xdr:col>2</xdr:col>
      <xdr:colOff>692150</xdr:colOff>
      <xdr:row>19</xdr:row>
      <xdr:rowOff>83530</xdr:rowOff>
    </xdr:to>
    <xdr:sp macro="" textlink="">
      <xdr:nvSpPr>
        <xdr:cNvPr id="79" name="円/楕円 78"/>
        <xdr:cNvSpPr/>
      </xdr:nvSpPr>
      <xdr:spPr bwMode="auto">
        <a:xfrm>
          <a:off x="2857500" y="328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68307</xdr:rowOff>
    </xdr:from>
    <xdr:ext cx="762000" cy="259045"/>
    <xdr:sp macro="" textlink="">
      <xdr:nvSpPr>
        <xdr:cNvPr id="80" name="テキスト ボックス 79"/>
        <xdr:cNvSpPr txBox="1"/>
      </xdr:nvSpPr>
      <xdr:spPr>
        <a:xfrm>
          <a:off x="2527300" y="337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168670</xdr:rowOff>
    </xdr:from>
    <xdr:to>
      <xdr:col>4</xdr:col>
      <xdr:colOff>1117600</xdr:colOff>
      <xdr:row>35</xdr:row>
      <xdr:rowOff>175430</xdr:rowOff>
    </xdr:to>
    <xdr:cxnSp macro="">
      <xdr:nvCxnSpPr>
        <xdr:cNvPr id="115" name="直線コネクタ 114"/>
        <xdr:cNvCxnSpPr/>
      </xdr:nvCxnSpPr>
      <xdr:spPr bwMode="auto">
        <a:xfrm>
          <a:off x="5003800" y="6779020"/>
          <a:ext cx="6477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168670</xdr:rowOff>
    </xdr:from>
    <xdr:to>
      <xdr:col>4</xdr:col>
      <xdr:colOff>469900</xdr:colOff>
      <xdr:row>35</xdr:row>
      <xdr:rowOff>172263</xdr:rowOff>
    </xdr:to>
    <xdr:cxnSp macro="">
      <xdr:nvCxnSpPr>
        <xdr:cNvPr id="118" name="直線コネクタ 117"/>
        <xdr:cNvCxnSpPr/>
      </xdr:nvCxnSpPr>
      <xdr:spPr bwMode="auto">
        <a:xfrm flipV="1">
          <a:off x="4305300" y="6779020"/>
          <a:ext cx="698500" cy="3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125302</xdr:rowOff>
    </xdr:from>
    <xdr:to>
      <xdr:col>3</xdr:col>
      <xdr:colOff>904875</xdr:colOff>
      <xdr:row>35</xdr:row>
      <xdr:rowOff>172263</xdr:rowOff>
    </xdr:to>
    <xdr:cxnSp macro="">
      <xdr:nvCxnSpPr>
        <xdr:cNvPr id="121" name="直線コネクタ 120"/>
        <xdr:cNvCxnSpPr/>
      </xdr:nvCxnSpPr>
      <xdr:spPr bwMode="auto">
        <a:xfrm>
          <a:off x="3606800" y="6735652"/>
          <a:ext cx="698500" cy="4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26840</xdr:rowOff>
    </xdr:from>
    <xdr:to>
      <xdr:col>3</xdr:col>
      <xdr:colOff>206375</xdr:colOff>
      <xdr:row>35</xdr:row>
      <xdr:rowOff>125302</xdr:rowOff>
    </xdr:to>
    <xdr:cxnSp macro="">
      <xdr:nvCxnSpPr>
        <xdr:cNvPr id="124" name="直線コネクタ 123"/>
        <xdr:cNvCxnSpPr/>
      </xdr:nvCxnSpPr>
      <xdr:spPr bwMode="auto">
        <a:xfrm>
          <a:off x="2908300" y="6637190"/>
          <a:ext cx="698500" cy="9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124630</xdr:rowOff>
    </xdr:from>
    <xdr:to>
      <xdr:col>5</xdr:col>
      <xdr:colOff>34925</xdr:colOff>
      <xdr:row>35</xdr:row>
      <xdr:rowOff>226230</xdr:rowOff>
    </xdr:to>
    <xdr:sp macro="" textlink="">
      <xdr:nvSpPr>
        <xdr:cNvPr id="134" name="円/楕円 133"/>
        <xdr:cNvSpPr/>
      </xdr:nvSpPr>
      <xdr:spPr bwMode="auto">
        <a:xfrm>
          <a:off x="5600700" y="673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312607</xdr:rowOff>
    </xdr:from>
    <xdr:ext cx="762000" cy="259045"/>
    <xdr:sp macro="" textlink="">
      <xdr:nvSpPr>
        <xdr:cNvPr id="135" name="人口1人当たり決算額の推移該当値テキスト445"/>
        <xdr:cNvSpPr txBox="1"/>
      </xdr:nvSpPr>
      <xdr:spPr>
        <a:xfrm>
          <a:off x="5740400" y="65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117870</xdr:rowOff>
    </xdr:from>
    <xdr:to>
      <xdr:col>4</xdr:col>
      <xdr:colOff>520700</xdr:colOff>
      <xdr:row>35</xdr:row>
      <xdr:rowOff>219470</xdr:rowOff>
    </xdr:to>
    <xdr:sp macro="" textlink="">
      <xdr:nvSpPr>
        <xdr:cNvPr id="136" name="円/楕円 135"/>
        <xdr:cNvSpPr/>
      </xdr:nvSpPr>
      <xdr:spPr bwMode="auto">
        <a:xfrm>
          <a:off x="4953000" y="672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229647</xdr:rowOff>
    </xdr:from>
    <xdr:ext cx="736600" cy="259045"/>
    <xdr:sp macro="" textlink="">
      <xdr:nvSpPr>
        <xdr:cNvPr id="137" name="テキスト ボックス 136"/>
        <xdr:cNvSpPr txBox="1"/>
      </xdr:nvSpPr>
      <xdr:spPr>
        <a:xfrm>
          <a:off x="4622800" y="649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121463</xdr:rowOff>
    </xdr:from>
    <xdr:to>
      <xdr:col>3</xdr:col>
      <xdr:colOff>955675</xdr:colOff>
      <xdr:row>35</xdr:row>
      <xdr:rowOff>223063</xdr:rowOff>
    </xdr:to>
    <xdr:sp macro="" textlink="">
      <xdr:nvSpPr>
        <xdr:cNvPr id="138" name="円/楕円 137"/>
        <xdr:cNvSpPr/>
      </xdr:nvSpPr>
      <xdr:spPr bwMode="auto">
        <a:xfrm>
          <a:off x="4254500" y="673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207840</xdr:rowOff>
    </xdr:from>
    <xdr:ext cx="762000" cy="259045"/>
    <xdr:sp macro="" textlink="">
      <xdr:nvSpPr>
        <xdr:cNvPr id="139" name="テキスト ボックス 138"/>
        <xdr:cNvSpPr txBox="1"/>
      </xdr:nvSpPr>
      <xdr:spPr>
        <a:xfrm>
          <a:off x="3924300" y="681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74502</xdr:rowOff>
    </xdr:from>
    <xdr:to>
      <xdr:col>3</xdr:col>
      <xdr:colOff>257175</xdr:colOff>
      <xdr:row>35</xdr:row>
      <xdr:rowOff>176102</xdr:rowOff>
    </xdr:to>
    <xdr:sp macro="" textlink="">
      <xdr:nvSpPr>
        <xdr:cNvPr id="140" name="円/楕円 139"/>
        <xdr:cNvSpPr/>
      </xdr:nvSpPr>
      <xdr:spPr bwMode="auto">
        <a:xfrm>
          <a:off x="3556000" y="668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160879</xdr:rowOff>
    </xdr:from>
    <xdr:ext cx="762000" cy="259045"/>
    <xdr:sp macro="" textlink="">
      <xdr:nvSpPr>
        <xdr:cNvPr id="141" name="テキスト ボックス 140"/>
        <xdr:cNvSpPr txBox="1"/>
      </xdr:nvSpPr>
      <xdr:spPr>
        <a:xfrm>
          <a:off x="3225800" y="677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318940</xdr:rowOff>
    </xdr:from>
    <xdr:to>
      <xdr:col>2</xdr:col>
      <xdr:colOff>692150</xdr:colOff>
      <xdr:row>35</xdr:row>
      <xdr:rowOff>77640</xdr:rowOff>
    </xdr:to>
    <xdr:sp macro="" textlink="">
      <xdr:nvSpPr>
        <xdr:cNvPr id="142" name="円/楕円 141"/>
        <xdr:cNvSpPr/>
      </xdr:nvSpPr>
      <xdr:spPr bwMode="auto">
        <a:xfrm>
          <a:off x="2857500" y="658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62417</xdr:rowOff>
    </xdr:from>
    <xdr:ext cx="762000" cy="259045"/>
    <xdr:sp macro="" textlink="">
      <xdr:nvSpPr>
        <xdr:cNvPr id="143" name="テキスト ボックス 142"/>
        <xdr:cNvSpPr txBox="1"/>
      </xdr:nvSpPr>
      <xdr:spPr>
        <a:xfrm>
          <a:off x="2527300" y="667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100" b="0" kern="100">
              <a:effectLst/>
              <a:latin typeface="ＭＳ ゴシック" panose="020B0609070205080204" pitchFamily="49" charset="-128"/>
              <a:ea typeface="ＭＳ ゴシック" panose="020B0609070205080204" pitchFamily="49" charset="-128"/>
              <a:cs typeface="Times New Roman"/>
            </a:rPr>
            <a:t>歳入面として、町税については、緩やかな景気回復の兆しからここ数年間は微増となってきているが、歳入全体では未だ厳しい状況である。</a:t>
          </a:r>
        </a:p>
        <a:p>
          <a:r>
            <a:rPr lang="ja-JP" altLang="ja-JP" sz="1100" b="0">
              <a:effectLst/>
              <a:latin typeface="ＭＳ ゴシック" panose="020B0609070205080204" pitchFamily="49" charset="-128"/>
              <a:ea typeface="ＭＳ ゴシック" panose="020B0609070205080204" pitchFamily="49" charset="-128"/>
              <a:cs typeface="Times New Roman"/>
            </a:rPr>
            <a:t>歳出面では、土地区画整理事業の進捗に伴い人口増加が急激に進み、特に子どもの数の増加から小学校の新設や中学校の増築も行われてきた。また、学校施設の老朽化対策として、耐震化や修繕等も併せて実施しているところである。なお、民間保育所等の整備や子ども医療費の無償化等、子ども子育て関連経費の伸びから扶助費が増額となってきている。今後も、ライフラインを含めた公共施設の維持修繕や特別会計への繰出金の増額等、引続き厳しい財政運営が予想される。現在は財政調整基金の繰入れに頼る予算編成となっているが、将来を見据えた計画的な基金管理と積極的な財源確保に努める必要が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当町の連結実質赤字比率に係る黒字の構成分析については、水道会計以外の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会計はほぼ安定した数値となっている。水道会計が高い比率を維持している。要因としては、人口増加と企業設置に伴う加入金と使用料の増加によるもの。今後は、水道配水管の耐震化工事を継続的に実施する必要があり、建設改良費は大きく伸びるため、資金は減少すると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実質公債比率（分子）の構造について分析すると、元利償還金については、平成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年度以降ほぼ横ばいである。</a:t>
          </a:r>
        </a:p>
        <a:p>
          <a:r>
            <a:rPr kumimoji="1" lang="ja-JP" altLang="en-US" sz="1400">
              <a:latin typeface="ＭＳ ゴシック" pitchFamily="49" charset="-128"/>
              <a:ea typeface="ＭＳ ゴシック" pitchFamily="49" charset="-128"/>
            </a:rPr>
            <a:t>　次に、公営企業債の元利償還金に対する繰入金については、分流式下水道等に要する経費の減により平成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年度から減少傾向にある。</a:t>
          </a:r>
        </a:p>
        <a:p>
          <a:r>
            <a:rPr kumimoji="1" lang="ja-JP" altLang="en-US" sz="1400">
              <a:latin typeface="ＭＳ ゴシック" pitchFamily="49" charset="-128"/>
              <a:ea typeface="ＭＳ ゴシック" pitchFamily="49" charset="-128"/>
            </a:rPr>
            <a:t>　また、債務負担行為に基づく支出額については、平成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年度に町営住宅整備事業実施の影響を受け増となっているが、事業の完了に伴い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年度以降は緩やかに減少してきている。</a:t>
          </a:r>
        </a:p>
        <a:p>
          <a:r>
            <a:rPr kumimoji="1" lang="ja-JP" altLang="en-US" sz="1400">
              <a:latin typeface="ＭＳ ゴシック" pitchFamily="49" charset="-128"/>
              <a:ea typeface="ＭＳ ゴシック" pitchFamily="49" charset="-128"/>
            </a:rPr>
            <a:t>　算入公債費等については、臨時財政対策債をはじめ交付税算入のある起債を優先していることから微増の状況ある。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比率（分子）の構造について分析すると、将来負担額側の、一般会計等に係る地方債残高については、人口の増加に伴い、児童生徒数が増加したことによる教育施設整備や道路整備等の普通建設事業費に係る償還費や臨時財政対策債発行などから、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年度以降ほぼ横ばいに推移している。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次に、公営企業債等繰入見込額については、水道事業会計は大きく変動はしないものの、公共下水道事業特別会計分の準元利償還金の減により、今後減少するものと推測される。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退職手当負担見込額については、制度の見直しにより減少傾向にある。</a:t>
          </a:r>
          <a:br>
            <a:rPr kumimoji="1" lang="ja-JP" altLang="en-US" sz="1100">
              <a:latin typeface="ＭＳ ゴシック" pitchFamily="49" charset="-128"/>
              <a:ea typeface="ＭＳ ゴシック" pitchFamily="49" charset="-128"/>
            </a:rPr>
          </a:br>
          <a:r>
            <a:rPr kumimoji="1" lang="ja-JP" altLang="en-US" sz="1100">
              <a:latin typeface="ＭＳ ゴシック" pitchFamily="49" charset="-128"/>
              <a:ea typeface="ＭＳ ゴシック" pitchFamily="49" charset="-128"/>
            </a:rPr>
            <a:t>　充当可能財源側は、充当可能基金の中の、財政調整基金を中心に、緊急な財政需要に対応するために変動はしているが、将来の事業計画等を見据え、徹底した歳出削減に努め、他基金と共に増額していく。</a:t>
          </a:r>
        </a:p>
        <a:p>
          <a:r>
            <a:rPr kumimoji="1" lang="ja-JP" altLang="en-US" sz="1100">
              <a:latin typeface="ＭＳ ゴシック" pitchFamily="49" charset="-128"/>
              <a:ea typeface="ＭＳ ゴシック" pitchFamily="49" charset="-128"/>
            </a:rPr>
            <a:t>次に、基準財政需要額算入見込額については、交付税算入関連地方債現在高と連動してくるが、今後も同程度数値で推移されるものと推測している。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BW39" sqref="BW39:BX3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11758980</v>
      </c>
      <c r="BO4" s="379"/>
      <c r="BP4" s="379"/>
      <c r="BQ4" s="379"/>
      <c r="BR4" s="379"/>
      <c r="BS4" s="379"/>
      <c r="BT4" s="379"/>
      <c r="BU4" s="380"/>
      <c r="BV4" s="378">
        <v>10599792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v>
      </c>
      <c r="CU4" s="556"/>
      <c r="CV4" s="556"/>
      <c r="CW4" s="556"/>
      <c r="CX4" s="556"/>
      <c r="CY4" s="556"/>
      <c r="CZ4" s="556"/>
      <c r="DA4" s="557"/>
      <c r="DB4" s="555">
        <v>8.3000000000000007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11230034</v>
      </c>
      <c r="BO5" s="384"/>
      <c r="BP5" s="384"/>
      <c r="BQ5" s="384"/>
      <c r="BR5" s="384"/>
      <c r="BS5" s="384"/>
      <c r="BT5" s="384"/>
      <c r="BU5" s="385"/>
      <c r="BV5" s="383">
        <v>9970872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92.8</v>
      </c>
      <c r="CU5" s="354"/>
      <c r="CV5" s="354"/>
      <c r="CW5" s="354"/>
      <c r="CX5" s="354"/>
      <c r="CY5" s="354"/>
      <c r="CZ5" s="354"/>
      <c r="DA5" s="355"/>
      <c r="DB5" s="353">
        <v>90.2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528946</v>
      </c>
      <c r="BO6" s="384"/>
      <c r="BP6" s="384"/>
      <c r="BQ6" s="384"/>
      <c r="BR6" s="384"/>
      <c r="BS6" s="384"/>
      <c r="BT6" s="384"/>
      <c r="BU6" s="385"/>
      <c r="BV6" s="383">
        <v>628920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100.9</v>
      </c>
      <c r="CU6" s="530"/>
      <c r="CV6" s="530"/>
      <c r="CW6" s="530"/>
      <c r="CX6" s="530"/>
      <c r="CY6" s="530"/>
      <c r="CZ6" s="530"/>
      <c r="DA6" s="531"/>
      <c r="DB6" s="529">
        <v>98.9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5595</v>
      </c>
      <c r="BO7" s="384"/>
      <c r="BP7" s="384"/>
      <c r="BQ7" s="384"/>
      <c r="BR7" s="384"/>
      <c r="BS7" s="384"/>
      <c r="BT7" s="384"/>
      <c r="BU7" s="385"/>
      <c r="BV7" s="383">
        <v>10750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7454624</v>
      </c>
      <c r="CU7" s="384"/>
      <c r="CV7" s="384"/>
      <c r="CW7" s="384"/>
      <c r="CX7" s="384"/>
      <c r="CY7" s="384"/>
      <c r="CZ7" s="384"/>
      <c r="DA7" s="385"/>
      <c r="DB7" s="383">
        <v>7443948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523351</v>
      </c>
      <c r="BO8" s="384"/>
      <c r="BP8" s="384"/>
      <c r="BQ8" s="384"/>
      <c r="BR8" s="384"/>
      <c r="BS8" s="384"/>
      <c r="BT8" s="384"/>
      <c r="BU8" s="385"/>
      <c r="BV8" s="383">
        <v>618170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0.84</v>
      </c>
      <c r="CU8" s="493"/>
      <c r="CV8" s="493"/>
      <c r="CW8" s="493"/>
      <c r="CX8" s="493"/>
      <c r="CY8" s="493"/>
      <c r="CZ8" s="493"/>
      <c r="DA8" s="494"/>
      <c r="DB8" s="492">
        <v>0.83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42494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-94819</v>
      </c>
      <c r="BO9" s="384"/>
      <c r="BP9" s="384"/>
      <c r="BQ9" s="384"/>
      <c r="BR9" s="384"/>
      <c r="BS9" s="384"/>
      <c r="BT9" s="384"/>
      <c r="BU9" s="385"/>
      <c r="BV9" s="383">
        <v>-95178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13.6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36535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505</v>
      </c>
      <c r="BO10" s="384"/>
      <c r="BP10" s="384"/>
      <c r="BQ10" s="384"/>
      <c r="BR10" s="384"/>
      <c r="BS10" s="384"/>
      <c r="BT10" s="384"/>
      <c r="BU10" s="385"/>
      <c r="BV10" s="383">
        <v>99848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44088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254175</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43801</v>
      </c>
      <c r="S13" s="485"/>
      <c r="T13" s="485"/>
      <c r="U13" s="485"/>
      <c r="V13" s="486"/>
      <c r="W13" s="472" t="s">
        <v>123</v>
      </c>
      <c r="X13" s="396"/>
      <c r="Y13" s="396"/>
      <c r="Z13" s="396"/>
      <c r="AA13" s="396"/>
      <c r="AB13" s="397"/>
      <c r="AC13" s="359">
        <v>357</v>
      </c>
      <c r="AD13" s="360"/>
      <c r="AE13" s="360"/>
      <c r="AF13" s="360"/>
      <c r="AG13" s="361"/>
      <c r="AH13" s="359">
        <v>443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-348489</v>
      </c>
      <c r="BO13" s="384"/>
      <c r="BP13" s="384"/>
      <c r="BQ13" s="384"/>
      <c r="BR13" s="384"/>
      <c r="BS13" s="384"/>
      <c r="BT13" s="384"/>
      <c r="BU13" s="385"/>
      <c r="BV13" s="383">
        <v>4670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10.5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43892</v>
      </c>
      <c r="S14" s="485"/>
      <c r="T14" s="485"/>
      <c r="U14" s="485"/>
      <c r="V14" s="486"/>
      <c r="W14" s="487"/>
      <c r="X14" s="399"/>
      <c r="Y14" s="399"/>
      <c r="Z14" s="399"/>
      <c r="AA14" s="399"/>
      <c r="AB14" s="400"/>
      <c r="AC14" s="477">
        <v>1.8</v>
      </c>
      <c r="AD14" s="478"/>
      <c r="AE14" s="478"/>
      <c r="AF14" s="478"/>
      <c r="AG14" s="479"/>
      <c r="AH14" s="477">
        <v>2.4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71.099999999999994</v>
      </c>
      <c r="CU14" s="456"/>
      <c r="CV14" s="456"/>
      <c r="CW14" s="456"/>
      <c r="CX14" s="456"/>
      <c r="CY14" s="456"/>
      <c r="CZ14" s="456"/>
      <c r="DA14" s="457"/>
      <c r="DB14" s="488">
        <v>77.099999999999994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43608</v>
      </c>
      <c r="S15" s="485"/>
      <c r="T15" s="485"/>
      <c r="U15" s="485"/>
      <c r="V15" s="486"/>
      <c r="W15" s="472" t="s">
        <v>130</v>
      </c>
      <c r="X15" s="396"/>
      <c r="Y15" s="396"/>
      <c r="Z15" s="396"/>
      <c r="AA15" s="396"/>
      <c r="AB15" s="397"/>
      <c r="AC15" s="359">
        <v>5502</v>
      </c>
      <c r="AD15" s="360"/>
      <c r="AE15" s="360"/>
      <c r="AF15" s="360"/>
      <c r="AG15" s="361"/>
      <c r="AH15" s="359">
        <v>5784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4735059</v>
      </c>
      <c r="BO15" s="379"/>
      <c r="BP15" s="379"/>
      <c r="BQ15" s="379"/>
      <c r="BR15" s="379"/>
      <c r="BS15" s="379"/>
      <c r="BT15" s="379"/>
      <c r="BU15" s="380"/>
      <c r="BV15" s="378">
        <v>4614458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27.9</v>
      </c>
      <c r="AD16" s="478"/>
      <c r="AE16" s="478"/>
      <c r="AF16" s="478"/>
      <c r="AG16" s="479"/>
      <c r="AH16" s="477">
        <v>31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5490818</v>
      </c>
      <c r="BO16" s="384"/>
      <c r="BP16" s="384"/>
      <c r="BQ16" s="384"/>
      <c r="BR16" s="384"/>
      <c r="BS16" s="384"/>
      <c r="BT16" s="384"/>
      <c r="BU16" s="385"/>
      <c r="BV16" s="383">
        <v>5432977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13883</v>
      </c>
      <c r="AD17" s="360"/>
      <c r="AE17" s="360"/>
      <c r="AF17" s="360"/>
      <c r="AG17" s="361"/>
      <c r="AH17" s="359">
        <v>11966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6097662</v>
      </c>
      <c r="BO17" s="384"/>
      <c r="BP17" s="384"/>
      <c r="BQ17" s="384"/>
      <c r="BR17" s="384"/>
      <c r="BS17" s="384"/>
      <c r="BT17" s="384"/>
      <c r="BU17" s="385"/>
      <c r="BV17" s="383">
        <v>5962216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14.79</v>
      </c>
      <c r="M18" s="448"/>
      <c r="N18" s="448"/>
      <c r="O18" s="448"/>
      <c r="P18" s="448"/>
      <c r="Q18" s="448"/>
      <c r="R18" s="449"/>
      <c r="S18" s="449"/>
      <c r="T18" s="449"/>
      <c r="U18" s="449"/>
      <c r="V18" s="450"/>
      <c r="W18" s="464"/>
      <c r="X18" s="465"/>
      <c r="Y18" s="465"/>
      <c r="Z18" s="465"/>
      <c r="AA18" s="465"/>
      <c r="AB18" s="473"/>
      <c r="AC18" s="347">
        <v>70.3</v>
      </c>
      <c r="AD18" s="348"/>
      <c r="AE18" s="348"/>
      <c r="AF18" s="348"/>
      <c r="AG18" s="451"/>
      <c r="AH18" s="347">
        <v>64.2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7080236</v>
      </c>
      <c r="BO18" s="384"/>
      <c r="BP18" s="384"/>
      <c r="BQ18" s="384"/>
      <c r="BR18" s="384"/>
      <c r="BS18" s="384"/>
      <c r="BT18" s="384"/>
      <c r="BU18" s="385"/>
      <c r="BV18" s="383">
        <v>6804603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2873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8674404</v>
      </c>
      <c r="BO19" s="384"/>
      <c r="BP19" s="384"/>
      <c r="BQ19" s="384"/>
      <c r="BR19" s="384"/>
      <c r="BS19" s="384"/>
      <c r="BT19" s="384"/>
      <c r="BU19" s="385"/>
      <c r="BV19" s="383">
        <v>8419571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15504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12041000</v>
      </c>
      <c r="BO23" s="384"/>
      <c r="BP23" s="384"/>
      <c r="BQ23" s="384"/>
      <c r="BR23" s="384"/>
      <c r="BS23" s="384"/>
      <c r="BT23" s="384"/>
      <c r="BU23" s="385"/>
      <c r="BV23" s="383">
        <v>11895490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7700</v>
      </c>
      <c r="R24" s="360"/>
      <c r="S24" s="360"/>
      <c r="T24" s="360"/>
      <c r="U24" s="360"/>
      <c r="V24" s="361"/>
      <c r="W24" s="425"/>
      <c r="X24" s="416"/>
      <c r="Y24" s="417"/>
      <c r="Z24" s="356" t="s">
        <v>153</v>
      </c>
      <c r="AA24" s="357"/>
      <c r="AB24" s="357"/>
      <c r="AC24" s="357"/>
      <c r="AD24" s="357"/>
      <c r="AE24" s="357"/>
      <c r="AF24" s="357"/>
      <c r="AG24" s="358"/>
      <c r="AH24" s="359">
        <v>276</v>
      </c>
      <c r="AI24" s="360"/>
      <c r="AJ24" s="360"/>
      <c r="AK24" s="360"/>
      <c r="AL24" s="361"/>
      <c r="AM24" s="359">
        <v>890928</v>
      </c>
      <c r="AN24" s="360"/>
      <c r="AO24" s="360"/>
      <c r="AP24" s="360"/>
      <c r="AQ24" s="360"/>
      <c r="AR24" s="361"/>
      <c r="AS24" s="359">
        <v>3228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9195658</v>
      </c>
      <c r="BO24" s="384"/>
      <c r="BP24" s="384"/>
      <c r="BQ24" s="384"/>
      <c r="BR24" s="384"/>
      <c r="BS24" s="384"/>
      <c r="BT24" s="384"/>
      <c r="BU24" s="385"/>
      <c r="BV24" s="383">
        <v>8741282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6460</v>
      </c>
      <c r="R25" s="360"/>
      <c r="S25" s="360"/>
      <c r="T25" s="360"/>
      <c r="U25" s="360"/>
      <c r="V25" s="361"/>
      <c r="W25" s="425"/>
      <c r="X25" s="416"/>
      <c r="Y25" s="417"/>
      <c r="Z25" s="356" t="s">
        <v>156</v>
      </c>
      <c r="AA25" s="357"/>
      <c r="AB25" s="357"/>
      <c r="AC25" s="357"/>
      <c r="AD25" s="357"/>
      <c r="AE25" s="357"/>
      <c r="AF25" s="357"/>
      <c r="AG25" s="358"/>
      <c r="AH25" s="359">
        <v>53</v>
      </c>
      <c r="AI25" s="360"/>
      <c r="AJ25" s="360"/>
      <c r="AK25" s="360"/>
      <c r="AL25" s="361"/>
      <c r="AM25" s="359">
        <v>180730</v>
      </c>
      <c r="AN25" s="360"/>
      <c r="AO25" s="360"/>
      <c r="AP25" s="360"/>
      <c r="AQ25" s="360"/>
      <c r="AR25" s="361"/>
      <c r="AS25" s="359">
        <v>3410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964500</v>
      </c>
      <c r="BO25" s="379"/>
      <c r="BP25" s="379"/>
      <c r="BQ25" s="379"/>
      <c r="BR25" s="379"/>
      <c r="BS25" s="379"/>
      <c r="BT25" s="379"/>
      <c r="BU25" s="380"/>
      <c r="BV25" s="378">
        <v>984082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6060</v>
      </c>
      <c r="R26" s="360"/>
      <c r="S26" s="360"/>
      <c r="T26" s="360"/>
      <c r="U26" s="360"/>
      <c r="V26" s="361"/>
      <c r="W26" s="425"/>
      <c r="X26" s="416"/>
      <c r="Y26" s="417"/>
      <c r="Z26" s="356" t="s">
        <v>159</v>
      </c>
      <c r="AA26" s="438"/>
      <c r="AB26" s="438"/>
      <c r="AC26" s="438"/>
      <c r="AD26" s="438"/>
      <c r="AE26" s="438"/>
      <c r="AF26" s="438"/>
      <c r="AG26" s="439"/>
      <c r="AH26" s="359">
        <v>10</v>
      </c>
      <c r="AI26" s="360"/>
      <c r="AJ26" s="360"/>
      <c r="AK26" s="360"/>
      <c r="AL26" s="361"/>
      <c r="AM26" s="359">
        <v>24670</v>
      </c>
      <c r="AN26" s="360"/>
      <c r="AO26" s="360"/>
      <c r="AP26" s="360"/>
      <c r="AQ26" s="360"/>
      <c r="AR26" s="361"/>
      <c r="AS26" s="359">
        <v>2467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3220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19410</v>
      </c>
      <c r="AN27" s="360"/>
      <c r="AO27" s="360"/>
      <c r="AP27" s="360"/>
      <c r="AQ27" s="360"/>
      <c r="AR27" s="361"/>
      <c r="AS27" s="359">
        <v>3882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2570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319831</v>
      </c>
      <c r="BO28" s="379"/>
      <c r="BP28" s="379"/>
      <c r="BQ28" s="379"/>
      <c r="BR28" s="379"/>
      <c r="BS28" s="379"/>
      <c r="BT28" s="379"/>
      <c r="BU28" s="380"/>
      <c r="BV28" s="378">
        <v>573501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2290</v>
      </c>
      <c r="R29" s="360"/>
      <c r="S29" s="360"/>
      <c r="T29" s="360"/>
      <c r="U29" s="360"/>
      <c r="V29" s="361"/>
      <c r="W29" s="426"/>
      <c r="X29" s="427"/>
      <c r="Y29" s="428"/>
      <c r="Z29" s="356" t="s">
        <v>169</v>
      </c>
      <c r="AA29" s="357"/>
      <c r="AB29" s="357"/>
      <c r="AC29" s="357"/>
      <c r="AD29" s="357"/>
      <c r="AE29" s="357"/>
      <c r="AF29" s="357"/>
      <c r="AG29" s="358"/>
      <c r="AH29" s="359">
        <v>281</v>
      </c>
      <c r="AI29" s="360"/>
      <c r="AJ29" s="360"/>
      <c r="AK29" s="360"/>
      <c r="AL29" s="361"/>
      <c r="AM29" s="359">
        <v>910338</v>
      </c>
      <c r="AN29" s="360"/>
      <c r="AO29" s="360"/>
      <c r="AP29" s="360"/>
      <c r="AQ29" s="360"/>
      <c r="AR29" s="361"/>
      <c r="AS29" s="359">
        <v>3240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108177</v>
      </c>
      <c r="BO29" s="384"/>
      <c r="BP29" s="384"/>
      <c r="BQ29" s="384"/>
      <c r="BR29" s="384"/>
      <c r="BS29" s="384"/>
      <c r="BT29" s="384"/>
      <c r="BU29" s="385"/>
      <c r="BV29" s="383">
        <v>108135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182706</v>
      </c>
      <c r="BO30" s="387"/>
      <c r="BP30" s="387"/>
      <c r="BQ30" s="387"/>
      <c r="BR30" s="387"/>
      <c r="BS30" s="387"/>
      <c r="BT30" s="387"/>
      <c r="BU30" s="388"/>
      <c r="BV30" s="386">
        <v>217255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伊奈町土地開発公社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中部特定土地区画整理事業特別会計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上尾、桶川、伊奈衛生組合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3" zoomScaleSheetLayoutView="100" workbookViewId="0">
      <selection activeCell="J41" sqref="J1:J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12888</v>
      </c>
      <c r="J41" s="83">
        <v>12829</v>
      </c>
      <c r="K41" s="83">
        <v>12591</v>
      </c>
      <c r="L41" s="83">
        <v>12288</v>
      </c>
      <c r="M41" s="84">
        <v>12305</v>
      </c>
    </row>
    <row r="42" spans="2:13" ht="27.75" customHeight="1">
      <c r="B42" s="1171"/>
      <c r="C42" s="1172"/>
      <c r="D42" s="85"/>
      <c r="E42" s="1175" t="s">
        <v>26</v>
      </c>
      <c r="F42" s="1175"/>
      <c r="G42" s="1175"/>
      <c r="H42" s="1176"/>
      <c r="I42" s="86">
        <v>276</v>
      </c>
      <c r="J42" s="87">
        <v>238</v>
      </c>
      <c r="K42" s="87">
        <v>200</v>
      </c>
      <c r="L42" s="87">
        <v>163</v>
      </c>
      <c r="M42" s="88">
        <v>125</v>
      </c>
    </row>
    <row r="43" spans="2:13" ht="27.75" customHeight="1">
      <c r="B43" s="1171"/>
      <c r="C43" s="1172"/>
      <c r="D43" s="85"/>
      <c r="E43" s="1175" t="s">
        <v>27</v>
      </c>
      <c r="F43" s="1175"/>
      <c r="G43" s="1175"/>
      <c r="H43" s="1176"/>
      <c r="I43" s="86">
        <v>4149</v>
      </c>
      <c r="J43" s="87">
        <v>3625</v>
      </c>
      <c r="K43" s="87">
        <v>3383</v>
      </c>
      <c r="L43" s="87">
        <v>3159</v>
      </c>
      <c r="M43" s="88">
        <v>2871</v>
      </c>
    </row>
    <row r="44" spans="2:13" ht="27.75" customHeight="1">
      <c r="B44" s="1171"/>
      <c r="C44" s="1172"/>
      <c r="D44" s="85"/>
      <c r="E44" s="1175" t="s">
        <v>28</v>
      </c>
      <c r="F44" s="1175"/>
      <c r="G44" s="1175"/>
      <c r="H44" s="1176"/>
      <c r="I44" s="86" t="s">
        <v>474</v>
      </c>
      <c r="J44" s="87" t="s">
        <v>474</v>
      </c>
      <c r="K44" s="87" t="s">
        <v>474</v>
      </c>
      <c r="L44" s="87" t="s">
        <v>474</v>
      </c>
      <c r="M44" s="88" t="s">
        <v>474</v>
      </c>
    </row>
    <row r="45" spans="2:13" ht="27.75" customHeight="1">
      <c r="B45" s="1171"/>
      <c r="C45" s="1172"/>
      <c r="D45" s="85"/>
      <c r="E45" s="1175" t="s">
        <v>29</v>
      </c>
      <c r="F45" s="1175"/>
      <c r="G45" s="1175"/>
      <c r="H45" s="1176"/>
      <c r="I45" s="86">
        <v>1358</v>
      </c>
      <c r="J45" s="87">
        <v>1234</v>
      </c>
      <c r="K45" s="87">
        <v>1064</v>
      </c>
      <c r="L45" s="87">
        <v>899</v>
      </c>
      <c r="M45" s="88">
        <v>616</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1065</v>
      </c>
      <c r="J49" s="87">
        <v>924</v>
      </c>
      <c r="K49" s="87">
        <v>905</v>
      </c>
      <c r="L49" s="87">
        <v>1034</v>
      </c>
      <c r="M49" s="88">
        <v>777</v>
      </c>
    </row>
    <row r="50" spans="2:13" ht="27.75" customHeight="1">
      <c r="B50" s="1171"/>
      <c r="C50" s="1172"/>
      <c r="D50" s="85"/>
      <c r="E50" s="1175" t="s">
        <v>35</v>
      </c>
      <c r="F50" s="1175"/>
      <c r="G50" s="1175"/>
      <c r="H50" s="1176"/>
      <c r="I50" s="86" t="s">
        <v>474</v>
      </c>
      <c r="J50" s="87" t="s">
        <v>474</v>
      </c>
      <c r="K50" s="87" t="s">
        <v>474</v>
      </c>
      <c r="L50" s="87" t="s">
        <v>474</v>
      </c>
      <c r="M50" s="88" t="s">
        <v>474</v>
      </c>
    </row>
    <row r="51" spans="2:13" ht="27.75" customHeight="1">
      <c r="B51" s="1173"/>
      <c r="C51" s="1174"/>
      <c r="D51" s="85"/>
      <c r="E51" s="1175" t="s">
        <v>36</v>
      </c>
      <c r="F51" s="1175"/>
      <c r="G51" s="1175"/>
      <c r="H51" s="1176"/>
      <c r="I51" s="86">
        <v>10057</v>
      </c>
      <c r="J51" s="87">
        <v>10264</v>
      </c>
      <c r="K51" s="87">
        <v>10323</v>
      </c>
      <c r="L51" s="87">
        <v>10368</v>
      </c>
      <c r="M51" s="88">
        <v>10458</v>
      </c>
    </row>
    <row r="52" spans="2:13" ht="27.75" customHeight="1" thickBot="1">
      <c r="B52" s="1177" t="s">
        <v>37</v>
      </c>
      <c r="C52" s="1178"/>
      <c r="D52" s="90"/>
      <c r="E52" s="1179" t="s">
        <v>38</v>
      </c>
      <c r="F52" s="1179"/>
      <c r="G52" s="1179"/>
      <c r="H52" s="1180"/>
      <c r="I52" s="91">
        <v>7548</v>
      </c>
      <c r="J52" s="92">
        <v>6738</v>
      </c>
      <c r="K52" s="92">
        <v>6012</v>
      </c>
      <c r="L52" s="92">
        <v>5106</v>
      </c>
      <c r="M52" s="93">
        <v>4682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36134</v>
      </c>
      <c r="E3" s="116"/>
      <c r="F3" s="117">
        <v>49426</v>
      </c>
      <c r="G3" s="118"/>
      <c r="H3" s="119"/>
    </row>
    <row r="4" spans="1:8">
      <c r="A4" s="120"/>
      <c r="B4" s="121"/>
      <c r="C4" s="122"/>
      <c r="D4" s="123">
        <v>15119</v>
      </c>
      <c r="E4" s="124"/>
      <c r="F4" s="125">
        <v>26568</v>
      </c>
      <c r="G4" s="126"/>
      <c r="H4" s="127"/>
    </row>
    <row r="5" spans="1:8">
      <c r="A5" s="108" t="s">
        <v>507</v>
      </c>
      <c r="B5" s="113"/>
      <c r="C5" s="114"/>
      <c r="D5" s="115">
        <v>27676</v>
      </c>
      <c r="E5" s="116"/>
      <c r="F5" s="117">
        <v>42839</v>
      </c>
      <c r="G5" s="118"/>
      <c r="H5" s="119"/>
    </row>
    <row r="6" spans="1:8">
      <c r="A6" s="120"/>
      <c r="B6" s="121"/>
      <c r="C6" s="122"/>
      <c r="D6" s="123">
        <v>16792</v>
      </c>
      <c r="E6" s="124"/>
      <c r="F6" s="125">
        <v>22027</v>
      </c>
      <c r="G6" s="126"/>
      <c r="H6" s="127"/>
    </row>
    <row r="7" spans="1:8">
      <c r="A7" s="108" t="s">
        <v>508</v>
      </c>
      <c r="B7" s="113"/>
      <c r="C7" s="114"/>
      <c r="D7" s="115">
        <v>15943</v>
      </c>
      <c r="E7" s="116"/>
      <c r="F7" s="117">
        <v>46819</v>
      </c>
      <c r="G7" s="118"/>
      <c r="H7" s="119"/>
    </row>
    <row r="8" spans="1:8">
      <c r="A8" s="120"/>
      <c r="B8" s="121"/>
      <c r="C8" s="122"/>
      <c r="D8" s="123">
        <v>13418</v>
      </c>
      <c r="E8" s="124"/>
      <c r="F8" s="125">
        <v>24121</v>
      </c>
      <c r="G8" s="126"/>
      <c r="H8" s="127"/>
    </row>
    <row r="9" spans="1:8">
      <c r="A9" s="108" t="s">
        <v>509</v>
      </c>
      <c r="B9" s="113"/>
      <c r="C9" s="114"/>
      <c r="D9" s="115">
        <v>14591</v>
      </c>
      <c r="E9" s="116"/>
      <c r="F9" s="117">
        <v>53270</v>
      </c>
      <c r="G9" s="118"/>
      <c r="H9" s="119"/>
    </row>
    <row r="10" spans="1:8">
      <c r="A10" s="120"/>
      <c r="B10" s="121"/>
      <c r="C10" s="122"/>
      <c r="D10" s="123">
        <v>12284</v>
      </c>
      <c r="E10" s="124"/>
      <c r="F10" s="125">
        <v>24316</v>
      </c>
      <c r="G10" s="126"/>
      <c r="H10" s="127"/>
    </row>
    <row r="11" spans="1:8">
      <c r="A11" s="108" t="s">
        <v>510</v>
      </c>
      <c r="B11" s="113"/>
      <c r="C11" s="114"/>
      <c r="D11" s="115">
        <v>30003</v>
      </c>
      <c r="E11" s="116"/>
      <c r="F11" s="117">
        <v>53292</v>
      </c>
      <c r="G11" s="118"/>
      <c r="H11" s="119"/>
    </row>
    <row r="12" spans="1:8">
      <c r="A12" s="120"/>
      <c r="B12" s="121"/>
      <c r="C12" s="128"/>
      <c r="D12" s="123">
        <v>22488</v>
      </c>
      <c r="E12" s="124"/>
      <c r="F12" s="125">
        <v>28900</v>
      </c>
      <c r="G12" s="126"/>
      <c r="H12" s="127"/>
    </row>
    <row r="13" spans="1:8">
      <c r="A13" s="108"/>
      <c r="B13" s="113"/>
      <c r="C13" s="129"/>
      <c r="D13" s="130">
        <v>24869</v>
      </c>
      <c r="E13" s="131"/>
      <c r="F13" s="132">
        <v>49129</v>
      </c>
      <c r="G13" s="133"/>
      <c r="H13" s="119"/>
    </row>
    <row r="14" spans="1:8">
      <c r="A14" s="120"/>
      <c r="B14" s="121"/>
      <c r="C14" s="122"/>
      <c r="D14" s="123">
        <v>16020</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8.41</v>
      </c>
      <c r="C19" s="134">
        <f>ROUND(VALUE(SUBSTITUTE(実質収支比率等に係る経年分析!G$48,"▲","-")),2)</f>
        <v>7.83</v>
      </c>
      <c r="D19" s="134">
        <f>ROUND(VALUE(SUBSTITUTE(実質収支比率等に係る経年分析!H$48,"▲","-")),2)</f>
        <v>9.7100000000000009</v>
      </c>
      <c r="E19" s="134">
        <f>ROUND(VALUE(SUBSTITUTE(実質収支比率等に係る経年分析!I$48,"▲","-")),2)</f>
        <v>8.3000000000000007</v>
      </c>
      <c r="F19" s="134">
        <f>ROUND(VALUE(SUBSTITUTE(実質収支比率等に係る経年分析!J$48,"▲","-")),2)</f>
        <v>7.02</v>
      </c>
    </row>
    <row r="20" spans="1:11">
      <c r="A20" s="134" t="s">
        <v>43</v>
      </c>
      <c r="B20" s="134">
        <f>ROUND(VALUE(SUBSTITUTE(実質収支比率等に係る経年分析!F$47,"▲","-")),2)</f>
        <v>8.3000000000000007</v>
      </c>
      <c r="C20" s="134">
        <f>ROUND(VALUE(SUBSTITUTE(実質収支比率等に係る経年分析!G$47,"▲","-")),2)</f>
        <v>5.34</v>
      </c>
      <c r="D20" s="134">
        <f>ROUND(VALUE(SUBSTITUTE(実質収支比率等に係る経年分析!H$47,"▲","-")),2)</f>
        <v>6.45</v>
      </c>
      <c r="E20" s="134">
        <f>ROUND(VALUE(SUBSTITUTE(実質収支比率等に係る経年分析!I$47,"▲","-")),2)</f>
        <v>7.7</v>
      </c>
      <c r="F20" s="134">
        <f>ROUND(VALUE(SUBSTITUTE(実質収支比率等に係る経年分析!J$47,"▲","-")),2)</f>
        <v>4.29</v>
      </c>
    </row>
    <row r="21" spans="1:11">
      <c r="A21" s="134" t="s">
        <v>44</v>
      </c>
      <c r="B21" s="134">
        <f>IF(ISNUMBER(VALUE(SUBSTITUTE(実質収支比率等に係る経年分析!F$49,"▲","-"))),ROUND(VALUE(SUBSTITUTE(実質収支比率等に係る経年分析!F$49,"▲","-")),2),NA())</f>
        <v>0.19</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3.05</v>
      </c>
      <c r="E21" s="134">
        <f>IF(ISNUMBER(VALUE(SUBSTITUTE(実質収支比率等に係る経年分析!I$49,"▲","-"))),ROUND(VALUE(SUBSTITUTE(実質収支比率等に係る経年分析!I$49,"▲","-")),2),NA())</f>
        <v>0.06</v>
      </c>
      <c r="F21" s="134">
        <f>IF(ISNUMBER(VALUE(SUBSTITUTE(実質収支比率等に係る経年分析!J$49,"▲","-"))),ROUND(VALUE(SUBSTITUTE(実質収支比率等に係る経年分析!J$49,"▲","-")),2),NA())</f>
        <v>-4.67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中部特定土地区画整理事業特別会計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0.57999999999999996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1.1100000000000001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8.7200000000000006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36.950000000000003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809</v>
      </c>
      <c r="E42" s="136"/>
      <c r="F42" s="136"/>
      <c r="G42" s="136">
        <f>'実質公債費比率（分子）の構造'!L$52</f>
        <v>810</v>
      </c>
      <c r="H42" s="136"/>
      <c r="I42" s="136"/>
      <c r="J42" s="136">
        <f>'実質公債費比率（分子）の構造'!M$52</f>
        <v>823</v>
      </c>
      <c r="K42" s="136"/>
      <c r="L42" s="136"/>
      <c r="M42" s="136">
        <f>'実質公債費比率（分子）の構造'!N$52</f>
        <v>826</v>
      </c>
      <c r="N42" s="136"/>
      <c r="O42" s="136"/>
      <c r="P42" s="136">
        <f>'実質公債費比率（分子）の構造'!O$52</f>
        <v>871</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155</v>
      </c>
      <c r="C44" s="136"/>
      <c r="D44" s="136"/>
      <c r="E44" s="136">
        <f>'実質公債費比率（分子）の構造'!L$50</f>
        <v>38</v>
      </c>
      <c r="F44" s="136"/>
      <c r="G44" s="136"/>
      <c r="H44" s="136">
        <f>'実質公債費比率（分子）の構造'!M$50</f>
        <v>38</v>
      </c>
      <c r="I44" s="136"/>
      <c r="J44" s="136"/>
      <c r="K44" s="136">
        <f>'実質公債費比率（分子）の構造'!N$50</f>
        <v>38</v>
      </c>
      <c r="L44" s="136"/>
      <c r="M44" s="136"/>
      <c r="N44" s="136">
        <f>'実質公債費比率（分子）の構造'!O$50</f>
        <v>37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208</v>
      </c>
      <c r="C46" s="136"/>
      <c r="D46" s="136"/>
      <c r="E46" s="136">
        <f>'実質公債費比率（分子）の構造'!L$48</f>
        <v>218</v>
      </c>
      <c r="F46" s="136"/>
      <c r="G46" s="136"/>
      <c r="H46" s="136">
        <f>'実質公債費比率（分子）の構造'!M$48</f>
        <v>208</v>
      </c>
      <c r="I46" s="136"/>
      <c r="J46" s="136"/>
      <c r="K46" s="136">
        <f>'実質公債費比率（分子）の構造'!N$48</f>
        <v>188</v>
      </c>
      <c r="L46" s="136"/>
      <c r="M46" s="136"/>
      <c r="N46" s="136">
        <f>'実質公債費比率（分子）の構造'!O$48</f>
        <v>182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1291</v>
      </c>
      <c r="C49" s="136"/>
      <c r="D49" s="136"/>
      <c r="E49" s="136">
        <f>'実質公債費比率（分子）の構造'!L$45</f>
        <v>1276</v>
      </c>
      <c r="F49" s="136"/>
      <c r="G49" s="136"/>
      <c r="H49" s="136">
        <f>'実質公債費比率（分子）の構造'!M$45</f>
        <v>1249</v>
      </c>
      <c r="I49" s="136"/>
      <c r="J49" s="136"/>
      <c r="K49" s="136">
        <f>'実質公債費比率（分子）の構造'!N$45</f>
        <v>1280</v>
      </c>
      <c r="L49" s="136"/>
      <c r="M49" s="136"/>
      <c r="N49" s="136">
        <f>'実質公債費比率（分子）の構造'!O$45</f>
        <v>1325</v>
      </c>
      <c r="O49" s="136"/>
      <c r="P49" s="136"/>
    </row>
    <row r="50" spans="1:16">
      <c r="A50" s="136" t="s">
        <v>59</v>
      </c>
      <c r="B50" s="136" t="e">
        <f>NA()</f>
        <v>#N/A</v>
      </c>
      <c r="C50" s="136">
        <f>IF(ISNUMBER('実質公債費比率（分子）の構造'!K$53),'実質公債費比率（分子）の構造'!K$53,NA())</f>
        <v>845</v>
      </c>
      <c r="D50" s="136" t="e">
        <f>NA()</f>
        <v>#N/A</v>
      </c>
      <c r="E50" s="136" t="e">
        <f>NA()</f>
        <v>#N/A</v>
      </c>
      <c r="F50" s="136">
        <f>IF(ISNUMBER('実質公債費比率（分子）の構造'!L$53),'実質公債費比率（分子）の構造'!L$53,NA())</f>
        <v>722</v>
      </c>
      <c r="G50" s="136" t="e">
        <f>NA()</f>
        <v>#N/A</v>
      </c>
      <c r="H50" s="136" t="e">
        <f>NA()</f>
        <v>#N/A</v>
      </c>
      <c r="I50" s="136">
        <f>IF(ISNUMBER('実質公債費比率（分子）の構造'!M$53),'実質公債費比率（分子）の構造'!M$53,NA())</f>
        <v>672</v>
      </c>
      <c r="J50" s="136" t="e">
        <f>NA()</f>
        <v>#N/A</v>
      </c>
      <c r="K50" s="136" t="e">
        <f>NA()</f>
        <v>#N/A</v>
      </c>
      <c r="L50" s="136">
        <f>IF(ISNUMBER('実質公債費比率（分子）の構造'!N$53),'実質公債費比率（分子）の構造'!N$53,NA())</f>
        <v>680</v>
      </c>
      <c r="M50" s="136" t="e">
        <f>NA()</f>
        <v>#N/A</v>
      </c>
      <c r="N50" s="136" t="e">
        <f>NA()</f>
        <v>#N/A</v>
      </c>
      <c r="O50" s="136">
        <f>IF(ISNUMBER('実質公債費比率（分子）の構造'!O$53),'実質公債費比率（分子）の構造'!O$53,NA())</f>
        <v>673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10057</v>
      </c>
      <c r="E56" s="135"/>
      <c r="F56" s="135"/>
      <c r="G56" s="135">
        <f>'将来負担比率（分子）の構造'!J$51</f>
        <v>10264</v>
      </c>
      <c r="H56" s="135"/>
      <c r="I56" s="135"/>
      <c r="J56" s="135">
        <f>'将来負担比率（分子）の構造'!K$51</f>
        <v>10323</v>
      </c>
      <c r="K56" s="135"/>
      <c r="L56" s="135"/>
      <c r="M56" s="135">
        <f>'将来負担比率（分子）の構造'!L$51</f>
        <v>10368</v>
      </c>
      <c r="N56" s="135"/>
      <c r="O56" s="135"/>
      <c r="P56" s="135">
        <f>'将来負担比率（分子）の構造'!M$51</f>
        <v>10458</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1065</v>
      </c>
      <c r="E58" s="135"/>
      <c r="F58" s="135"/>
      <c r="G58" s="135">
        <f>'将来負担比率（分子）の構造'!J$49</f>
        <v>924</v>
      </c>
      <c r="H58" s="135"/>
      <c r="I58" s="135"/>
      <c r="J58" s="135">
        <f>'将来負担比率（分子）の構造'!K$49</f>
        <v>905</v>
      </c>
      <c r="K58" s="135"/>
      <c r="L58" s="135"/>
      <c r="M58" s="135">
        <f>'将来負担比率（分子）の構造'!L$49</f>
        <v>1034</v>
      </c>
      <c r="N58" s="135"/>
      <c r="O58" s="135"/>
      <c r="P58" s="135">
        <f>'将来負担比率（分子）の構造'!M$49</f>
        <v>777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1358</v>
      </c>
      <c r="C62" s="135"/>
      <c r="D62" s="135"/>
      <c r="E62" s="135">
        <f>'将来負担比率（分子）の構造'!J$45</f>
        <v>1234</v>
      </c>
      <c r="F62" s="135"/>
      <c r="G62" s="135"/>
      <c r="H62" s="135">
        <f>'将来負担比率（分子）の構造'!K$45</f>
        <v>1064</v>
      </c>
      <c r="I62" s="135"/>
      <c r="J62" s="135"/>
      <c r="K62" s="135">
        <f>'将来負担比率（分子）の構造'!L$45</f>
        <v>899</v>
      </c>
      <c r="L62" s="135"/>
      <c r="M62" s="135"/>
      <c r="N62" s="135">
        <f>'将来負担比率（分子）の構造'!M$45</f>
        <v>616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4149</v>
      </c>
      <c r="C64" s="135"/>
      <c r="D64" s="135"/>
      <c r="E64" s="135">
        <f>'将来負担比率（分子）の構造'!J$43</f>
        <v>3625</v>
      </c>
      <c r="F64" s="135"/>
      <c r="G64" s="135"/>
      <c r="H64" s="135">
        <f>'将来負担比率（分子）の構造'!K$43</f>
        <v>3383</v>
      </c>
      <c r="I64" s="135"/>
      <c r="J64" s="135"/>
      <c r="K64" s="135">
        <f>'将来負担比率（分子）の構造'!L$43</f>
        <v>3159</v>
      </c>
      <c r="L64" s="135"/>
      <c r="M64" s="135"/>
      <c r="N64" s="135">
        <f>'将来負担比率（分子）の構造'!M$43</f>
        <v>2871</v>
      </c>
      <c r="O64" s="135"/>
      <c r="P64" s="135"/>
    </row>
    <row r="65" spans="1:16">
      <c r="A65" s="135" t="s">
        <v>26</v>
      </c>
      <c r="B65" s="135">
        <f>'将来負担比率（分子）の構造'!I$42</f>
        <v>276</v>
      </c>
      <c r="C65" s="135"/>
      <c r="D65" s="135"/>
      <c r="E65" s="135">
        <f>'将来負担比率（分子）の構造'!J$42</f>
        <v>238</v>
      </c>
      <c r="F65" s="135"/>
      <c r="G65" s="135"/>
      <c r="H65" s="135">
        <f>'将来負担比率（分子）の構造'!K$42</f>
        <v>200</v>
      </c>
      <c r="I65" s="135"/>
      <c r="J65" s="135"/>
      <c r="K65" s="135">
        <f>'将来負担比率（分子）の構造'!L$42</f>
        <v>163</v>
      </c>
      <c r="L65" s="135"/>
      <c r="M65" s="135"/>
      <c r="N65" s="135">
        <f>'将来負担比率（分子）の構造'!M$42</f>
        <v>125</v>
      </c>
      <c r="O65" s="135"/>
      <c r="P65" s="135"/>
    </row>
    <row r="66" spans="1:16">
      <c r="A66" s="135" t="s">
        <v>25</v>
      </c>
      <c r="B66" s="135">
        <f>'将来負担比率（分子）の構造'!I$41</f>
        <v>12888</v>
      </c>
      <c r="C66" s="135"/>
      <c r="D66" s="135"/>
      <c r="E66" s="135">
        <f>'将来負担比率（分子）の構造'!J$41</f>
        <v>12829</v>
      </c>
      <c r="F66" s="135"/>
      <c r="G66" s="135"/>
      <c r="H66" s="135">
        <f>'将来負担比率（分子）の構造'!K$41</f>
        <v>12591</v>
      </c>
      <c r="I66" s="135"/>
      <c r="J66" s="135"/>
      <c r="K66" s="135">
        <f>'将来負担比率（分子）の構造'!L$41</f>
        <v>12288</v>
      </c>
      <c r="L66" s="135"/>
      <c r="M66" s="135"/>
      <c r="N66" s="135">
        <f>'将来負担比率（分子）の構造'!M$41</f>
        <v>12305</v>
      </c>
      <c r="O66" s="135"/>
      <c r="P66" s="135"/>
    </row>
    <row r="67" spans="1:16">
      <c r="A67" s="135" t="s">
        <v>63</v>
      </c>
      <c r="B67" s="135" t="e">
        <f>NA()</f>
        <v>#N/A</v>
      </c>
      <c r="C67" s="135">
        <f>IF(ISNUMBER('将来負担比率（分子）の構造'!I$52), IF('将来負担比率（分子）の構造'!I$52 &lt; 0, 0, '将来負担比率（分子）の構造'!I$52), NA())</f>
        <v>7548</v>
      </c>
      <c r="D67" s="135" t="e">
        <f>NA()</f>
        <v>#N/A</v>
      </c>
      <c r="E67" s="135" t="e">
        <f>NA()</f>
        <v>#N/A</v>
      </c>
      <c r="F67" s="135">
        <f>IF(ISNUMBER('将来負担比率（分子）の構造'!J$52), IF('将来負担比率（分子）の構造'!J$52 &lt; 0, 0, '将来負担比率（分子）の構造'!J$52), NA())</f>
        <v>6738</v>
      </c>
      <c r="G67" s="135" t="e">
        <f>NA()</f>
        <v>#N/A</v>
      </c>
      <c r="H67" s="135" t="e">
        <f>NA()</f>
        <v>#N/A</v>
      </c>
      <c r="I67" s="135">
        <f>IF(ISNUMBER('将来負担比率（分子）の構造'!K$52), IF('将来負担比率（分子）の構造'!K$52 &lt; 0, 0, '将来負担比率（分子）の構造'!K$52), NA())</f>
        <v>6012</v>
      </c>
      <c r="J67" s="135" t="e">
        <f>NA()</f>
        <v>#N/A</v>
      </c>
      <c r="K67" s="135" t="e">
        <f>NA()</f>
        <v>#N/A</v>
      </c>
      <c r="L67" s="135">
        <f>IF(ISNUMBER('将来負担比率（分子）の構造'!L$52), IF('将来負担比率（分子）の構造'!L$52 &lt; 0, 0, '将来負担比率（分子）の構造'!L$52), NA())</f>
        <v>5106</v>
      </c>
      <c r="M67" s="135" t="e">
        <f>NA()</f>
        <v>#N/A</v>
      </c>
      <c r="N67" s="135" t="e">
        <f>NA()</f>
        <v>#N/A</v>
      </c>
      <c r="O67" s="135">
        <f>IF(ISNUMBER('将来負担比率（分子）の構造'!M$52), IF('将来負担比率（分子）の構造'!M$52 &lt; 0, 0, '将来負担比率（分子）の構造'!M$52), NA())</f>
        <v>4682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5568214</v>
      </c>
      <c r="S5" s="639"/>
      <c r="T5" s="639"/>
      <c r="U5" s="639"/>
      <c r="V5" s="639"/>
      <c r="W5" s="639"/>
      <c r="X5" s="639"/>
      <c r="Y5" s="686"/>
      <c r="Z5" s="699">
        <v>47.4</v>
      </c>
      <c r="AA5" s="699"/>
      <c r="AB5" s="699"/>
      <c r="AC5" s="699"/>
      <c r="AD5" s="700">
        <v>5568214</v>
      </c>
      <c r="AE5" s="700"/>
      <c r="AF5" s="700"/>
      <c r="AG5" s="700"/>
      <c r="AH5" s="700"/>
      <c r="AI5" s="700"/>
      <c r="AJ5" s="700"/>
      <c r="AK5" s="700"/>
      <c r="AL5" s="687">
        <v>79.3</v>
      </c>
      <c r="AM5" s="656"/>
      <c r="AN5" s="656"/>
      <c r="AO5" s="688"/>
      <c r="AP5" s="675" t="s">
        <v>207</v>
      </c>
      <c r="AQ5" s="676"/>
      <c r="AR5" s="676"/>
      <c r="AS5" s="676"/>
      <c r="AT5" s="676"/>
      <c r="AU5" s="676"/>
      <c r="AV5" s="676"/>
      <c r="AW5" s="676"/>
      <c r="AX5" s="676"/>
      <c r="AY5" s="676"/>
      <c r="AZ5" s="676"/>
      <c r="BA5" s="676"/>
      <c r="BB5" s="676"/>
      <c r="BC5" s="676"/>
      <c r="BD5" s="676"/>
      <c r="BE5" s="676"/>
      <c r="BF5" s="677"/>
      <c r="BG5" s="588">
        <v>5568214</v>
      </c>
      <c r="BH5" s="589"/>
      <c r="BI5" s="589"/>
      <c r="BJ5" s="589"/>
      <c r="BK5" s="589"/>
      <c r="BL5" s="589"/>
      <c r="BM5" s="589"/>
      <c r="BN5" s="590"/>
      <c r="BO5" s="641">
        <v>100</v>
      </c>
      <c r="BP5" s="641"/>
      <c r="BQ5" s="641"/>
      <c r="BR5" s="641"/>
      <c r="BS5" s="642">
        <v>57723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99358</v>
      </c>
      <c r="S6" s="589"/>
      <c r="T6" s="589"/>
      <c r="U6" s="589"/>
      <c r="V6" s="589"/>
      <c r="W6" s="589"/>
      <c r="X6" s="589"/>
      <c r="Y6" s="590"/>
      <c r="Z6" s="641">
        <v>0.8</v>
      </c>
      <c r="AA6" s="641"/>
      <c r="AB6" s="641"/>
      <c r="AC6" s="641"/>
      <c r="AD6" s="642">
        <v>99358</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5568214</v>
      </c>
      <c r="BH6" s="589"/>
      <c r="BI6" s="589"/>
      <c r="BJ6" s="589"/>
      <c r="BK6" s="589"/>
      <c r="BL6" s="589"/>
      <c r="BM6" s="589"/>
      <c r="BN6" s="590"/>
      <c r="BO6" s="641">
        <v>100</v>
      </c>
      <c r="BP6" s="641"/>
      <c r="BQ6" s="641"/>
      <c r="BR6" s="641"/>
      <c r="BS6" s="642">
        <v>57723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125710</v>
      </c>
      <c r="CS6" s="589"/>
      <c r="CT6" s="589"/>
      <c r="CU6" s="589"/>
      <c r="CV6" s="589"/>
      <c r="CW6" s="589"/>
      <c r="CX6" s="589"/>
      <c r="CY6" s="590"/>
      <c r="CZ6" s="641">
        <v>1.1000000000000001</v>
      </c>
      <c r="DA6" s="641"/>
      <c r="DB6" s="641"/>
      <c r="DC6" s="641"/>
      <c r="DD6" s="594">
        <v>3499</v>
      </c>
      <c r="DE6" s="589"/>
      <c r="DF6" s="589"/>
      <c r="DG6" s="589"/>
      <c r="DH6" s="589"/>
      <c r="DI6" s="589"/>
      <c r="DJ6" s="589"/>
      <c r="DK6" s="589"/>
      <c r="DL6" s="589"/>
      <c r="DM6" s="589"/>
      <c r="DN6" s="589"/>
      <c r="DO6" s="589"/>
      <c r="DP6" s="590"/>
      <c r="DQ6" s="594">
        <v>125710</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9218</v>
      </c>
      <c r="S7" s="589"/>
      <c r="T7" s="589"/>
      <c r="U7" s="589"/>
      <c r="V7" s="589"/>
      <c r="W7" s="589"/>
      <c r="X7" s="589"/>
      <c r="Y7" s="590"/>
      <c r="Z7" s="641">
        <v>0.1</v>
      </c>
      <c r="AA7" s="641"/>
      <c r="AB7" s="641"/>
      <c r="AC7" s="641"/>
      <c r="AD7" s="642">
        <v>9218</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2848482</v>
      </c>
      <c r="BH7" s="589"/>
      <c r="BI7" s="589"/>
      <c r="BJ7" s="589"/>
      <c r="BK7" s="589"/>
      <c r="BL7" s="589"/>
      <c r="BM7" s="589"/>
      <c r="BN7" s="590"/>
      <c r="BO7" s="641">
        <v>51.2</v>
      </c>
      <c r="BP7" s="641"/>
      <c r="BQ7" s="641"/>
      <c r="BR7" s="641"/>
      <c r="BS7" s="642">
        <v>57723</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1841282</v>
      </c>
      <c r="CS7" s="589"/>
      <c r="CT7" s="589"/>
      <c r="CU7" s="589"/>
      <c r="CV7" s="589"/>
      <c r="CW7" s="589"/>
      <c r="CX7" s="589"/>
      <c r="CY7" s="590"/>
      <c r="CZ7" s="641">
        <v>16.399999999999999</v>
      </c>
      <c r="DA7" s="641"/>
      <c r="DB7" s="641"/>
      <c r="DC7" s="641"/>
      <c r="DD7" s="594">
        <v>444751</v>
      </c>
      <c r="DE7" s="589"/>
      <c r="DF7" s="589"/>
      <c r="DG7" s="589"/>
      <c r="DH7" s="589"/>
      <c r="DI7" s="589"/>
      <c r="DJ7" s="589"/>
      <c r="DK7" s="589"/>
      <c r="DL7" s="589"/>
      <c r="DM7" s="589"/>
      <c r="DN7" s="589"/>
      <c r="DO7" s="589"/>
      <c r="DP7" s="590"/>
      <c r="DQ7" s="594">
        <v>1455347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41978</v>
      </c>
      <c r="S8" s="589"/>
      <c r="T8" s="589"/>
      <c r="U8" s="589"/>
      <c r="V8" s="589"/>
      <c r="W8" s="589"/>
      <c r="X8" s="589"/>
      <c r="Y8" s="590"/>
      <c r="Z8" s="641">
        <v>0.4</v>
      </c>
      <c r="AA8" s="641"/>
      <c r="AB8" s="641"/>
      <c r="AC8" s="641"/>
      <c r="AD8" s="642">
        <v>41978</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72475</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3998156</v>
      </c>
      <c r="CS8" s="589"/>
      <c r="CT8" s="589"/>
      <c r="CU8" s="589"/>
      <c r="CV8" s="589"/>
      <c r="CW8" s="589"/>
      <c r="CX8" s="589"/>
      <c r="CY8" s="590"/>
      <c r="CZ8" s="641">
        <v>35.6</v>
      </c>
      <c r="DA8" s="641"/>
      <c r="DB8" s="641"/>
      <c r="DC8" s="641"/>
      <c r="DD8" s="594">
        <v>116322</v>
      </c>
      <c r="DE8" s="589"/>
      <c r="DF8" s="589"/>
      <c r="DG8" s="589"/>
      <c r="DH8" s="589"/>
      <c r="DI8" s="589"/>
      <c r="DJ8" s="589"/>
      <c r="DK8" s="589"/>
      <c r="DL8" s="589"/>
      <c r="DM8" s="589"/>
      <c r="DN8" s="589"/>
      <c r="DO8" s="589"/>
      <c r="DP8" s="590"/>
      <c r="DQ8" s="594">
        <v>2002471</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25762</v>
      </c>
      <c r="S9" s="589"/>
      <c r="T9" s="589"/>
      <c r="U9" s="589"/>
      <c r="V9" s="589"/>
      <c r="W9" s="589"/>
      <c r="X9" s="589"/>
      <c r="Y9" s="590"/>
      <c r="Z9" s="641">
        <v>0.2</v>
      </c>
      <c r="AA9" s="641"/>
      <c r="AB9" s="641"/>
      <c r="AC9" s="641"/>
      <c r="AD9" s="642">
        <v>25762</v>
      </c>
      <c r="AE9" s="642"/>
      <c r="AF9" s="642"/>
      <c r="AG9" s="642"/>
      <c r="AH9" s="642"/>
      <c r="AI9" s="642"/>
      <c r="AJ9" s="642"/>
      <c r="AK9" s="642"/>
      <c r="AL9" s="611">
        <v>0.4</v>
      </c>
      <c r="AM9" s="643"/>
      <c r="AN9" s="643"/>
      <c r="AO9" s="644"/>
      <c r="AP9" s="585" t="s">
        <v>221</v>
      </c>
      <c r="AQ9" s="586"/>
      <c r="AR9" s="586"/>
      <c r="AS9" s="586"/>
      <c r="AT9" s="586"/>
      <c r="AU9" s="586"/>
      <c r="AV9" s="586"/>
      <c r="AW9" s="586"/>
      <c r="AX9" s="586"/>
      <c r="AY9" s="586"/>
      <c r="AZ9" s="586"/>
      <c r="BA9" s="586"/>
      <c r="BB9" s="586"/>
      <c r="BC9" s="586"/>
      <c r="BD9" s="586"/>
      <c r="BE9" s="586"/>
      <c r="BF9" s="587"/>
      <c r="BG9" s="588">
        <v>2275306</v>
      </c>
      <c r="BH9" s="589"/>
      <c r="BI9" s="589"/>
      <c r="BJ9" s="589"/>
      <c r="BK9" s="589"/>
      <c r="BL9" s="589"/>
      <c r="BM9" s="589"/>
      <c r="BN9" s="590"/>
      <c r="BO9" s="641">
        <v>40.9</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1061481</v>
      </c>
      <c r="CS9" s="589"/>
      <c r="CT9" s="589"/>
      <c r="CU9" s="589"/>
      <c r="CV9" s="589"/>
      <c r="CW9" s="589"/>
      <c r="CX9" s="589"/>
      <c r="CY9" s="590"/>
      <c r="CZ9" s="641">
        <v>9.5</v>
      </c>
      <c r="DA9" s="641"/>
      <c r="DB9" s="641"/>
      <c r="DC9" s="641"/>
      <c r="DD9" s="594">
        <v>32466</v>
      </c>
      <c r="DE9" s="589"/>
      <c r="DF9" s="589"/>
      <c r="DG9" s="589"/>
      <c r="DH9" s="589"/>
      <c r="DI9" s="589"/>
      <c r="DJ9" s="589"/>
      <c r="DK9" s="589"/>
      <c r="DL9" s="589"/>
      <c r="DM9" s="589"/>
      <c r="DN9" s="589"/>
      <c r="DO9" s="589"/>
      <c r="DP9" s="590"/>
      <c r="DQ9" s="594">
        <v>985628</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418062</v>
      </c>
      <c r="S10" s="589"/>
      <c r="T10" s="589"/>
      <c r="U10" s="589"/>
      <c r="V10" s="589"/>
      <c r="W10" s="589"/>
      <c r="X10" s="589"/>
      <c r="Y10" s="590"/>
      <c r="Z10" s="641">
        <v>3.6</v>
      </c>
      <c r="AA10" s="641"/>
      <c r="AB10" s="641"/>
      <c r="AC10" s="641"/>
      <c r="AD10" s="642">
        <v>418062</v>
      </c>
      <c r="AE10" s="642"/>
      <c r="AF10" s="642"/>
      <c r="AG10" s="642"/>
      <c r="AH10" s="642"/>
      <c r="AI10" s="642"/>
      <c r="AJ10" s="642"/>
      <c r="AK10" s="642"/>
      <c r="AL10" s="611">
        <v>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106394</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15002</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5002</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394307</v>
      </c>
      <c r="BH11" s="589"/>
      <c r="BI11" s="589"/>
      <c r="BJ11" s="589"/>
      <c r="BK11" s="589"/>
      <c r="BL11" s="589"/>
      <c r="BM11" s="589"/>
      <c r="BN11" s="590"/>
      <c r="BO11" s="641">
        <v>7.1</v>
      </c>
      <c r="BP11" s="641"/>
      <c r="BQ11" s="641"/>
      <c r="BR11" s="641"/>
      <c r="BS11" s="594">
        <v>57723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97083</v>
      </c>
      <c r="CS11" s="589"/>
      <c r="CT11" s="589"/>
      <c r="CU11" s="589"/>
      <c r="CV11" s="589"/>
      <c r="CW11" s="589"/>
      <c r="CX11" s="589"/>
      <c r="CY11" s="590"/>
      <c r="CZ11" s="641">
        <v>0.9</v>
      </c>
      <c r="DA11" s="641"/>
      <c r="DB11" s="641"/>
      <c r="DC11" s="641"/>
      <c r="DD11" s="594">
        <v>4076</v>
      </c>
      <c r="DE11" s="589"/>
      <c r="DF11" s="589"/>
      <c r="DG11" s="589"/>
      <c r="DH11" s="589"/>
      <c r="DI11" s="589"/>
      <c r="DJ11" s="589"/>
      <c r="DK11" s="589"/>
      <c r="DL11" s="589"/>
      <c r="DM11" s="589"/>
      <c r="DN11" s="589"/>
      <c r="DO11" s="589"/>
      <c r="DP11" s="590"/>
      <c r="DQ11" s="594">
        <v>62018</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2395869</v>
      </c>
      <c r="BH12" s="589"/>
      <c r="BI12" s="589"/>
      <c r="BJ12" s="589"/>
      <c r="BK12" s="589"/>
      <c r="BL12" s="589"/>
      <c r="BM12" s="589"/>
      <c r="BN12" s="590"/>
      <c r="BO12" s="641">
        <v>43</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55077</v>
      </c>
      <c r="CS12" s="589"/>
      <c r="CT12" s="589"/>
      <c r="CU12" s="589"/>
      <c r="CV12" s="589"/>
      <c r="CW12" s="589"/>
      <c r="CX12" s="589"/>
      <c r="CY12" s="590"/>
      <c r="CZ12" s="641">
        <v>0.5</v>
      </c>
      <c r="DA12" s="641"/>
      <c r="DB12" s="641"/>
      <c r="DC12" s="641"/>
      <c r="DD12" s="594" t="s">
        <v>111</v>
      </c>
      <c r="DE12" s="589"/>
      <c r="DF12" s="589"/>
      <c r="DG12" s="589"/>
      <c r="DH12" s="589"/>
      <c r="DI12" s="589"/>
      <c r="DJ12" s="589"/>
      <c r="DK12" s="589"/>
      <c r="DL12" s="589"/>
      <c r="DM12" s="589"/>
      <c r="DN12" s="589"/>
      <c r="DO12" s="589"/>
      <c r="DP12" s="590"/>
      <c r="DQ12" s="594">
        <v>44770</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19406</v>
      </c>
      <c r="S13" s="589"/>
      <c r="T13" s="589"/>
      <c r="U13" s="589"/>
      <c r="V13" s="589"/>
      <c r="W13" s="589"/>
      <c r="X13" s="589"/>
      <c r="Y13" s="590"/>
      <c r="Z13" s="641">
        <v>0.2</v>
      </c>
      <c r="AA13" s="641"/>
      <c r="AB13" s="641"/>
      <c r="AC13" s="641"/>
      <c r="AD13" s="642">
        <v>19406</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2385328</v>
      </c>
      <c r="BH13" s="589"/>
      <c r="BI13" s="589"/>
      <c r="BJ13" s="589"/>
      <c r="BK13" s="589"/>
      <c r="BL13" s="589"/>
      <c r="BM13" s="589"/>
      <c r="BN13" s="590"/>
      <c r="BO13" s="641">
        <v>42.8</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1109687</v>
      </c>
      <c r="CS13" s="589"/>
      <c r="CT13" s="589"/>
      <c r="CU13" s="589"/>
      <c r="CV13" s="589"/>
      <c r="CW13" s="589"/>
      <c r="CX13" s="589"/>
      <c r="CY13" s="590"/>
      <c r="CZ13" s="641">
        <v>9.9</v>
      </c>
      <c r="DA13" s="641"/>
      <c r="DB13" s="641"/>
      <c r="DC13" s="641"/>
      <c r="DD13" s="594">
        <v>447728</v>
      </c>
      <c r="DE13" s="589"/>
      <c r="DF13" s="589"/>
      <c r="DG13" s="589"/>
      <c r="DH13" s="589"/>
      <c r="DI13" s="589"/>
      <c r="DJ13" s="589"/>
      <c r="DK13" s="589"/>
      <c r="DL13" s="589"/>
      <c r="DM13" s="589"/>
      <c r="DN13" s="589"/>
      <c r="DO13" s="589"/>
      <c r="DP13" s="590"/>
      <c r="DQ13" s="594">
        <v>820184</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60081</v>
      </c>
      <c r="BH14" s="589"/>
      <c r="BI14" s="589"/>
      <c r="BJ14" s="589"/>
      <c r="BK14" s="589"/>
      <c r="BL14" s="589"/>
      <c r="BM14" s="589"/>
      <c r="BN14" s="590"/>
      <c r="BO14" s="641">
        <v>1.1000000000000001</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720581</v>
      </c>
      <c r="CS14" s="589"/>
      <c r="CT14" s="589"/>
      <c r="CU14" s="589"/>
      <c r="CV14" s="589"/>
      <c r="CW14" s="589"/>
      <c r="CX14" s="589"/>
      <c r="CY14" s="590"/>
      <c r="CZ14" s="641">
        <v>6.4</v>
      </c>
      <c r="DA14" s="641"/>
      <c r="DB14" s="641"/>
      <c r="DC14" s="641"/>
      <c r="DD14" s="594">
        <v>215496</v>
      </c>
      <c r="DE14" s="589"/>
      <c r="DF14" s="589"/>
      <c r="DG14" s="589"/>
      <c r="DH14" s="589"/>
      <c r="DI14" s="589"/>
      <c r="DJ14" s="589"/>
      <c r="DK14" s="589"/>
      <c r="DL14" s="589"/>
      <c r="DM14" s="589"/>
      <c r="DN14" s="589"/>
      <c r="DO14" s="589"/>
      <c r="DP14" s="590"/>
      <c r="DQ14" s="594">
        <v>533630</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44894</v>
      </c>
      <c r="S15" s="589"/>
      <c r="T15" s="589"/>
      <c r="U15" s="589"/>
      <c r="V15" s="589"/>
      <c r="W15" s="589"/>
      <c r="X15" s="589"/>
      <c r="Y15" s="590"/>
      <c r="Z15" s="641">
        <v>0.4</v>
      </c>
      <c r="AA15" s="641"/>
      <c r="AB15" s="641"/>
      <c r="AC15" s="641"/>
      <c r="AD15" s="642">
        <v>44894</v>
      </c>
      <c r="AE15" s="642"/>
      <c r="AF15" s="642"/>
      <c r="AG15" s="642"/>
      <c r="AH15" s="642"/>
      <c r="AI15" s="642"/>
      <c r="AJ15" s="642"/>
      <c r="AK15" s="642"/>
      <c r="AL15" s="611">
        <v>0.6</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263782</v>
      </c>
      <c r="BH15" s="589"/>
      <c r="BI15" s="589"/>
      <c r="BJ15" s="589"/>
      <c r="BK15" s="589"/>
      <c r="BL15" s="589"/>
      <c r="BM15" s="589"/>
      <c r="BN15" s="590"/>
      <c r="BO15" s="641">
        <v>4.7</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1015971</v>
      </c>
      <c r="CS15" s="589"/>
      <c r="CT15" s="589"/>
      <c r="CU15" s="589"/>
      <c r="CV15" s="589"/>
      <c r="CW15" s="589"/>
      <c r="CX15" s="589"/>
      <c r="CY15" s="590"/>
      <c r="CZ15" s="641">
        <v>9</v>
      </c>
      <c r="DA15" s="641"/>
      <c r="DB15" s="641"/>
      <c r="DC15" s="641"/>
      <c r="DD15" s="594">
        <v>58416</v>
      </c>
      <c r="DE15" s="589"/>
      <c r="DF15" s="589"/>
      <c r="DG15" s="589"/>
      <c r="DH15" s="589"/>
      <c r="DI15" s="589"/>
      <c r="DJ15" s="589"/>
      <c r="DK15" s="589"/>
      <c r="DL15" s="589"/>
      <c r="DM15" s="589"/>
      <c r="DN15" s="589"/>
      <c r="DO15" s="589"/>
      <c r="DP15" s="590"/>
      <c r="DQ15" s="594">
        <v>920694</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864068</v>
      </c>
      <c r="S16" s="589"/>
      <c r="T16" s="589"/>
      <c r="U16" s="589"/>
      <c r="V16" s="589"/>
      <c r="W16" s="589"/>
      <c r="X16" s="589"/>
      <c r="Y16" s="590"/>
      <c r="Z16" s="641">
        <v>7.3</v>
      </c>
      <c r="AA16" s="641"/>
      <c r="AB16" s="641"/>
      <c r="AC16" s="641"/>
      <c r="AD16" s="642">
        <v>748595</v>
      </c>
      <c r="AE16" s="642"/>
      <c r="AF16" s="642"/>
      <c r="AG16" s="642"/>
      <c r="AH16" s="642"/>
      <c r="AI16" s="642"/>
      <c r="AJ16" s="642"/>
      <c r="AK16" s="642"/>
      <c r="AL16" s="611">
        <v>10.7</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748595</v>
      </c>
      <c r="S17" s="589"/>
      <c r="T17" s="589"/>
      <c r="U17" s="589"/>
      <c r="V17" s="589"/>
      <c r="W17" s="589"/>
      <c r="X17" s="589"/>
      <c r="Y17" s="590"/>
      <c r="Z17" s="641">
        <v>6.4</v>
      </c>
      <c r="AA17" s="641"/>
      <c r="AB17" s="641"/>
      <c r="AC17" s="641"/>
      <c r="AD17" s="642">
        <v>748595</v>
      </c>
      <c r="AE17" s="642"/>
      <c r="AF17" s="642"/>
      <c r="AG17" s="642"/>
      <c r="AH17" s="642"/>
      <c r="AI17" s="642"/>
      <c r="AJ17" s="642"/>
      <c r="AK17" s="642"/>
      <c r="AL17" s="611">
        <v>10.7</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1190004</v>
      </c>
      <c r="CS17" s="589"/>
      <c r="CT17" s="589"/>
      <c r="CU17" s="589"/>
      <c r="CV17" s="589"/>
      <c r="CW17" s="589"/>
      <c r="CX17" s="589"/>
      <c r="CY17" s="590"/>
      <c r="CZ17" s="641">
        <v>10.6</v>
      </c>
      <c r="DA17" s="641"/>
      <c r="DB17" s="641"/>
      <c r="DC17" s="641"/>
      <c r="DD17" s="594" t="s">
        <v>111</v>
      </c>
      <c r="DE17" s="589"/>
      <c r="DF17" s="589"/>
      <c r="DG17" s="589"/>
      <c r="DH17" s="589"/>
      <c r="DI17" s="589"/>
      <c r="DJ17" s="589"/>
      <c r="DK17" s="589"/>
      <c r="DL17" s="589"/>
      <c r="DM17" s="589"/>
      <c r="DN17" s="589"/>
      <c r="DO17" s="589"/>
      <c r="DP17" s="590"/>
      <c r="DQ17" s="594">
        <v>1190004</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115429</v>
      </c>
      <c r="S18" s="589"/>
      <c r="T18" s="589"/>
      <c r="U18" s="589"/>
      <c r="V18" s="589"/>
      <c r="W18" s="589"/>
      <c r="X18" s="589"/>
      <c r="Y18" s="590"/>
      <c r="Z18" s="641">
        <v>1</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44</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7090960</v>
      </c>
      <c r="S20" s="589"/>
      <c r="T20" s="589"/>
      <c r="U20" s="589"/>
      <c r="V20" s="589"/>
      <c r="W20" s="589"/>
      <c r="X20" s="589"/>
      <c r="Y20" s="590"/>
      <c r="Z20" s="641">
        <v>60.3</v>
      </c>
      <c r="AA20" s="641"/>
      <c r="AB20" s="641"/>
      <c r="AC20" s="641"/>
      <c r="AD20" s="642">
        <v>6975487</v>
      </c>
      <c r="AE20" s="642"/>
      <c r="AF20" s="642"/>
      <c r="AG20" s="642"/>
      <c r="AH20" s="642"/>
      <c r="AI20" s="642"/>
      <c r="AJ20" s="642"/>
      <c r="AK20" s="642"/>
      <c r="AL20" s="611">
        <v>99.4</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11230034</v>
      </c>
      <c r="CS20" s="589"/>
      <c r="CT20" s="589"/>
      <c r="CU20" s="589"/>
      <c r="CV20" s="589"/>
      <c r="CW20" s="589"/>
      <c r="CX20" s="589"/>
      <c r="CY20" s="590"/>
      <c r="CZ20" s="641">
        <v>100</v>
      </c>
      <c r="DA20" s="641"/>
      <c r="DB20" s="641"/>
      <c r="DC20" s="641"/>
      <c r="DD20" s="594">
        <v>1322754</v>
      </c>
      <c r="DE20" s="589"/>
      <c r="DF20" s="589"/>
      <c r="DG20" s="589"/>
      <c r="DH20" s="589"/>
      <c r="DI20" s="589"/>
      <c r="DJ20" s="589"/>
      <c r="DK20" s="589"/>
      <c r="DL20" s="589"/>
      <c r="DM20" s="589"/>
      <c r="DN20" s="589"/>
      <c r="DO20" s="589"/>
      <c r="DP20" s="590"/>
      <c r="DQ20" s="594">
        <v>8145458</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6348</v>
      </c>
      <c r="S21" s="589"/>
      <c r="T21" s="589"/>
      <c r="U21" s="589"/>
      <c r="V21" s="589"/>
      <c r="W21" s="589"/>
      <c r="X21" s="589"/>
      <c r="Y21" s="590"/>
      <c r="Z21" s="641">
        <v>0.1</v>
      </c>
      <c r="AA21" s="641"/>
      <c r="AB21" s="641"/>
      <c r="AC21" s="641"/>
      <c r="AD21" s="642">
        <v>6348</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53725</v>
      </c>
      <c r="S22" s="589"/>
      <c r="T22" s="589"/>
      <c r="U22" s="589"/>
      <c r="V22" s="589"/>
      <c r="W22" s="589"/>
      <c r="X22" s="589"/>
      <c r="Y22" s="590"/>
      <c r="Z22" s="641">
        <v>0.5</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189270</v>
      </c>
      <c r="S23" s="589"/>
      <c r="T23" s="589"/>
      <c r="U23" s="589"/>
      <c r="V23" s="589"/>
      <c r="W23" s="589"/>
      <c r="X23" s="589"/>
      <c r="Y23" s="590"/>
      <c r="Z23" s="641">
        <v>1.6</v>
      </c>
      <c r="AA23" s="641"/>
      <c r="AB23" s="641"/>
      <c r="AC23" s="641"/>
      <c r="AD23" s="642">
        <v>31223</v>
      </c>
      <c r="AE23" s="642"/>
      <c r="AF23" s="642"/>
      <c r="AG23" s="642"/>
      <c r="AH23" s="642"/>
      <c r="AI23" s="642"/>
      <c r="AJ23" s="642"/>
      <c r="AK23" s="642"/>
      <c r="AL23" s="611">
        <v>0.4</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61667</v>
      </c>
      <c r="S24" s="589"/>
      <c r="T24" s="589"/>
      <c r="U24" s="589"/>
      <c r="V24" s="589"/>
      <c r="W24" s="589"/>
      <c r="X24" s="589"/>
      <c r="Y24" s="590"/>
      <c r="Z24" s="641">
        <v>0.5</v>
      </c>
      <c r="AA24" s="641"/>
      <c r="AB24" s="641"/>
      <c r="AC24" s="641"/>
      <c r="AD24" s="642">
        <v>554</v>
      </c>
      <c r="AE24" s="642"/>
      <c r="AF24" s="642"/>
      <c r="AG24" s="642"/>
      <c r="AH24" s="642"/>
      <c r="AI24" s="642"/>
      <c r="AJ24" s="642"/>
      <c r="AK24" s="642"/>
      <c r="AL24" s="611">
        <v>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5756236</v>
      </c>
      <c r="CS24" s="639"/>
      <c r="CT24" s="639"/>
      <c r="CU24" s="639"/>
      <c r="CV24" s="639"/>
      <c r="CW24" s="639"/>
      <c r="CX24" s="639"/>
      <c r="CY24" s="686"/>
      <c r="CZ24" s="690">
        <v>51.3</v>
      </c>
      <c r="DA24" s="691"/>
      <c r="DB24" s="691"/>
      <c r="DC24" s="692"/>
      <c r="DD24" s="685">
        <v>4054821</v>
      </c>
      <c r="DE24" s="639"/>
      <c r="DF24" s="639"/>
      <c r="DG24" s="639"/>
      <c r="DH24" s="639"/>
      <c r="DI24" s="639"/>
      <c r="DJ24" s="639"/>
      <c r="DK24" s="686"/>
      <c r="DL24" s="685">
        <v>4053611</v>
      </c>
      <c r="DM24" s="639"/>
      <c r="DN24" s="639"/>
      <c r="DO24" s="639"/>
      <c r="DP24" s="639"/>
      <c r="DQ24" s="639"/>
      <c r="DR24" s="639"/>
      <c r="DS24" s="639"/>
      <c r="DT24" s="639"/>
      <c r="DU24" s="639"/>
      <c r="DV24" s="686"/>
      <c r="DW24" s="687">
        <v>53.1</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1281915</v>
      </c>
      <c r="S25" s="589"/>
      <c r="T25" s="589"/>
      <c r="U25" s="589"/>
      <c r="V25" s="589"/>
      <c r="W25" s="589"/>
      <c r="X25" s="589"/>
      <c r="Y25" s="590"/>
      <c r="Z25" s="641">
        <v>10.9</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2419275</v>
      </c>
      <c r="CS25" s="607"/>
      <c r="CT25" s="607"/>
      <c r="CU25" s="607"/>
      <c r="CV25" s="607"/>
      <c r="CW25" s="607"/>
      <c r="CX25" s="607"/>
      <c r="CY25" s="608"/>
      <c r="CZ25" s="591">
        <v>21.5</v>
      </c>
      <c r="DA25" s="609"/>
      <c r="DB25" s="609"/>
      <c r="DC25" s="610"/>
      <c r="DD25" s="594">
        <v>2142028</v>
      </c>
      <c r="DE25" s="607"/>
      <c r="DF25" s="607"/>
      <c r="DG25" s="607"/>
      <c r="DH25" s="607"/>
      <c r="DI25" s="607"/>
      <c r="DJ25" s="607"/>
      <c r="DK25" s="608"/>
      <c r="DL25" s="594">
        <v>2141251</v>
      </c>
      <c r="DM25" s="607"/>
      <c r="DN25" s="607"/>
      <c r="DO25" s="607"/>
      <c r="DP25" s="607"/>
      <c r="DQ25" s="607"/>
      <c r="DR25" s="607"/>
      <c r="DS25" s="607"/>
      <c r="DT25" s="607"/>
      <c r="DU25" s="607"/>
      <c r="DV25" s="608"/>
      <c r="DW25" s="611">
        <v>28.1</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1639204</v>
      </c>
      <c r="CS26" s="589"/>
      <c r="CT26" s="589"/>
      <c r="CU26" s="589"/>
      <c r="CV26" s="589"/>
      <c r="CW26" s="589"/>
      <c r="CX26" s="589"/>
      <c r="CY26" s="590"/>
      <c r="CZ26" s="591">
        <v>14.6</v>
      </c>
      <c r="DA26" s="609"/>
      <c r="DB26" s="609"/>
      <c r="DC26" s="610"/>
      <c r="DD26" s="594">
        <v>1377271</v>
      </c>
      <c r="DE26" s="589"/>
      <c r="DF26" s="589"/>
      <c r="DG26" s="589"/>
      <c r="DH26" s="589"/>
      <c r="DI26" s="589"/>
      <c r="DJ26" s="589"/>
      <c r="DK26" s="590"/>
      <c r="DL26" s="594" t="s">
        <v>277</v>
      </c>
      <c r="DM26" s="589"/>
      <c r="DN26" s="589"/>
      <c r="DO26" s="589"/>
      <c r="DP26" s="589"/>
      <c r="DQ26" s="589"/>
      <c r="DR26" s="589"/>
      <c r="DS26" s="589"/>
      <c r="DT26" s="589"/>
      <c r="DU26" s="589"/>
      <c r="DV26" s="590"/>
      <c r="DW26" s="611" t="s">
        <v>277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849012</v>
      </c>
      <c r="S27" s="589"/>
      <c r="T27" s="589"/>
      <c r="U27" s="589"/>
      <c r="V27" s="589"/>
      <c r="W27" s="589"/>
      <c r="X27" s="589"/>
      <c r="Y27" s="590"/>
      <c r="Z27" s="641">
        <v>7.2</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5568214</v>
      </c>
      <c r="BH27" s="589"/>
      <c r="BI27" s="589"/>
      <c r="BJ27" s="589"/>
      <c r="BK27" s="589"/>
      <c r="BL27" s="589"/>
      <c r="BM27" s="589"/>
      <c r="BN27" s="590"/>
      <c r="BO27" s="641">
        <v>100</v>
      </c>
      <c r="BP27" s="641"/>
      <c r="BQ27" s="641"/>
      <c r="BR27" s="641"/>
      <c r="BS27" s="594">
        <v>57723</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2146957</v>
      </c>
      <c r="CS27" s="607"/>
      <c r="CT27" s="607"/>
      <c r="CU27" s="607"/>
      <c r="CV27" s="607"/>
      <c r="CW27" s="607"/>
      <c r="CX27" s="607"/>
      <c r="CY27" s="608"/>
      <c r="CZ27" s="591">
        <v>19.100000000000001</v>
      </c>
      <c r="DA27" s="609"/>
      <c r="DB27" s="609"/>
      <c r="DC27" s="610"/>
      <c r="DD27" s="594">
        <v>722789</v>
      </c>
      <c r="DE27" s="607"/>
      <c r="DF27" s="607"/>
      <c r="DG27" s="607"/>
      <c r="DH27" s="607"/>
      <c r="DI27" s="607"/>
      <c r="DJ27" s="607"/>
      <c r="DK27" s="608"/>
      <c r="DL27" s="594">
        <v>722356</v>
      </c>
      <c r="DM27" s="607"/>
      <c r="DN27" s="607"/>
      <c r="DO27" s="607"/>
      <c r="DP27" s="607"/>
      <c r="DQ27" s="607"/>
      <c r="DR27" s="607"/>
      <c r="DS27" s="607"/>
      <c r="DT27" s="607"/>
      <c r="DU27" s="607"/>
      <c r="DV27" s="608"/>
      <c r="DW27" s="611">
        <v>9.5</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9721</v>
      </c>
      <c r="S28" s="589"/>
      <c r="T28" s="589"/>
      <c r="U28" s="589"/>
      <c r="V28" s="589"/>
      <c r="W28" s="589"/>
      <c r="X28" s="589"/>
      <c r="Y28" s="590"/>
      <c r="Z28" s="641">
        <v>0.1</v>
      </c>
      <c r="AA28" s="641"/>
      <c r="AB28" s="641"/>
      <c r="AC28" s="641"/>
      <c r="AD28" s="642">
        <v>4924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1190004</v>
      </c>
      <c r="CS28" s="589"/>
      <c r="CT28" s="589"/>
      <c r="CU28" s="589"/>
      <c r="CV28" s="589"/>
      <c r="CW28" s="589"/>
      <c r="CX28" s="589"/>
      <c r="CY28" s="590"/>
      <c r="CZ28" s="591">
        <v>10.6</v>
      </c>
      <c r="DA28" s="609"/>
      <c r="DB28" s="609"/>
      <c r="DC28" s="610"/>
      <c r="DD28" s="594">
        <v>1190004</v>
      </c>
      <c r="DE28" s="589"/>
      <c r="DF28" s="589"/>
      <c r="DG28" s="589"/>
      <c r="DH28" s="589"/>
      <c r="DI28" s="589"/>
      <c r="DJ28" s="589"/>
      <c r="DK28" s="590"/>
      <c r="DL28" s="594">
        <v>1190004</v>
      </c>
      <c r="DM28" s="589"/>
      <c r="DN28" s="589"/>
      <c r="DO28" s="589"/>
      <c r="DP28" s="589"/>
      <c r="DQ28" s="589"/>
      <c r="DR28" s="589"/>
      <c r="DS28" s="589"/>
      <c r="DT28" s="589"/>
      <c r="DU28" s="589"/>
      <c r="DV28" s="590"/>
      <c r="DW28" s="611">
        <v>15.6</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560</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1190004</v>
      </c>
      <c r="CS29" s="607"/>
      <c r="CT29" s="607"/>
      <c r="CU29" s="607"/>
      <c r="CV29" s="607"/>
      <c r="CW29" s="607"/>
      <c r="CX29" s="607"/>
      <c r="CY29" s="608"/>
      <c r="CZ29" s="591">
        <v>10.6</v>
      </c>
      <c r="DA29" s="609"/>
      <c r="DB29" s="609"/>
      <c r="DC29" s="610"/>
      <c r="DD29" s="594">
        <v>1190004</v>
      </c>
      <c r="DE29" s="607"/>
      <c r="DF29" s="607"/>
      <c r="DG29" s="607"/>
      <c r="DH29" s="607"/>
      <c r="DI29" s="607"/>
      <c r="DJ29" s="607"/>
      <c r="DK29" s="608"/>
      <c r="DL29" s="594">
        <v>1190004</v>
      </c>
      <c r="DM29" s="607"/>
      <c r="DN29" s="607"/>
      <c r="DO29" s="607"/>
      <c r="DP29" s="607"/>
      <c r="DQ29" s="607"/>
      <c r="DR29" s="607"/>
      <c r="DS29" s="607"/>
      <c r="DT29" s="607"/>
      <c r="DU29" s="607"/>
      <c r="DV29" s="608"/>
      <c r="DW29" s="611">
        <v>15.6</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300974</v>
      </c>
      <c r="S30" s="589"/>
      <c r="T30" s="589"/>
      <c r="U30" s="589"/>
      <c r="V30" s="589"/>
      <c r="W30" s="589"/>
      <c r="X30" s="589"/>
      <c r="Y30" s="590"/>
      <c r="Z30" s="641">
        <v>2.6</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98.4</v>
      </c>
      <c r="BH30" s="655"/>
      <c r="BI30" s="655"/>
      <c r="BJ30" s="655"/>
      <c r="BK30" s="655"/>
      <c r="BL30" s="655"/>
      <c r="BM30" s="656">
        <v>93.9</v>
      </c>
      <c r="BN30" s="655"/>
      <c r="BO30" s="655"/>
      <c r="BP30" s="655"/>
      <c r="BQ30" s="657"/>
      <c r="BR30" s="654">
        <v>98.5</v>
      </c>
      <c r="BS30" s="655"/>
      <c r="BT30" s="655"/>
      <c r="BU30" s="655"/>
      <c r="BV30" s="655"/>
      <c r="BW30" s="655"/>
      <c r="BX30" s="656">
        <v>93.6</v>
      </c>
      <c r="BY30" s="655"/>
      <c r="BZ30" s="655"/>
      <c r="CA30" s="655"/>
      <c r="CB30" s="657"/>
      <c r="CD30" s="660"/>
      <c r="CE30" s="661"/>
      <c r="CF30" s="625" t="s">
        <v>291</v>
      </c>
      <c r="CG30" s="622"/>
      <c r="CH30" s="622"/>
      <c r="CI30" s="622"/>
      <c r="CJ30" s="622"/>
      <c r="CK30" s="622"/>
      <c r="CL30" s="622"/>
      <c r="CM30" s="622"/>
      <c r="CN30" s="622"/>
      <c r="CO30" s="622"/>
      <c r="CP30" s="622"/>
      <c r="CQ30" s="623"/>
      <c r="CR30" s="588">
        <v>1040957</v>
      </c>
      <c r="CS30" s="589"/>
      <c r="CT30" s="589"/>
      <c r="CU30" s="589"/>
      <c r="CV30" s="589"/>
      <c r="CW30" s="589"/>
      <c r="CX30" s="589"/>
      <c r="CY30" s="590"/>
      <c r="CZ30" s="591">
        <v>9.3000000000000007</v>
      </c>
      <c r="DA30" s="609"/>
      <c r="DB30" s="609"/>
      <c r="DC30" s="610"/>
      <c r="DD30" s="594">
        <v>1040957</v>
      </c>
      <c r="DE30" s="589"/>
      <c r="DF30" s="589"/>
      <c r="DG30" s="589"/>
      <c r="DH30" s="589"/>
      <c r="DI30" s="589"/>
      <c r="DJ30" s="589"/>
      <c r="DK30" s="590"/>
      <c r="DL30" s="594">
        <v>1040957</v>
      </c>
      <c r="DM30" s="589"/>
      <c r="DN30" s="589"/>
      <c r="DO30" s="589"/>
      <c r="DP30" s="589"/>
      <c r="DQ30" s="589"/>
      <c r="DR30" s="589"/>
      <c r="DS30" s="589"/>
      <c r="DT30" s="589"/>
      <c r="DU30" s="589"/>
      <c r="DV30" s="590"/>
      <c r="DW30" s="611">
        <v>13.6</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628920</v>
      </c>
      <c r="S31" s="589"/>
      <c r="T31" s="589"/>
      <c r="U31" s="589"/>
      <c r="V31" s="589"/>
      <c r="W31" s="589"/>
      <c r="X31" s="589"/>
      <c r="Y31" s="590"/>
      <c r="Z31" s="641">
        <v>5.3</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v>
      </c>
      <c r="BH31" s="607"/>
      <c r="BI31" s="607"/>
      <c r="BJ31" s="607"/>
      <c r="BK31" s="607"/>
      <c r="BL31" s="607"/>
      <c r="BM31" s="643">
        <v>92.6</v>
      </c>
      <c r="BN31" s="653"/>
      <c r="BO31" s="653"/>
      <c r="BP31" s="653"/>
      <c r="BQ31" s="617"/>
      <c r="BR31" s="652">
        <v>98</v>
      </c>
      <c r="BS31" s="607"/>
      <c r="BT31" s="607"/>
      <c r="BU31" s="607"/>
      <c r="BV31" s="607"/>
      <c r="BW31" s="607"/>
      <c r="BX31" s="643">
        <v>92.2</v>
      </c>
      <c r="BY31" s="653"/>
      <c r="BZ31" s="653"/>
      <c r="CA31" s="653"/>
      <c r="CB31" s="617"/>
      <c r="CD31" s="660"/>
      <c r="CE31" s="661"/>
      <c r="CF31" s="625" t="s">
        <v>295</v>
      </c>
      <c r="CG31" s="622"/>
      <c r="CH31" s="622"/>
      <c r="CI31" s="622"/>
      <c r="CJ31" s="622"/>
      <c r="CK31" s="622"/>
      <c r="CL31" s="622"/>
      <c r="CM31" s="622"/>
      <c r="CN31" s="622"/>
      <c r="CO31" s="622"/>
      <c r="CP31" s="622"/>
      <c r="CQ31" s="623"/>
      <c r="CR31" s="588">
        <v>149047</v>
      </c>
      <c r="CS31" s="607"/>
      <c r="CT31" s="607"/>
      <c r="CU31" s="607"/>
      <c r="CV31" s="607"/>
      <c r="CW31" s="607"/>
      <c r="CX31" s="607"/>
      <c r="CY31" s="608"/>
      <c r="CZ31" s="591">
        <v>1.3</v>
      </c>
      <c r="DA31" s="609"/>
      <c r="DB31" s="609"/>
      <c r="DC31" s="610"/>
      <c r="DD31" s="594">
        <v>149047</v>
      </c>
      <c r="DE31" s="607"/>
      <c r="DF31" s="607"/>
      <c r="DG31" s="607"/>
      <c r="DH31" s="607"/>
      <c r="DI31" s="607"/>
      <c r="DJ31" s="607"/>
      <c r="DK31" s="608"/>
      <c r="DL31" s="594">
        <v>149047</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99441</v>
      </c>
      <c r="S32" s="589"/>
      <c r="T32" s="589"/>
      <c r="U32" s="589"/>
      <c r="V32" s="589"/>
      <c r="W32" s="589"/>
      <c r="X32" s="589"/>
      <c r="Y32" s="590"/>
      <c r="Z32" s="641">
        <v>0.8</v>
      </c>
      <c r="AA32" s="641"/>
      <c r="AB32" s="641"/>
      <c r="AC32" s="641"/>
      <c r="AD32" s="642">
        <v>742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98.8</v>
      </c>
      <c r="BH32" s="573"/>
      <c r="BI32" s="573"/>
      <c r="BJ32" s="573"/>
      <c r="BK32" s="573"/>
      <c r="BL32" s="573"/>
      <c r="BM32" s="636">
        <v>94.8</v>
      </c>
      <c r="BN32" s="573"/>
      <c r="BO32" s="573"/>
      <c r="BP32" s="573"/>
      <c r="BQ32" s="630"/>
      <c r="BR32" s="651">
        <v>98.8</v>
      </c>
      <c r="BS32" s="573"/>
      <c r="BT32" s="573"/>
      <c r="BU32" s="573"/>
      <c r="BV32" s="573"/>
      <c r="BW32" s="573"/>
      <c r="BX32" s="636">
        <v>94.5</v>
      </c>
      <c r="BY32" s="573"/>
      <c r="BZ32" s="573"/>
      <c r="CA32" s="573"/>
      <c r="CB32" s="630"/>
      <c r="CD32" s="662"/>
      <c r="CE32" s="663"/>
      <c r="CF32" s="625" t="s">
        <v>298</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1186467</v>
      </c>
      <c r="S33" s="589"/>
      <c r="T33" s="589"/>
      <c r="U33" s="589"/>
      <c r="V33" s="589"/>
      <c r="W33" s="589"/>
      <c r="X33" s="589"/>
      <c r="Y33" s="590"/>
      <c r="Z33" s="641">
        <v>10.1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4151044</v>
      </c>
      <c r="CS33" s="607"/>
      <c r="CT33" s="607"/>
      <c r="CU33" s="607"/>
      <c r="CV33" s="607"/>
      <c r="CW33" s="607"/>
      <c r="CX33" s="607"/>
      <c r="CY33" s="608"/>
      <c r="CZ33" s="591">
        <v>37</v>
      </c>
      <c r="DA33" s="609"/>
      <c r="DB33" s="609"/>
      <c r="DC33" s="610"/>
      <c r="DD33" s="594">
        <v>3604646</v>
      </c>
      <c r="DE33" s="607"/>
      <c r="DF33" s="607"/>
      <c r="DG33" s="607"/>
      <c r="DH33" s="607"/>
      <c r="DI33" s="607"/>
      <c r="DJ33" s="607"/>
      <c r="DK33" s="608"/>
      <c r="DL33" s="594">
        <v>3026625</v>
      </c>
      <c r="DM33" s="607"/>
      <c r="DN33" s="607"/>
      <c r="DO33" s="607"/>
      <c r="DP33" s="607"/>
      <c r="DQ33" s="607"/>
      <c r="DR33" s="607"/>
      <c r="DS33" s="607"/>
      <c r="DT33" s="607"/>
      <c r="DU33" s="607"/>
      <c r="DV33" s="608"/>
      <c r="DW33" s="611">
        <v>39.700000000000003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2166337</v>
      </c>
      <c r="CS34" s="589"/>
      <c r="CT34" s="589"/>
      <c r="CU34" s="589"/>
      <c r="CV34" s="589"/>
      <c r="CW34" s="589"/>
      <c r="CX34" s="589"/>
      <c r="CY34" s="590"/>
      <c r="CZ34" s="591">
        <v>19.3</v>
      </c>
      <c r="DA34" s="609"/>
      <c r="DB34" s="609"/>
      <c r="DC34" s="610"/>
      <c r="DD34" s="594">
        <v>1933841</v>
      </c>
      <c r="DE34" s="589"/>
      <c r="DF34" s="589"/>
      <c r="DG34" s="589"/>
      <c r="DH34" s="589"/>
      <c r="DI34" s="589"/>
      <c r="DJ34" s="589"/>
      <c r="DK34" s="590"/>
      <c r="DL34" s="594">
        <v>1782602</v>
      </c>
      <c r="DM34" s="589"/>
      <c r="DN34" s="589"/>
      <c r="DO34" s="589"/>
      <c r="DP34" s="589"/>
      <c r="DQ34" s="589"/>
      <c r="DR34" s="589"/>
      <c r="DS34" s="589"/>
      <c r="DT34" s="589"/>
      <c r="DU34" s="589"/>
      <c r="DV34" s="590"/>
      <c r="DW34" s="611">
        <v>23.4</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608367</v>
      </c>
      <c r="S35" s="589"/>
      <c r="T35" s="589"/>
      <c r="U35" s="589"/>
      <c r="V35" s="589"/>
      <c r="W35" s="589"/>
      <c r="X35" s="589"/>
      <c r="Y35" s="590"/>
      <c r="Z35" s="641">
        <v>5.2</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1151971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311309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193597</v>
      </c>
      <c r="CS35" s="607"/>
      <c r="CT35" s="607"/>
      <c r="CU35" s="607"/>
      <c r="CV35" s="607"/>
      <c r="CW35" s="607"/>
      <c r="CX35" s="607"/>
      <c r="CY35" s="608"/>
      <c r="CZ35" s="591">
        <v>1.7</v>
      </c>
      <c r="DA35" s="609"/>
      <c r="DB35" s="609"/>
      <c r="DC35" s="610"/>
      <c r="DD35" s="594">
        <v>193580</v>
      </c>
      <c r="DE35" s="607"/>
      <c r="DF35" s="607"/>
      <c r="DG35" s="607"/>
      <c r="DH35" s="607"/>
      <c r="DI35" s="607"/>
      <c r="DJ35" s="607"/>
      <c r="DK35" s="608"/>
      <c r="DL35" s="594">
        <v>164450</v>
      </c>
      <c r="DM35" s="607"/>
      <c r="DN35" s="607"/>
      <c r="DO35" s="607"/>
      <c r="DP35" s="607"/>
      <c r="DQ35" s="607"/>
      <c r="DR35" s="607"/>
      <c r="DS35" s="607"/>
      <c r="DT35" s="607"/>
      <c r="DU35" s="607"/>
      <c r="DV35" s="608"/>
      <c r="DW35" s="611">
        <v>2.2000000000000002</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11758980</v>
      </c>
      <c r="S36" s="629"/>
      <c r="T36" s="629"/>
      <c r="U36" s="629"/>
      <c r="V36" s="629"/>
      <c r="W36" s="629"/>
      <c r="X36" s="629"/>
      <c r="Y36" s="632"/>
      <c r="Z36" s="633">
        <v>100</v>
      </c>
      <c r="AA36" s="633"/>
      <c r="AB36" s="633"/>
      <c r="AC36" s="633"/>
      <c r="AD36" s="634">
        <v>7019278</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220544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274511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626657</v>
      </c>
      <c r="CS36" s="589"/>
      <c r="CT36" s="589"/>
      <c r="CU36" s="589"/>
      <c r="CV36" s="589"/>
      <c r="CW36" s="589"/>
      <c r="CX36" s="589"/>
      <c r="CY36" s="590"/>
      <c r="CZ36" s="591">
        <v>5.6</v>
      </c>
      <c r="DA36" s="609"/>
      <c r="DB36" s="609"/>
      <c r="DC36" s="610"/>
      <c r="DD36" s="594">
        <v>439718</v>
      </c>
      <c r="DE36" s="589"/>
      <c r="DF36" s="589"/>
      <c r="DG36" s="589"/>
      <c r="DH36" s="589"/>
      <c r="DI36" s="589"/>
      <c r="DJ36" s="589"/>
      <c r="DK36" s="590"/>
      <c r="DL36" s="594">
        <v>355977</v>
      </c>
      <c r="DM36" s="589"/>
      <c r="DN36" s="589"/>
      <c r="DO36" s="589"/>
      <c r="DP36" s="589"/>
      <c r="DQ36" s="589"/>
      <c r="DR36" s="589"/>
      <c r="DS36" s="589"/>
      <c r="DT36" s="589"/>
      <c r="DU36" s="589"/>
      <c r="DV36" s="590"/>
      <c r="DW36" s="611">
        <v>4.7</v>
      </c>
      <c r="DX36" s="612"/>
      <c r="DY36" s="612"/>
      <c r="DZ36" s="612"/>
      <c r="EA36" s="612"/>
      <c r="EB36" s="612"/>
      <c r="EC36" s="613"/>
    </row>
    <row r="37" spans="2:133" ht="11.25" customHeight="1">
      <c r="AQ37" s="614" t="s">
        <v>313</v>
      </c>
      <c r="AR37" s="615"/>
      <c r="AS37" s="615"/>
      <c r="AT37" s="615"/>
      <c r="AU37" s="615"/>
      <c r="AV37" s="615"/>
      <c r="AW37" s="615"/>
      <c r="AX37" s="615"/>
      <c r="AY37" s="616"/>
      <c r="AZ37" s="588">
        <v>84924</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6091</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38662</v>
      </c>
      <c r="CS37" s="607"/>
      <c r="CT37" s="607"/>
      <c r="CU37" s="607"/>
      <c r="CV37" s="607"/>
      <c r="CW37" s="607"/>
      <c r="CX37" s="607"/>
      <c r="CY37" s="608"/>
      <c r="CZ37" s="591">
        <v>0.3</v>
      </c>
      <c r="DA37" s="609"/>
      <c r="DB37" s="609"/>
      <c r="DC37" s="610"/>
      <c r="DD37" s="594">
        <v>38662</v>
      </c>
      <c r="DE37" s="607"/>
      <c r="DF37" s="607"/>
      <c r="DG37" s="607"/>
      <c r="DH37" s="607"/>
      <c r="DI37" s="607"/>
      <c r="DJ37" s="607"/>
      <c r="DK37" s="608"/>
      <c r="DL37" s="594">
        <v>38662</v>
      </c>
      <c r="DM37" s="607"/>
      <c r="DN37" s="607"/>
      <c r="DO37" s="607"/>
      <c r="DP37" s="607"/>
      <c r="DQ37" s="607"/>
      <c r="DR37" s="607"/>
      <c r="DS37" s="607"/>
      <c r="DT37" s="607"/>
      <c r="DU37" s="607"/>
      <c r="DV37" s="608"/>
      <c r="DW37" s="611">
        <v>0.5</v>
      </c>
      <c r="DX37" s="612"/>
      <c r="DY37" s="612"/>
      <c r="DZ37" s="612"/>
      <c r="EA37" s="612"/>
      <c r="EB37" s="612"/>
      <c r="EC37" s="613"/>
    </row>
    <row r="38" spans="2:133" ht="11.25" customHeight="1">
      <c r="AQ38" s="614" t="s">
        <v>316</v>
      </c>
      <c r="AR38" s="615"/>
      <c r="AS38" s="615"/>
      <c r="AT38" s="615"/>
      <c r="AU38" s="615"/>
      <c r="AV38" s="615"/>
      <c r="AW38" s="615"/>
      <c r="AX38" s="615"/>
      <c r="AY38" s="616"/>
      <c r="AZ38" s="588">
        <v>7666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10896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1144305</v>
      </c>
      <c r="CS38" s="589"/>
      <c r="CT38" s="589"/>
      <c r="CU38" s="589"/>
      <c r="CV38" s="589"/>
      <c r="CW38" s="589"/>
      <c r="CX38" s="589"/>
      <c r="CY38" s="590"/>
      <c r="CZ38" s="591">
        <v>10.199999999999999</v>
      </c>
      <c r="DA38" s="609"/>
      <c r="DB38" s="609"/>
      <c r="DC38" s="610"/>
      <c r="DD38" s="594">
        <v>1036163</v>
      </c>
      <c r="DE38" s="589"/>
      <c r="DF38" s="589"/>
      <c r="DG38" s="589"/>
      <c r="DH38" s="589"/>
      <c r="DI38" s="589"/>
      <c r="DJ38" s="589"/>
      <c r="DK38" s="590"/>
      <c r="DL38" s="594">
        <v>722627</v>
      </c>
      <c r="DM38" s="589"/>
      <c r="DN38" s="589"/>
      <c r="DO38" s="589"/>
      <c r="DP38" s="589"/>
      <c r="DQ38" s="589"/>
      <c r="DR38" s="589"/>
      <c r="DS38" s="589"/>
      <c r="DT38" s="589"/>
      <c r="DU38" s="589"/>
      <c r="DV38" s="590"/>
      <c r="DW38" s="611">
        <v>9.5</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998</v>
      </c>
      <c r="CS39" s="607"/>
      <c r="CT39" s="607"/>
      <c r="CU39" s="607"/>
      <c r="CV39" s="607"/>
      <c r="CW39" s="607"/>
      <c r="CX39" s="607"/>
      <c r="CY39" s="608"/>
      <c r="CZ39" s="591">
        <v>0</v>
      </c>
      <c r="DA39" s="609"/>
      <c r="DB39" s="609"/>
      <c r="DC39" s="610"/>
      <c r="DD39" s="594">
        <v>375</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281307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19150</v>
      </c>
      <c r="CS40" s="589"/>
      <c r="CT40" s="589"/>
      <c r="CU40" s="589"/>
      <c r="CV40" s="589"/>
      <c r="CW40" s="589"/>
      <c r="CX40" s="589"/>
      <c r="CY40" s="590"/>
      <c r="CZ40" s="591">
        <v>0.2</v>
      </c>
      <c r="DA40" s="609"/>
      <c r="DB40" s="609"/>
      <c r="DC40" s="610"/>
      <c r="DD40" s="594">
        <v>969</v>
      </c>
      <c r="DE40" s="589"/>
      <c r="DF40" s="589"/>
      <c r="DG40" s="589"/>
      <c r="DH40" s="589"/>
      <c r="DI40" s="589"/>
      <c r="DJ40" s="589"/>
      <c r="DK40" s="590"/>
      <c r="DL40" s="594">
        <v>969</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557530</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257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1322754</v>
      </c>
      <c r="CS42" s="589"/>
      <c r="CT42" s="589"/>
      <c r="CU42" s="589"/>
      <c r="CV42" s="589"/>
      <c r="CW42" s="589"/>
      <c r="CX42" s="589"/>
      <c r="CY42" s="590"/>
      <c r="CZ42" s="591">
        <v>11.8</v>
      </c>
      <c r="DA42" s="592"/>
      <c r="DB42" s="592"/>
      <c r="DC42" s="593"/>
      <c r="DD42" s="594">
        <v>485991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49242</v>
      </c>
      <c r="CS43" s="607"/>
      <c r="CT43" s="607"/>
      <c r="CU43" s="607"/>
      <c r="CV43" s="607"/>
      <c r="CW43" s="607"/>
      <c r="CX43" s="607"/>
      <c r="CY43" s="608"/>
      <c r="CZ43" s="591">
        <v>0.4</v>
      </c>
      <c r="DA43" s="609"/>
      <c r="DB43" s="609"/>
      <c r="DC43" s="610"/>
      <c r="DD43" s="594">
        <v>49242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1322754</v>
      </c>
      <c r="CS44" s="589"/>
      <c r="CT44" s="589"/>
      <c r="CU44" s="589"/>
      <c r="CV44" s="589"/>
      <c r="CW44" s="589"/>
      <c r="CX44" s="589"/>
      <c r="CY44" s="590"/>
      <c r="CZ44" s="591">
        <v>11.8</v>
      </c>
      <c r="DA44" s="592"/>
      <c r="DB44" s="592"/>
      <c r="DC44" s="593"/>
      <c r="DD44" s="594">
        <v>485991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331303</v>
      </c>
      <c r="CS45" s="607"/>
      <c r="CT45" s="607"/>
      <c r="CU45" s="607"/>
      <c r="CV45" s="607"/>
      <c r="CW45" s="607"/>
      <c r="CX45" s="607"/>
      <c r="CY45" s="608"/>
      <c r="CZ45" s="591">
        <v>3</v>
      </c>
      <c r="DA45" s="609"/>
      <c r="DB45" s="609"/>
      <c r="DC45" s="610"/>
      <c r="DD45" s="594">
        <v>40345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991451</v>
      </c>
      <c r="CS46" s="589"/>
      <c r="CT46" s="589"/>
      <c r="CU46" s="589"/>
      <c r="CV46" s="589"/>
      <c r="CW46" s="589"/>
      <c r="CX46" s="589"/>
      <c r="CY46" s="590"/>
      <c r="CZ46" s="591">
        <v>8.8000000000000007</v>
      </c>
      <c r="DA46" s="592"/>
      <c r="DB46" s="592"/>
      <c r="DC46" s="593"/>
      <c r="DD46" s="594">
        <v>445646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11230034</v>
      </c>
      <c r="CS49" s="573"/>
      <c r="CT49" s="573"/>
      <c r="CU49" s="573"/>
      <c r="CV49" s="573"/>
      <c r="CW49" s="573"/>
      <c r="CX49" s="573"/>
      <c r="CY49" s="574"/>
      <c r="CZ49" s="575">
        <v>100</v>
      </c>
      <c r="DA49" s="576"/>
      <c r="DB49" s="576"/>
      <c r="DC49" s="577"/>
      <c r="DD49" s="578">
        <v>8145458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0" zoomScale="70" zoomScaleNormal="25" zoomScaleSheetLayoutView="70" workbookViewId="0">
      <selection activeCell="Q23" sqref="Q23:U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11738</v>
      </c>
      <c r="R7" s="1101"/>
      <c r="S7" s="1101"/>
      <c r="T7" s="1101"/>
      <c r="U7" s="1101"/>
      <c r="V7" s="1101">
        <v>11228</v>
      </c>
      <c r="W7" s="1101"/>
      <c r="X7" s="1101"/>
      <c r="Y7" s="1101"/>
      <c r="Z7" s="1101"/>
      <c r="AA7" s="1101">
        <v>510</v>
      </c>
      <c r="AB7" s="1101"/>
      <c r="AC7" s="1101"/>
      <c r="AD7" s="1101"/>
      <c r="AE7" s="1102"/>
      <c r="AF7" s="1103">
        <v>505</v>
      </c>
      <c r="AG7" s="1104"/>
      <c r="AH7" s="1104"/>
      <c r="AI7" s="1104"/>
      <c r="AJ7" s="1105"/>
      <c r="AK7" s="1087"/>
      <c r="AL7" s="1088"/>
      <c r="AM7" s="1088"/>
      <c r="AN7" s="1088"/>
      <c r="AO7" s="1088"/>
      <c r="AP7" s="1088">
        <v>12041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c r="CI7" s="1085"/>
      <c r="CJ7" s="1085"/>
      <c r="CK7" s="1085"/>
      <c r="CL7" s="1086"/>
      <c r="CM7" s="1084">
        <v>89</v>
      </c>
      <c r="CN7" s="1085"/>
      <c r="CO7" s="1085"/>
      <c r="CP7" s="1085"/>
      <c r="CQ7" s="1086"/>
      <c r="CR7" s="1084">
        <v>4</v>
      </c>
      <c r="CS7" s="1085"/>
      <c r="CT7" s="1085"/>
      <c r="CU7" s="1085"/>
      <c r="CV7" s="1086"/>
      <c r="CW7" s="1084"/>
      <c r="CX7" s="1085"/>
      <c r="CY7" s="1085"/>
      <c r="CZ7" s="1085"/>
      <c r="DA7" s="1086"/>
      <c r="DB7" s="1084">
        <v>121</v>
      </c>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180</v>
      </c>
      <c r="R8" s="1040"/>
      <c r="S8" s="1040"/>
      <c r="T8" s="1040"/>
      <c r="U8" s="1040"/>
      <c r="V8" s="1040">
        <v>162</v>
      </c>
      <c r="W8" s="1040"/>
      <c r="X8" s="1040"/>
      <c r="Y8" s="1040"/>
      <c r="Z8" s="1040"/>
      <c r="AA8" s="1040">
        <v>19</v>
      </c>
      <c r="AB8" s="1040"/>
      <c r="AC8" s="1040"/>
      <c r="AD8" s="1040"/>
      <c r="AE8" s="1041"/>
      <c r="AF8" s="1015">
        <v>19</v>
      </c>
      <c r="AG8" s="1016"/>
      <c r="AH8" s="1016"/>
      <c r="AI8" s="1016"/>
      <c r="AJ8" s="1017"/>
      <c r="AK8" s="1082">
        <v>90</v>
      </c>
      <c r="AL8" s="1083"/>
      <c r="AM8" s="1083"/>
      <c r="AN8" s="1083"/>
      <c r="AO8" s="1083"/>
      <c r="AP8" s="1083">
        <v>264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11918</v>
      </c>
      <c r="R23" s="1065"/>
      <c r="S23" s="1065"/>
      <c r="T23" s="1065"/>
      <c r="U23" s="1065"/>
      <c r="V23" s="1065">
        <v>11390</v>
      </c>
      <c r="W23" s="1065"/>
      <c r="X23" s="1065"/>
      <c r="Y23" s="1065"/>
      <c r="Z23" s="1065"/>
      <c r="AA23" s="1065">
        <v>529</v>
      </c>
      <c r="AB23" s="1065"/>
      <c r="AC23" s="1065"/>
      <c r="AD23" s="1065"/>
      <c r="AE23" s="1066"/>
      <c r="AF23" s="1067">
        <v>523</v>
      </c>
      <c r="AG23" s="1065"/>
      <c r="AH23" s="1065"/>
      <c r="AI23" s="1065"/>
      <c r="AJ23" s="1068"/>
      <c r="AK23" s="1069"/>
      <c r="AL23" s="1070"/>
      <c r="AM23" s="1070"/>
      <c r="AN23" s="1070"/>
      <c r="AO23" s="1070"/>
      <c r="AP23" s="1065">
        <v>12305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4593</v>
      </c>
      <c r="R28" s="1050"/>
      <c r="S28" s="1050"/>
      <c r="T28" s="1050"/>
      <c r="U28" s="1050"/>
      <c r="V28" s="1050">
        <v>4282</v>
      </c>
      <c r="W28" s="1050"/>
      <c r="X28" s="1050"/>
      <c r="Y28" s="1050"/>
      <c r="Z28" s="1050"/>
      <c r="AA28" s="1050">
        <v>311</v>
      </c>
      <c r="AB28" s="1050"/>
      <c r="AC28" s="1050"/>
      <c r="AD28" s="1050"/>
      <c r="AE28" s="1051"/>
      <c r="AF28" s="1052">
        <v>311</v>
      </c>
      <c r="AG28" s="1050"/>
      <c r="AH28" s="1050"/>
      <c r="AI28" s="1050"/>
      <c r="AJ28" s="1053"/>
      <c r="AK28" s="1054">
        <v>281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1982</v>
      </c>
      <c r="R29" s="1040"/>
      <c r="S29" s="1040"/>
      <c r="T29" s="1040"/>
      <c r="U29" s="1040"/>
      <c r="V29" s="1040">
        <v>1956</v>
      </c>
      <c r="W29" s="1040"/>
      <c r="X29" s="1040"/>
      <c r="Y29" s="1040"/>
      <c r="Z29" s="1040"/>
      <c r="AA29" s="1040">
        <v>26</v>
      </c>
      <c r="AB29" s="1040"/>
      <c r="AC29" s="1040"/>
      <c r="AD29" s="1040"/>
      <c r="AE29" s="1041"/>
      <c r="AF29" s="1015">
        <v>26</v>
      </c>
      <c r="AG29" s="1016"/>
      <c r="AH29" s="1016"/>
      <c r="AI29" s="1016"/>
      <c r="AJ29" s="1017"/>
      <c r="AK29" s="976">
        <v>347</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275</v>
      </c>
      <c r="R30" s="1040"/>
      <c r="S30" s="1040"/>
      <c r="T30" s="1040"/>
      <c r="U30" s="1040"/>
      <c r="V30" s="1040">
        <v>274</v>
      </c>
      <c r="W30" s="1040"/>
      <c r="X30" s="1040"/>
      <c r="Y30" s="1040"/>
      <c r="Z30" s="1040"/>
      <c r="AA30" s="1040">
        <v>1</v>
      </c>
      <c r="AB30" s="1040"/>
      <c r="AC30" s="1040"/>
      <c r="AD30" s="1040"/>
      <c r="AE30" s="1041"/>
      <c r="AF30" s="1015">
        <v>1</v>
      </c>
      <c r="AG30" s="1016"/>
      <c r="AH30" s="1016"/>
      <c r="AI30" s="1016"/>
      <c r="AJ30" s="1017"/>
      <c r="AK30" s="976">
        <v>45</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1005</v>
      </c>
      <c r="R31" s="1040"/>
      <c r="S31" s="1040"/>
      <c r="T31" s="1040"/>
      <c r="U31" s="1040"/>
      <c r="V31" s="1040">
        <v>935</v>
      </c>
      <c r="W31" s="1040"/>
      <c r="X31" s="1040"/>
      <c r="Y31" s="1040"/>
      <c r="Z31" s="1040"/>
      <c r="AA31" s="1040">
        <v>70</v>
      </c>
      <c r="AB31" s="1040"/>
      <c r="AC31" s="1040"/>
      <c r="AD31" s="1040"/>
      <c r="AE31" s="1041"/>
      <c r="AF31" s="1015">
        <v>2210</v>
      </c>
      <c r="AG31" s="1016"/>
      <c r="AH31" s="1016"/>
      <c r="AI31" s="1016"/>
      <c r="AJ31" s="1017"/>
      <c r="AK31" s="976">
        <v>6</v>
      </c>
      <c r="AL31" s="967"/>
      <c r="AM31" s="967"/>
      <c r="AN31" s="967"/>
      <c r="AO31" s="967"/>
      <c r="AP31" s="967">
        <v>655</v>
      </c>
      <c r="AQ31" s="967"/>
      <c r="AR31" s="967"/>
      <c r="AS31" s="967"/>
      <c r="AT31" s="967"/>
      <c r="AU31" s="967">
        <v>1</v>
      </c>
      <c r="AV31" s="967"/>
      <c r="AW31" s="967"/>
      <c r="AX31" s="967"/>
      <c r="AY31" s="967"/>
      <c r="AZ31" s="1038"/>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862</v>
      </c>
      <c r="R32" s="1040"/>
      <c r="S32" s="1040"/>
      <c r="T32" s="1040"/>
      <c r="U32" s="1040"/>
      <c r="V32" s="1040">
        <v>833</v>
      </c>
      <c r="W32" s="1040"/>
      <c r="X32" s="1040"/>
      <c r="Y32" s="1040"/>
      <c r="Z32" s="1040"/>
      <c r="AA32" s="1040">
        <v>29</v>
      </c>
      <c r="AB32" s="1040"/>
      <c r="AC32" s="1040"/>
      <c r="AD32" s="1040"/>
      <c r="AE32" s="1041"/>
      <c r="AF32" s="1015">
        <v>29</v>
      </c>
      <c r="AG32" s="1016"/>
      <c r="AH32" s="1016"/>
      <c r="AI32" s="1016"/>
      <c r="AJ32" s="1017"/>
      <c r="AK32" s="976">
        <v>221</v>
      </c>
      <c r="AL32" s="967"/>
      <c r="AM32" s="967"/>
      <c r="AN32" s="967"/>
      <c r="AO32" s="967"/>
      <c r="AP32" s="967">
        <v>5727</v>
      </c>
      <c r="AQ32" s="967"/>
      <c r="AR32" s="967"/>
      <c r="AS32" s="967"/>
      <c r="AT32" s="967"/>
      <c r="AU32" s="967">
        <v>2869</v>
      </c>
      <c r="AV32" s="967"/>
      <c r="AW32" s="967"/>
      <c r="AX32" s="967"/>
      <c r="AY32" s="967"/>
      <c r="AZ32" s="1038"/>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2576</v>
      </c>
      <c r="AG63" s="955"/>
      <c r="AH63" s="955"/>
      <c r="AI63" s="955"/>
      <c r="AJ63" s="1026"/>
      <c r="AK63" s="1027"/>
      <c r="AL63" s="959"/>
      <c r="AM63" s="959"/>
      <c r="AN63" s="959"/>
      <c r="AO63" s="959"/>
      <c r="AP63" s="955">
        <v>6382</v>
      </c>
      <c r="AQ63" s="955"/>
      <c r="AR63" s="955"/>
      <c r="AS63" s="955"/>
      <c r="AT63" s="955"/>
      <c r="AU63" s="955">
        <v>2870</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529</v>
      </c>
      <c r="C68" s="982"/>
      <c r="D68" s="982"/>
      <c r="E68" s="982"/>
      <c r="F68" s="982"/>
      <c r="G68" s="982"/>
      <c r="H68" s="982"/>
      <c r="I68" s="982"/>
      <c r="J68" s="982"/>
      <c r="K68" s="982"/>
      <c r="L68" s="982"/>
      <c r="M68" s="982"/>
      <c r="N68" s="982"/>
      <c r="O68" s="982"/>
      <c r="P68" s="983"/>
      <c r="Q68" s="984">
        <v>1408</v>
      </c>
      <c r="R68" s="978"/>
      <c r="S68" s="978"/>
      <c r="T68" s="978"/>
      <c r="U68" s="978"/>
      <c r="V68" s="978">
        <v>1385</v>
      </c>
      <c r="W68" s="978"/>
      <c r="X68" s="978"/>
      <c r="Y68" s="978"/>
      <c r="Z68" s="978"/>
      <c r="AA68" s="978">
        <v>23</v>
      </c>
      <c r="AB68" s="978"/>
      <c r="AC68" s="978"/>
      <c r="AD68" s="978"/>
      <c r="AE68" s="978"/>
      <c r="AF68" s="978">
        <v>23</v>
      </c>
      <c r="AG68" s="978"/>
      <c r="AH68" s="978"/>
      <c r="AI68" s="978"/>
      <c r="AJ68" s="978"/>
      <c r="AK68" s="978"/>
      <c r="AL68" s="978"/>
      <c r="AM68" s="978"/>
      <c r="AN68" s="978"/>
      <c r="AO68" s="978"/>
      <c r="AP68" s="978"/>
      <c r="AQ68" s="978"/>
      <c r="AR68" s="978"/>
      <c r="AS68" s="978"/>
      <c r="AT68" s="978"/>
      <c r="AU68" s="978"/>
      <c r="AV68" s="978"/>
      <c r="AW68" s="978"/>
      <c r="AX68" s="978"/>
      <c r="AY68" s="978"/>
      <c r="AZ68" s="979" t="s">
        <v>532</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529</v>
      </c>
      <c r="C69" s="971"/>
      <c r="D69" s="971"/>
      <c r="E69" s="971"/>
      <c r="F69" s="971"/>
      <c r="G69" s="971"/>
      <c r="H69" s="971"/>
      <c r="I69" s="971"/>
      <c r="J69" s="971"/>
      <c r="K69" s="971"/>
      <c r="L69" s="971"/>
      <c r="M69" s="971"/>
      <c r="N69" s="971"/>
      <c r="O69" s="971"/>
      <c r="P69" s="972"/>
      <c r="Q69" s="973">
        <v>600986</v>
      </c>
      <c r="R69" s="967"/>
      <c r="S69" s="967"/>
      <c r="T69" s="967"/>
      <c r="U69" s="967"/>
      <c r="V69" s="967">
        <v>579982</v>
      </c>
      <c r="W69" s="967"/>
      <c r="X69" s="967"/>
      <c r="Y69" s="967"/>
      <c r="Z69" s="967"/>
      <c r="AA69" s="967">
        <v>21004</v>
      </c>
      <c r="AB69" s="967"/>
      <c r="AC69" s="967"/>
      <c r="AD69" s="967"/>
      <c r="AE69" s="967"/>
      <c r="AF69" s="967">
        <v>21004</v>
      </c>
      <c r="AG69" s="967"/>
      <c r="AH69" s="967"/>
      <c r="AI69" s="967"/>
      <c r="AJ69" s="967"/>
      <c r="AK69" s="967">
        <v>6841</v>
      </c>
      <c r="AL69" s="967"/>
      <c r="AM69" s="967"/>
      <c r="AN69" s="967"/>
      <c r="AO69" s="967"/>
      <c r="AP69" s="967"/>
      <c r="AQ69" s="967"/>
      <c r="AR69" s="967"/>
      <c r="AS69" s="967"/>
      <c r="AT69" s="967"/>
      <c r="AU69" s="967"/>
      <c r="AV69" s="967"/>
      <c r="AW69" s="967"/>
      <c r="AX69" s="967"/>
      <c r="AY69" s="967"/>
      <c r="AZ69" s="968" t="s">
        <v>533</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530</v>
      </c>
      <c r="C70" s="971"/>
      <c r="D70" s="971"/>
      <c r="E70" s="971"/>
      <c r="F70" s="971"/>
      <c r="G70" s="971"/>
      <c r="H70" s="971"/>
      <c r="I70" s="971"/>
      <c r="J70" s="971"/>
      <c r="K70" s="971"/>
      <c r="L70" s="971"/>
      <c r="M70" s="971"/>
      <c r="N70" s="971"/>
      <c r="O70" s="971"/>
      <c r="P70" s="972"/>
      <c r="Q70" s="973">
        <v>34897</v>
      </c>
      <c r="R70" s="967"/>
      <c r="S70" s="967"/>
      <c r="T70" s="967"/>
      <c r="U70" s="967"/>
      <c r="V70" s="967">
        <v>34814</v>
      </c>
      <c r="W70" s="967"/>
      <c r="X70" s="967"/>
      <c r="Y70" s="967"/>
      <c r="Z70" s="967"/>
      <c r="AA70" s="967">
        <v>83</v>
      </c>
      <c r="AB70" s="967"/>
      <c r="AC70" s="967"/>
      <c r="AD70" s="967"/>
      <c r="AE70" s="967"/>
      <c r="AF70" s="967">
        <v>83</v>
      </c>
      <c r="AG70" s="967"/>
      <c r="AH70" s="967"/>
      <c r="AI70" s="967"/>
      <c r="AJ70" s="967"/>
      <c r="AK70" s="967">
        <v>1022</v>
      </c>
      <c r="AL70" s="967"/>
      <c r="AM70" s="967"/>
      <c r="AN70" s="967"/>
      <c r="AO70" s="967"/>
      <c r="AP70" s="967"/>
      <c r="AQ70" s="967"/>
      <c r="AR70" s="967"/>
      <c r="AS70" s="967"/>
      <c r="AT70" s="967"/>
      <c r="AU70" s="967"/>
      <c r="AV70" s="967"/>
      <c r="AW70" s="967"/>
      <c r="AX70" s="967"/>
      <c r="AY70" s="967"/>
      <c r="AZ70" s="968" t="s">
        <v>532</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328</v>
      </c>
      <c r="R71" s="967"/>
      <c r="S71" s="967"/>
      <c r="T71" s="967"/>
      <c r="U71" s="967"/>
      <c r="V71" s="967">
        <v>163</v>
      </c>
      <c r="W71" s="967"/>
      <c r="X71" s="967"/>
      <c r="Y71" s="967"/>
      <c r="Z71" s="967"/>
      <c r="AA71" s="967">
        <v>165</v>
      </c>
      <c r="AB71" s="967"/>
      <c r="AC71" s="967"/>
      <c r="AD71" s="967"/>
      <c r="AE71" s="967"/>
      <c r="AF71" s="967">
        <v>165</v>
      </c>
      <c r="AG71" s="967"/>
      <c r="AH71" s="967"/>
      <c r="AI71" s="967"/>
      <c r="AJ71" s="967"/>
      <c r="AK71" s="967"/>
      <c r="AL71" s="967"/>
      <c r="AM71" s="967"/>
      <c r="AN71" s="967"/>
      <c r="AO71" s="967"/>
      <c r="AP71" s="967"/>
      <c r="AQ71" s="967"/>
      <c r="AR71" s="967"/>
      <c r="AS71" s="967"/>
      <c r="AT71" s="967"/>
      <c r="AU71" s="967"/>
      <c r="AV71" s="967"/>
      <c r="AW71" s="967"/>
      <c r="AX71" s="967"/>
      <c r="AY71" s="967"/>
      <c r="AZ71" s="968" t="s">
        <v>534</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3">
        <v>406</v>
      </c>
      <c r="R72" s="967"/>
      <c r="S72" s="967"/>
      <c r="T72" s="967"/>
      <c r="U72" s="967"/>
      <c r="V72" s="967">
        <v>393</v>
      </c>
      <c r="W72" s="967"/>
      <c r="X72" s="967"/>
      <c r="Y72" s="967"/>
      <c r="Z72" s="967"/>
      <c r="AA72" s="967">
        <v>14</v>
      </c>
      <c r="AB72" s="967"/>
      <c r="AC72" s="967"/>
      <c r="AD72" s="967"/>
      <c r="AE72" s="967"/>
      <c r="AF72" s="967">
        <v>14</v>
      </c>
      <c r="AG72" s="967"/>
      <c r="AH72" s="967"/>
      <c r="AI72" s="967"/>
      <c r="AJ72" s="967"/>
      <c r="AK72" s="967">
        <v>98</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314</v>
      </c>
      <c r="R73" s="967"/>
      <c r="S73" s="967"/>
      <c r="T73" s="967"/>
      <c r="U73" s="967"/>
      <c r="V73" s="967">
        <v>293</v>
      </c>
      <c r="W73" s="967"/>
      <c r="X73" s="967"/>
      <c r="Y73" s="967"/>
      <c r="Z73" s="967"/>
      <c r="AA73" s="967">
        <v>21</v>
      </c>
      <c r="AB73" s="967"/>
      <c r="AC73" s="967"/>
      <c r="AD73" s="967"/>
      <c r="AE73" s="967"/>
      <c r="AF73" s="967">
        <v>21</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21310</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v>
      </c>
      <c r="CS102" s="947"/>
      <c r="CT102" s="947"/>
      <c r="CU102" s="947"/>
      <c r="CV102" s="948"/>
      <c r="CW102" s="946"/>
      <c r="CX102" s="947"/>
      <c r="CY102" s="947"/>
      <c r="CZ102" s="947"/>
      <c r="DA102" s="948"/>
      <c r="DB102" s="946">
        <v>121</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1249079</v>
      </c>
      <c r="AB110" s="873"/>
      <c r="AC110" s="873"/>
      <c r="AD110" s="873"/>
      <c r="AE110" s="874"/>
      <c r="AF110" s="875">
        <v>1279813</v>
      </c>
      <c r="AG110" s="873"/>
      <c r="AH110" s="873"/>
      <c r="AI110" s="873"/>
      <c r="AJ110" s="874"/>
      <c r="AK110" s="875">
        <v>1325139</v>
      </c>
      <c r="AL110" s="873"/>
      <c r="AM110" s="873"/>
      <c r="AN110" s="873"/>
      <c r="AO110" s="874"/>
      <c r="AP110" s="876">
        <v>20.100000000000001</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12591141</v>
      </c>
      <c r="BR110" s="800"/>
      <c r="BS110" s="800"/>
      <c r="BT110" s="800"/>
      <c r="BU110" s="800"/>
      <c r="BV110" s="800">
        <v>12288088</v>
      </c>
      <c r="BW110" s="800"/>
      <c r="BX110" s="800"/>
      <c r="BY110" s="800"/>
      <c r="BZ110" s="800"/>
      <c r="CA110" s="800">
        <v>12304832</v>
      </c>
      <c r="CB110" s="800"/>
      <c r="CC110" s="800"/>
      <c r="CD110" s="800"/>
      <c r="CE110" s="800"/>
      <c r="CF110" s="861">
        <v>186.9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200155</v>
      </c>
      <c r="BR111" s="771"/>
      <c r="BS111" s="771"/>
      <c r="BT111" s="771"/>
      <c r="BU111" s="771"/>
      <c r="BV111" s="771">
        <v>162655</v>
      </c>
      <c r="BW111" s="771"/>
      <c r="BX111" s="771"/>
      <c r="BY111" s="771"/>
      <c r="BZ111" s="771"/>
      <c r="CA111" s="771">
        <v>125373</v>
      </c>
      <c r="CB111" s="771"/>
      <c r="CC111" s="771"/>
      <c r="CD111" s="771"/>
      <c r="CE111" s="771"/>
      <c r="CF111" s="848">
        <v>1.9</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3383411</v>
      </c>
      <c r="BR112" s="771"/>
      <c r="BS112" s="771"/>
      <c r="BT112" s="771"/>
      <c r="BU112" s="771"/>
      <c r="BV112" s="771">
        <v>3159032</v>
      </c>
      <c r="BW112" s="771"/>
      <c r="BX112" s="771"/>
      <c r="BY112" s="771"/>
      <c r="BZ112" s="771"/>
      <c r="CA112" s="771">
        <v>2870780</v>
      </c>
      <c r="CB112" s="771"/>
      <c r="CC112" s="771"/>
      <c r="CD112" s="771"/>
      <c r="CE112" s="771"/>
      <c r="CF112" s="848">
        <v>43.6</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208382</v>
      </c>
      <c r="AB113" s="909"/>
      <c r="AC113" s="909"/>
      <c r="AD113" s="909"/>
      <c r="AE113" s="910"/>
      <c r="AF113" s="911">
        <v>188300</v>
      </c>
      <c r="AG113" s="909"/>
      <c r="AH113" s="909"/>
      <c r="AI113" s="909"/>
      <c r="AJ113" s="910"/>
      <c r="AK113" s="911">
        <v>181963</v>
      </c>
      <c r="AL113" s="909"/>
      <c r="AM113" s="909"/>
      <c r="AN113" s="909"/>
      <c r="AO113" s="910"/>
      <c r="AP113" s="912">
        <v>2.8</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1064161</v>
      </c>
      <c r="BR114" s="771"/>
      <c r="BS114" s="771"/>
      <c r="BT114" s="771"/>
      <c r="BU114" s="771"/>
      <c r="BV114" s="771">
        <v>899215</v>
      </c>
      <c r="BW114" s="771"/>
      <c r="BX114" s="771"/>
      <c r="BY114" s="771"/>
      <c r="BZ114" s="771"/>
      <c r="CA114" s="771">
        <v>615571</v>
      </c>
      <c r="CB114" s="771"/>
      <c r="CC114" s="771"/>
      <c r="CD114" s="771"/>
      <c r="CE114" s="771"/>
      <c r="CF114" s="848">
        <v>9.4</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37701</v>
      </c>
      <c r="AB115" s="909"/>
      <c r="AC115" s="909"/>
      <c r="AD115" s="909"/>
      <c r="AE115" s="910"/>
      <c r="AF115" s="911">
        <v>37500</v>
      </c>
      <c r="AG115" s="909"/>
      <c r="AH115" s="909"/>
      <c r="AI115" s="909"/>
      <c r="AJ115" s="910"/>
      <c r="AK115" s="911">
        <v>37282</v>
      </c>
      <c r="AL115" s="909"/>
      <c r="AM115" s="909"/>
      <c r="AN115" s="909"/>
      <c r="AO115" s="910"/>
      <c r="AP115" s="912">
        <v>0.6</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263</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1495425</v>
      </c>
      <c r="AB117" s="895"/>
      <c r="AC117" s="895"/>
      <c r="AD117" s="895"/>
      <c r="AE117" s="896"/>
      <c r="AF117" s="898">
        <v>1505613</v>
      </c>
      <c r="AG117" s="895"/>
      <c r="AH117" s="895"/>
      <c r="AI117" s="895"/>
      <c r="AJ117" s="896"/>
      <c r="AK117" s="898">
        <v>1544384</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429</v>
      </c>
      <c r="BP118" s="838"/>
      <c r="BQ118" s="857">
        <v>17238868</v>
      </c>
      <c r="BR118" s="858"/>
      <c r="BS118" s="858"/>
      <c r="BT118" s="858"/>
      <c r="BU118" s="858"/>
      <c r="BV118" s="858">
        <v>16508990</v>
      </c>
      <c r="BW118" s="858"/>
      <c r="BX118" s="858"/>
      <c r="BY118" s="858"/>
      <c r="BZ118" s="858"/>
      <c r="CA118" s="858">
        <v>15916556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904571</v>
      </c>
      <c r="BR119" s="800"/>
      <c r="BS119" s="800"/>
      <c r="BT119" s="800"/>
      <c r="BU119" s="800"/>
      <c r="BV119" s="800">
        <v>1034430</v>
      </c>
      <c r="BW119" s="800"/>
      <c r="BX119" s="800"/>
      <c r="BY119" s="800"/>
      <c r="BZ119" s="800"/>
      <c r="CA119" s="800">
        <v>776777</v>
      </c>
      <c r="CB119" s="800"/>
      <c r="CC119" s="800"/>
      <c r="CD119" s="800"/>
      <c r="CE119" s="800"/>
      <c r="CF119" s="861">
        <v>11.8</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200155</v>
      </c>
      <c r="DH119" s="717"/>
      <c r="DI119" s="717"/>
      <c r="DJ119" s="717"/>
      <c r="DK119" s="718"/>
      <c r="DL119" s="719">
        <v>162655</v>
      </c>
      <c r="DM119" s="717"/>
      <c r="DN119" s="717"/>
      <c r="DO119" s="717"/>
      <c r="DP119" s="718"/>
      <c r="DQ119" s="719">
        <v>125373</v>
      </c>
      <c r="DR119" s="717"/>
      <c r="DS119" s="717"/>
      <c r="DT119" s="717"/>
      <c r="DU119" s="718"/>
      <c r="DV119" s="807">
        <v>1.9</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3381181</v>
      </c>
      <c r="DH120" s="800"/>
      <c r="DI120" s="800"/>
      <c r="DJ120" s="800"/>
      <c r="DK120" s="800"/>
      <c r="DL120" s="800">
        <v>3156933</v>
      </c>
      <c r="DM120" s="800"/>
      <c r="DN120" s="800"/>
      <c r="DO120" s="800"/>
      <c r="DP120" s="800"/>
      <c r="DQ120" s="800">
        <v>2869470</v>
      </c>
      <c r="DR120" s="800"/>
      <c r="DS120" s="800"/>
      <c r="DT120" s="800"/>
      <c r="DU120" s="800"/>
      <c r="DV120" s="801">
        <v>43.6</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10322747</v>
      </c>
      <c r="BR121" s="858"/>
      <c r="BS121" s="858"/>
      <c r="BT121" s="858"/>
      <c r="BU121" s="858"/>
      <c r="BV121" s="858">
        <v>10368383</v>
      </c>
      <c r="BW121" s="858"/>
      <c r="BX121" s="858"/>
      <c r="BY121" s="858"/>
      <c r="BZ121" s="858"/>
      <c r="CA121" s="858">
        <v>10457930</v>
      </c>
      <c r="CB121" s="858"/>
      <c r="CC121" s="858"/>
      <c r="CD121" s="858"/>
      <c r="CE121" s="858"/>
      <c r="CF121" s="859">
        <v>158.9</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2230</v>
      </c>
      <c r="DH121" s="771"/>
      <c r="DI121" s="771"/>
      <c r="DJ121" s="771"/>
      <c r="DK121" s="771"/>
      <c r="DL121" s="771">
        <v>2099</v>
      </c>
      <c r="DM121" s="771"/>
      <c r="DN121" s="771"/>
      <c r="DO121" s="771"/>
      <c r="DP121" s="771"/>
      <c r="DQ121" s="771">
        <v>1310</v>
      </c>
      <c r="DR121" s="771"/>
      <c r="DS121" s="771"/>
      <c r="DT121" s="771"/>
      <c r="DU121" s="771"/>
      <c r="DV121" s="823">
        <v>0</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438</v>
      </c>
      <c r="BP122" s="838"/>
      <c r="BQ122" s="839">
        <v>11227318</v>
      </c>
      <c r="BR122" s="840"/>
      <c r="BS122" s="840"/>
      <c r="BT122" s="840"/>
      <c r="BU122" s="840"/>
      <c r="BV122" s="840">
        <v>11402813</v>
      </c>
      <c r="BW122" s="840"/>
      <c r="BX122" s="840"/>
      <c r="BY122" s="840"/>
      <c r="BZ122" s="840"/>
      <c r="CA122" s="840">
        <v>11234707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92.1</v>
      </c>
      <c r="BR123" s="832"/>
      <c r="BS123" s="832"/>
      <c r="BT123" s="832"/>
      <c r="BU123" s="832"/>
      <c r="BV123" s="832">
        <v>77.099999999999994</v>
      </c>
      <c r="BW123" s="832"/>
      <c r="BX123" s="832"/>
      <c r="BY123" s="832"/>
      <c r="BZ123" s="832"/>
      <c r="CA123" s="832">
        <v>71.099999999999994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37701</v>
      </c>
      <c r="AB126" s="784"/>
      <c r="AC126" s="784"/>
      <c r="AD126" s="784"/>
      <c r="AE126" s="785"/>
      <c r="AF126" s="786">
        <v>37500</v>
      </c>
      <c r="AG126" s="784"/>
      <c r="AH126" s="784"/>
      <c r="AI126" s="784"/>
      <c r="AJ126" s="785"/>
      <c r="AK126" s="786">
        <v>37282</v>
      </c>
      <c r="AL126" s="784"/>
      <c r="AM126" s="784"/>
      <c r="AN126" s="784"/>
      <c r="AO126" s="785"/>
      <c r="AP126" s="754">
        <v>0.6</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13.9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18.899999999999999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7347213</v>
      </c>
      <c r="AB129" s="784"/>
      <c r="AC129" s="784"/>
      <c r="AD129" s="784"/>
      <c r="AE129" s="785"/>
      <c r="AF129" s="786">
        <v>7443948</v>
      </c>
      <c r="AG129" s="784"/>
      <c r="AH129" s="784"/>
      <c r="AI129" s="784"/>
      <c r="AJ129" s="785"/>
      <c r="AK129" s="786">
        <v>7454624</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823601</v>
      </c>
      <c r="AB130" s="784"/>
      <c r="AC130" s="784"/>
      <c r="AD130" s="784"/>
      <c r="AE130" s="785"/>
      <c r="AF130" s="786">
        <v>826420</v>
      </c>
      <c r="AG130" s="784"/>
      <c r="AH130" s="784"/>
      <c r="AI130" s="784"/>
      <c r="AJ130" s="785"/>
      <c r="AK130" s="786">
        <v>871278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71.099999999999994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6523612</v>
      </c>
      <c r="AB131" s="717"/>
      <c r="AC131" s="717"/>
      <c r="AD131" s="717"/>
      <c r="AE131" s="718"/>
      <c r="AF131" s="719">
        <v>6617528</v>
      </c>
      <c r="AG131" s="717"/>
      <c r="AH131" s="717"/>
      <c r="AI131" s="717"/>
      <c r="AJ131" s="718"/>
      <c r="AK131" s="719">
        <v>6583346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10.298343920000001</v>
      </c>
      <c r="AB132" s="740"/>
      <c r="AC132" s="740"/>
      <c r="AD132" s="740"/>
      <c r="AE132" s="741"/>
      <c r="AF132" s="742">
        <v>10.263545540000001</v>
      </c>
      <c r="AG132" s="740"/>
      <c r="AH132" s="740"/>
      <c r="AI132" s="740"/>
      <c r="AJ132" s="741"/>
      <c r="AK132" s="742">
        <v>10.22437526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11.5</v>
      </c>
      <c r="AB133" s="749"/>
      <c r="AC133" s="749"/>
      <c r="AD133" s="749"/>
      <c r="AE133" s="750"/>
      <c r="AF133" s="748">
        <v>10.5</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61" zoomScaleNormal="85" zoomScaleSheetLayoutView="55" workbookViewId="0">
      <selection activeCell="J54" sqref="J5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2419275</v>
      </c>
      <c r="L9" s="264">
        <v>54874</v>
      </c>
      <c r="M9" s="265">
        <v>59313</v>
      </c>
      <c r="N9" s="266">
        <v>-7.5</v>
      </c>
    </row>
    <row r="10" spans="1:16">
      <c r="A10" s="248"/>
      <c r="B10" s="244"/>
      <c r="C10" s="244"/>
      <c r="D10" s="244"/>
      <c r="E10" s="244"/>
      <c r="F10" s="244"/>
      <c r="G10" s="1133" t="s">
        <v>471</v>
      </c>
      <c r="H10" s="1134"/>
      <c r="I10" s="1134"/>
      <c r="J10" s="1135"/>
      <c r="K10" s="267">
        <v>153465</v>
      </c>
      <c r="L10" s="268">
        <v>3481</v>
      </c>
      <c r="M10" s="269">
        <v>5376</v>
      </c>
      <c r="N10" s="270">
        <v>-35.200000000000003</v>
      </c>
    </row>
    <row r="11" spans="1:16" ht="13.5" customHeight="1">
      <c r="A11" s="248"/>
      <c r="B11" s="244"/>
      <c r="C11" s="244"/>
      <c r="D11" s="244"/>
      <c r="E11" s="244"/>
      <c r="F11" s="244"/>
      <c r="G11" s="1133" t="s">
        <v>472</v>
      </c>
      <c r="H11" s="1134"/>
      <c r="I11" s="1134"/>
      <c r="J11" s="1135"/>
      <c r="K11" s="267">
        <v>13452</v>
      </c>
      <c r="L11" s="268">
        <v>305</v>
      </c>
      <c r="M11" s="269">
        <v>7786</v>
      </c>
      <c r="N11" s="270">
        <v>-96.1</v>
      </c>
    </row>
    <row r="12" spans="1:16" ht="13.5" customHeight="1">
      <c r="A12" s="248"/>
      <c r="B12" s="244"/>
      <c r="C12" s="244"/>
      <c r="D12" s="244"/>
      <c r="E12" s="244"/>
      <c r="F12" s="244"/>
      <c r="G12" s="1133" t="s">
        <v>473</v>
      </c>
      <c r="H12" s="1134"/>
      <c r="I12" s="1134"/>
      <c r="J12" s="1135"/>
      <c r="K12" s="267" t="s">
        <v>474</v>
      </c>
      <c r="L12" s="268" t="s">
        <v>474</v>
      </c>
      <c r="M12" s="269">
        <v>131</v>
      </c>
      <c r="N12" s="270" t="s">
        <v>474</v>
      </c>
    </row>
    <row r="13" spans="1:16" ht="13.5" customHeight="1">
      <c r="A13" s="248"/>
      <c r="B13" s="244"/>
      <c r="C13" s="244"/>
      <c r="D13" s="244"/>
      <c r="E13" s="244"/>
      <c r="F13" s="244"/>
      <c r="G13" s="1133" t="s">
        <v>475</v>
      </c>
      <c r="H13" s="1134"/>
      <c r="I13" s="1134"/>
      <c r="J13" s="1135"/>
      <c r="K13" s="267" t="s">
        <v>474</v>
      </c>
      <c r="L13" s="268" t="s">
        <v>474</v>
      </c>
      <c r="M13" s="269">
        <v>5</v>
      </c>
      <c r="N13" s="270" t="s">
        <v>474</v>
      </c>
    </row>
    <row r="14" spans="1:16" ht="13.5" customHeight="1">
      <c r="A14" s="248"/>
      <c r="B14" s="244"/>
      <c r="C14" s="244"/>
      <c r="D14" s="244"/>
      <c r="E14" s="244"/>
      <c r="F14" s="244"/>
      <c r="G14" s="1133" t="s">
        <v>476</v>
      </c>
      <c r="H14" s="1134"/>
      <c r="I14" s="1134"/>
      <c r="J14" s="1135"/>
      <c r="K14" s="267">
        <v>113092</v>
      </c>
      <c r="L14" s="268">
        <v>2565</v>
      </c>
      <c r="M14" s="269">
        <v>2777</v>
      </c>
      <c r="N14" s="270">
        <v>-7.6</v>
      </c>
    </row>
    <row r="15" spans="1:16" ht="13.5" customHeight="1">
      <c r="A15" s="248"/>
      <c r="B15" s="244"/>
      <c r="C15" s="244"/>
      <c r="D15" s="244"/>
      <c r="E15" s="244"/>
      <c r="F15" s="244"/>
      <c r="G15" s="1133" t="s">
        <v>477</v>
      </c>
      <c r="H15" s="1134"/>
      <c r="I15" s="1134"/>
      <c r="J15" s="1135"/>
      <c r="K15" s="267">
        <v>49242</v>
      </c>
      <c r="L15" s="268">
        <v>1117</v>
      </c>
      <c r="M15" s="269">
        <v>1317</v>
      </c>
      <c r="N15" s="270">
        <v>-15.2</v>
      </c>
    </row>
    <row r="16" spans="1:16">
      <c r="A16" s="248"/>
      <c r="B16" s="244"/>
      <c r="C16" s="244"/>
      <c r="D16" s="244"/>
      <c r="E16" s="244"/>
      <c r="F16" s="244"/>
      <c r="G16" s="1136" t="s">
        <v>478</v>
      </c>
      <c r="H16" s="1137"/>
      <c r="I16" s="1137"/>
      <c r="J16" s="1138"/>
      <c r="K16" s="268">
        <v>-245584</v>
      </c>
      <c r="L16" s="268">
        <v>-5570</v>
      </c>
      <c r="M16" s="269">
        <v>-6006</v>
      </c>
      <c r="N16" s="270">
        <v>-7.3</v>
      </c>
    </row>
    <row r="17" spans="1:16">
      <c r="A17" s="248"/>
      <c r="B17" s="244"/>
      <c r="C17" s="244"/>
      <c r="D17" s="244"/>
      <c r="E17" s="244"/>
      <c r="F17" s="244"/>
      <c r="G17" s="1136" t="s">
        <v>169</v>
      </c>
      <c r="H17" s="1137"/>
      <c r="I17" s="1137"/>
      <c r="J17" s="1138"/>
      <c r="K17" s="268">
        <v>2502942</v>
      </c>
      <c r="L17" s="268">
        <v>56772</v>
      </c>
      <c r="M17" s="269">
        <v>70700</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6.37</v>
      </c>
      <c r="L21" s="281">
        <v>6.73</v>
      </c>
      <c r="M21" s="282">
        <v>-0.36</v>
      </c>
      <c r="N21" s="249"/>
      <c r="O21" s="283"/>
      <c r="P21" s="279"/>
    </row>
    <row r="22" spans="1:16" s="284" customFormat="1">
      <c r="A22" s="279"/>
      <c r="B22" s="249"/>
      <c r="C22" s="249"/>
      <c r="D22" s="249"/>
      <c r="E22" s="249"/>
      <c r="F22" s="249"/>
      <c r="G22" s="1130" t="s">
        <v>484</v>
      </c>
      <c r="H22" s="1131"/>
      <c r="I22" s="1131"/>
      <c r="J22" s="1132"/>
      <c r="K22" s="285">
        <v>98.8</v>
      </c>
      <c r="L22" s="286">
        <v>96.8</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1325139</v>
      </c>
      <c r="L32" s="294">
        <v>30057</v>
      </c>
      <c r="M32" s="295">
        <v>33640</v>
      </c>
      <c r="N32" s="296">
        <v>-10.7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3</v>
      </c>
      <c r="N34" s="296" t="s">
        <v>474</v>
      </c>
    </row>
    <row r="35" spans="1:16" ht="27" customHeight="1">
      <c r="A35" s="248"/>
      <c r="B35" s="244"/>
      <c r="C35" s="244"/>
      <c r="D35" s="244"/>
      <c r="E35" s="244"/>
      <c r="F35" s="244"/>
      <c r="G35" s="1121" t="s">
        <v>490</v>
      </c>
      <c r="H35" s="1122"/>
      <c r="I35" s="1122"/>
      <c r="J35" s="1123"/>
      <c r="K35" s="294">
        <v>181963</v>
      </c>
      <c r="L35" s="294">
        <v>4127</v>
      </c>
      <c r="M35" s="295">
        <v>10374</v>
      </c>
      <c r="N35" s="296">
        <v>-60.2</v>
      </c>
    </row>
    <row r="36" spans="1:16" ht="27" customHeight="1">
      <c r="A36" s="248"/>
      <c r="B36" s="244"/>
      <c r="C36" s="244"/>
      <c r="D36" s="244"/>
      <c r="E36" s="244"/>
      <c r="F36" s="244"/>
      <c r="G36" s="1121" t="s">
        <v>491</v>
      </c>
      <c r="H36" s="1122"/>
      <c r="I36" s="1122"/>
      <c r="J36" s="1123"/>
      <c r="K36" s="294" t="s">
        <v>474</v>
      </c>
      <c r="L36" s="294" t="s">
        <v>474</v>
      </c>
      <c r="M36" s="295">
        <v>2665</v>
      </c>
      <c r="N36" s="296" t="s">
        <v>474</v>
      </c>
    </row>
    <row r="37" spans="1:16" ht="13.5" customHeight="1">
      <c r="A37" s="248"/>
      <c r="B37" s="244"/>
      <c r="C37" s="244"/>
      <c r="D37" s="244"/>
      <c r="E37" s="244"/>
      <c r="F37" s="244"/>
      <c r="G37" s="1121" t="s">
        <v>492</v>
      </c>
      <c r="H37" s="1122"/>
      <c r="I37" s="1122"/>
      <c r="J37" s="1123"/>
      <c r="K37" s="294">
        <v>37282</v>
      </c>
      <c r="L37" s="294">
        <v>846</v>
      </c>
      <c r="M37" s="295">
        <v>1343</v>
      </c>
      <c r="N37" s="296">
        <v>-37</v>
      </c>
    </row>
    <row r="38" spans="1:16" ht="27" customHeight="1">
      <c r="A38" s="248"/>
      <c r="B38" s="244"/>
      <c r="C38" s="244"/>
      <c r="D38" s="244"/>
      <c r="E38" s="244"/>
      <c r="F38" s="244"/>
      <c r="G38" s="1124" t="s">
        <v>493</v>
      </c>
      <c r="H38" s="1125"/>
      <c r="I38" s="1125"/>
      <c r="J38" s="1126"/>
      <c r="K38" s="297" t="s">
        <v>474</v>
      </c>
      <c r="L38" s="297" t="s">
        <v>474</v>
      </c>
      <c r="M38" s="298">
        <v>2</v>
      </c>
      <c r="N38" s="299" t="s">
        <v>474</v>
      </c>
      <c r="O38" s="293"/>
    </row>
    <row r="39" spans="1:16">
      <c r="A39" s="248"/>
      <c r="B39" s="244"/>
      <c r="C39" s="244"/>
      <c r="D39" s="244"/>
      <c r="E39" s="244"/>
      <c r="F39" s="244"/>
      <c r="G39" s="1124" t="s">
        <v>494</v>
      </c>
      <c r="H39" s="1125"/>
      <c r="I39" s="1125"/>
      <c r="J39" s="1126"/>
      <c r="K39" s="300" t="s">
        <v>474</v>
      </c>
      <c r="L39" s="300" t="s">
        <v>474</v>
      </c>
      <c r="M39" s="301">
        <v>-3110</v>
      </c>
      <c r="N39" s="302" t="s">
        <v>474</v>
      </c>
      <c r="O39" s="293"/>
    </row>
    <row r="40" spans="1:16" ht="27" customHeight="1">
      <c r="A40" s="248"/>
      <c r="B40" s="244"/>
      <c r="C40" s="244"/>
      <c r="D40" s="244"/>
      <c r="E40" s="244"/>
      <c r="F40" s="244"/>
      <c r="G40" s="1121" t="s">
        <v>495</v>
      </c>
      <c r="H40" s="1122"/>
      <c r="I40" s="1122"/>
      <c r="J40" s="1123"/>
      <c r="K40" s="300">
        <v>-871278</v>
      </c>
      <c r="L40" s="300">
        <v>-19762</v>
      </c>
      <c r="M40" s="301">
        <v>-31707</v>
      </c>
      <c r="N40" s="302">
        <v>-37.700000000000003</v>
      </c>
      <c r="O40" s="293"/>
    </row>
    <row r="41" spans="1:16">
      <c r="A41" s="248"/>
      <c r="B41" s="244"/>
      <c r="C41" s="244"/>
      <c r="D41" s="244"/>
      <c r="E41" s="244"/>
      <c r="F41" s="244"/>
      <c r="G41" s="1127" t="s">
        <v>279</v>
      </c>
      <c r="H41" s="1128"/>
      <c r="I41" s="1128"/>
      <c r="J41" s="1129"/>
      <c r="K41" s="294">
        <v>673106</v>
      </c>
      <c r="L41" s="300">
        <v>15267</v>
      </c>
      <c r="M41" s="301">
        <v>13210</v>
      </c>
      <c r="N41" s="302">
        <v>15.6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1538782</v>
      </c>
      <c r="J51" s="320">
        <v>36134</v>
      </c>
      <c r="K51" s="321">
        <v>28.4</v>
      </c>
      <c r="L51" s="322">
        <v>49426</v>
      </c>
      <c r="M51" s="323">
        <v>4.5999999999999996</v>
      </c>
      <c r="N51" s="324">
        <v>23.8</v>
      </c>
    </row>
    <row r="52" spans="1:14">
      <c r="A52" s="248"/>
      <c r="B52" s="244"/>
      <c r="C52" s="244"/>
      <c r="D52" s="244"/>
      <c r="E52" s="244"/>
      <c r="F52" s="244"/>
      <c r="G52" s="325"/>
      <c r="H52" s="326" t="s">
        <v>506</v>
      </c>
      <c r="I52" s="327">
        <v>643847</v>
      </c>
      <c r="J52" s="328">
        <v>15119</v>
      </c>
      <c r="K52" s="329">
        <v>-38.200000000000003</v>
      </c>
      <c r="L52" s="330">
        <v>26568</v>
      </c>
      <c r="M52" s="331">
        <v>-4.5999999999999996</v>
      </c>
      <c r="N52" s="332">
        <v>-33.6</v>
      </c>
    </row>
    <row r="53" spans="1:14">
      <c r="A53" s="248"/>
      <c r="B53" s="244"/>
      <c r="C53" s="244"/>
      <c r="D53" s="244"/>
      <c r="E53" s="244"/>
      <c r="F53" s="244"/>
      <c r="G53" s="310" t="s">
        <v>507</v>
      </c>
      <c r="H53" s="311"/>
      <c r="I53" s="319">
        <v>1189782</v>
      </c>
      <c r="J53" s="320">
        <v>27676</v>
      </c>
      <c r="K53" s="321">
        <v>-23.4</v>
      </c>
      <c r="L53" s="322">
        <v>42839</v>
      </c>
      <c r="M53" s="323">
        <v>-13.3</v>
      </c>
      <c r="N53" s="324">
        <v>-10.1</v>
      </c>
    </row>
    <row r="54" spans="1:14">
      <c r="A54" s="248"/>
      <c r="B54" s="244"/>
      <c r="C54" s="244"/>
      <c r="D54" s="244"/>
      <c r="E54" s="244"/>
      <c r="F54" s="244"/>
      <c r="G54" s="325"/>
      <c r="H54" s="326" t="s">
        <v>506</v>
      </c>
      <c r="I54" s="327">
        <v>721887</v>
      </c>
      <c r="J54" s="328">
        <v>16792</v>
      </c>
      <c r="K54" s="329">
        <v>11.1</v>
      </c>
      <c r="L54" s="330">
        <v>22027</v>
      </c>
      <c r="M54" s="331">
        <v>-17.100000000000001</v>
      </c>
      <c r="N54" s="332">
        <v>28.2</v>
      </c>
    </row>
    <row r="55" spans="1:14">
      <c r="A55" s="248"/>
      <c r="B55" s="244"/>
      <c r="C55" s="244"/>
      <c r="D55" s="244"/>
      <c r="E55" s="244"/>
      <c r="F55" s="244"/>
      <c r="G55" s="310" t="s">
        <v>508</v>
      </c>
      <c r="H55" s="311"/>
      <c r="I55" s="319">
        <v>697120</v>
      </c>
      <c r="J55" s="320">
        <v>15943</v>
      </c>
      <c r="K55" s="321">
        <v>-42.4</v>
      </c>
      <c r="L55" s="322">
        <v>46819</v>
      </c>
      <c r="M55" s="323">
        <v>9.3000000000000007</v>
      </c>
      <c r="N55" s="324">
        <v>-51.7</v>
      </c>
    </row>
    <row r="56" spans="1:14">
      <c r="A56" s="248"/>
      <c r="B56" s="244"/>
      <c r="C56" s="244"/>
      <c r="D56" s="244"/>
      <c r="E56" s="244"/>
      <c r="F56" s="244"/>
      <c r="G56" s="325"/>
      <c r="H56" s="326" t="s">
        <v>506</v>
      </c>
      <c r="I56" s="327">
        <v>586710</v>
      </c>
      <c r="J56" s="328">
        <v>13418</v>
      </c>
      <c r="K56" s="329">
        <v>-20.100000000000001</v>
      </c>
      <c r="L56" s="330">
        <v>24121</v>
      </c>
      <c r="M56" s="331">
        <v>9.5</v>
      </c>
      <c r="N56" s="332">
        <v>-29.6</v>
      </c>
    </row>
    <row r="57" spans="1:14">
      <c r="A57" s="248"/>
      <c r="B57" s="244"/>
      <c r="C57" s="244"/>
      <c r="D57" s="244"/>
      <c r="E57" s="244"/>
      <c r="F57" s="244"/>
      <c r="G57" s="310" t="s">
        <v>509</v>
      </c>
      <c r="H57" s="311"/>
      <c r="I57" s="319">
        <v>640435</v>
      </c>
      <c r="J57" s="320">
        <v>14591</v>
      </c>
      <c r="K57" s="321">
        <v>-8.5</v>
      </c>
      <c r="L57" s="322">
        <v>53270</v>
      </c>
      <c r="M57" s="323">
        <v>13.8</v>
      </c>
      <c r="N57" s="324">
        <v>-22.3</v>
      </c>
    </row>
    <row r="58" spans="1:14">
      <c r="A58" s="248"/>
      <c r="B58" s="244"/>
      <c r="C58" s="244"/>
      <c r="D58" s="244"/>
      <c r="E58" s="244"/>
      <c r="F58" s="244"/>
      <c r="G58" s="325"/>
      <c r="H58" s="326" t="s">
        <v>506</v>
      </c>
      <c r="I58" s="327">
        <v>539190</v>
      </c>
      <c r="J58" s="328">
        <v>12284</v>
      </c>
      <c r="K58" s="329">
        <v>-8.5</v>
      </c>
      <c r="L58" s="330">
        <v>24316</v>
      </c>
      <c r="M58" s="331">
        <v>0.8</v>
      </c>
      <c r="N58" s="332">
        <v>-9.3000000000000007</v>
      </c>
    </row>
    <row r="59" spans="1:14">
      <c r="A59" s="248"/>
      <c r="B59" s="244"/>
      <c r="C59" s="244"/>
      <c r="D59" s="244"/>
      <c r="E59" s="244"/>
      <c r="F59" s="244"/>
      <c r="G59" s="310" t="s">
        <v>510</v>
      </c>
      <c r="H59" s="311"/>
      <c r="I59" s="319">
        <v>1322754</v>
      </c>
      <c r="J59" s="320">
        <v>30003</v>
      </c>
      <c r="K59" s="321">
        <v>105.6</v>
      </c>
      <c r="L59" s="322">
        <v>53292</v>
      </c>
      <c r="M59" s="323">
        <v>0</v>
      </c>
      <c r="N59" s="324">
        <v>105.6</v>
      </c>
    </row>
    <row r="60" spans="1:14">
      <c r="A60" s="248"/>
      <c r="B60" s="244"/>
      <c r="C60" s="244"/>
      <c r="D60" s="244"/>
      <c r="E60" s="244"/>
      <c r="F60" s="244"/>
      <c r="G60" s="325"/>
      <c r="H60" s="326" t="s">
        <v>506</v>
      </c>
      <c r="I60" s="333">
        <v>991451</v>
      </c>
      <c r="J60" s="328">
        <v>22488</v>
      </c>
      <c r="K60" s="329">
        <v>83.1</v>
      </c>
      <c r="L60" s="330">
        <v>28900</v>
      </c>
      <c r="M60" s="331">
        <v>18.899999999999999</v>
      </c>
      <c r="N60" s="332">
        <v>64.2</v>
      </c>
    </row>
    <row r="61" spans="1:14">
      <c r="A61" s="248"/>
      <c r="B61" s="244"/>
      <c r="C61" s="244"/>
      <c r="D61" s="244"/>
      <c r="E61" s="244"/>
      <c r="F61" s="244"/>
      <c r="G61" s="310" t="s">
        <v>511</v>
      </c>
      <c r="H61" s="334"/>
      <c r="I61" s="335">
        <v>1077775</v>
      </c>
      <c r="J61" s="336">
        <v>24869</v>
      </c>
      <c r="K61" s="337">
        <v>11.9</v>
      </c>
      <c r="L61" s="338">
        <v>49129</v>
      </c>
      <c r="M61" s="339">
        <v>2.9</v>
      </c>
      <c r="N61" s="324">
        <v>9</v>
      </c>
    </row>
    <row r="62" spans="1:14">
      <c r="A62" s="248"/>
      <c r="B62" s="244"/>
      <c r="C62" s="244"/>
      <c r="D62" s="244"/>
      <c r="E62" s="244"/>
      <c r="F62" s="244"/>
      <c r="G62" s="325"/>
      <c r="H62" s="326" t="s">
        <v>506</v>
      </c>
      <c r="I62" s="327">
        <v>696617</v>
      </c>
      <c r="J62" s="328">
        <v>16020</v>
      </c>
      <c r="K62" s="329">
        <v>5.5</v>
      </c>
      <c r="L62" s="330">
        <v>25186</v>
      </c>
      <c r="M62" s="331">
        <v>1.5</v>
      </c>
      <c r="N62" s="332">
        <v>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8.3000000000000007</v>
      </c>
      <c r="G47" s="12">
        <v>5.34</v>
      </c>
      <c r="H47" s="12">
        <v>6.45</v>
      </c>
      <c r="I47" s="12">
        <v>7.7</v>
      </c>
      <c r="J47" s="13">
        <v>4.29</v>
      </c>
    </row>
    <row r="48" spans="2:10" ht="57.75" customHeight="1">
      <c r="B48" s="14"/>
      <c r="C48" s="1141" t="s">
        <v>4</v>
      </c>
      <c r="D48" s="1141"/>
      <c r="E48" s="1142"/>
      <c r="F48" s="15">
        <v>8.41</v>
      </c>
      <c r="G48" s="16">
        <v>7.83</v>
      </c>
      <c r="H48" s="16">
        <v>9.7100000000000009</v>
      </c>
      <c r="I48" s="16">
        <v>8.3000000000000007</v>
      </c>
      <c r="J48" s="17">
        <v>7.02</v>
      </c>
    </row>
    <row r="49" spans="2:10" ht="57.75" customHeight="1" thickBot="1">
      <c r="B49" s="18"/>
      <c r="C49" s="1143" t="s">
        <v>5</v>
      </c>
      <c r="D49" s="1143"/>
      <c r="E49" s="1144"/>
      <c r="F49" s="19">
        <v>0.19</v>
      </c>
      <c r="G49" s="20" t="s">
        <v>518</v>
      </c>
      <c r="H49" s="20">
        <v>3.05</v>
      </c>
      <c r="I49" s="20">
        <v>0.06</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46.71</v>
      </c>
      <c r="G34" s="33">
        <v>44.15</v>
      </c>
      <c r="H34" s="33">
        <v>42.06</v>
      </c>
      <c r="I34" s="33">
        <v>36.950000000000003</v>
      </c>
      <c r="J34" s="34">
        <v>29.64</v>
      </c>
      <c r="K34" s="22"/>
      <c r="L34" s="22"/>
      <c r="M34" s="22"/>
      <c r="N34" s="22"/>
      <c r="O34" s="22"/>
      <c r="P34" s="22"/>
    </row>
    <row r="35" spans="1:16" ht="39" customHeight="1">
      <c r="A35" s="22"/>
      <c r="B35" s="35"/>
      <c r="C35" s="1145" t="s">
        <v>521</v>
      </c>
      <c r="D35" s="1146"/>
      <c r="E35" s="1147"/>
      <c r="F35" s="36">
        <v>7.82</v>
      </c>
      <c r="G35" s="37">
        <v>7.72</v>
      </c>
      <c r="H35" s="37">
        <v>8.7200000000000006</v>
      </c>
      <c r="I35" s="37">
        <v>7.84</v>
      </c>
      <c r="J35" s="38">
        <v>6.77</v>
      </c>
      <c r="K35" s="22"/>
      <c r="L35" s="22"/>
      <c r="M35" s="22"/>
      <c r="N35" s="22"/>
      <c r="O35" s="22"/>
      <c r="P35" s="22"/>
    </row>
    <row r="36" spans="1:16" ht="39" customHeight="1">
      <c r="A36" s="22"/>
      <c r="B36" s="35"/>
      <c r="C36" s="1145" t="s">
        <v>522</v>
      </c>
      <c r="D36" s="1146"/>
      <c r="E36" s="1147"/>
      <c r="F36" s="36">
        <v>1.63</v>
      </c>
      <c r="G36" s="37">
        <v>2.74</v>
      </c>
      <c r="H36" s="37">
        <v>3.08</v>
      </c>
      <c r="I36" s="37">
        <v>3.51</v>
      </c>
      <c r="J36" s="38">
        <v>4.17</v>
      </c>
      <c r="K36" s="22"/>
      <c r="L36" s="22"/>
      <c r="M36" s="22"/>
      <c r="N36" s="22"/>
      <c r="O36" s="22"/>
      <c r="P36" s="22"/>
    </row>
    <row r="37" spans="1:16" ht="39" customHeight="1">
      <c r="A37" s="22"/>
      <c r="B37" s="35"/>
      <c r="C37" s="1145" t="s">
        <v>523</v>
      </c>
      <c r="D37" s="1146"/>
      <c r="E37" s="1147"/>
      <c r="F37" s="36">
        <v>0.64</v>
      </c>
      <c r="G37" s="37">
        <v>0.71</v>
      </c>
      <c r="H37" s="37">
        <v>0.83</v>
      </c>
      <c r="I37" s="37">
        <v>0.56000000000000005</v>
      </c>
      <c r="J37" s="38">
        <v>0.38</v>
      </c>
      <c r="K37" s="22"/>
      <c r="L37" s="22"/>
      <c r="M37" s="22"/>
      <c r="N37" s="22"/>
      <c r="O37" s="22"/>
      <c r="P37" s="22"/>
    </row>
    <row r="38" spans="1:16" ht="39" customHeight="1">
      <c r="A38" s="22"/>
      <c r="B38" s="35"/>
      <c r="C38" s="1145" t="s">
        <v>524</v>
      </c>
      <c r="D38" s="1146"/>
      <c r="E38" s="1147"/>
      <c r="F38" s="36">
        <v>0.64</v>
      </c>
      <c r="G38" s="37">
        <v>0.9</v>
      </c>
      <c r="H38" s="37">
        <v>1.1100000000000001</v>
      </c>
      <c r="I38" s="37">
        <v>1.18</v>
      </c>
      <c r="J38" s="38">
        <v>0.34</v>
      </c>
      <c r="K38" s="22"/>
      <c r="L38" s="22"/>
      <c r="M38" s="22"/>
      <c r="N38" s="22"/>
      <c r="O38" s="22"/>
      <c r="P38" s="22"/>
    </row>
    <row r="39" spans="1:16" ht="39" customHeight="1">
      <c r="A39" s="22"/>
      <c r="B39" s="35"/>
      <c r="C39" s="1145" t="s">
        <v>525</v>
      </c>
      <c r="D39" s="1146"/>
      <c r="E39" s="1147"/>
      <c r="F39" s="36">
        <v>0.57999999999999996</v>
      </c>
      <c r="G39" s="37">
        <v>0.1</v>
      </c>
      <c r="H39" s="37">
        <v>0.98</v>
      </c>
      <c r="I39" s="37">
        <v>0.46</v>
      </c>
      <c r="J39" s="38">
        <v>0.25</v>
      </c>
      <c r="K39" s="22"/>
      <c r="L39" s="22"/>
      <c r="M39" s="22"/>
      <c r="N39" s="22"/>
      <c r="O39" s="22"/>
      <c r="P39" s="22"/>
    </row>
    <row r="40" spans="1:16" ht="39" customHeight="1">
      <c r="A40" s="22"/>
      <c r="B40" s="35"/>
      <c r="C40" s="1145" t="s">
        <v>526</v>
      </c>
      <c r="D40" s="1146"/>
      <c r="E40" s="1147"/>
      <c r="F40" s="36">
        <v>0</v>
      </c>
      <c r="G40" s="37">
        <v>0.02</v>
      </c>
      <c r="H40" s="37">
        <v>0.01</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528</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O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1291</v>
      </c>
      <c r="L45" s="60">
        <v>1276</v>
      </c>
      <c r="M45" s="60">
        <v>1249</v>
      </c>
      <c r="N45" s="60">
        <v>1280</v>
      </c>
      <c r="O45" s="61">
        <v>1325</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208</v>
      </c>
      <c r="L48" s="64">
        <v>218</v>
      </c>
      <c r="M48" s="64">
        <v>208</v>
      </c>
      <c r="N48" s="64">
        <v>188</v>
      </c>
      <c r="O48" s="65">
        <v>182</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155</v>
      </c>
      <c r="L50" s="64">
        <v>38</v>
      </c>
      <c r="M50" s="64">
        <v>38</v>
      </c>
      <c r="N50" s="64">
        <v>38</v>
      </c>
      <c r="O50" s="65">
        <v>37</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v>0</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809</v>
      </c>
      <c r="L52" s="64">
        <v>810</v>
      </c>
      <c r="M52" s="64">
        <v>823</v>
      </c>
      <c r="N52" s="64">
        <v>826</v>
      </c>
      <c r="O52" s="65">
        <v>871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845</v>
      </c>
      <c r="L53" s="69">
        <v>722</v>
      </c>
      <c r="M53" s="69">
        <v>672</v>
      </c>
      <c r="N53" s="69">
        <v>680</v>
      </c>
      <c r="O53" s="70">
        <v>673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2016-04-21T07:54:27Z</cp:lastPrinted>
  <dcterms:created xsi:type="dcterms:W3CDTF">2016-02-15T00:59:51Z</dcterms:created>
  <dcterms:modified xsi:type="dcterms:W3CDTF">2016-04-25T04:45:13Z</dcterms:modified>
</cp:coreProperties>
</file>