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45" activeTab="0"/>
  </bookViews>
  <sheets>
    <sheet name="４　徴収状況（平成２６年度）" sheetId="1" r:id="rId1"/>
  </sheets>
  <definedNames>
    <definedName name="_xlnm.Print_Area" localSheetId="0">'４　徴収状況（平成２６年度）'!$A$1:$Y$39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<sst xmlns="http://schemas.openxmlformats.org/spreadsheetml/2006/main" count="140" uniqueCount="78">
  <si>
    <t>区　　　　　分</t>
  </si>
  <si>
    <t>件　　数</t>
  </si>
  <si>
    <t>税　　額</t>
  </si>
  <si>
    <t>件　数</t>
  </si>
  <si>
    <t>現</t>
  </si>
  <si>
    <t>年</t>
  </si>
  <si>
    <t>不動産取得税</t>
  </si>
  <si>
    <t>課</t>
  </si>
  <si>
    <t>自動車税</t>
  </si>
  <si>
    <t>税</t>
  </si>
  <si>
    <t>自動車取得税</t>
  </si>
  <si>
    <t>分</t>
  </si>
  <si>
    <t>軽油引取税</t>
  </si>
  <si>
    <t>その他の道府県税</t>
  </si>
  <si>
    <t>収　 　入 　　計</t>
  </si>
  <si>
    <t>⑥のうち還付未済額</t>
  </si>
  <si>
    <t>整　理　未　済　額</t>
  </si>
  <si>
    <t>整　理　未　済　額　の　内　訳</t>
  </si>
  <si>
    <t>滞 納 処 分 徴 収</t>
  </si>
  <si>
    <t>区　　　　分</t>
  </si>
  <si>
    <t>換価猶予額</t>
  </si>
  <si>
    <t>滞納処分の停止額</t>
  </si>
  <si>
    <t>徴収猶予額</t>
  </si>
  <si>
    <t>徴収嘱託額</t>
  </si>
  <si>
    <t>交付要求額</t>
  </si>
  <si>
    <t>⑥のうち参加差押に係るもの</t>
  </si>
  <si>
    <t>分納誓約額</t>
  </si>
  <si>
    <t>その他</t>
  </si>
  <si>
    <t>計</t>
  </si>
  <si>
    <t>Ａ</t>
  </si>
  <si>
    <t>Ｂ</t>
  </si>
  <si>
    <t>総 務 省 統 計</t>
  </si>
  <si>
    <t>法人道府県民税</t>
  </si>
  <si>
    <t>法人事業税</t>
  </si>
  <si>
    <t>個人事業税</t>
  </si>
  <si>
    <t>欠　損　処　分</t>
  </si>
  <si>
    <t>総 務 省 統 計</t>
  </si>
  <si>
    <t>法人道府県民税</t>
  </si>
  <si>
    <t>法人事業税</t>
  </si>
  <si>
    <t>財産差押額</t>
  </si>
  <si>
    <t>①</t>
  </si>
  <si>
    <t>個人事業税</t>
  </si>
  <si>
    <t>②</t>
  </si>
  <si>
    <t>③</t>
  </si>
  <si>
    <t>④</t>
  </si>
  <si>
    <t>⑤</t>
  </si>
  <si>
    <t>⑥</t>
  </si>
  <si>
    <t>　　　 計　  　</t>
  </si>
  <si>
    <t>⑦</t>
  </si>
  <si>
    <t xml:space="preserve">　滞 納 繰 越 分    </t>
  </si>
  <si>
    <t>⑧</t>
  </si>
  <si>
    <t xml:space="preserve">　合     計  </t>
  </si>
  <si>
    <t>（注） 個人県民税（均等割・所得割）及び地方消費税を除く。また、調定額は過誤納金還付充当未済額を含まない。</t>
  </si>
  <si>
    <t>　滞 納 繰 越 分    Ｂ</t>
  </si>
  <si>
    <t xml:space="preserve">　　　 計　   </t>
  </si>
  <si>
    <t>Ａ</t>
  </si>
  <si>
    <t>Ｂ</t>
  </si>
  <si>
    <t>左のうち</t>
  </si>
  <si>
    <t>に係るもの</t>
  </si>
  <si>
    <t>証紙徴収</t>
  </si>
  <si>
    <t>徴収猶予等</t>
  </si>
  <si>
    <t>⑨</t>
  </si>
  <si>
    <t>（千円）</t>
  </si>
  <si>
    <t>調　定　額　　①</t>
  </si>
  <si>
    <t>滞 納 額 ③ の う ち 整 理 済 額</t>
  </si>
  <si>
    <t>任　意　徴　収　　④</t>
  </si>
  <si>
    <t>任  意  納  税</t>
  </si>
  <si>
    <t>証紙徴収</t>
  </si>
  <si>
    <t>)</t>
  </si>
  <si>
    <t>( Ａ＋Ｂ</t>
  </si>
  <si>
    <t>納　期　内　収　入　額　　②</t>
  </si>
  <si>
    <t>③</t>
  </si>
  <si>
    <t>（ ② ＋ ④ ＋ ⑤ ）</t>
  </si>
  <si>
    <t>（ ① － ⑥ ＋ ⑦ － ⑧ ）</t>
  </si>
  <si>
    <t>（千円）</t>
  </si>
  <si>
    <t>差　押　徴　収　　⑤</t>
  </si>
  <si>
    <r>
      <t>滞納額</t>
    </r>
    <r>
      <rPr>
        <sz val="12"/>
        <rFont val="ＭＳ ゴシック"/>
        <family val="3"/>
      </rPr>
      <t>（①－②）</t>
    </r>
  </si>
  <si>
    <t>４　徴収状況（平成２６年度）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</si>
</sst>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37" fontId="4" fillId="0" borderId="24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37" fontId="4" fillId="0" borderId="12" xfId="0" applyNumberFormat="1" applyFont="1" applyBorder="1" applyAlignment="1" applyProtection="1">
      <alignment vertical="center"/>
      <protection/>
    </xf>
    <xf numFmtId="37" fontId="4" fillId="0" borderId="13" xfId="0" applyNumberFormat="1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37" fontId="4" fillId="0" borderId="30" xfId="0" applyNumberFormat="1" applyFont="1" applyBorder="1" applyAlignment="1" applyProtection="1">
      <alignment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vertical="center"/>
      <protection/>
    </xf>
    <xf numFmtId="37" fontId="4" fillId="0" borderId="32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37" fontId="4" fillId="0" borderId="33" xfId="0" applyNumberFormat="1" applyFont="1" applyBorder="1" applyAlignment="1" applyProtection="1">
      <alignment vertical="center"/>
      <protection/>
    </xf>
    <xf numFmtId="37" fontId="4" fillId="0" borderId="41" xfId="0" applyNumberFormat="1" applyFont="1" applyBorder="1" applyAlignment="1" applyProtection="1">
      <alignment vertical="center"/>
      <protection/>
    </xf>
    <xf numFmtId="0" fontId="4" fillId="0" borderId="41" xfId="0" applyFont="1" applyBorder="1" applyAlignment="1">
      <alignment horizontal="center" vertical="center"/>
    </xf>
    <xf numFmtId="37" fontId="4" fillId="0" borderId="33" xfId="0" applyNumberFormat="1" applyFont="1" applyBorder="1" applyAlignment="1" applyProtection="1">
      <alignment horizontal="right" vertical="center"/>
      <protection/>
    </xf>
    <xf numFmtId="37" fontId="4" fillId="0" borderId="41" xfId="0" applyNumberFormat="1" applyFont="1" applyBorder="1" applyAlignment="1" applyProtection="1">
      <alignment horizontal="right" vertical="center"/>
      <protection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5" fillId="0" borderId="46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distributed" vertical="center" indent="1"/>
    </xf>
    <xf numFmtId="0" fontId="5" fillId="0" borderId="47" xfId="0" applyFont="1" applyBorder="1" applyAlignment="1">
      <alignment horizontal="distributed" vertical="center" indent="1"/>
    </xf>
    <xf numFmtId="0" fontId="6" fillId="0" borderId="0" xfId="0" applyFont="1" applyAlignment="1">
      <alignment horizontal="center"/>
    </xf>
    <xf numFmtId="37" fontId="4" fillId="0" borderId="48" xfId="0" applyNumberFormat="1" applyFont="1" applyBorder="1" applyAlignment="1" applyProtection="1">
      <alignment horizontal="right"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>
      <alignment horizontal="distributed" vertical="center"/>
    </xf>
    <xf numFmtId="37" fontId="4" fillId="0" borderId="49" xfId="0" applyNumberFormat="1" applyFont="1" applyBorder="1" applyAlignment="1" applyProtection="1">
      <alignment vertical="center"/>
      <protection/>
    </xf>
    <xf numFmtId="37" fontId="4" fillId="0" borderId="50" xfId="0" applyNumberFormat="1" applyFont="1" applyBorder="1" applyAlignment="1" applyProtection="1">
      <alignment vertical="center"/>
      <protection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 indent="2"/>
    </xf>
    <xf numFmtId="0" fontId="5" fillId="0" borderId="43" xfId="0" applyFont="1" applyBorder="1" applyAlignment="1">
      <alignment horizontal="distributed" vertical="center" indent="2"/>
    </xf>
    <xf numFmtId="0" fontId="5" fillId="0" borderId="47" xfId="0" applyFont="1" applyBorder="1" applyAlignment="1">
      <alignment horizontal="distributed" vertical="center" indent="2"/>
    </xf>
    <xf numFmtId="0" fontId="4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7" fontId="4" fillId="0" borderId="54" xfId="0" applyNumberFormat="1" applyFont="1" applyBorder="1" applyAlignment="1" applyProtection="1">
      <alignment vertical="center"/>
      <protection/>
    </xf>
    <xf numFmtId="37" fontId="4" fillId="0" borderId="55" xfId="0" applyNumberFormat="1" applyFont="1" applyBorder="1" applyAlignment="1" applyProtection="1">
      <alignment vertical="center"/>
      <protection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37" fontId="4" fillId="0" borderId="48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5" fillId="0" borderId="0" xfId="0" applyFont="1" applyAlignment="1">
      <alignment/>
    </xf>
    <xf numFmtId="37" fontId="4" fillId="0" borderId="58" xfId="0" applyNumberFormat="1" applyFont="1" applyBorder="1" applyAlignment="1" applyProtection="1">
      <alignment vertical="center"/>
      <protection/>
    </xf>
    <xf numFmtId="37" fontId="4" fillId="0" borderId="59" xfId="0" applyNumberFormat="1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39"/>
  <sheetViews>
    <sheetView showGridLines="0" tabSelected="1" defaultGridColor="0" zoomScale="85" zoomScaleNormal="85" zoomScaleSheetLayoutView="90" zoomScalePageLayoutView="0" colorId="22" workbookViewId="0" topLeftCell="A1">
      <selection activeCell="X29" sqref="W29:X29"/>
    </sheetView>
  </sheetViews>
  <sheetFormatPr defaultColWidth="10.796875" defaultRowHeight="15"/>
  <cols>
    <col min="1" max="1" width="3.69921875" style="2" customWidth="1"/>
    <col min="2" max="2" width="1.59765625" style="2" customWidth="1"/>
    <col min="3" max="3" width="13.8984375" style="2" customWidth="1"/>
    <col min="4" max="4" width="3.19921875" style="2" customWidth="1"/>
    <col min="5" max="5" width="1.59765625" style="2" customWidth="1"/>
    <col min="6" max="6" width="11.69921875" style="2" customWidth="1"/>
    <col min="7" max="7" width="13.5" style="2" customWidth="1"/>
    <col min="8" max="8" width="11.3984375" style="2" customWidth="1"/>
    <col min="9" max="9" width="12.3984375" style="2" customWidth="1"/>
    <col min="10" max="10" width="13.59765625" style="2" customWidth="1"/>
    <col min="11" max="11" width="11.69921875" style="2" customWidth="1"/>
    <col min="12" max="12" width="10.09765625" style="2" customWidth="1"/>
    <col min="13" max="13" width="11.19921875" style="2" customWidth="1"/>
    <col min="14" max="14" width="13.3984375" style="2" customWidth="1"/>
    <col min="15" max="15" width="14.09765625" style="2" customWidth="1"/>
    <col min="16" max="16" width="8.69921875" style="2" customWidth="1"/>
    <col min="17" max="17" width="8.8984375" style="2" customWidth="1"/>
    <col min="18" max="18" width="2.59765625" style="2" customWidth="1"/>
    <col min="19" max="19" width="8.5" style="2" customWidth="1"/>
    <col min="20" max="20" width="3" style="2" customWidth="1"/>
    <col min="21" max="21" width="12.59765625" style="2" customWidth="1"/>
    <col min="22" max="22" width="11.59765625" style="2" customWidth="1"/>
    <col min="23" max="23" width="10.3984375" style="2" customWidth="1"/>
    <col min="24" max="16384" width="10.69921875" style="2" customWidth="1"/>
  </cols>
  <sheetData>
    <row r="1" spans="1:25" ht="24">
      <c r="A1" s="121" t="s">
        <v>77</v>
      </c>
      <c r="X1" s="61" t="s">
        <v>36</v>
      </c>
      <c r="Y1" s="75"/>
    </row>
    <row r="2" ht="15" thickBot="1"/>
    <row r="3" spans="1:25" ht="30.75" customHeight="1">
      <c r="A3" s="85" t="s">
        <v>0</v>
      </c>
      <c r="B3" s="86"/>
      <c r="C3" s="86"/>
      <c r="D3" s="86"/>
      <c r="E3" s="86"/>
      <c r="F3" s="91" t="s">
        <v>63</v>
      </c>
      <c r="G3" s="92"/>
      <c r="H3" s="93" t="s">
        <v>70</v>
      </c>
      <c r="I3" s="94"/>
      <c r="J3" s="94"/>
      <c r="K3" s="95"/>
      <c r="L3" s="105" t="s">
        <v>76</v>
      </c>
      <c r="M3" s="106"/>
      <c r="N3" s="106"/>
      <c r="O3" s="107"/>
      <c r="P3" s="64" t="s">
        <v>64</v>
      </c>
      <c r="Q3" s="65"/>
      <c r="R3" s="65"/>
      <c r="S3" s="65"/>
      <c r="T3" s="65"/>
      <c r="U3" s="65"/>
      <c r="V3" s="65"/>
      <c r="W3" s="65"/>
      <c r="X3" s="65"/>
      <c r="Y3" s="66"/>
    </row>
    <row r="4" spans="1:25" ht="30.75" customHeight="1">
      <c r="A4" s="87"/>
      <c r="B4" s="88"/>
      <c r="C4" s="88"/>
      <c r="D4" s="88"/>
      <c r="E4" s="88"/>
      <c r="F4" s="29"/>
      <c r="G4" s="1"/>
      <c r="H4" s="3"/>
      <c r="I4" s="3"/>
      <c r="J4" s="3"/>
      <c r="K4" s="1"/>
      <c r="L4" s="4"/>
      <c r="M4" s="5"/>
      <c r="N4" s="27" t="s">
        <v>71</v>
      </c>
      <c r="O4" s="6"/>
      <c r="P4" s="61" t="s">
        <v>65</v>
      </c>
      <c r="Q4" s="62"/>
      <c r="R4" s="62"/>
      <c r="S4" s="62"/>
      <c r="T4" s="62"/>
      <c r="U4" s="75"/>
      <c r="V4" s="61" t="s">
        <v>75</v>
      </c>
      <c r="W4" s="62"/>
      <c r="X4" s="62"/>
      <c r="Y4" s="63"/>
    </row>
    <row r="5" spans="1:25" ht="27" customHeight="1">
      <c r="A5" s="87"/>
      <c r="B5" s="88"/>
      <c r="C5" s="88"/>
      <c r="D5" s="88"/>
      <c r="E5" s="88"/>
      <c r="F5" s="8"/>
      <c r="G5" s="7"/>
      <c r="H5" s="7"/>
      <c r="I5" s="41" t="s">
        <v>57</v>
      </c>
      <c r="J5" s="7"/>
      <c r="K5" s="41" t="s">
        <v>57</v>
      </c>
      <c r="L5" s="8"/>
      <c r="M5" s="43" t="s">
        <v>57</v>
      </c>
      <c r="N5" s="8"/>
      <c r="O5" s="41" t="s">
        <v>57</v>
      </c>
      <c r="P5" s="8"/>
      <c r="Q5" s="118" t="s">
        <v>57</v>
      </c>
      <c r="R5" s="119"/>
      <c r="S5" s="9"/>
      <c r="T5" s="7"/>
      <c r="U5" s="41" t="s">
        <v>57</v>
      </c>
      <c r="V5" s="61" t="s">
        <v>66</v>
      </c>
      <c r="W5" s="62"/>
      <c r="X5" s="61" t="s">
        <v>18</v>
      </c>
      <c r="Y5" s="63"/>
    </row>
    <row r="6" spans="1:25" ht="27" customHeight="1">
      <c r="A6" s="87"/>
      <c r="B6" s="88"/>
      <c r="C6" s="88"/>
      <c r="D6" s="88"/>
      <c r="E6" s="88"/>
      <c r="F6" s="44" t="s">
        <v>1</v>
      </c>
      <c r="G6" s="42" t="s">
        <v>2</v>
      </c>
      <c r="H6" s="42" t="s">
        <v>1</v>
      </c>
      <c r="I6" s="42" t="s">
        <v>67</v>
      </c>
      <c r="J6" s="42" t="s">
        <v>2</v>
      </c>
      <c r="K6" s="42" t="s">
        <v>59</v>
      </c>
      <c r="L6" s="44" t="s">
        <v>1</v>
      </c>
      <c r="M6" s="44" t="s">
        <v>60</v>
      </c>
      <c r="N6" s="44" t="s">
        <v>2</v>
      </c>
      <c r="O6" s="42" t="s">
        <v>60</v>
      </c>
      <c r="P6" s="44" t="s">
        <v>1</v>
      </c>
      <c r="Q6" s="69" t="s">
        <v>60</v>
      </c>
      <c r="R6" s="70"/>
      <c r="S6" s="83" t="s">
        <v>2</v>
      </c>
      <c r="T6" s="84"/>
      <c r="U6" s="42" t="s">
        <v>60</v>
      </c>
      <c r="V6" s="41" t="s">
        <v>3</v>
      </c>
      <c r="W6" s="48" t="s">
        <v>2</v>
      </c>
      <c r="X6" s="43" t="s">
        <v>3</v>
      </c>
      <c r="Y6" s="45" t="s">
        <v>2</v>
      </c>
    </row>
    <row r="7" spans="1:25" ht="27" customHeight="1">
      <c r="A7" s="87"/>
      <c r="B7" s="88"/>
      <c r="C7" s="88"/>
      <c r="D7" s="88"/>
      <c r="E7" s="88"/>
      <c r="F7" s="12"/>
      <c r="G7" s="1"/>
      <c r="H7" s="1"/>
      <c r="I7" s="42" t="s">
        <v>58</v>
      </c>
      <c r="J7" s="1"/>
      <c r="K7" s="42" t="s">
        <v>58</v>
      </c>
      <c r="L7" s="12"/>
      <c r="M7" s="44" t="s">
        <v>58</v>
      </c>
      <c r="N7" s="12"/>
      <c r="O7" s="42" t="s">
        <v>58</v>
      </c>
      <c r="P7" s="12"/>
      <c r="Q7" s="69" t="s">
        <v>58</v>
      </c>
      <c r="R7" s="70"/>
      <c r="S7" s="13"/>
      <c r="T7" s="1"/>
      <c r="U7" s="42" t="s">
        <v>58</v>
      </c>
      <c r="V7" s="1"/>
      <c r="W7" s="13"/>
      <c r="X7" s="12"/>
      <c r="Y7" s="14"/>
    </row>
    <row r="8" spans="1:25" ht="27" customHeight="1">
      <c r="A8" s="89"/>
      <c r="B8" s="90"/>
      <c r="C8" s="90"/>
      <c r="D8" s="90"/>
      <c r="E8" s="90"/>
      <c r="F8" s="36"/>
      <c r="G8" s="37" t="s">
        <v>62</v>
      </c>
      <c r="H8" s="1"/>
      <c r="I8" s="15"/>
      <c r="J8" s="15" t="s">
        <v>62</v>
      </c>
      <c r="K8" s="15" t="s">
        <v>62</v>
      </c>
      <c r="L8" s="12"/>
      <c r="M8" s="16"/>
      <c r="N8" s="16" t="s">
        <v>62</v>
      </c>
      <c r="O8" s="15" t="s">
        <v>62</v>
      </c>
      <c r="P8" s="12"/>
      <c r="Q8" s="71" t="s">
        <v>74</v>
      </c>
      <c r="R8" s="72"/>
      <c r="S8" s="71" t="s">
        <v>62</v>
      </c>
      <c r="T8" s="72"/>
      <c r="U8" s="15" t="s">
        <v>62</v>
      </c>
      <c r="V8" s="1"/>
      <c r="W8" s="49" t="s">
        <v>62</v>
      </c>
      <c r="X8" s="12"/>
      <c r="Y8" s="17" t="s">
        <v>62</v>
      </c>
    </row>
    <row r="9" spans="1:25" ht="30.75" customHeight="1">
      <c r="A9" s="18"/>
      <c r="B9" s="9"/>
      <c r="C9" s="99" t="s">
        <v>32</v>
      </c>
      <c r="D9" s="99"/>
      <c r="E9" s="7"/>
      <c r="F9" s="50">
        <v>190496</v>
      </c>
      <c r="G9" s="50">
        <v>32298067</v>
      </c>
      <c r="H9" s="50">
        <v>163439</v>
      </c>
      <c r="I9" s="35"/>
      <c r="J9" s="50">
        <v>31355639</v>
      </c>
      <c r="K9" s="35"/>
      <c r="L9" s="51">
        <f aca="true" t="shared" si="0" ref="L9:L16">F9-H9</f>
        <v>27057</v>
      </c>
      <c r="M9" s="35"/>
      <c r="N9" s="51">
        <f aca="true" t="shared" si="1" ref="N9:N16">G9-J9</f>
        <v>942428</v>
      </c>
      <c r="O9" s="35"/>
      <c r="P9" s="51">
        <v>24571</v>
      </c>
      <c r="Q9" s="110"/>
      <c r="R9" s="111"/>
      <c r="S9" s="76">
        <v>881961</v>
      </c>
      <c r="T9" s="77"/>
      <c r="U9" s="35"/>
      <c r="V9" s="50">
        <v>81</v>
      </c>
      <c r="W9" s="52">
        <v>5442</v>
      </c>
      <c r="X9" s="51">
        <v>90</v>
      </c>
      <c r="Y9" s="53">
        <v>4080</v>
      </c>
    </row>
    <row r="10" spans="1:25" ht="30.75" customHeight="1">
      <c r="A10" s="19"/>
      <c r="B10" s="9"/>
      <c r="C10" s="99" t="s">
        <v>33</v>
      </c>
      <c r="D10" s="99"/>
      <c r="E10" s="7"/>
      <c r="F10" s="50">
        <v>85252</v>
      </c>
      <c r="G10" s="50">
        <v>98726490</v>
      </c>
      <c r="H10" s="50">
        <v>74467</v>
      </c>
      <c r="I10" s="35"/>
      <c r="J10" s="50">
        <v>96886912</v>
      </c>
      <c r="K10" s="35"/>
      <c r="L10" s="51">
        <f t="shared" si="0"/>
        <v>10785</v>
      </c>
      <c r="M10" s="35"/>
      <c r="N10" s="51">
        <f t="shared" si="1"/>
        <v>1839578</v>
      </c>
      <c r="O10" s="35"/>
      <c r="P10" s="51">
        <v>10185</v>
      </c>
      <c r="Q10" s="110"/>
      <c r="R10" s="111"/>
      <c r="S10" s="76">
        <v>1652453</v>
      </c>
      <c r="T10" s="77"/>
      <c r="U10" s="35"/>
      <c r="V10" s="50">
        <v>18</v>
      </c>
      <c r="W10" s="52">
        <v>9552</v>
      </c>
      <c r="X10" s="51">
        <v>19</v>
      </c>
      <c r="Y10" s="53">
        <v>2870</v>
      </c>
    </row>
    <row r="11" spans="1:25" ht="30.75" customHeight="1">
      <c r="A11" s="20" t="s">
        <v>4</v>
      </c>
      <c r="B11" s="9"/>
      <c r="C11" s="99" t="s">
        <v>34</v>
      </c>
      <c r="D11" s="99"/>
      <c r="E11" s="7"/>
      <c r="F11" s="50">
        <v>111785</v>
      </c>
      <c r="G11" s="50">
        <v>11596132</v>
      </c>
      <c r="H11" s="50">
        <v>91827</v>
      </c>
      <c r="I11" s="35"/>
      <c r="J11" s="50">
        <v>10194395</v>
      </c>
      <c r="K11" s="35"/>
      <c r="L11" s="51">
        <f t="shared" si="0"/>
        <v>19958</v>
      </c>
      <c r="M11" s="35"/>
      <c r="N11" s="51">
        <f t="shared" si="1"/>
        <v>1401737</v>
      </c>
      <c r="O11" s="35"/>
      <c r="P11" s="51">
        <v>18272</v>
      </c>
      <c r="Q11" s="110"/>
      <c r="R11" s="111"/>
      <c r="S11" s="76">
        <v>1279078</v>
      </c>
      <c r="T11" s="77"/>
      <c r="U11" s="35"/>
      <c r="V11" s="50">
        <v>116</v>
      </c>
      <c r="W11" s="52">
        <v>9417</v>
      </c>
      <c r="X11" s="51">
        <v>76</v>
      </c>
      <c r="Y11" s="53">
        <v>6758</v>
      </c>
    </row>
    <row r="12" spans="1:25" ht="30.75" customHeight="1">
      <c r="A12" s="20" t="s">
        <v>5</v>
      </c>
      <c r="B12" s="9"/>
      <c r="C12" s="99" t="s">
        <v>6</v>
      </c>
      <c r="D12" s="99"/>
      <c r="E12" s="7"/>
      <c r="F12" s="50">
        <v>57943</v>
      </c>
      <c r="G12" s="50">
        <v>17800577</v>
      </c>
      <c r="H12" s="50">
        <v>50282</v>
      </c>
      <c r="I12" s="35"/>
      <c r="J12" s="50">
        <v>16383510</v>
      </c>
      <c r="K12" s="35"/>
      <c r="L12" s="51">
        <f t="shared" si="0"/>
        <v>7661</v>
      </c>
      <c r="M12" s="51">
        <v>442</v>
      </c>
      <c r="N12" s="51">
        <f t="shared" si="1"/>
        <v>1417067</v>
      </c>
      <c r="O12" s="50">
        <v>260964</v>
      </c>
      <c r="P12" s="51">
        <v>6511</v>
      </c>
      <c r="Q12" s="73">
        <v>62</v>
      </c>
      <c r="R12" s="74"/>
      <c r="S12" s="76">
        <v>1062873</v>
      </c>
      <c r="T12" s="77"/>
      <c r="U12" s="50">
        <v>16806</v>
      </c>
      <c r="V12" s="50">
        <v>54</v>
      </c>
      <c r="W12" s="52">
        <v>16294</v>
      </c>
      <c r="X12" s="51">
        <v>38</v>
      </c>
      <c r="Y12" s="53">
        <v>4849</v>
      </c>
    </row>
    <row r="13" spans="1:25" ht="30.75" customHeight="1">
      <c r="A13" s="20" t="s">
        <v>7</v>
      </c>
      <c r="B13" s="9"/>
      <c r="C13" s="99" t="s">
        <v>8</v>
      </c>
      <c r="D13" s="99"/>
      <c r="E13" s="7"/>
      <c r="F13" s="50">
        <v>2557655</v>
      </c>
      <c r="G13" s="50">
        <v>86225795</v>
      </c>
      <c r="H13" s="50">
        <v>2084871</v>
      </c>
      <c r="I13" s="50">
        <v>103645</v>
      </c>
      <c r="J13" s="50">
        <v>68917985</v>
      </c>
      <c r="K13" s="50">
        <v>1799370</v>
      </c>
      <c r="L13" s="51">
        <f t="shared" si="0"/>
        <v>472784</v>
      </c>
      <c r="M13" s="35"/>
      <c r="N13" s="51">
        <f t="shared" si="1"/>
        <v>17307810</v>
      </c>
      <c r="O13" s="35"/>
      <c r="P13" s="51">
        <v>454217</v>
      </c>
      <c r="Q13" s="110"/>
      <c r="R13" s="111"/>
      <c r="S13" s="76">
        <v>16659157</v>
      </c>
      <c r="T13" s="77"/>
      <c r="U13" s="35"/>
      <c r="V13" s="50">
        <v>1048</v>
      </c>
      <c r="W13" s="52">
        <v>38036</v>
      </c>
      <c r="X13" s="51">
        <v>627</v>
      </c>
      <c r="Y13" s="53">
        <v>24217</v>
      </c>
    </row>
    <row r="14" spans="1:25" ht="30.75" customHeight="1">
      <c r="A14" s="20" t="s">
        <v>9</v>
      </c>
      <c r="B14" s="9"/>
      <c r="C14" s="99" t="s">
        <v>10</v>
      </c>
      <c r="D14" s="99"/>
      <c r="E14" s="7"/>
      <c r="F14" s="50">
        <v>140289</v>
      </c>
      <c r="G14" s="50">
        <v>4506960</v>
      </c>
      <c r="H14" s="50">
        <v>139742</v>
      </c>
      <c r="I14" s="50">
        <v>102720</v>
      </c>
      <c r="J14" s="50">
        <v>4498501</v>
      </c>
      <c r="K14" s="50">
        <v>3196090</v>
      </c>
      <c r="L14" s="51">
        <f t="shared" si="0"/>
        <v>547</v>
      </c>
      <c r="M14" s="51">
        <v>0</v>
      </c>
      <c r="N14" s="51">
        <f t="shared" si="1"/>
        <v>8459</v>
      </c>
      <c r="O14" s="50">
        <v>0</v>
      </c>
      <c r="P14" s="51">
        <v>548</v>
      </c>
      <c r="Q14" s="73">
        <v>0</v>
      </c>
      <c r="R14" s="74"/>
      <c r="S14" s="76">
        <v>8471</v>
      </c>
      <c r="T14" s="77"/>
      <c r="U14" s="50">
        <v>0</v>
      </c>
      <c r="V14" s="50">
        <v>0</v>
      </c>
      <c r="W14" s="52">
        <v>0</v>
      </c>
      <c r="X14" s="51">
        <v>0</v>
      </c>
      <c r="Y14" s="53">
        <v>0</v>
      </c>
    </row>
    <row r="15" spans="1:25" ht="30.75" customHeight="1">
      <c r="A15" s="20" t="s">
        <v>11</v>
      </c>
      <c r="B15" s="9"/>
      <c r="C15" s="99" t="s">
        <v>12</v>
      </c>
      <c r="D15" s="99"/>
      <c r="E15" s="7"/>
      <c r="F15" s="50">
        <v>4125</v>
      </c>
      <c r="G15" s="50">
        <v>45599489</v>
      </c>
      <c r="H15" s="50">
        <v>3063</v>
      </c>
      <c r="I15" s="35"/>
      <c r="J15" s="50">
        <v>16202312</v>
      </c>
      <c r="K15" s="35"/>
      <c r="L15" s="51">
        <f t="shared" si="0"/>
        <v>1062</v>
      </c>
      <c r="M15" s="51">
        <v>811</v>
      </c>
      <c r="N15" s="51">
        <f t="shared" si="1"/>
        <v>29397177</v>
      </c>
      <c r="O15" s="50">
        <v>29350802</v>
      </c>
      <c r="P15" s="51">
        <v>1058</v>
      </c>
      <c r="Q15" s="73">
        <v>535</v>
      </c>
      <c r="R15" s="74"/>
      <c r="S15" s="76">
        <v>29218558</v>
      </c>
      <c r="T15" s="77"/>
      <c r="U15" s="50">
        <v>21660497</v>
      </c>
      <c r="V15" s="50">
        <v>0</v>
      </c>
      <c r="W15" s="52">
        <v>0</v>
      </c>
      <c r="X15" s="51">
        <v>0</v>
      </c>
      <c r="Y15" s="53">
        <v>0</v>
      </c>
    </row>
    <row r="16" spans="1:25" ht="30.75" customHeight="1">
      <c r="A16" s="19"/>
      <c r="B16" s="9"/>
      <c r="C16" s="99" t="s">
        <v>13</v>
      </c>
      <c r="D16" s="99"/>
      <c r="E16" s="7"/>
      <c r="F16" s="50">
        <v>29490</v>
      </c>
      <c r="G16" s="50">
        <v>35200533</v>
      </c>
      <c r="H16" s="50">
        <v>29395</v>
      </c>
      <c r="I16" s="50">
        <v>1963</v>
      </c>
      <c r="J16" s="50">
        <v>35156423</v>
      </c>
      <c r="K16" s="50">
        <v>26781</v>
      </c>
      <c r="L16" s="51">
        <f t="shared" si="0"/>
        <v>95</v>
      </c>
      <c r="M16" s="51">
        <v>0</v>
      </c>
      <c r="N16" s="51">
        <f t="shared" si="1"/>
        <v>44110</v>
      </c>
      <c r="O16" s="50">
        <v>0</v>
      </c>
      <c r="P16" s="51">
        <v>94</v>
      </c>
      <c r="Q16" s="73">
        <v>43645</v>
      </c>
      <c r="R16" s="74"/>
      <c r="S16" s="76">
        <v>43645</v>
      </c>
      <c r="T16" s="77"/>
      <c r="U16" s="50">
        <v>0</v>
      </c>
      <c r="V16" s="50">
        <v>1</v>
      </c>
      <c r="W16" s="52">
        <v>464</v>
      </c>
      <c r="X16" s="51">
        <v>0</v>
      </c>
      <c r="Y16" s="53">
        <v>0</v>
      </c>
    </row>
    <row r="17" spans="1:25" ht="30.75" customHeight="1">
      <c r="A17" s="19"/>
      <c r="B17" s="9"/>
      <c r="C17" s="21" t="s">
        <v>54</v>
      </c>
      <c r="D17" s="38" t="s">
        <v>55</v>
      </c>
      <c r="E17" s="7"/>
      <c r="F17" s="50">
        <f aca="true" t="shared" si="2" ref="F17:W17">SUM(F9:F16)</f>
        <v>3177035</v>
      </c>
      <c r="G17" s="50">
        <f t="shared" si="2"/>
        <v>331954043</v>
      </c>
      <c r="H17" s="50">
        <f t="shared" si="2"/>
        <v>2637086</v>
      </c>
      <c r="I17" s="50">
        <f t="shared" si="2"/>
        <v>208328</v>
      </c>
      <c r="J17" s="50">
        <f t="shared" si="2"/>
        <v>279595677</v>
      </c>
      <c r="K17" s="50">
        <f t="shared" si="2"/>
        <v>5022241</v>
      </c>
      <c r="L17" s="51">
        <f t="shared" si="2"/>
        <v>539949</v>
      </c>
      <c r="M17" s="51">
        <f t="shared" si="2"/>
        <v>1253</v>
      </c>
      <c r="N17" s="51">
        <f t="shared" si="2"/>
        <v>52358366</v>
      </c>
      <c r="O17" s="50">
        <f t="shared" si="2"/>
        <v>29611766</v>
      </c>
      <c r="P17" s="51">
        <f t="shared" si="2"/>
        <v>515456</v>
      </c>
      <c r="Q17" s="73">
        <f>SUM(Q9:R16)</f>
        <v>44242</v>
      </c>
      <c r="R17" s="74"/>
      <c r="S17" s="76">
        <f>SUM(S9:S16)</f>
        <v>50806196</v>
      </c>
      <c r="T17" s="77"/>
      <c r="U17" s="50">
        <f t="shared" si="2"/>
        <v>21677303</v>
      </c>
      <c r="V17" s="50">
        <f t="shared" si="2"/>
        <v>1318</v>
      </c>
      <c r="W17" s="52">
        <f t="shared" si="2"/>
        <v>79205</v>
      </c>
      <c r="X17" s="51">
        <f>SUM(X9:X16)</f>
        <v>850</v>
      </c>
      <c r="Y17" s="53">
        <f>SUM(Y9:Y16)</f>
        <v>42774</v>
      </c>
    </row>
    <row r="18" spans="1:25" ht="30.75" customHeight="1">
      <c r="A18" s="22" t="s">
        <v>53</v>
      </c>
      <c r="B18" s="9"/>
      <c r="C18" s="9"/>
      <c r="D18" s="38" t="s">
        <v>56</v>
      </c>
      <c r="E18" s="7"/>
      <c r="F18" s="50">
        <v>69617</v>
      </c>
      <c r="G18" s="50">
        <v>3321380</v>
      </c>
      <c r="H18" s="35"/>
      <c r="I18" s="35"/>
      <c r="J18" s="35"/>
      <c r="K18" s="35"/>
      <c r="L18" s="51">
        <f>F18-H18</f>
        <v>69617</v>
      </c>
      <c r="M18" s="51">
        <v>0</v>
      </c>
      <c r="N18" s="51">
        <f>G18-J18</f>
        <v>3321380</v>
      </c>
      <c r="O18" s="50">
        <v>0</v>
      </c>
      <c r="P18" s="51">
        <v>16152</v>
      </c>
      <c r="Q18" s="73">
        <v>0</v>
      </c>
      <c r="R18" s="74"/>
      <c r="S18" s="76">
        <v>910229</v>
      </c>
      <c r="T18" s="77"/>
      <c r="U18" s="50">
        <v>0</v>
      </c>
      <c r="V18" s="50">
        <v>3287</v>
      </c>
      <c r="W18" s="52">
        <v>169187</v>
      </c>
      <c r="X18" s="51">
        <v>2984</v>
      </c>
      <c r="Y18" s="53">
        <v>142058</v>
      </c>
    </row>
    <row r="19" spans="1:25" ht="30.75" customHeight="1" thickBot="1">
      <c r="A19" s="23" t="s">
        <v>51</v>
      </c>
      <c r="B19" s="24"/>
      <c r="C19" s="25"/>
      <c r="D19" s="39" t="s">
        <v>69</v>
      </c>
      <c r="E19" s="46" t="s">
        <v>68</v>
      </c>
      <c r="F19" s="54">
        <f aca="true" t="shared" si="3" ref="F19:W19">F17+F18</f>
        <v>3246652</v>
      </c>
      <c r="G19" s="54">
        <f t="shared" si="3"/>
        <v>335275423</v>
      </c>
      <c r="H19" s="54">
        <f t="shared" si="3"/>
        <v>2637086</v>
      </c>
      <c r="I19" s="54">
        <f t="shared" si="3"/>
        <v>208328</v>
      </c>
      <c r="J19" s="54">
        <f t="shared" si="3"/>
        <v>279595677</v>
      </c>
      <c r="K19" s="54">
        <f t="shared" si="3"/>
        <v>5022241</v>
      </c>
      <c r="L19" s="55">
        <f t="shared" si="3"/>
        <v>609566</v>
      </c>
      <c r="M19" s="55">
        <f t="shared" si="3"/>
        <v>1253</v>
      </c>
      <c r="N19" s="55">
        <f t="shared" si="3"/>
        <v>55679746</v>
      </c>
      <c r="O19" s="54">
        <f t="shared" si="3"/>
        <v>29611766</v>
      </c>
      <c r="P19" s="55">
        <f t="shared" si="3"/>
        <v>531608</v>
      </c>
      <c r="Q19" s="114">
        <f>Q17+Q18</f>
        <v>44242</v>
      </c>
      <c r="R19" s="115"/>
      <c r="S19" s="97">
        <f>S17+S18</f>
        <v>51716425</v>
      </c>
      <c r="T19" s="98"/>
      <c r="U19" s="54">
        <f t="shared" si="3"/>
        <v>21677303</v>
      </c>
      <c r="V19" s="54">
        <f t="shared" si="3"/>
        <v>4605</v>
      </c>
      <c r="W19" s="56">
        <f t="shared" si="3"/>
        <v>248392</v>
      </c>
      <c r="X19" s="55">
        <f>X17+X18</f>
        <v>3834</v>
      </c>
      <c r="Y19" s="57">
        <f>Y17+Y18</f>
        <v>184832</v>
      </c>
    </row>
    <row r="20" ht="18" customHeight="1">
      <c r="A20" s="26" t="s">
        <v>52</v>
      </c>
    </row>
    <row r="21" ht="12.75" customHeight="1"/>
    <row r="23" ht="15" thickBot="1"/>
    <row r="24" spans="1:21" ht="23.25" customHeight="1">
      <c r="A24" s="85" t="s">
        <v>0</v>
      </c>
      <c r="B24" s="86"/>
      <c r="C24" s="86"/>
      <c r="D24" s="86"/>
      <c r="E24" s="108"/>
      <c r="F24" s="116" t="s">
        <v>14</v>
      </c>
      <c r="G24" s="108"/>
      <c r="H24" s="116" t="s">
        <v>15</v>
      </c>
      <c r="I24" s="108"/>
      <c r="J24" s="116" t="s">
        <v>35</v>
      </c>
      <c r="K24" s="108"/>
      <c r="L24" s="116" t="s">
        <v>16</v>
      </c>
      <c r="M24" s="120"/>
      <c r="S24" s="61" t="s">
        <v>31</v>
      </c>
      <c r="T24" s="62"/>
      <c r="U24" s="75"/>
    </row>
    <row r="25" spans="1:21" ht="23.25" customHeight="1">
      <c r="A25" s="87"/>
      <c r="B25" s="88"/>
      <c r="C25" s="88"/>
      <c r="D25" s="88"/>
      <c r="E25" s="70"/>
      <c r="F25" s="69" t="s">
        <v>72</v>
      </c>
      <c r="G25" s="70"/>
      <c r="H25" s="27"/>
      <c r="I25" s="6"/>
      <c r="J25" s="11"/>
      <c r="K25" s="6"/>
      <c r="L25" s="69" t="s">
        <v>73</v>
      </c>
      <c r="M25" s="117"/>
      <c r="O25" s="96" t="s">
        <v>17</v>
      </c>
      <c r="P25" s="96"/>
      <c r="Q25" s="96"/>
      <c r="R25" s="96"/>
      <c r="S25" s="96"/>
      <c r="T25" s="96"/>
      <c r="U25" s="96"/>
    </row>
    <row r="26" spans="1:22" ht="23.25" customHeight="1">
      <c r="A26" s="87"/>
      <c r="B26" s="88"/>
      <c r="C26" s="88"/>
      <c r="D26" s="88"/>
      <c r="E26" s="70"/>
      <c r="F26" s="3"/>
      <c r="G26" s="10" t="s">
        <v>46</v>
      </c>
      <c r="H26" s="3"/>
      <c r="I26" s="10" t="s">
        <v>48</v>
      </c>
      <c r="J26" s="29"/>
      <c r="K26" s="10" t="s">
        <v>50</v>
      </c>
      <c r="L26" s="28"/>
      <c r="M26" s="40" t="s">
        <v>61</v>
      </c>
      <c r="O26" s="30"/>
      <c r="P26" s="31"/>
      <c r="Q26" s="31"/>
      <c r="R26" s="31"/>
      <c r="S26" s="31"/>
      <c r="T26" s="31"/>
      <c r="U26" s="31"/>
      <c r="V26" s="31"/>
    </row>
    <row r="27" spans="1:13" ht="23.25" customHeight="1" thickBot="1">
      <c r="A27" s="87"/>
      <c r="B27" s="88"/>
      <c r="C27" s="88"/>
      <c r="D27" s="88"/>
      <c r="E27" s="70"/>
      <c r="F27" s="41" t="s">
        <v>1</v>
      </c>
      <c r="G27" s="41" t="s">
        <v>2</v>
      </c>
      <c r="H27" s="41" t="s">
        <v>3</v>
      </c>
      <c r="I27" s="41" t="s">
        <v>2</v>
      </c>
      <c r="J27" s="43" t="s">
        <v>3</v>
      </c>
      <c r="K27" s="41" t="s">
        <v>2</v>
      </c>
      <c r="L27" s="43" t="s">
        <v>3</v>
      </c>
      <c r="M27" s="45" t="s">
        <v>2</v>
      </c>
    </row>
    <row r="28" spans="1:21" ht="23.25" customHeight="1">
      <c r="A28" s="89"/>
      <c r="B28" s="90"/>
      <c r="C28" s="90"/>
      <c r="D28" s="90"/>
      <c r="E28" s="109"/>
      <c r="F28" s="1"/>
      <c r="G28" s="15" t="s">
        <v>62</v>
      </c>
      <c r="H28" s="1"/>
      <c r="I28" s="15" t="s">
        <v>62</v>
      </c>
      <c r="J28" s="12"/>
      <c r="K28" s="15" t="s">
        <v>62</v>
      </c>
      <c r="L28" s="12"/>
      <c r="M28" s="17" t="s">
        <v>62</v>
      </c>
      <c r="O28" s="85" t="s">
        <v>19</v>
      </c>
      <c r="P28" s="86"/>
      <c r="Q28" s="86"/>
      <c r="R28" s="86"/>
      <c r="S28" s="112" t="s">
        <v>1</v>
      </c>
      <c r="T28" s="113"/>
      <c r="U28" s="47" t="s">
        <v>2</v>
      </c>
    </row>
    <row r="29" spans="1:21" ht="30.75" customHeight="1">
      <c r="A29" s="18"/>
      <c r="B29" s="9"/>
      <c r="C29" s="99" t="s">
        <v>37</v>
      </c>
      <c r="D29" s="99"/>
      <c r="E29" s="7"/>
      <c r="F29" s="50">
        <f aca="true" t="shared" si="4" ref="F29:F36">X9+H9+V9+P9</f>
        <v>188181</v>
      </c>
      <c r="G29" s="50">
        <f aca="true" t="shared" si="5" ref="G29:G36">Y9+J9+S9+W9</f>
        <v>32247122</v>
      </c>
      <c r="H29" s="50">
        <v>0</v>
      </c>
      <c r="I29" s="50">
        <v>16909</v>
      </c>
      <c r="J29" s="51">
        <v>46</v>
      </c>
      <c r="K29" s="50">
        <v>4231</v>
      </c>
      <c r="L29" s="51">
        <f aca="true" t="shared" si="6" ref="L29:M36">F9-F29+H29-J29</f>
        <v>2269</v>
      </c>
      <c r="M29" s="53">
        <f t="shared" si="6"/>
        <v>63623</v>
      </c>
      <c r="O29" s="32"/>
      <c r="P29" s="13"/>
      <c r="Q29" s="13"/>
      <c r="R29" s="13"/>
      <c r="S29" s="69"/>
      <c r="T29" s="70"/>
      <c r="U29" s="33" t="s">
        <v>62</v>
      </c>
    </row>
    <row r="30" spans="1:21" ht="30.75" customHeight="1">
      <c r="A30" s="19"/>
      <c r="B30" s="9"/>
      <c r="C30" s="99" t="s">
        <v>38</v>
      </c>
      <c r="D30" s="99"/>
      <c r="E30" s="7"/>
      <c r="F30" s="50">
        <f t="shared" si="4"/>
        <v>84689</v>
      </c>
      <c r="G30" s="50">
        <f t="shared" si="5"/>
        <v>98551787</v>
      </c>
      <c r="H30" s="50">
        <v>0</v>
      </c>
      <c r="I30" s="50">
        <v>32987</v>
      </c>
      <c r="J30" s="51">
        <v>21</v>
      </c>
      <c r="K30" s="50">
        <v>24602</v>
      </c>
      <c r="L30" s="51">
        <f t="shared" si="6"/>
        <v>542</v>
      </c>
      <c r="M30" s="53">
        <f t="shared" si="6"/>
        <v>183088</v>
      </c>
      <c r="O30" s="67" t="s">
        <v>39</v>
      </c>
      <c r="P30" s="68"/>
      <c r="Q30" s="68"/>
      <c r="R30" s="59" t="s">
        <v>40</v>
      </c>
      <c r="S30" s="73">
        <v>2879</v>
      </c>
      <c r="T30" s="74"/>
      <c r="U30" s="122">
        <v>217917</v>
      </c>
    </row>
    <row r="31" spans="1:21" ht="30.75" customHeight="1">
      <c r="A31" s="20" t="s">
        <v>4</v>
      </c>
      <c r="B31" s="9"/>
      <c r="C31" s="99" t="s">
        <v>41</v>
      </c>
      <c r="D31" s="99"/>
      <c r="E31" s="7"/>
      <c r="F31" s="50">
        <f t="shared" si="4"/>
        <v>110291</v>
      </c>
      <c r="G31" s="50">
        <f t="shared" si="5"/>
        <v>11489648</v>
      </c>
      <c r="H31" s="50">
        <v>0</v>
      </c>
      <c r="I31" s="50">
        <v>354</v>
      </c>
      <c r="J31" s="51">
        <v>2</v>
      </c>
      <c r="K31" s="50">
        <v>698</v>
      </c>
      <c r="L31" s="51">
        <f t="shared" si="6"/>
        <v>1492</v>
      </c>
      <c r="M31" s="53">
        <f t="shared" si="6"/>
        <v>106140</v>
      </c>
      <c r="O31" s="67" t="s">
        <v>20</v>
      </c>
      <c r="P31" s="68"/>
      <c r="Q31" s="68"/>
      <c r="R31" s="59" t="s">
        <v>42</v>
      </c>
      <c r="S31" s="73">
        <v>5</v>
      </c>
      <c r="T31" s="74"/>
      <c r="U31" s="122">
        <v>2237</v>
      </c>
    </row>
    <row r="32" spans="1:21" ht="30.75" customHeight="1">
      <c r="A32" s="20" t="s">
        <v>5</v>
      </c>
      <c r="B32" s="9"/>
      <c r="C32" s="99" t="s">
        <v>6</v>
      </c>
      <c r="D32" s="99"/>
      <c r="E32" s="7"/>
      <c r="F32" s="50">
        <f t="shared" si="4"/>
        <v>56885</v>
      </c>
      <c r="G32" s="50">
        <f t="shared" si="5"/>
        <v>17467526</v>
      </c>
      <c r="H32" s="50">
        <v>111</v>
      </c>
      <c r="I32" s="50">
        <v>42533</v>
      </c>
      <c r="J32" s="51">
        <v>6</v>
      </c>
      <c r="K32" s="50">
        <v>2227</v>
      </c>
      <c r="L32" s="51">
        <f t="shared" si="6"/>
        <v>1163</v>
      </c>
      <c r="M32" s="53">
        <f t="shared" si="6"/>
        <v>373357</v>
      </c>
      <c r="O32" s="67" t="s">
        <v>21</v>
      </c>
      <c r="P32" s="68"/>
      <c r="Q32" s="68"/>
      <c r="R32" s="59" t="s">
        <v>43</v>
      </c>
      <c r="S32" s="73">
        <v>13363</v>
      </c>
      <c r="T32" s="74"/>
      <c r="U32" s="122">
        <v>508579</v>
      </c>
    </row>
    <row r="33" spans="1:21" ht="30.75" customHeight="1">
      <c r="A33" s="20" t="s">
        <v>7</v>
      </c>
      <c r="B33" s="9"/>
      <c r="C33" s="99" t="s">
        <v>8</v>
      </c>
      <c r="D33" s="99"/>
      <c r="E33" s="7"/>
      <c r="F33" s="50">
        <f t="shared" si="4"/>
        <v>2540763</v>
      </c>
      <c r="G33" s="50">
        <f t="shared" si="5"/>
        <v>85639395</v>
      </c>
      <c r="H33" s="50">
        <v>171</v>
      </c>
      <c r="I33" s="50">
        <v>15269</v>
      </c>
      <c r="J33" s="51">
        <v>89</v>
      </c>
      <c r="K33" s="50">
        <v>1858</v>
      </c>
      <c r="L33" s="51">
        <f t="shared" si="6"/>
        <v>16974</v>
      </c>
      <c r="M33" s="53">
        <f t="shared" si="6"/>
        <v>599811</v>
      </c>
      <c r="O33" s="67" t="s">
        <v>22</v>
      </c>
      <c r="P33" s="68"/>
      <c r="Q33" s="68"/>
      <c r="R33" s="59" t="s">
        <v>44</v>
      </c>
      <c r="S33" s="73">
        <v>454</v>
      </c>
      <c r="T33" s="74"/>
      <c r="U33" s="122">
        <v>564587</v>
      </c>
    </row>
    <row r="34" spans="1:21" ht="30.75" customHeight="1">
      <c r="A34" s="20" t="s">
        <v>9</v>
      </c>
      <c r="B34" s="9"/>
      <c r="C34" s="99" t="s">
        <v>10</v>
      </c>
      <c r="D34" s="99"/>
      <c r="E34" s="7"/>
      <c r="F34" s="50">
        <f t="shared" si="4"/>
        <v>140290</v>
      </c>
      <c r="G34" s="50">
        <f t="shared" si="5"/>
        <v>4506972</v>
      </c>
      <c r="H34" s="50">
        <v>1</v>
      </c>
      <c r="I34" s="50">
        <v>12</v>
      </c>
      <c r="J34" s="51">
        <v>0</v>
      </c>
      <c r="K34" s="50">
        <v>0</v>
      </c>
      <c r="L34" s="51">
        <f t="shared" si="6"/>
        <v>0</v>
      </c>
      <c r="M34" s="53">
        <f t="shared" si="6"/>
        <v>0</v>
      </c>
      <c r="O34" s="67" t="s">
        <v>23</v>
      </c>
      <c r="P34" s="68"/>
      <c r="Q34" s="68"/>
      <c r="R34" s="59" t="s">
        <v>45</v>
      </c>
      <c r="S34" s="73">
        <v>0</v>
      </c>
      <c r="T34" s="74"/>
      <c r="U34" s="122">
        <v>0</v>
      </c>
    </row>
    <row r="35" spans="1:21" ht="30.75" customHeight="1">
      <c r="A35" s="20" t="s">
        <v>11</v>
      </c>
      <c r="B35" s="9"/>
      <c r="C35" s="99" t="s">
        <v>12</v>
      </c>
      <c r="D35" s="99"/>
      <c r="E35" s="7"/>
      <c r="F35" s="50">
        <f t="shared" si="4"/>
        <v>4121</v>
      </c>
      <c r="G35" s="50">
        <f t="shared" si="5"/>
        <v>45420870</v>
      </c>
      <c r="H35" s="50">
        <v>0</v>
      </c>
      <c r="I35" s="50">
        <v>0</v>
      </c>
      <c r="J35" s="51">
        <v>0</v>
      </c>
      <c r="K35" s="50">
        <v>0</v>
      </c>
      <c r="L35" s="51">
        <f t="shared" si="6"/>
        <v>4</v>
      </c>
      <c r="M35" s="53">
        <f t="shared" si="6"/>
        <v>178619</v>
      </c>
      <c r="O35" s="67" t="s">
        <v>24</v>
      </c>
      <c r="P35" s="68"/>
      <c r="Q35" s="68"/>
      <c r="R35" s="59" t="s">
        <v>46</v>
      </c>
      <c r="S35" s="73">
        <v>1041</v>
      </c>
      <c r="T35" s="74"/>
      <c r="U35" s="122">
        <v>63704</v>
      </c>
    </row>
    <row r="36" spans="1:21" ht="30.75" customHeight="1">
      <c r="A36" s="19"/>
      <c r="B36" s="9"/>
      <c r="C36" s="99" t="s">
        <v>13</v>
      </c>
      <c r="D36" s="99"/>
      <c r="E36" s="7"/>
      <c r="F36" s="50">
        <f t="shared" si="4"/>
        <v>29490</v>
      </c>
      <c r="G36" s="50">
        <f t="shared" si="5"/>
        <v>35200532</v>
      </c>
      <c r="H36" s="50">
        <v>0</v>
      </c>
      <c r="I36" s="50">
        <v>0</v>
      </c>
      <c r="J36" s="51">
        <v>0</v>
      </c>
      <c r="K36" s="50">
        <v>0</v>
      </c>
      <c r="L36" s="51">
        <f t="shared" si="6"/>
        <v>0</v>
      </c>
      <c r="M36" s="53">
        <f t="shared" si="6"/>
        <v>1</v>
      </c>
      <c r="O36" s="80" t="s">
        <v>25</v>
      </c>
      <c r="P36" s="81"/>
      <c r="Q36" s="81"/>
      <c r="R36" s="82"/>
      <c r="S36" s="110"/>
      <c r="T36" s="111"/>
      <c r="U36" s="122">
        <v>38467</v>
      </c>
    </row>
    <row r="37" spans="1:21" ht="30.75" customHeight="1">
      <c r="A37" s="19"/>
      <c r="B37" s="9"/>
      <c r="C37" s="21" t="s">
        <v>47</v>
      </c>
      <c r="D37" s="38" t="s">
        <v>29</v>
      </c>
      <c r="E37" s="34"/>
      <c r="F37" s="50">
        <f aca="true" t="shared" si="7" ref="F37:M37">SUM(F29:F36)</f>
        <v>3154710</v>
      </c>
      <c r="G37" s="50">
        <f t="shared" si="7"/>
        <v>330523852</v>
      </c>
      <c r="H37" s="50">
        <f t="shared" si="7"/>
        <v>283</v>
      </c>
      <c r="I37" s="50">
        <f t="shared" si="7"/>
        <v>108064</v>
      </c>
      <c r="J37" s="51">
        <f t="shared" si="7"/>
        <v>164</v>
      </c>
      <c r="K37" s="50">
        <f t="shared" si="7"/>
        <v>33616</v>
      </c>
      <c r="L37" s="51">
        <f t="shared" si="7"/>
        <v>22444</v>
      </c>
      <c r="M37" s="53">
        <f t="shared" si="7"/>
        <v>1504639</v>
      </c>
      <c r="O37" s="67" t="s">
        <v>26</v>
      </c>
      <c r="P37" s="68"/>
      <c r="Q37" s="68"/>
      <c r="R37" s="59" t="s">
        <v>48</v>
      </c>
      <c r="S37" s="73">
        <v>1346</v>
      </c>
      <c r="T37" s="74"/>
      <c r="U37" s="122">
        <v>63123</v>
      </c>
    </row>
    <row r="38" spans="1:21" ht="30.75" customHeight="1" thickBot="1">
      <c r="A38" s="22" t="s">
        <v>49</v>
      </c>
      <c r="B38" s="9"/>
      <c r="C38" s="9"/>
      <c r="D38" s="38" t="s">
        <v>30</v>
      </c>
      <c r="E38" s="34"/>
      <c r="F38" s="50">
        <f>X18+H18+V18+P18</f>
        <v>22423</v>
      </c>
      <c r="G38" s="50">
        <f>Y18+J18+S18+W18</f>
        <v>1221474</v>
      </c>
      <c r="H38" s="50">
        <v>28</v>
      </c>
      <c r="I38" s="50">
        <v>1958</v>
      </c>
      <c r="J38" s="51">
        <v>10150</v>
      </c>
      <c r="K38" s="50">
        <v>607020</v>
      </c>
      <c r="L38" s="51">
        <f>F18-F38+H38-J38</f>
        <v>37072</v>
      </c>
      <c r="M38" s="53">
        <f>G18-G38+I38-K38</f>
        <v>1494844</v>
      </c>
      <c r="O38" s="78" t="s">
        <v>27</v>
      </c>
      <c r="P38" s="79"/>
      <c r="Q38" s="79"/>
      <c r="R38" s="60" t="s">
        <v>50</v>
      </c>
      <c r="S38" s="114">
        <v>40428</v>
      </c>
      <c r="T38" s="115"/>
      <c r="U38" s="123">
        <v>1579336</v>
      </c>
    </row>
    <row r="39" spans="1:21" ht="30.75" customHeight="1" thickBot="1">
      <c r="A39" s="23" t="s">
        <v>51</v>
      </c>
      <c r="B39" s="24"/>
      <c r="C39" s="25"/>
      <c r="D39" s="39" t="s">
        <v>69</v>
      </c>
      <c r="E39" s="46" t="s">
        <v>68</v>
      </c>
      <c r="F39" s="54">
        <f aca="true" t="shared" si="8" ref="F39:M39">F37+F38</f>
        <v>3177133</v>
      </c>
      <c r="G39" s="54">
        <f t="shared" si="8"/>
        <v>331745326</v>
      </c>
      <c r="H39" s="54">
        <f t="shared" si="8"/>
        <v>311</v>
      </c>
      <c r="I39" s="54">
        <f t="shared" si="8"/>
        <v>110022</v>
      </c>
      <c r="J39" s="55">
        <f t="shared" si="8"/>
        <v>10314</v>
      </c>
      <c r="K39" s="54">
        <f t="shared" si="8"/>
        <v>640636</v>
      </c>
      <c r="L39" s="55">
        <f t="shared" si="8"/>
        <v>59516</v>
      </c>
      <c r="M39" s="57">
        <f t="shared" si="8"/>
        <v>2999483</v>
      </c>
      <c r="O39" s="102" t="s">
        <v>28</v>
      </c>
      <c r="P39" s="103"/>
      <c r="Q39" s="103"/>
      <c r="R39" s="104"/>
      <c r="S39" s="100">
        <f>SUM(S30:S35)+S37+S38</f>
        <v>59516</v>
      </c>
      <c r="T39" s="101"/>
      <c r="U39" s="58">
        <f>SUM(U30:U35)+U37+U38</f>
        <v>2999483</v>
      </c>
    </row>
  </sheetData>
  <sheetProtection/>
  <mergeCells count="86">
    <mergeCell ref="J24:K24"/>
    <mergeCell ref="L25:M25"/>
    <mergeCell ref="Q5:R5"/>
    <mergeCell ref="Q13:R13"/>
    <mergeCell ref="Q12:R12"/>
    <mergeCell ref="Q11:R11"/>
    <mergeCell ref="Q15:R15"/>
    <mergeCell ref="Q14:R14"/>
    <mergeCell ref="Q9:R9"/>
    <mergeCell ref="L24:M24"/>
    <mergeCell ref="X5:Y5"/>
    <mergeCell ref="V5:W5"/>
    <mergeCell ref="S16:T16"/>
    <mergeCell ref="S9:T9"/>
    <mergeCell ref="C13:D13"/>
    <mergeCell ref="C11:D11"/>
    <mergeCell ref="C10:D10"/>
    <mergeCell ref="C9:D9"/>
    <mergeCell ref="C15:D15"/>
    <mergeCell ref="C14:D14"/>
    <mergeCell ref="H24:I24"/>
    <mergeCell ref="C31:D31"/>
    <mergeCell ref="C30:D30"/>
    <mergeCell ref="C29:D29"/>
    <mergeCell ref="C16:D16"/>
    <mergeCell ref="F25:G25"/>
    <mergeCell ref="P4:U4"/>
    <mergeCell ref="L3:O3"/>
    <mergeCell ref="A24:E28"/>
    <mergeCell ref="Q10:R10"/>
    <mergeCell ref="C12:D12"/>
    <mergeCell ref="S18:T18"/>
    <mergeCell ref="S28:T28"/>
    <mergeCell ref="S24:U24"/>
    <mergeCell ref="Q19:R19"/>
    <mergeCell ref="F24:G24"/>
    <mergeCell ref="C36:D36"/>
    <mergeCell ref="C35:D35"/>
    <mergeCell ref="C34:D34"/>
    <mergeCell ref="C33:D33"/>
    <mergeCell ref="C32:D32"/>
    <mergeCell ref="S39:T39"/>
    <mergeCell ref="S38:T38"/>
    <mergeCell ref="S37:T37"/>
    <mergeCell ref="S36:T36"/>
    <mergeCell ref="O39:R39"/>
    <mergeCell ref="S31:T31"/>
    <mergeCell ref="A3:E8"/>
    <mergeCell ref="O28:R28"/>
    <mergeCell ref="S15:T15"/>
    <mergeCell ref="F3:G3"/>
    <mergeCell ref="H3:K3"/>
    <mergeCell ref="O31:Q31"/>
    <mergeCell ref="O25:U25"/>
    <mergeCell ref="S19:T19"/>
    <mergeCell ref="S29:T29"/>
    <mergeCell ref="O38:Q38"/>
    <mergeCell ref="O37:Q37"/>
    <mergeCell ref="O36:R36"/>
    <mergeCell ref="O30:Q30"/>
    <mergeCell ref="S6:T6"/>
    <mergeCell ref="S8:T8"/>
    <mergeCell ref="S13:T13"/>
    <mergeCell ref="S14:T14"/>
    <mergeCell ref="S32:T32"/>
    <mergeCell ref="S35:T35"/>
    <mergeCell ref="S34:T34"/>
    <mergeCell ref="S33:T33"/>
    <mergeCell ref="Q18:R18"/>
    <mergeCell ref="Q17:R17"/>
    <mergeCell ref="X1:Y1"/>
    <mergeCell ref="S10:T10"/>
    <mergeCell ref="S11:T11"/>
    <mergeCell ref="S12:T12"/>
    <mergeCell ref="S17:T17"/>
    <mergeCell ref="Q16:R16"/>
    <mergeCell ref="S30:T30"/>
    <mergeCell ref="V4:Y4"/>
    <mergeCell ref="P3:Y3"/>
    <mergeCell ref="O35:Q35"/>
    <mergeCell ref="O34:Q34"/>
    <mergeCell ref="O33:Q33"/>
    <mergeCell ref="O32:Q32"/>
    <mergeCell ref="Q7:R7"/>
    <mergeCell ref="Q6:R6"/>
    <mergeCell ref="Q8:R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saitamaken</cp:lastModifiedBy>
  <cp:lastPrinted>2014-10-03T08:58:50Z</cp:lastPrinted>
  <dcterms:created xsi:type="dcterms:W3CDTF">2004-10-05T02:58:44Z</dcterms:created>
  <dcterms:modified xsi:type="dcterms:W3CDTF">2017-01-05T07:46:51Z</dcterms:modified>
  <cp:category/>
  <cp:version/>
  <cp:contentType/>
  <cp:contentStatus/>
</cp:coreProperties>
</file>