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県計" sheetId="1" r:id="rId1"/>
    <sheet name="市計" sheetId="2" r:id="rId2"/>
    <sheet name="町村計" sheetId="3" r:id="rId3"/>
  </sheets>
  <definedNames>
    <definedName name="_xlnm.Print_Area" localSheetId="1">市計!$A$1:$S$46</definedName>
  </definedNames>
  <calcPr calcId="15251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9" i="2"/>
  <c r="O9" i="2"/>
  <c r="P9" i="2"/>
  <c r="Q9" i="2"/>
  <c r="N10" i="2"/>
  <c r="O10" i="2"/>
  <c r="P10" i="2"/>
  <c r="Q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N31" i="2"/>
  <c r="O31" i="2"/>
  <c r="P31" i="2"/>
  <c r="Q31" i="2"/>
  <c r="N32" i="2"/>
  <c r="O32" i="2"/>
  <c r="P32" i="2"/>
  <c r="Q32" i="2"/>
  <c r="N33" i="2"/>
  <c r="O33" i="2"/>
  <c r="P33" i="2"/>
  <c r="N34" i="2"/>
  <c r="O34" i="2"/>
  <c r="P34" i="2"/>
  <c r="N35" i="2"/>
  <c r="O35" i="2"/>
  <c r="P35" i="2"/>
  <c r="Q35" i="2"/>
  <c r="N36" i="2"/>
  <c r="O36" i="2"/>
  <c r="P36" i="2"/>
  <c r="Q36" i="2"/>
  <c r="N37" i="2"/>
  <c r="O37" i="2"/>
  <c r="P37" i="2"/>
  <c r="N43" i="2"/>
  <c r="O43" i="2"/>
  <c r="P43" i="2"/>
  <c r="Q43" i="2"/>
  <c r="N44" i="2"/>
  <c r="O44" i="2"/>
  <c r="P44" i="2"/>
  <c r="O33" i="3"/>
  <c r="P25" i="3"/>
  <c r="P26" i="3"/>
  <c r="P27" i="3"/>
  <c r="P28" i="3"/>
  <c r="P29" i="3"/>
  <c r="N25" i="3"/>
  <c r="N26" i="3"/>
  <c r="N27" i="3"/>
  <c r="N28" i="3"/>
  <c r="N29" i="3"/>
  <c r="O22" i="3"/>
  <c r="O23" i="3"/>
  <c r="O24" i="3"/>
  <c r="O25" i="3"/>
  <c r="O26" i="3"/>
  <c r="O27" i="3"/>
  <c r="O28" i="3"/>
  <c r="O29" i="3"/>
  <c r="O14" i="3"/>
  <c r="P44" i="3"/>
  <c r="O44" i="3"/>
  <c r="N44" i="3"/>
  <c r="Q43" i="3"/>
  <c r="P43" i="3"/>
  <c r="O43" i="3"/>
  <c r="N43" i="3"/>
  <c r="P37" i="3"/>
  <c r="O37" i="3"/>
  <c r="N37" i="3"/>
  <c r="Q36" i="3"/>
  <c r="P36" i="3"/>
  <c r="O36" i="3"/>
  <c r="N36" i="3"/>
  <c r="Q35" i="3"/>
  <c r="P35" i="3"/>
  <c r="O35" i="3"/>
  <c r="N35" i="3"/>
  <c r="P33" i="3"/>
  <c r="N33" i="3"/>
  <c r="Q32" i="3"/>
  <c r="P32" i="3"/>
  <c r="O32" i="3"/>
  <c r="N32" i="3"/>
  <c r="Q31" i="3"/>
  <c r="P31" i="3"/>
  <c r="O31" i="3"/>
  <c r="N31" i="3"/>
  <c r="Q28" i="3"/>
  <c r="Q27" i="3"/>
  <c r="Q26" i="3"/>
  <c r="P24" i="3"/>
  <c r="N24" i="3"/>
  <c r="P23" i="3"/>
  <c r="N23" i="3"/>
  <c r="P22" i="3"/>
  <c r="N22" i="3"/>
  <c r="P21" i="3"/>
  <c r="O21" i="3"/>
  <c r="N21" i="3"/>
  <c r="P20" i="3"/>
  <c r="O20" i="3"/>
  <c r="N20" i="3"/>
  <c r="Q19" i="3"/>
  <c r="P19" i="3"/>
  <c r="O19" i="3"/>
  <c r="N19" i="3"/>
  <c r="Q18" i="3"/>
  <c r="P18" i="3"/>
  <c r="O18" i="3"/>
  <c r="N18" i="3"/>
  <c r="Q17" i="3"/>
  <c r="P17" i="3"/>
  <c r="O17" i="3"/>
  <c r="N17" i="3"/>
  <c r="P16" i="3"/>
  <c r="O16" i="3"/>
  <c r="N16" i="3"/>
  <c r="P15" i="3"/>
  <c r="O15" i="3"/>
  <c r="N15" i="3"/>
  <c r="P14" i="3"/>
  <c r="N14" i="3"/>
  <c r="P13" i="3"/>
  <c r="O13" i="3"/>
  <c r="N13" i="3"/>
  <c r="P12" i="3"/>
  <c r="O12" i="3"/>
  <c r="N12" i="3"/>
  <c r="P11" i="3"/>
  <c r="O11" i="3"/>
  <c r="N11" i="3"/>
  <c r="Q10" i="3"/>
  <c r="P10" i="3"/>
  <c r="O10" i="3"/>
  <c r="N10" i="3"/>
  <c r="Q9" i="3"/>
  <c r="P9" i="3"/>
  <c r="O9" i="3"/>
  <c r="N9" i="3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P44" i="1"/>
  <c r="O44" i="1"/>
  <c r="N44" i="1"/>
  <c r="P43" i="1"/>
  <c r="O43" i="1"/>
  <c r="N43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Q36" i="1"/>
  <c r="Q35" i="1"/>
  <c r="Q32" i="1"/>
  <c r="Q31" i="1"/>
  <c r="Q19" i="1"/>
  <c r="Q18" i="1"/>
  <c r="Q17" i="1"/>
  <c r="Q28" i="1"/>
  <c r="Q27" i="1"/>
  <c r="Q26" i="1"/>
  <c r="Q10" i="1"/>
  <c r="Q9" i="1"/>
  <c r="Q43" i="1"/>
</calcChain>
</file>

<file path=xl/sharedStrings.xml><?xml version="1.0" encoding="utf-8"?>
<sst xmlns="http://schemas.openxmlformats.org/spreadsheetml/2006/main" count="319" uniqueCount="109">
  <si>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</si>
  <si>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</si>
  <si>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</si>
  <si>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</si>
  <si>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</si>
  <si>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</si>
  <si>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</si>
  <si>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</si>
  <si>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</si>
  <si>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</si>
  <si>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</si>
  <si>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</si>
  <si>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</si>
  <si>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</si>
  <si>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</si>
  <si>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</si>
  <si>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</si>
  <si>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</si>
  <si>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</si>
  <si>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</si>
  <si>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</si>
  <si>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</si>
  <si>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</si>
  <si>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</si>
  <si>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</si>
  <si>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</si>
  <si>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</si>
  <si>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</si>
  <si>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</si>
  <si>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</si>
  <si>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</si>
  <si>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</si>
  <si>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</si>
  <si>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</si>
  <si>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</si>
  <si>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</si>
  <si>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</si>
  <si>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</si>
  <si>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</si>
  <si>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</si>
  <si>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</si>
  <si>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</si>
  <si>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</si>
  <si>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</si>
  <si>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</si>
  <si>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</si>
  <si>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</si>
  <si>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</si>
  <si>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</si>
  <si>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</si>
  <si>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</si>
  <si>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</si>
  <si>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</si>
  <si>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</si>
  <si>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</si>
  <si>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</si>
  <si>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</si>
  <si>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</si>
  <si>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</si>
  <si>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</si>
  <si>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</si>
  <si>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</si>
  <si>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</si>
  <si>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</si>
  <si>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</si>
  <si>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</si>
  <si>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</si>
  <si>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</si>
  <si>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</si>
  <si>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</si>
  <si>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</si>
  <si>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</si>
  <si>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</si>
  <si>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</si>
  <si>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</si>
  <si>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</si>
  <si>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</si>
  <si>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</si>
  <si>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</si>
  <si>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</si>
  <si>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</si>
  <si>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</si>
  <si>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</si>
  <si>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</si>
  <si>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</si>
  <si>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</si>
  <si>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</si>
  <si>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</si>
  <si>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</si>
  <si>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</si>
  <si>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</si>
  <si>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</si>
  <si>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</si>
  <si>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</si>
  <si>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</si>
  <si>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</si>
  <si>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</si>
  <si>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</si>
  <si>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</si>
  <si>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</si>
  <si>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</si>
  <si>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２　徴収実績・納税率</t>
    <rPh sb="2" eb="4">
      <t>チョウシュウ</t>
    </rPh>
    <rPh sb="4" eb="6">
      <t>ジッセキ</t>
    </rPh>
    <rPh sb="7" eb="9">
      <t>ノウゼイ</t>
    </rPh>
    <rPh sb="9" eb="10">
      <t>リツ</t>
    </rPh>
    <phoneticPr fontId="3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</si>
  <si>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</si>
  <si>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</si>
  <si>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</si>
  <si>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</si>
  <si>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２６　年　度</t>
    <phoneticPr fontId="3"/>
  </si>
  <si>
    <t>２５年度</t>
    <phoneticPr fontId="3"/>
  </si>
  <si>
    <t>　市町村税徴収実績（平成26年度）</t>
    <rPh sb="1" eb="3">
      <t>シチョウ</t>
    </rPh>
    <rPh sb="3" eb="5">
      <t>ソンゼイ</t>
    </rPh>
    <rPh sb="5" eb="7">
      <t>チョウシュウ</t>
    </rPh>
    <rPh sb="7" eb="9">
      <t>ジッセキ</t>
    </rPh>
    <rPh sb="10" eb="12">
      <t>ヘイセイ</t>
    </rPh>
    <rPh sb="14" eb="1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</si>
</sst>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10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8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19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0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1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0" fontId="8" fillId="0" borderId="35" xfId="1" applyFont="1" applyFill="1" applyBorder="1" applyAlignment="1">
      <alignment horizontal="distributed" vertical="center"/>
    </xf>
    <xf numFmtId="0" fontId="8" fillId="0" borderId="36" xfId="1" applyFont="1" applyFill="1" applyBorder="1" applyAlignment="1">
      <alignment horizontal="distributed" vertical="center"/>
    </xf>
    <xf numFmtId="0" fontId="8" fillId="0" borderId="38" xfId="1" applyFont="1" applyFill="1" applyBorder="1" applyAlignment="1">
      <alignment horizontal="distributed" vertical="center"/>
    </xf>
    <xf numFmtId="0" fontId="8" fillId="0" borderId="39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distributed" vertical="center" indent="2"/>
    </xf>
    <xf numFmtId="0" fontId="8" fillId="0" borderId="2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28" xfId="1" applyFont="1" applyFill="1" applyBorder="1" applyAlignment="1">
      <alignment horizontal="distributed" vertical="center"/>
    </xf>
    <xf numFmtId="0" fontId="8" fillId="0" borderId="29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A3" sqref="A3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625" style="2" customWidth="1"/>
    <col min="17" max="17" width="7.625" style="2" hidden="1" customWidth="1"/>
    <col min="18" max="18" width="7.625" style="2" customWidth="1"/>
    <col min="19" max="19" width="7.375" style="2" hidden="1" customWidth="1"/>
    <col min="20" max="16384" width="9" style="2"/>
  </cols>
  <sheetData>
    <row r="1" spans="1:19" ht="21" customHeight="1">
      <c r="A1" s="1" t="s">
        <v>101</v>
      </c>
    </row>
    <row r="2" spans="1:19" ht="21">
      <c r="A2" s="2" t="s">
        <v>108</v>
      </c>
      <c r="B2" s="4"/>
      <c r="C2" s="4"/>
      <c r="D2" s="4"/>
      <c r="E2" s="4"/>
      <c r="F2" s="4"/>
    </row>
    <row r="3" spans="1:19" ht="15.75" customHeight="1">
      <c r="B3" s="4"/>
      <c r="C3" s="4"/>
      <c r="D3" s="4"/>
      <c r="E3" s="4"/>
      <c r="F3" s="4"/>
    </row>
    <row r="4" spans="1:19" s="5" customFormat="1" ht="15.95" customHeight="1" thickBot="1">
      <c r="A4" s="5" t="s">
        <v>0</v>
      </c>
      <c r="P4" s="5" t="s">
        <v>100</v>
      </c>
      <c r="S4" s="6" t="s">
        <v>1</v>
      </c>
    </row>
    <row r="5" spans="1:19" s="5" customFormat="1" ht="15.95" customHeight="1">
      <c r="A5" s="55"/>
      <c r="B5" s="56"/>
      <c r="C5" s="56"/>
      <c r="D5" s="56"/>
      <c r="E5" s="56"/>
      <c r="F5" s="56"/>
      <c r="G5" s="61" t="s">
        <v>2</v>
      </c>
      <c r="H5" s="61"/>
      <c r="I5" s="61"/>
      <c r="J5" s="61"/>
      <c r="K5" s="61" t="s">
        <v>3</v>
      </c>
      <c r="L5" s="61"/>
      <c r="M5" s="61"/>
      <c r="N5" s="56" t="s">
        <v>4</v>
      </c>
      <c r="O5" s="56"/>
      <c r="P5" s="56"/>
      <c r="Q5" s="56"/>
      <c r="R5" s="62"/>
      <c r="S5" s="7"/>
    </row>
    <row r="6" spans="1:19" s="5" customFormat="1" ht="15.95" customHeight="1">
      <c r="A6" s="57"/>
      <c r="B6" s="58"/>
      <c r="C6" s="58"/>
      <c r="D6" s="58"/>
      <c r="E6" s="58"/>
      <c r="F6" s="58"/>
      <c r="G6" s="63" t="s">
        <v>5</v>
      </c>
      <c r="H6" s="63" t="s">
        <v>6</v>
      </c>
      <c r="I6" s="63" t="s">
        <v>7</v>
      </c>
      <c r="J6" s="22" t="s">
        <v>8</v>
      </c>
      <c r="K6" s="63" t="s">
        <v>5</v>
      </c>
      <c r="L6" s="63" t="s">
        <v>6</v>
      </c>
      <c r="M6" s="63" t="s">
        <v>7</v>
      </c>
      <c r="N6" s="58" t="s">
        <v>104</v>
      </c>
      <c r="O6" s="58"/>
      <c r="P6" s="58"/>
      <c r="Q6" s="24"/>
      <c r="R6" s="8" t="s">
        <v>105</v>
      </c>
      <c r="S6" s="7"/>
    </row>
    <row r="7" spans="1:19" s="5" customFormat="1" ht="15.95" customHeight="1">
      <c r="A7" s="57"/>
      <c r="B7" s="58"/>
      <c r="C7" s="58"/>
      <c r="D7" s="58"/>
      <c r="E7" s="58"/>
      <c r="F7" s="58"/>
      <c r="G7" s="64"/>
      <c r="H7" s="64"/>
      <c r="I7" s="64"/>
      <c r="J7" s="23" t="s">
        <v>9</v>
      </c>
      <c r="K7" s="64"/>
      <c r="L7" s="64"/>
      <c r="M7" s="64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9"/>
      <c r="B8" s="60"/>
      <c r="C8" s="60"/>
      <c r="D8" s="60"/>
      <c r="E8" s="60"/>
      <c r="F8" s="60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37" t="s">
        <v>13</v>
      </c>
      <c r="B9" s="65" t="s">
        <v>14</v>
      </c>
      <c r="C9" s="65"/>
      <c r="D9" s="65"/>
      <c r="E9" s="65"/>
      <c r="F9" s="66"/>
      <c r="G9" s="15">
        <v>1016978459</v>
      </c>
      <c r="H9" s="15">
        <v>63098074</v>
      </c>
      <c r="I9" s="15">
        <v>1080076533</v>
      </c>
      <c r="J9" s="15">
        <v>151469</v>
      </c>
      <c r="K9" s="15">
        <v>1001991359</v>
      </c>
      <c r="L9" s="15">
        <v>15855256</v>
      </c>
      <c r="M9" s="15">
        <v>1017846615</v>
      </c>
      <c r="N9" s="25">
        <f t="shared" ref="N9:N21" si="0">IF(ISERROR(K9/G9),"-",ROUND(K9/G9*100,1))</f>
        <v>98.5</v>
      </c>
      <c r="O9" s="25">
        <f t="shared" ref="O9:O21" si="1">IF(ISERROR(L9/H9),"-",ROUND(L9/H9*100,1))</f>
        <v>25.1</v>
      </c>
      <c r="P9" s="25">
        <f t="shared" ref="P9:P21" si="2">IF(ISERROR(M9/I9),"-",ROUND(M9/I9*100,1))</f>
        <v>94.2</v>
      </c>
      <c r="Q9" s="25">
        <f>IF(J9=0,0,ROUND(M9/(I9-J9)*100,1))</f>
        <v>94.3</v>
      </c>
      <c r="R9" s="26">
        <v>93.4</v>
      </c>
      <c r="S9" s="16">
        <v>91.7</v>
      </c>
    </row>
    <row r="10" spans="1:19" s="5" customFormat="1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1016978459</v>
      </c>
      <c r="H10" s="17">
        <v>63098074</v>
      </c>
      <c r="I10" s="17">
        <v>1080076533</v>
      </c>
      <c r="J10" s="17">
        <v>151469</v>
      </c>
      <c r="K10" s="17">
        <v>1001991359</v>
      </c>
      <c r="L10" s="17">
        <v>15855256</v>
      </c>
      <c r="M10" s="17">
        <v>1017846615</v>
      </c>
      <c r="N10" s="27">
        <f t="shared" si="0"/>
        <v>98.5</v>
      </c>
      <c r="O10" s="27">
        <f t="shared" si="1"/>
        <v>25.1</v>
      </c>
      <c r="P10" s="27">
        <f t="shared" si="2"/>
        <v>94.2</v>
      </c>
      <c r="Q10" s="27">
        <f>IF(J10=0,0,ROUND(M10/(I10-J10)*100,1))</f>
        <v>94.3</v>
      </c>
      <c r="R10" s="28">
        <v>93.4</v>
      </c>
      <c r="S10" s="16">
        <v>91.7</v>
      </c>
    </row>
    <row r="11" spans="1:19" s="5" customFormat="1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518607240</v>
      </c>
      <c r="H11" s="17">
        <v>38283614</v>
      </c>
      <c r="I11" s="17">
        <v>556890854</v>
      </c>
      <c r="J11" s="18"/>
      <c r="K11" s="17">
        <v>509382186</v>
      </c>
      <c r="L11" s="17">
        <v>9165922</v>
      </c>
      <c r="M11" s="17">
        <v>518548108</v>
      </c>
      <c r="N11" s="27">
        <f t="shared" si="0"/>
        <v>98.2</v>
      </c>
      <c r="O11" s="27">
        <f t="shared" si="1"/>
        <v>23.9</v>
      </c>
      <c r="P11" s="27">
        <f t="shared" si="2"/>
        <v>93.1</v>
      </c>
      <c r="Q11" s="27"/>
      <c r="R11" s="28">
        <v>92.2</v>
      </c>
      <c r="S11" s="16"/>
    </row>
    <row r="12" spans="1:19" s="5" customFormat="1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12424274</v>
      </c>
      <c r="H12" s="17">
        <v>1062069</v>
      </c>
      <c r="I12" s="17">
        <v>13486343</v>
      </c>
      <c r="J12" s="18"/>
      <c r="K12" s="17">
        <v>12163788</v>
      </c>
      <c r="L12" s="17">
        <v>256831</v>
      </c>
      <c r="M12" s="17">
        <v>12420619</v>
      </c>
      <c r="N12" s="27">
        <f t="shared" si="0"/>
        <v>97.9</v>
      </c>
      <c r="O12" s="27">
        <f t="shared" si="1"/>
        <v>24.2</v>
      </c>
      <c r="P12" s="27">
        <f t="shared" si="2"/>
        <v>92.1</v>
      </c>
      <c r="Q12" s="27"/>
      <c r="R12" s="28">
        <v>91.1</v>
      </c>
      <c r="S12" s="16"/>
    </row>
    <row r="13" spans="1:19" s="5" customFormat="1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419998739</v>
      </c>
      <c r="H13" s="17">
        <v>35856835</v>
      </c>
      <c r="I13" s="17">
        <v>455855574</v>
      </c>
      <c r="J13" s="18"/>
      <c r="K13" s="17">
        <v>411319423</v>
      </c>
      <c r="L13" s="17">
        <v>8644366</v>
      </c>
      <c r="M13" s="17">
        <v>419963789</v>
      </c>
      <c r="N13" s="27">
        <f t="shared" si="0"/>
        <v>97.9</v>
      </c>
      <c r="O13" s="27">
        <f t="shared" si="1"/>
        <v>24.1</v>
      </c>
      <c r="P13" s="27">
        <f t="shared" si="2"/>
        <v>92.1</v>
      </c>
      <c r="Q13" s="27"/>
      <c r="R13" s="28">
        <v>91.2</v>
      </c>
      <c r="S13" s="16"/>
    </row>
    <row r="14" spans="1:19" s="5" customFormat="1" ht="15.95" customHeight="1">
      <c r="A14" s="38"/>
      <c r="B14" s="39"/>
      <c r="C14" s="39"/>
      <c r="D14" s="39"/>
      <c r="E14" s="53" t="s">
        <v>19</v>
      </c>
      <c r="F14" s="54"/>
      <c r="G14" s="17">
        <v>3939244</v>
      </c>
      <c r="H14" s="17">
        <v>0</v>
      </c>
      <c r="I14" s="17">
        <v>3939244</v>
      </c>
      <c r="J14" s="18"/>
      <c r="K14" s="17">
        <v>3921367</v>
      </c>
      <c r="L14" s="17">
        <v>0</v>
      </c>
      <c r="M14" s="17">
        <v>3921367</v>
      </c>
      <c r="N14" s="27">
        <f t="shared" si="0"/>
        <v>99.5</v>
      </c>
      <c r="O14" s="27" t="str">
        <f t="shared" si="1"/>
        <v>-</v>
      </c>
      <c r="P14" s="27">
        <f t="shared" si="2"/>
        <v>99.5</v>
      </c>
      <c r="Q14" s="27"/>
      <c r="R14" s="28">
        <v>99.5</v>
      </c>
      <c r="S14" s="16"/>
    </row>
    <row r="15" spans="1:19" s="5" customFormat="1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19501583</v>
      </c>
      <c r="H15" s="17">
        <v>400510</v>
      </c>
      <c r="I15" s="17">
        <v>19902093</v>
      </c>
      <c r="J15" s="18"/>
      <c r="K15" s="17">
        <v>19416097</v>
      </c>
      <c r="L15" s="17">
        <v>82335</v>
      </c>
      <c r="M15" s="17">
        <v>19498432</v>
      </c>
      <c r="N15" s="27">
        <f t="shared" si="0"/>
        <v>99.6</v>
      </c>
      <c r="O15" s="27">
        <f t="shared" si="1"/>
        <v>20.6</v>
      </c>
      <c r="P15" s="27">
        <f t="shared" si="2"/>
        <v>98</v>
      </c>
      <c r="Q15" s="27"/>
      <c r="R15" s="28">
        <v>97.5</v>
      </c>
      <c r="S15" s="16"/>
    </row>
    <row r="16" spans="1:19" s="5" customFormat="1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66682644</v>
      </c>
      <c r="H16" s="17">
        <v>964200</v>
      </c>
      <c r="I16" s="17">
        <v>67646844</v>
      </c>
      <c r="J16" s="18"/>
      <c r="K16" s="17">
        <v>66482878</v>
      </c>
      <c r="L16" s="17">
        <v>182390</v>
      </c>
      <c r="M16" s="17">
        <v>66665268</v>
      </c>
      <c r="N16" s="27">
        <f t="shared" si="0"/>
        <v>99.7</v>
      </c>
      <c r="O16" s="27">
        <f t="shared" si="1"/>
        <v>18.899999999999999</v>
      </c>
      <c r="P16" s="27">
        <f t="shared" si="2"/>
        <v>98.5</v>
      </c>
      <c r="Q16" s="27"/>
      <c r="R16" s="28">
        <v>98.1</v>
      </c>
      <c r="S16" s="16"/>
    </row>
    <row r="17" spans="1:19" s="5" customFormat="1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439757238</v>
      </c>
      <c r="H17" s="17">
        <v>23541348</v>
      </c>
      <c r="I17" s="17">
        <v>463298586</v>
      </c>
      <c r="J17" s="17">
        <v>0</v>
      </c>
      <c r="K17" s="17">
        <v>434195892</v>
      </c>
      <c r="L17" s="17">
        <v>6539191</v>
      </c>
      <c r="M17" s="17">
        <v>440735083</v>
      </c>
      <c r="N17" s="27">
        <f t="shared" si="0"/>
        <v>98.7</v>
      </c>
      <c r="O17" s="27">
        <f t="shared" si="1"/>
        <v>27.8</v>
      </c>
      <c r="P17" s="27">
        <f t="shared" si="2"/>
        <v>95.1</v>
      </c>
      <c r="Q17" s="27">
        <f>IF(J17=0,0,ROUND(M17/(I17-J17)*100,1))</f>
        <v>0</v>
      </c>
      <c r="R17" s="28">
        <v>94.4</v>
      </c>
      <c r="S17" s="16">
        <v>0</v>
      </c>
    </row>
    <row r="18" spans="1:19" s="5" customFormat="1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436460382</v>
      </c>
      <c r="H18" s="17">
        <v>23541348</v>
      </c>
      <c r="I18" s="17">
        <v>460001730</v>
      </c>
      <c r="J18" s="17">
        <v>0</v>
      </c>
      <c r="K18" s="17">
        <v>430899036</v>
      </c>
      <c r="L18" s="17">
        <v>6539191</v>
      </c>
      <c r="M18" s="17">
        <v>437438227</v>
      </c>
      <c r="N18" s="27">
        <f t="shared" si="0"/>
        <v>98.7</v>
      </c>
      <c r="O18" s="27">
        <f t="shared" si="1"/>
        <v>27.8</v>
      </c>
      <c r="P18" s="27">
        <f t="shared" si="2"/>
        <v>95.1</v>
      </c>
      <c r="Q18" s="27">
        <f>IF(J18=0,0,ROUND(M18/(I18-J18)*100,1))</f>
        <v>0</v>
      </c>
      <c r="R18" s="28">
        <v>94.4</v>
      </c>
      <c r="S18" s="16">
        <v>0</v>
      </c>
    </row>
    <row r="19" spans="1:19" s="5" customFormat="1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195880835</v>
      </c>
      <c r="H19" s="17">
        <v>10800632</v>
      </c>
      <c r="I19" s="17">
        <v>206681467</v>
      </c>
      <c r="J19" s="17">
        <v>0</v>
      </c>
      <c r="K19" s="17">
        <v>193286424</v>
      </c>
      <c r="L19" s="17">
        <v>3063126</v>
      </c>
      <c r="M19" s="17">
        <v>196349550</v>
      </c>
      <c r="N19" s="27">
        <f t="shared" si="0"/>
        <v>98.7</v>
      </c>
      <c r="O19" s="27">
        <f t="shared" si="1"/>
        <v>28.4</v>
      </c>
      <c r="P19" s="27">
        <f t="shared" si="2"/>
        <v>95</v>
      </c>
      <c r="Q19" s="27">
        <f>IF(J19=0,0,ROUND(M19/(I19-J19)*100,1))</f>
        <v>0</v>
      </c>
      <c r="R19" s="28">
        <v>94.3</v>
      </c>
      <c r="S19" s="16">
        <v>0</v>
      </c>
    </row>
    <row r="20" spans="1:19" s="5" customFormat="1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180756036</v>
      </c>
      <c r="H20" s="17">
        <v>10043466</v>
      </c>
      <c r="I20" s="17">
        <v>190799502</v>
      </c>
      <c r="J20" s="18"/>
      <c r="K20" s="17">
        <v>178378969</v>
      </c>
      <c r="L20" s="17">
        <v>2795058</v>
      </c>
      <c r="M20" s="17">
        <v>181174027</v>
      </c>
      <c r="N20" s="27">
        <f t="shared" si="0"/>
        <v>98.7</v>
      </c>
      <c r="O20" s="27">
        <f t="shared" si="1"/>
        <v>27.8</v>
      </c>
      <c r="P20" s="27">
        <f t="shared" si="2"/>
        <v>95</v>
      </c>
      <c r="Q20" s="27"/>
      <c r="R20" s="28">
        <v>94.2</v>
      </c>
      <c r="S20" s="16"/>
    </row>
    <row r="21" spans="1:19" s="5" customFormat="1" ht="15.7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59823511</v>
      </c>
      <c r="H21" s="17">
        <v>2697250</v>
      </c>
      <c r="I21" s="17">
        <v>62520761</v>
      </c>
      <c r="J21" s="18"/>
      <c r="K21" s="17">
        <v>59233643</v>
      </c>
      <c r="L21" s="17">
        <v>681007</v>
      </c>
      <c r="M21" s="17">
        <v>59914650</v>
      </c>
      <c r="N21" s="27">
        <f t="shared" si="0"/>
        <v>99</v>
      </c>
      <c r="O21" s="27">
        <f t="shared" si="1"/>
        <v>25.2</v>
      </c>
      <c r="P21" s="27">
        <f t="shared" si="2"/>
        <v>95.8</v>
      </c>
      <c r="Q21" s="27"/>
      <c r="R21" s="28">
        <v>95.2</v>
      </c>
      <c r="S21" s="16"/>
    </row>
    <row r="22" spans="1:19" s="5" customFormat="1" ht="15.75" customHeight="1">
      <c r="A22" s="38"/>
      <c r="B22" s="39"/>
      <c r="C22" s="39"/>
      <c r="D22" s="39" t="s">
        <v>77</v>
      </c>
      <c r="E22" s="45" t="s">
        <v>27</v>
      </c>
      <c r="F22" s="46"/>
      <c r="G22" s="17">
        <v>3296856</v>
      </c>
      <c r="H22" s="18"/>
      <c r="I22" s="17">
        <v>3296856</v>
      </c>
      <c r="J22" s="18"/>
      <c r="K22" s="17">
        <v>3296856</v>
      </c>
      <c r="L22" s="18"/>
      <c r="M22" s="17">
        <v>3296856</v>
      </c>
      <c r="N22" s="27">
        <f t="shared" ref="N22:N29" si="3">IF(ISERROR(K22/G22),"-",ROUND(K22/G22*100,1))</f>
        <v>100</v>
      </c>
      <c r="O22" s="27" t="str">
        <f t="shared" ref="O22:O29" si="4">IF(ISERROR(L22/H22),"-",ROUND(L22/H22*100,1))</f>
        <v>-</v>
      </c>
      <c r="P22" s="27">
        <f t="shared" ref="P22:P29" si="5">IF(ISERROR(M22/I22),"-",ROUND(M22/I22*100,1))</f>
        <v>100</v>
      </c>
      <c r="Q22" s="27"/>
      <c r="R22" s="28">
        <v>100</v>
      </c>
      <c r="S22" s="16"/>
    </row>
    <row r="23" spans="1:19" s="5" customFormat="1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8306860</v>
      </c>
      <c r="H23" s="17">
        <v>709146</v>
      </c>
      <c r="I23" s="17">
        <v>9016006</v>
      </c>
      <c r="J23" s="18"/>
      <c r="K23" s="17">
        <v>8106162</v>
      </c>
      <c r="L23" s="17">
        <v>148594</v>
      </c>
      <c r="M23" s="17">
        <v>8254756</v>
      </c>
      <c r="N23" s="27">
        <f t="shared" si="3"/>
        <v>97.6</v>
      </c>
      <c r="O23" s="27">
        <f t="shared" si="4"/>
        <v>21</v>
      </c>
      <c r="P23" s="27">
        <f t="shared" si="5"/>
        <v>91.6</v>
      </c>
      <c r="Q23" s="27"/>
      <c r="R23" s="28">
        <v>90.6</v>
      </c>
      <c r="S23" s="16"/>
    </row>
    <row r="24" spans="1:19" s="5" customFormat="1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50275990</v>
      </c>
      <c r="H24" s="17">
        <v>0</v>
      </c>
      <c r="I24" s="17">
        <v>50275990</v>
      </c>
      <c r="J24" s="18"/>
      <c r="K24" s="17">
        <v>50275988</v>
      </c>
      <c r="L24" s="17">
        <v>0</v>
      </c>
      <c r="M24" s="17">
        <v>50275988</v>
      </c>
      <c r="N24" s="27">
        <f t="shared" si="3"/>
        <v>100</v>
      </c>
      <c r="O24" s="27" t="str">
        <f t="shared" si="4"/>
        <v>-</v>
      </c>
      <c r="P24" s="27">
        <f t="shared" si="5"/>
        <v>100</v>
      </c>
      <c r="Q24" s="27"/>
      <c r="R24" s="28">
        <v>100</v>
      </c>
      <c r="S24" s="16"/>
    </row>
    <row r="25" spans="1:19" s="5" customFormat="1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31131</v>
      </c>
      <c r="H25" s="17">
        <v>0</v>
      </c>
      <c r="I25" s="17">
        <v>31131</v>
      </c>
      <c r="J25" s="18"/>
      <c r="K25" s="17">
        <v>31131</v>
      </c>
      <c r="L25" s="17">
        <v>0</v>
      </c>
      <c r="M25" s="17">
        <v>31131</v>
      </c>
      <c r="N25" s="27">
        <f t="shared" si="3"/>
        <v>100</v>
      </c>
      <c r="O25" s="27" t="str">
        <f t="shared" si="4"/>
        <v>-</v>
      </c>
      <c r="P25" s="27">
        <f t="shared" si="5"/>
        <v>100</v>
      </c>
      <c r="Q25" s="27"/>
      <c r="R25" s="28">
        <v>100</v>
      </c>
      <c r="S25" s="16"/>
    </row>
    <row r="26" spans="1:19" s="5" customFormat="1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563966</v>
      </c>
      <c r="I26" s="17">
        <v>563966</v>
      </c>
      <c r="J26" s="17">
        <v>151469</v>
      </c>
      <c r="K26" s="17">
        <v>0</v>
      </c>
      <c r="L26" s="17">
        <v>1549</v>
      </c>
      <c r="M26" s="17">
        <v>1549</v>
      </c>
      <c r="N26" s="27" t="str">
        <f t="shared" si="3"/>
        <v>-</v>
      </c>
      <c r="O26" s="27">
        <f t="shared" si="4"/>
        <v>0.3</v>
      </c>
      <c r="P26" s="27">
        <f t="shared" si="5"/>
        <v>0.3</v>
      </c>
      <c r="Q26" s="27">
        <f>IF(J26=0,0,ROUND(M26/(I26-J26)*100,1))</f>
        <v>0.4</v>
      </c>
      <c r="R26" s="28">
        <v>4.5</v>
      </c>
      <c r="S26" s="16">
        <v>22.4</v>
      </c>
    </row>
    <row r="27" spans="1:19" s="5" customFormat="1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213784</v>
      </c>
      <c r="I27" s="17">
        <v>213784</v>
      </c>
      <c r="J27" s="17">
        <v>119929</v>
      </c>
      <c r="K27" s="17">
        <v>0</v>
      </c>
      <c r="L27" s="17">
        <v>1549</v>
      </c>
      <c r="M27" s="17">
        <v>1549</v>
      </c>
      <c r="N27" s="27" t="str">
        <f t="shared" si="3"/>
        <v>-</v>
      </c>
      <c r="O27" s="27">
        <f t="shared" si="4"/>
        <v>0.7</v>
      </c>
      <c r="P27" s="27">
        <f t="shared" si="5"/>
        <v>0.7</v>
      </c>
      <c r="Q27" s="27">
        <f>IF(J27=0,0,ROUND(M27/(I27-J27)*100,1))</f>
        <v>1.7</v>
      </c>
      <c r="R27" s="28">
        <v>4.2</v>
      </c>
      <c r="S27" s="16">
        <v>17.5</v>
      </c>
    </row>
    <row r="28" spans="1:19" s="5" customFormat="1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350182</v>
      </c>
      <c r="I28" s="17">
        <v>350182</v>
      </c>
      <c r="J28" s="17">
        <v>31540</v>
      </c>
      <c r="K28" s="17">
        <v>0</v>
      </c>
      <c r="L28" s="17">
        <v>0</v>
      </c>
      <c r="M28" s="17">
        <v>0</v>
      </c>
      <c r="N28" s="27" t="str">
        <f t="shared" si="3"/>
        <v>-</v>
      </c>
      <c r="O28" s="27">
        <f t="shared" si="4"/>
        <v>0</v>
      </c>
      <c r="P28" s="27">
        <f t="shared" si="5"/>
        <v>0</v>
      </c>
      <c r="Q28" s="27">
        <f>IF(J28=0,0,ROUND(M28/(I28-J28)*100,1))</f>
        <v>0</v>
      </c>
      <c r="R28" s="28">
        <v>8.1</v>
      </c>
      <c r="S28" s="16">
        <v>56.7</v>
      </c>
    </row>
    <row r="29" spans="1:19" s="5" customFormat="1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7" t="str">
        <f t="shared" si="3"/>
        <v>-</v>
      </c>
      <c r="O29" s="27" t="str">
        <f t="shared" si="4"/>
        <v>-</v>
      </c>
      <c r="P29" s="27" t="str">
        <f t="shared" si="5"/>
        <v>-</v>
      </c>
      <c r="Q29" s="27"/>
      <c r="R29" s="28" t="s">
        <v>102</v>
      </c>
      <c r="S29" s="16"/>
    </row>
    <row r="30" spans="1:19" s="5" customFormat="1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s="5" customFormat="1" ht="15.7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76147050</v>
      </c>
      <c r="H31" s="17">
        <v>3792001</v>
      </c>
      <c r="I31" s="17">
        <v>79939051</v>
      </c>
      <c r="J31" s="17">
        <v>0</v>
      </c>
      <c r="K31" s="17">
        <v>75219718</v>
      </c>
      <c r="L31" s="17">
        <v>1112552</v>
      </c>
      <c r="M31" s="17">
        <v>76332270</v>
      </c>
      <c r="N31" s="27">
        <f t="shared" ref="N31:P37" si="6">IF(ISERROR(K31/G31),"-",ROUND(K31/G31*100,1))</f>
        <v>98.8</v>
      </c>
      <c r="O31" s="27">
        <f t="shared" si="6"/>
        <v>29.3</v>
      </c>
      <c r="P31" s="27">
        <f t="shared" si="6"/>
        <v>95.5</v>
      </c>
      <c r="Q31" s="27">
        <f>IF(J31=0,0,ROUND(M31/(I31-J31)*100,1))</f>
        <v>0</v>
      </c>
      <c r="R31" s="28">
        <v>94.9</v>
      </c>
      <c r="S31" s="16">
        <v>0</v>
      </c>
    </row>
    <row r="32" spans="1:19" s="5" customFormat="1" ht="15.95" customHeight="1">
      <c r="A32" s="38"/>
      <c r="B32" s="39" t="s">
        <v>74</v>
      </c>
      <c r="C32" s="45" t="s">
        <v>38</v>
      </c>
      <c r="D32" s="45"/>
      <c r="E32" s="45"/>
      <c r="F32" s="46"/>
      <c r="G32" s="17">
        <v>76147050</v>
      </c>
      <c r="H32" s="17">
        <v>3792001</v>
      </c>
      <c r="I32" s="17">
        <v>79939051</v>
      </c>
      <c r="J32" s="17">
        <v>0</v>
      </c>
      <c r="K32" s="17">
        <v>75219718</v>
      </c>
      <c r="L32" s="17">
        <v>1112552</v>
      </c>
      <c r="M32" s="17">
        <v>76332270</v>
      </c>
      <c r="N32" s="27">
        <f t="shared" si="6"/>
        <v>98.8</v>
      </c>
      <c r="O32" s="27">
        <f t="shared" si="6"/>
        <v>29.3</v>
      </c>
      <c r="P32" s="27">
        <f t="shared" si="6"/>
        <v>95.5</v>
      </c>
      <c r="Q32" s="27">
        <f>IF(J32=0,0,ROUND(M32/(I32-J32)*100,1))</f>
        <v>0</v>
      </c>
      <c r="R32" s="28">
        <v>94.9</v>
      </c>
      <c r="S32" s="16">
        <v>0</v>
      </c>
    </row>
    <row r="33" spans="1:19" s="5" customFormat="1" ht="15.95" customHeight="1">
      <c r="A33" s="38"/>
      <c r="B33" s="39"/>
      <c r="C33" s="40" t="s">
        <v>75</v>
      </c>
      <c r="D33" s="45" t="s">
        <v>39</v>
      </c>
      <c r="E33" s="45"/>
      <c r="F33" s="46"/>
      <c r="G33" s="17">
        <v>42465</v>
      </c>
      <c r="H33" s="17">
        <v>1734</v>
      </c>
      <c r="I33" s="17">
        <v>44199</v>
      </c>
      <c r="J33" s="18"/>
      <c r="K33" s="17">
        <v>41719</v>
      </c>
      <c r="L33" s="17">
        <v>924</v>
      </c>
      <c r="M33" s="17">
        <v>42643</v>
      </c>
      <c r="N33" s="27">
        <f t="shared" si="6"/>
        <v>98.2</v>
      </c>
      <c r="O33" s="27">
        <f t="shared" si="6"/>
        <v>53.3</v>
      </c>
      <c r="P33" s="27">
        <f t="shared" si="6"/>
        <v>96.5</v>
      </c>
      <c r="Q33" s="27"/>
      <c r="R33" s="28">
        <v>95.8</v>
      </c>
      <c r="S33" s="16"/>
    </row>
    <row r="34" spans="1:19" s="5" customFormat="1" ht="15.95" customHeight="1">
      <c r="A34" s="38"/>
      <c r="B34" s="39"/>
      <c r="C34" s="40" t="s">
        <v>80</v>
      </c>
      <c r="D34" s="45" t="s">
        <v>40</v>
      </c>
      <c r="E34" s="45"/>
      <c r="F34" s="46"/>
      <c r="G34" s="17">
        <v>8574044</v>
      </c>
      <c r="H34" s="17">
        <v>66691</v>
      </c>
      <c r="I34" s="17">
        <v>8640735</v>
      </c>
      <c r="J34" s="18"/>
      <c r="K34" s="17">
        <v>8559393</v>
      </c>
      <c r="L34" s="17">
        <v>23876</v>
      </c>
      <c r="M34" s="17">
        <v>8583269</v>
      </c>
      <c r="N34" s="27">
        <f t="shared" si="6"/>
        <v>99.8</v>
      </c>
      <c r="O34" s="27">
        <f t="shared" si="6"/>
        <v>35.799999999999997</v>
      </c>
      <c r="P34" s="27">
        <f t="shared" si="6"/>
        <v>99.3</v>
      </c>
      <c r="Q34" s="27"/>
      <c r="R34" s="28">
        <v>99.2</v>
      </c>
      <c r="S34" s="16"/>
    </row>
    <row r="35" spans="1:19" s="5" customFormat="1" ht="15.95" customHeight="1">
      <c r="A35" s="38"/>
      <c r="B35" s="39"/>
      <c r="C35" s="40" t="s">
        <v>84</v>
      </c>
      <c r="D35" s="45" t="s">
        <v>41</v>
      </c>
      <c r="E35" s="45"/>
      <c r="F35" s="46"/>
      <c r="G35" s="17">
        <v>67530541</v>
      </c>
      <c r="H35" s="17">
        <v>3723576</v>
      </c>
      <c r="I35" s="17">
        <v>71254117</v>
      </c>
      <c r="J35" s="17">
        <v>0</v>
      </c>
      <c r="K35" s="17">
        <v>66618606</v>
      </c>
      <c r="L35" s="17">
        <v>1087752</v>
      </c>
      <c r="M35" s="17">
        <v>67706358</v>
      </c>
      <c r="N35" s="27">
        <f t="shared" si="6"/>
        <v>98.6</v>
      </c>
      <c r="O35" s="27">
        <f t="shared" si="6"/>
        <v>29.2</v>
      </c>
      <c r="P35" s="27">
        <f t="shared" si="6"/>
        <v>95</v>
      </c>
      <c r="Q35" s="27">
        <f>IF(J35=0,0,ROUND(M35/(I35-J35)*100,1))</f>
        <v>0</v>
      </c>
      <c r="R35" s="28">
        <v>94.3</v>
      </c>
      <c r="S35" s="16">
        <v>0</v>
      </c>
    </row>
    <row r="36" spans="1:19" s="5" customFormat="1" ht="15.95" customHeight="1">
      <c r="A36" s="38"/>
      <c r="B36" s="39"/>
      <c r="C36" s="40"/>
      <c r="D36" s="39" t="s">
        <v>76</v>
      </c>
      <c r="E36" s="45" t="s">
        <v>24</v>
      </c>
      <c r="F36" s="46"/>
      <c r="G36" s="17">
        <v>40787474</v>
      </c>
      <c r="H36" s="17">
        <v>2246458</v>
      </c>
      <c r="I36" s="17">
        <v>43033932</v>
      </c>
      <c r="J36" s="17">
        <v>0</v>
      </c>
      <c r="K36" s="17">
        <v>40235263</v>
      </c>
      <c r="L36" s="17">
        <v>658016</v>
      </c>
      <c r="M36" s="17">
        <v>40893279</v>
      </c>
      <c r="N36" s="27">
        <f t="shared" si="6"/>
        <v>98.6</v>
      </c>
      <c r="O36" s="27">
        <f t="shared" si="6"/>
        <v>29.3</v>
      </c>
      <c r="P36" s="27">
        <f t="shared" si="6"/>
        <v>95</v>
      </c>
      <c r="Q36" s="27">
        <f>IF(J36=0,0,ROUND(M36/(I36-J36)*100,1))</f>
        <v>0</v>
      </c>
      <c r="R36" s="28">
        <v>94.3</v>
      </c>
      <c r="S36" s="16">
        <v>0</v>
      </c>
    </row>
    <row r="37" spans="1:19" s="5" customFormat="1" ht="15.95" customHeight="1">
      <c r="A37" s="38"/>
      <c r="B37" s="39"/>
      <c r="C37" s="39"/>
      <c r="D37" s="39" t="s">
        <v>77</v>
      </c>
      <c r="E37" s="45" t="s">
        <v>25</v>
      </c>
      <c r="F37" s="46"/>
      <c r="G37" s="17">
        <v>26743067</v>
      </c>
      <c r="H37" s="17">
        <v>1477118</v>
      </c>
      <c r="I37" s="17">
        <v>28220185</v>
      </c>
      <c r="J37" s="18"/>
      <c r="K37" s="17">
        <v>26383343</v>
      </c>
      <c r="L37" s="17">
        <v>429736</v>
      </c>
      <c r="M37" s="17">
        <v>26813079</v>
      </c>
      <c r="N37" s="27">
        <f t="shared" si="6"/>
        <v>98.7</v>
      </c>
      <c r="O37" s="27">
        <f t="shared" si="6"/>
        <v>29.1</v>
      </c>
      <c r="P37" s="27">
        <f t="shared" si="6"/>
        <v>95</v>
      </c>
      <c r="Q37" s="27"/>
      <c r="R37" s="28">
        <v>94.3</v>
      </c>
      <c r="S37" s="16"/>
    </row>
    <row r="38" spans="1:19" s="5" customFormat="1" ht="15.95" customHeight="1">
      <c r="A38" s="38"/>
      <c r="B38" s="39"/>
      <c r="C38" s="40" t="s">
        <v>85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s="5" customFormat="1" ht="15.95" customHeight="1">
      <c r="A39" s="38"/>
      <c r="B39" s="39"/>
      <c r="C39" s="40" t="s">
        <v>86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s="5" customFormat="1" ht="15.95" customHeight="1">
      <c r="A40" s="38"/>
      <c r="B40" s="39"/>
      <c r="C40" s="40" t="s">
        <v>87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s="5" customFormat="1" ht="15.95" customHeight="1">
      <c r="A41" s="38"/>
      <c r="B41" s="39" t="s">
        <v>88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s="5" customFormat="1" ht="15.95" customHeight="1" thickBot="1">
      <c r="A42" s="42" t="s">
        <v>46</v>
      </c>
      <c r="B42" s="47" t="s">
        <v>47</v>
      </c>
      <c r="C42" s="47"/>
      <c r="D42" s="47"/>
      <c r="E42" s="47"/>
      <c r="F42" s="48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s="5" customFormat="1" ht="15.95" customHeight="1" thickTop="1">
      <c r="A43" s="43"/>
      <c r="B43" s="49" t="s">
        <v>48</v>
      </c>
      <c r="C43" s="49"/>
      <c r="D43" s="49"/>
      <c r="E43" s="49"/>
      <c r="F43" s="50"/>
      <c r="G43" s="20">
        <v>1093125509</v>
      </c>
      <c r="H43" s="20">
        <v>66890075</v>
      </c>
      <c r="I43" s="20">
        <v>1160015584</v>
      </c>
      <c r="J43" s="20">
        <v>151469</v>
      </c>
      <c r="K43" s="20">
        <v>1077211077</v>
      </c>
      <c r="L43" s="20">
        <v>16967808</v>
      </c>
      <c r="M43" s="20">
        <v>1094178885</v>
      </c>
      <c r="N43" s="33">
        <f t="shared" ref="N43:P44" si="7">IF(ISERROR(K43/G43),"-",ROUND(K43/G43*100,1))</f>
        <v>98.5</v>
      </c>
      <c r="O43" s="33">
        <f t="shared" si="7"/>
        <v>25.4</v>
      </c>
      <c r="P43" s="33">
        <f t="shared" si="7"/>
        <v>94.3</v>
      </c>
      <c r="Q43" s="33">
        <f>IF(J43=0,0,ROUND(M43/(I43-J43)*100,1))</f>
        <v>94.3</v>
      </c>
      <c r="R43" s="34">
        <v>93.5</v>
      </c>
      <c r="S43" s="16">
        <v>91.7</v>
      </c>
    </row>
    <row r="44" spans="1:19" s="5" customFormat="1" ht="15.95" customHeight="1">
      <c r="A44" s="38"/>
      <c r="B44" s="45" t="s">
        <v>49</v>
      </c>
      <c r="C44" s="45"/>
      <c r="D44" s="45"/>
      <c r="E44" s="45"/>
      <c r="F44" s="46"/>
      <c r="G44" s="17">
        <v>183246978</v>
      </c>
      <c r="H44" s="17">
        <v>97508275</v>
      </c>
      <c r="I44" s="17">
        <v>280755253</v>
      </c>
      <c r="J44" s="18"/>
      <c r="K44" s="17">
        <v>164039268</v>
      </c>
      <c r="L44" s="17">
        <v>16425525</v>
      </c>
      <c r="M44" s="17">
        <v>180464793</v>
      </c>
      <c r="N44" s="27">
        <f t="shared" si="7"/>
        <v>89.5</v>
      </c>
      <c r="O44" s="27">
        <f t="shared" si="7"/>
        <v>16.8</v>
      </c>
      <c r="P44" s="27">
        <f t="shared" si="7"/>
        <v>64.3</v>
      </c>
      <c r="Q44" s="27"/>
      <c r="R44" s="28">
        <v>62.7</v>
      </c>
      <c r="S44" s="16"/>
    </row>
    <row r="45" spans="1:19" s="5" customFormat="1" ht="15.95" customHeight="1" thickBot="1">
      <c r="A45" s="44"/>
      <c r="B45" s="51" t="s">
        <v>50</v>
      </c>
      <c r="C45" s="51"/>
      <c r="D45" s="51"/>
      <c r="E45" s="51"/>
      <c r="F45" s="52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s="5" customFormat="1" ht="15.95" customHeight="1">
      <c r="A46" s="5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00000000000003" right="0.78700000000000003" top="0.98399999999999999" bottom="0.98399999999999999" header="0.51200000000000001" footer="0.51200000000000001"/>
  <pageSetup paperSize="9" scale="97" fitToWidth="2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E4" sqref="E4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75" style="2" customWidth="1"/>
    <col min="17" max="17" width="7.75" style="2" hidden="1" customWidth="1"/>
    <col min="18" max="18" width="7.75" style="2" customWidth="1"/>
    <col min="19" max="19" width="7.375" style="2" hidden="1" customWidth="1"/>
    <col min="20" max="16384" width="9" style="2"/>
  </cols>
  <sheetData>
    <row r="1" spans="1:19" ht="21">
      <c r="A1" s="3"/>
      <c r="B1" s="4"/>
      <c r="C1" s="4"/>
      <c r="D1" s="4"/>
      <c r="E1" s="4"/>
      <c r="F1" s="4"/>
    </row>
    <row r="2" spans="1:19" ht="21">
      <c r="A2" s="2" t="s">
        <v>108</v>
      </c>
      <c r="B2" s="4"/>
      <c r="C2" s="4"/>
      <c r="D2" s="4"/>
      <c r="E2" s="4"/>
      <c r="F2" s="4"/>
    </row>
    <row r="3" spans="1:19" s="5" customFormat="1" ht="15.95" customHeight="1">
      <c r="S3" s="6" t="s">
        <v>1</v>
      </c>
    </row>
    <row r="4" spans="1:19" s="5" customFormat="1" ht="15.95" customHeight="1" thickBot="1">
      <c r="A4" s="5" t="s">
        <v>51</v>
      </c>
      <c r="P4" s="5" t="s">
        <v>100</v>
      </c>
      <c r="S4" s="6"/>
    </row>
    <row r="5" spans="1:19" s="5" customFormat="1" ht="15.95" customHeight="1">
      <c r="A5" s="55"/>
      <c r="B5" s="56"/>
      <c r="C5" s="56"/>
      <c r="D5" s="56"/>
      <c r="E5" s="56"/>
      <c r="F5" s="56"/>
      <c r="G5" s="61" t="s">
        <v>2</v>
      </c>
      <c r="H5" s="61"/>
      <c r="I5" s="61"/>
      <c r="J5" s="61"/>
      <c r="K5" s="61" t="s">
        <v>3</v>
      </c>
      <c r="L5" s="61"/>
      <c r="M5" s="61"/>
      <c r="N5" s="56" t="s">
        <v>4</v>
      </c>
      <c r="O5" s="56"/>
      <c r="P5" s="56"/>
      <c r="Q5" s="56"/>
      <c r="R5" s="62"/>
      <c r="S5" s="7"/>
    </row>
    <row r="6" spans="1:19" s="5" customFormat="1" ht="15.95" customHeight="1">
      <c r="A6" s="57"/>
      <c r="B6" s="58"/>
      <c r="C6" s="58"/>
      <c r="D6" s="58"/>
      <c r="E6" s="58"/>
      <c r="F6" s="58"/>
      <c r="G6" s="63" t="s">
        <v>5</v>
      </c>
      <c r="H6" s="63" t="s">
        <v>6</v>
      </c>
      <c r="I6" s="63" t="s">
        <v>7</v>
      </c>
      <c r="J6" s="22" t="s">
        <v>8</v>
      </c>
      <c r="K6" s="63" t="s">
        <v>5</v>
      </c>
      <c r="L6" s="63" t="s">
        <v>6</v>
      </c>
      <c r="M6" s="63" t="s">
        <v>7</v>
      </c>
      <c r="N6" s="58" t="s">
        <v>104</v>
      </c>
      <c r="O6" s="58"/>
      <c r="P6" s="58"/>
      <c r="Q6" s="24"/>
      <c r="R6" s="8" t="s">
        <v>105</v>
      </c>
      <c r="S6" s="7"/>
    </row>
    <row r="7" spans="1:19" s="5" customFormat="1" ht="15.95" customHeight="1">
      <c r="A7" s="57"/>
      <c r="B7" s="58"/>
      <c r="C7" s="58"/>
      <c r="D7" s="58"/>
      <c r="E7" s="58"/>
      <c r="F7" s="58"/>
      <c r="G7" s="64"/>
      <c r="H7" s="64"/>
      <c r="I7" s="64"/>
      <c r="J7" s="23" t="s">
        <v>9</v>
      </c>
      <c r="K7" s="64"/>
      <c r="L7" s="64"/>
      <c r="M7" s="64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9"/>
      <c r="B8" s="60"/>
      <c r="C8" s="60"/>
      <c r="D8" s="60"/>
      <c r="E8" s="60"/>
      <c r="F8" s="60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37" t="s">
        <v>13</v>
      </c>
      <c r="B9" s="65" t="s">
        <v>14</v>
      </c>
      <c r="C9" s="65"/>
      <c r="D9" s="65"/>
      <c r="E9" s="65"/>
      <c r="F9" s="66"/>
      <c r="G9" s="15">
        <v>951443172</v>
      </c>
      <c r="H9" s="15">
        <v>58610408</v>
      </c>
      <c r="I9" s="15">
        <v>1010053580</v>
      </c>
      <c r="J9" s="15">
        <v>151469</v>
      </c>
      <c r="K9" s="15">
        <v>937374119</v>
      </c>
      <c r="L9" s="15">
        <v>14860916</v>
      </c>
      <c r="M9" s="15">
        <v>952235035</v>
      </c>
      <c r="N9" s="25">
        <f t="shared" ref="N9:N21" si="0">IF(ISERROR(K9/G9),"-",ROUND(K9/G9*100,1))</f>
        <v>98.5</v>
      </c>
      <c r="O9" s="25">
        <f t="shared" ref="O9:O21" si="1">IF(ISERROR(L9/H9),"-",ROUND(L9/H9*100,1))</f>
        <v>25.4</v>
      </c>
      <c r="P9" s="25">
        <f t="shared" ref="P9:P21" si="2">IF(ISERROR(M9/I9),"-",ROUND(M9/I9*100,1))</f>
        <v>94.3</v>
      </c>
      <c r="Q9" s="25">
        <f>IF(J9=0,"-",ROUND(M9/(I9-J9)*100,1))</f>
        <v>94.3</v>
      </c>
      <c r="R9" s="26">
        <v>93.5</v>
      </c>
      <c r="S9" s="16">
        <v>91.7</v>
      </c>
    </row>
    <row r="10" spans="1:19" s="5" customFormat="1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951443172</v>
      </c>
      <c r="H10" s="17">
        <v>58610408</v>
      </c>
      <c r="I10" s="17">
        <v>1010053580</v>
      </c>
      <c r="J10" s="17">
        <v>151469</v>
      </c>
      <c r="K10" s="17">
        <v>937374119</v>
      </c>
      <c r="L10" s="17">
        <v>14860916</v>
      </c>
      <c r="M10" s="17">
        <v>952235035</v>
      </c>
      <c r="N10" s="27">
        <f t="shared" si="0"/>
        <v>98.5</v>
      </c>
      <c r="O10" s="27">
        <f t="shared" si="1"/>
        <v>25.4</v>
      </c>
      <c r="P10" s="27">
        <f t="shared" si="2"/>
        <v>94.3</v>
      </c>
      <c r="Q10" s="27">
        <f>IF(J10=0,"-",ROUND(M10/(I10-J10)*100,1))</f>
        <v>94.3</v>
      </c>
      <c r="R10" s="28">
        <v>93.5</v>
      </c>
      <c r="S10" s="16">
        <v>91.7</v>
      </c>
    </row>
    <row r="11" spans="1:19" s="5" customFormat="1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489053450</v>
      </c>
      <c r="H11" s="17">
        <v>36371505</v>
      </c>
      <c r="I11" s="17">
        <v>525424955</v>
      </c>
      <c r="J11" s="18"/>
      <c r="K11" s="17">
        <v>480279023</v>
      </c>
      <c r="L11" s="17">
        <v>8699363</v>
      </c>
      <c r="M11" s="17">
        <v>488978386</v>
      </c>
      <c r="N11" s="27">
        <f t="shared" si="0"/>
        <v>98.2</v>
      </c>
      <c r="O11" s="27">
        <f t="shared" si="1"/>
        <v>23.9</v>
      </c>
      <c r="P11" s="27">
        <f t="shared" si="2"/>
        <v>93.1</v>
      </c>
      <c r="Q11" s="27"/>
      <c r="R11" s="28">
        <v>92.1</v>
      </c>
      <c r="S11" s="16"/>
    </row>
    <row r="12" spans="1:19" s="5" customFormat="1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11549146</v>
      </c>
      <c r="H12" s="17">
        <v>992841</v>
      </c>
      <c r="I12" s="17">
        <v>12541987</v>
      </c>
      <c r="J12" s="18"/>
      <c r="K12" s="17">
        <v>11304933</v>
      </c>
      <c r="L12" s="17">
        <v>239845</v>
      </c>
      <c r="M12" s="17">
        <v>11544778</v>
      </c>
      <c r="N12" s="27">
        <f t="shared" si="0"/>
        <v>97.9</v>
      </c>
      <c r="O12" s="27">
        <f t="shared" si="1"/>
        <v>24.2</v>
      </c>
      <c r="P12" s="27">
        <f t="shared" si="2"/>
        <v>92</v>
      </c>
      <c r="Q12" s="27"/>
      <c r="R12" s="28">
        <v>91</v>
      </c>
      <c r="S12" s="16"/>
    </row>
    <row r="13" spans="1:19" s="5" customFormat="1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396483750</v>
      </c>
      <c r="H13" s="17">
        <v>34079771</v>
      </c>
      <c r="I13" s="17">
        <v>430563521</v>
      </c>
      <c r="J13" s="18"/>
      <c r="K13" s="17">
        <v>388222486</v>
      </c>
      <c r="L13" s="17">
        <v>8209597</v>
      </c>
      <c r="M13" s="17">
        <v>396432083</v>
      </c>
      <c r="N13" s="27">
        <f t="shared" si="0"/>
        <v>97.9</v>
      </c>
      <c r="O13" s="27">
        <f t="shared" si="1"/>
        <v>24.1</v>
      </c>
      <c r="P13" s="27">
        <f t="shared" si="2"/>
        <v>92.1</v>
      </c>
      <c r="Q13" s="27"/>
      <c r="R13" s="28">
        <v>91.1</v>
      </c>
      <c r="S13" s="16"/>
    </row>
    <row r="14" spans="1:19" s="5" customFormat="1" ht="15.95" customHeight="1">
      <c r="A14" s="38"/>
      <c r="B14" s="39"/>
      <c r="C14" s="39"/>
      <c r="D14" s="39"/>
      <c r="E14" s="53" t="s">
        <v>19</v>
      </c>
      <c r="F14" s="54"/>
      <c r="G14" s="17">
        <v>3686358</v>
      </c>
      <c r="H14" s="17">
        <v>0</v>
      </c>
      <c r="I14" s="17">
        <v>3686358</v>
      </c>
      <c r="J14" s="18"/>
      <c r="K14" s="17">
        <v>3668766</v>
      </c>
      <c r="L14" s="17">
        <v>0</v>
      </c>
      <c r="M14" s="17">
        <v>3668766</v>
      </c>
      <c r="N14" s="27">
        <f t="shared" si="0"/>
        <v>99.5</v>
      </c>
      <c r="O14" s="27" t="str">
        <f t="shared" si="1"/>
        <v>-</v>
      </c>
      <c r="P14" s="27">
        <f t="shared" si="2"/>
        <v>99.5</v>
      </c>
      <c r="Q14" s="27"/>
      <c r="R14" s="28">
        <v>99.5</v>
      </c>
      <c r="S14" s="16"/>
    </row>
    <row r="15" spans="1:19" s="5" customFormat="1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18196096</v>
      </c>
      <c r="H15" s="17">
        <v>357132</v>
      </c>
      <c r="I15" s="17">
        <v>18553228</v>
      </c>
      <c r="J15" s="18"/>
      <c r="K15" s="17">
        <v>18121166</v>
      </c>
      <c r="L15" s="17">
        <v>72231</v>
      </c>
      <c r="M15" s="17">
        <v>18193397</v>
      </c>
      <c r="N15" s="27">
        <f t="shared" si="0"/>
        <v>99.6</v>
      </c>
      <c r="O15" s="27">
        <f t="shared" si="1"/>
        <v>20.2</v>
      </c>
      <c r="P15" s="27">
        <f t="shared" si="2"/>
        <v>98.1</v>
      </c>
      <c r="Q15" s="27"/>
      <c r="R15" s="28">
        <v>97.6</v>
      </c>
      <c r="S15" s="16"/>
    </row>
    <row r="16" spans="1:19" s="5" customFormat="1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62824458</v>
      </c>
      <c r="H16" s="17">
        <v>941761</v>
      </c>
      <c r="I16" s="17">
        <v>63766219</v>
      </c>
      <c r="J16" s="18"/>
      <c r="K16" s="17">
        <v>62630438</v>
      </c>
      <c r="L16" s="17">
        <v>177690</v>
      </c>
      <c r="M16" s="17">
        <v>62808128</v>
      </c>
      <c r="N16" s="27">
        <f t="shared" si="0"/>
        <v>99.7</v>
      </c>
      <c r="O16" s="27">
        <f t="shared" si="1"/>
        <v>18.899999999999999</v>
      </c>
      <c r="P16" s="27">
        <f t="shared" si="2"/>
        <v>98.5</v>
      </c>
      <c r="Q16" s="27"/>
      <c r="R16" s="28">
        <v>98.1</v>
      </c>
      <c r="S16" s="16"/>
    </row>
    <row r="17" spans="1:19" s="5" customFormat="1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408250636</v>
      </c>
      <c r="H17" s="17">
        <v>21350827</v>
      </c>
      <c r="I17" s="17">
        <v>429601463</v>
      </c>
      <c r="J17" s="17">
        <v>0</v>
      </c>
      <c r="K17" s="17">
        <v>403136524</v>
      </c>
      <c r="L17" s="17">
        <v>6027099</v>
      </c>
      <c r="M17" s="17">
        <v>409163623</v>
      </c>
      <c r="N17" s="27">
        <f t="shared" si="0"/>
        <v>98.7</v>
      </c>
      <c r="O17" s="27">
        <f t="shared" si="1"/>
        <v>28.2</v>
      </c>
      <c r="P17" s="27">
        <f t="shared" si="2"/>
        <v>95.2</v>
      </c>
      <c r="Q17" s="27" t="str">
        <f>IF(J17=0,"-",ROUND(M17/(I17-J17)*100,1))</f>
        <v>-</v>
      </c>
      <c r="R17" s="28">
        <v>94.5</v>
      </c>
      <c r="S17" s="16">
        <v>0</v>
      </c>
    </row>
    <row r="18" spans="1:19" s="5" customFormat="1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405064555</v>
      </c>
      <c r="H18" s="17">
        <v>21350827</v>
      </c>
      <c r="I18" s="17">
        <v>426415382</v>
      </c>
      <c r="J18" s="17">
        <v>0</v>
      </c>
      <c r="K18" s="17">
        <v>399950443</v>
      </c>
      <c r="L18" s="17">
        <v>6027099</v>
      </c>
      <c r="M18" s="17">
        <v>405977542</v>
      </c>
      <c r="N18" s="27">
        <f t="shared" si="0"/>
        <v>98.7</v>
      </c>
      <c r="O18" s="27">
        <f t="shared" si="1"/>
        <v>28.2</v>
      </c>
      <c r="P18" s="27">
        <f t="shared" si="2"/>
        <v>95.2</v>
      </c>
      <c r="Q18" s="27" t="str">
        <f>IF(J18=0,"-",ROUND(M18/(I18-J18)*100,1))</f>
        <v>-</v>
      </c>
      <c r="R18" s="28">
        <v>94.5</v>
      </c>
      <c r="S18" s="16">
        <v>0</v>
      </c>
    </row>
    <row r="19" spans="1:19" s="5" customFormat="1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184891882</v>
      </c>
      <c r="H19" s="17">
        <v>10002500</v>
      </c>
      <c r="I19" s="17">
        <v>194894382</v>
      </c>
      <c r="J19" s="17">
        <v>0</v>
      </c>
      <c r="K19" s="17">
        <v>182460062</v>
      </c>
      <c r="L19" s="17">
        <v>2871506</v>
      </c>
      <c r="M19" s="17">
        <v>185331568</v>
      </c>
      <c r="N19" s="27">
        <f t="shared" si="0"/>
        <v>98.7</v>
      </c>
      <c r="O19" s="27">
        <f t="shared" si="1"/>
        <v>28.7</v>
      </c>
      <c r="P19" s="27">
        <f t="shared" si="2"/>
        <v>95.1</v>
      </c>
      <c r="Q19" s="27" t="str">
        <f>IF(J19=0,"-",ROUND(M19/(I19-J19)*100,1))</f>
        <v>-</v>
      </c>
      <c r="R19" s="28">
        <v>94.4</v>
      </c>
      <c r="S19" s="16">
        <v>0</v>
      </c>
    </row>
    <row r="20" spans="1:19" s="5" customFormat="1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167237320</v>
      </c>
      <c r="H20" s="17">
        <v>9067017</v>
      </c>
      <c r="I20" s="17">
        <v>176304337</v>
      </c>
      <c r="J20" s="18"/>
      <c r="K20" s="17">
        <v>165057750</v>
      </c>
      <c r="L20" s="17">
        <v>2566597</v>
      </c>
      <c r="M20" s="17">
        <v>167624347</v>
      </c>
      <c r="N20" s="27">
        <f t="shared" si="0"/>
        <v>98.7</v>
      </c>
      <c r="O20" s="27">
        <f t="shared" si="1"/>
        <v>28.3</v>
      </c>
      <c r="P20" s="27">
        <f t="shared" si="2"/>
        <v>95.1</v>
      </c>
      <c r="Q20" s="27"/>
      <c r="R20" s="28">
        <v>94.3</v>
      </c>
      <c r="S20" s="16"/>
    </row>
    <row r="21" spans="1:19" s="5" customFormat="1" ht="15.9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52935353</v>
      </c>
      <c r="H21" s="17">
        <v>2281310</v>
      </c>
      <c r="I21" s="17">
        <v>55216663</v>
      </c>
      <c r="J21" s="18"/>
      <c r="K21" s="17">
        <v>52432631</v>
      </c>
      <c r="L21" s="17">
        <v>588996</v>
      </c>
      <c r="M21" s="17">
        <v>53021627</v>
      </c>
      <c r="N21" s="27">
        <f t="shared" si="0"/>
        <v>99.1</v>
      </c>
      <c r="O21" s="27">
        <f t="shared" si="1"/>
        <v>25.8</v>
      </c>
      <c r="P21" s="27">
        <f t="shared" si="2"/>
        <v>96</v>
      </c>
      <c r="Q21" s="27"/>
      <c r="R21" s="28">
        <v>95.4</v>
      </c>
      <c r="S21" s="16"/>
    </row>
    <row r="22" spans="1:19" s="5" customFormat="1" ht="14.25" customHeight="1">
      <c r="A22" s="38"/>
      <c r="B22" s="39"/>
      <c r="C22" s="39"/>
      <c r="D22" s="39" t="s">
        <v>77</v>
      </c>
      <c r="E22" s="45" t="s">
        <v>89</v>
      </c>
      <c r="F22" s="46"/>
      <c r="G22" s="17">
        <v>3186081</v>
      </c>
      <c r="H22" s="18"/>
      <c r="I22" s="17">
        <v>3186081</v>
      </c>
      <c r="J22" s="18"/>
      <c r="K22" s="17">
        <v>3186081</v>
      </c>
      <c r="L22" s="18"/>
      <c r="M22" s="17">
        <v>3186081</v>
      </c>
      <c r="N22" s="27">
        <f>IF(ISERROR(K22/G22),"-",ROUND(K22/G22*100,1))</f>
        <v>100</v>
      </c>
      <c r="O22" s="27" t="str">
        <f t="shared" ref="O22:O29" si="3">IF(ISERROR(L22/H22),"-",ROUND(L22/H22*100,1))</f>
        <v>-</v>
      </c>
      <c r="P22" s="27">
        <f>IF(ISERROR(M22/I22),"-",ROUND(M22/I22*100,1))</f>
        <v>100</v>
      </c>
      <c r="Q22" s="27"/>
      <c r="R22" s="28">
        <v>100</v>
      </c>
      <c r="S22" s="16"/>
    </row>
    <row r="23" spans="1:19" s="5" customFormat="1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7302402</v>
      </c>
      <c r="H23" s="17">
        <v>635396</v>
      </c>
      <c r="I23" s="17">
        <v>7937798</v>
      </c>
      <c r="J23" s="18"/>
      <c r="K23" s="17">
        <v>7121889</v>
      </c>
      <c r="L23" s="17">
        <v>134344</v>
      </c>
      <c r="M23" s="17">
        <v>7256233</v>
      </c>
      <c r="N23" s="27">
        <f t="shared" ref="N23:N29" si="4">IF(ISERROR(K23/G23),"-",ROUND(K23/G23*100,1))</f>
        <v>97.5</v>
      </c>
      <c r="O23" s="27">
        <f t="shared" si="3"/>
        <v>21.1</v>
      </c>
      <c r="P23" s="27">
        <f t="shared" ref="P23:P29" si="5">IF(ISERROR(M23/I23),"-",ROUND(M23/I23*100,1))</f>
        <v>91.4</v>
      </c>
      <c r="Q23" s="27"/>
      <c r="R23" s="28">
        <v>90.5</v>
      </c>
      <c r="S23" s="16"/>
    </row>
    <row r="24" spans="1:19" s="5" customFormat="1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46830593</v>
      </c>
      <c r="H24" s="17">
        <v>0</v>
      </c>
      <c r="I24" s="17">
        <v>46830593</v>
      </c>
      <c r="J24" s="18"/>
      <c r="K24" s="17">
        <v>46830592</v>
      </c>
      <c r="L24" s="17">
        <v>0</v>
      </c>
      <c r="M24" s="17">
        <v>46830592</v>
      </c>
      <c r="N24" s="27">
        <f t="shared" si="4"/>
        <v>100</v>
      </c>
      <c r="O24" s="27" t="str">
        <f t="shared" si="3"/>
        <v>-</v>
      </c>
      <c r="P24" s="27">
        <f t="shared" si="5"/>
        <v>100</v>
      </c>
      <c r="Q24" s="27"/>
      <c r="R24" s="28">
        <v>100</v>
      </c>
      <c r="S24" s="16"/>
    </row>
    <row r="25" spans="1:19" s="5" customFormat="1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6091</v>
      </c>
      <c r="H25" s="17">
        <v>0</v>
      </c>
      <c r="I25" s="17">
        <v>6091</v>
      </c>
      <c r="J25" s="18"/>
      <c r="K25" s="17">
        <v>6091</v>
      </c>
      <c r="L25" s="17">
        <v>0</v>
      </c>
      <c r="M25" s="17">
        <v>6091</v>
      </c>
      <c r="N25" s="27">
        <f t="shared" si="4"/>
        <v>100</v>
      </c>
      <c r="O25" s="27" t="str">
        <f t="shared" si="3"/>
        <v>-</v>
      </c>
      <c r="P25" s="27">
        <f t="shared" si="5"/>
        <v>100</v>
      </c>
      <c r="Q25" s="27"/>
      <c r="R25" s="28">
        <v>100</v>
      </c>
      <c r="S25" s="16"/>
    </row>
    <row r="26" spans="1:19" s="5" customFormat="1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252680</v>
      </c>
      <c r="I26" s="17">
        <v>252680</v>
      </c>
      <c r="J26" s="17">
        <v>151469</v>
      </c>
      <c r="K26" s="17">
        <v>0</v>
      </c>
      <c r="L26" s="17">
        <v>110</v>
      </c>
      <c r="M26" s="17">
        <v>110</v>
      </c>
      <c r="N26" s="27" t="str">
        <f t="shared" si="4"/>
        <v>-</v>
      </c>
      <c r="O26" s="27">
        <f t="shared" si="3"/>
        <v>0</v>
      </c>
      <c r="P26" s="27">
        <f t="shared" si="5"/>
        <v>0</v>
      </c>
      <c r="Q26" s="27">
        <f>IF(J26=0,"-",ROUND(M26/(I26-J26)*100,1))</f>
        <v>0.1</v>
      </c>
      <c r="R26" s="28">
        <v>10.5</v>
      </c>
      <c r="S26" s="16">
        <v>0.9</v>
      </c>
    </row>
    <row r="27" spans="1:19" s="5" customFormat="1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209718</v>
      </c>
      <c r="I27" s="17">
        <v>209718</v>
      </c>
      <c r="J27" s="17">
        <v>119929</v>
      </c>
      <c r="K27" s="17">
        <v>0</v>
      </c>
      <c r="L27" s="17">
        <v>110</v>
      </c>
      <c r="M27" s="17">
        <v>110</v>
      </c>
      <c r="N27" s="27" t="str">
        <f t="shared" si="4"/>
        <v>-</v>
      </c>
      <c r="O27" s="27">
        <f t="shared" si="3"/>
        <v>0.1</v>
      </c>
      <c r="P27" s="27">
        <f t="shared" si="5"/>
        <v>0.1</v>
      </c>
      <c r="Q27" s="27">
        <f>IF(J27=0,"-",ROUND(M27/(I27-J27)*100,1))</f>
        <v>0.1</v>
      </c>
      <c r="R27" s="28">
        <v>10.9</v>
      </c>
      <c r="S27" s="16">
        <v>0.9</v>
      </c>
    </row>
    <row r="28" spans="1:19" s="5" customFormat="1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42962</v>
      </c>
      <c r="I28" s="17">
        <v>42962</v>
      </c>
      <c r="J28" s="17">
        <v>31540</v>
      </c>
      <c r="K28" s="17">
        <v>0</v>
      </c>
      <c r="L28" s="17">
        <v>0</v>
      </c>
      <c r="M28" s="17">
        <v>0</v>
      </c>
      <c r="N28" s="27" t="str">
        <f t="shared" si="4"/>
        <v>-</v>
      </c>
      <c r="O28" s="27">
        <f t="shared" si="3"/>
        <v>0</v>
      </c>
      <c r="P28" s="27">
        <f t="shared" si="5"/>
        <v>0</v>
      </c>
      <c r="Q28" s="27">
        <f>IF(J28=0,"-",ROUND(M28/(I28-J28)*100,1))</f>
        <v>0</v>
      </c>
      <c r="R28" s="28">
        <v>8.8000000000000007</v>
      </c>
      <c r="S28" s="16">
        <v>0.4</v>
      </c>
    </row>
    <row r="29" spans="1:19" s="5" customFormat="1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8"/>
      <c r="K29" s="17">
        <v>0</v>
      </c>
      <c r="L29" s="17">
        <v>0</v>
      </c>
      <c r="M29" s="17">
        <v>0</v>
      </c>
      <c r="N29" s="27" t="str">
        <f t="shared" si="4"/>
        <v>-</v>
      </c>
      <c r="O29" s="27" t="str">
        <f t="shared" si="3"/>
        <v>-</v>
      </c>
      <c r="P29" s="27" t="str">
        <f t="shared" si="5"/>
        <v>-</v>
      </c>
      <c r="Q29" s="27"/>
      <c r="R29" s="28" t="s">
        <v>102</v>
      </c>
      <c r="S29" s="16"/>
    </row>
    <row r="30" spans="1:19" s="5" customFormat="1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s="5" customFormat="1" ht="15.9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75322125</v>
      </c>
      <c r="H31" s="17">
        <v>3734837</v>
      </c>
      <c r="I31" s="17">
        <v>79056962</v>
      </c>
      <c r="J31" s="17">
        <v>0</v>
      </c>
      <c r="K31" s="17">
        <v>74408866</v>
      </c>
      <c r="L31" s="17">
        <v>1094533</v>
      </c>
      <c r="M31" s="17">
        <v>75503399</v>
      </c>
      <c r="N31" s="27">
        <f t="shared" ref="N31:P37" si="6">IF(ISERROR(K31/G31),"-",ROUND(K31/G31*100,1))</f>
        <v>98.8</v>
      </c>
      <c r="O31" s="27">
        <f t="shared" si="6"/>
        <v>29.3</v>
      </c>
      <c r="P31" s="27">
        <f t="shared" si="6"/>
        <v>95.5</v>
      </c>
      <c r="Q31" s="27" t="str">
        <f>IF(J31=0,"-",ROUND(M31/(I31-J31)*100,1))</f>
        <v>-</v>
      </c>
      <c r="R31" s="28">
        <v>94.9</v>
      </c>
      <c r="S31" s="16">
        <v>0</v>
      </c>
    </row>
    <row r="32" spans="1:19" s="5" customFormat="1" ht="15.95" customHeight="1">
      <c r="A32" s="38"/>
      <c r="B32" s="39" t="s">
        <v>74</v>
      </c>
      <c r="C32" s="45" t="s">
        <v>38</v>
      </c>
      <c r="D32" s="45"/>
      <c r="E32" s="45"/>
      <c r="F32" s="46"/>
      <c r="G32" s="17">
        <v>75322125</v>
      </c>
      <c r="H32" s="17">
        <v>3734837</v>
      </c>
      <c r="I32" s="17">
        <v>79056962</v>
      </c>
      <c r="J32" s="17">
        <v>0</v>
      </c>
      <c r="K32" s="17">
        <v>74408866</v>
      </c>
      <c r="L32" s="17">
        <v>1094533</v>
      </c>
      <c r="M32" s="17">
        <v>75503399</v>
      </c>
      <c r="N32" s="27">
        <f t="shared" si="6"/>
        <v>98.8</v>
      </c>
      <c r="O32" s="27">
        <f t="shared" si="6"/>
        <v>29.3</v>
      </c>
      <c r="P32" s="27">
        <f t="shared" si="6"/>
        <v>95.5</v>
      </c>
      <c r="Q32" s="27" t="str">
        <f>IF(J32=0,"-",ROUND(M32/(I32-J32)*100,1))</f>
        <v>-</v>
      </c>
      <c r="R32" s="28">
        <v>94.9</v>
      </c>
      <c r="S32" s="16">
        <v>0</v>
      </c>
    </row>
    <row r="33" spans="1:19" s="5" customFormat="1" ht="15.95" customHeight="1">
      <c r="A33" s="38"/>
      <c r="B33" s="39"/>
      <c r="C33" s="40" t="s">
        <v>75</v>
      </c>
      <c r="D33" s="45" t="s">
        <v>39</v>
      </c>
      <c r="E33" s="45"/>
      <c r="F33" s="46"/>
      <c r="G33" s="17">
        <v>31362</v>
      </c>
      <c r="H33" s="17">
        <v>584</v>
      </c>
      <c r="I33" s="17">
        <v>31946</v>
      </c>
      <c r="J33" s="18"/>
      <c r="K33" s="17">
        <v>30972</v>
      </c>
      <c r="L33" s="17">
        <v>390</v>
      </c>
      <c r="M33" s="17">
        <v>31362</v>
      </c>
      <c r="N33" s="27">
        <f t="shared" si="6"/>
        <v>98.8</v>
      </c>
      <c r="O33" s="27">
        <f t="shared" si="6"/>
        <v>66.8</v>
      </c>
      <c r="P33" s="27">
        <f t="shared" si="6"/>
        <v>98.2</v>
      </c>
      <c r="Q33" s="27"/>
      <c r="R33" s="28">
        <v>98</v>
      </c>
      <c r="S33" s="16"/>
    </row>
    <row r="34" spans="1:19" s="5" customFormat="1" ht="15.95" customHeight="1">
      <c r="A34" s="38"/>
      <c r="B34" s="39"/>
      <c r="C34" s="40" t="s">
        <v>80</v>
      </c>
      <c r="D34" s="45" t="s">
        <v>40</v>
      </c>
      <c r="E34" s="45"/>
      <c r="F34" s="46"/>
      <c r="G34" s="17">
        <v>8574044</v>
      </c>
      <c r="H34" s="17">
        <v>66691</v>
      </c>
      <c r="I34" s="17">
        <v>8640735</v>
      </c>
      <c r="J34" s="18"/>
      <c r="K34" s="17">
        <v>8559393</v>
      </c>
      <c r="L34" s="17">
        <v>23876</v>
      </c>
      <c r="M34" s="17">
        <v>8583269</v>
      </c>
      <c r="N34" s="27">
        <f t="shared" si="6"/>
        <v>99.8</v>
      </c>
      <c r="O34" s="27">
        <f t="shared" si="6"/>
        <v>35.799999999999997</v>
      </c>
      <c r="P34" s="27">
        <f t="shared" si="6"/>
        <v>99.3</v>
      </c>
      <c r="Q34" s="27"/>
      <c r="R34" s="28">
        <v>99.2</v>
      </c>
      <c r="S34" s="16"/>
    </row>
    <row r="35" spans="1:19" s="5" customFormat="1" ht="15.95" customHeight="1">
      <c r="A35" s="38"/>
      <c r="B35" s="39"/>
      <c r="C35" s="40" t="s">
        <v>84</v>
      </c>
      <c r="D35" s="45" t="s">
        <v>41</v>
      </c>
      <c r="E35" s="45"/>
      <c r="F35" s="46"/>
      <c r="G35" s="17">
        <v>66716719</v>
      </c>
      <c r="H35" s="17">
        <v>3667562</v>
      </c>
      <c r="I35" s="17">
        <v>70384281</v>
      </c>
      <c r="J35" s="17">
        <v>0</v>
      </c>
      <c r="K35" s="17">
        <v>65818501</v>
      </c>
      <c r="L35" s="17">
        <v>1070267</v>
      </c>
      <c r="M35" s="17">
        <v>66888768</v>
      </c>
      <c r="N35" s="27">
        <f t="shared" si="6"/>
        <v>98.7</v>
      </c>
      <c r="O35" s="27">
        <f t="shared" si="6"/>
        <v>29.2</v>
      </c>
      <c r="P35" s="27">
        <f t="shared" si="6"/>
        <v>95</v>
      </c>
      <c r="Q35" s="27" t="str">
        <f>IF(J35=0,"-",ROUND(M35/(I35-J35)*100,1))</f>
        <v>-</v>
      </c>
      <c r="R35" s="28">
        <v>94.3</v>
      </c>
      <c r="S35" s="16">
        <v>0</v>
      </c>
    </row>
    <row r="36" spans="1:19" s="5" customFormat="1" ht="15.95" customHeight="1">
      <c r="A36" s="38"/>
      <c r="B36" s="39"/>
      <c r="C36" s="40"/>
      <c r="D36" s="39" t="s">
        <v>76</v>
      </c>
      <c r="E36" s="45" t="s">
        <v>24</v>
      </c>
      <c r="F36" s="46"/>
      <c r="G36" s="17">
        <v>40367318</v>
      </c>
      <c r="H36" s="17">
        <v>2218548</v>
      </c>
      <c r="I36" s="17">
        <v>42585866</v>
      </c>
      <c r="J36" s="17">
        <v>0</v>
      </c>
      <c r="K36" s="17">
        <v>39822060</v>
      </c>
      <c r="L36" s="17">
        <v>649208</v>
      </c>
      <c r="M36" s="17">
        <v>40471268</v>
      </c>
      <c r="N36" s="27">
        <f t="shared" si="6"/>
        <v>98.6</v>
      </c>
      <c r="O36" s="27">
        <f t="shared" si="6"/>
        <v>29.3</v>
      </c>
      <c r="P36" s="27">
        <f t="shared" si="6"/>
        <v>95</v>
      </c>
      <c r="Q36" s="27" t="str">
        <f>IF(J36=0,"-",ROUND(M36/(I36-J36)*100,1))</f>
        <v>-</v>
      </c>
      <c r="R36" s="28">
        <v>94.4</v>
      </c>
      <c r="S36" s="16">
        <v>0</v>
      </c>
    </row>
    <row r="37" spans="1:19" s="5" customFormat="1" ht="15.95" customHeight="1">
      <c r="A37" s="38"/>
      <c r="B37" s="39"/>
      <c r="C37" s="39"/>
      <c r="D37" s="39" t="s">
        <v>77</v>
      </c>
      <c r="E37" s="45" t="s">
        <v>25</v>
      </c>
      <c r="F37" s="46"/>
      <c r="G37" s="17">
        <v>26349401</v>
      </c>
      <c r="H37" s="17">
        <v>1449014</v>
      </c>
      <c r="I37" s="17">
        <v>27798415</v>
      </c>
      <c r="J37" s="18"/>
      <c r="K37" s="17">
        <v>25996441</v>
      </c>
      <c r="L37" s="17">
        <v>421059</v>
      </c>
      <c r="M37" s="17">
        <v>26417500</v>
      </c>
      <c r="N37" s="27">
        <f t="shared" si="6"/>
        <v>98.7</v>
      </c>
      <c r="O37" s="27">
        <f t="shared" si="6"/>
        <v>29.1</v>
      </c>
      <c r="P37" s="27">
        <f t="shared" si="6"/>
        <v>95</v>
      </c>
      <c r="Q37" s="27"/>
      <c r="R37" s="28">
        <v>94.3</v>
      </c>
      <c r="S37" s="16"/>
    </row>
    <row r="38" spans="1:19" s="5" customFormat="1" ht="15.95" customHeight="1">
      <c r="A38" s="38"/>
      <c r="B38" s="39"/>
      <c r="C38" s="40" t="s">
        <v>85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s="5" customFormat="1" ht="15.95" customHeight="1">
      <c r="A39" s="38"/>
      <c r="B39" s="39"/>
      <c r="C39" s="40" t="s">
        <v>86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s="5" customFormat="1" ht="15.95" customHeight="1">
      <c r="A40" s="38"/>
      <c r="B40" s="39"/>
      <c r="C40" s="40" t="s">
        <v>87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s="5" customFormat="1" ht="15.95" customHeight="1">
      <c r="A41" s="38"/>
      <c r="B41" s="39" t="s">
        <v>88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s="5" customFormat="1" ht="15.95" customHeight="1" thickBot="1">
      <c r="A42" s="42" t="s">
        <v>46</v>
      </c>
      <c r="B42" s="47" t="s">
        <v>47</v>
      </c>
      <c r="C42" s="47"/>
      <c r="D42" s="47"/>
      <c r="E42" s="47"/>
      <c r="F42" s="48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s="5" customFormat="1" ht="15.95" customHeight="1" thickTop="1">
      <c r="A43" s="43"/>
      <c r="B43" s="49" t="s">
        <v>48</v>
      </c>
      <c r="C43" s="49"/>
      <c r="D43" s="49"/>
      <c r="E43" s="49"/>
      <c r="F43" s="50"/>
      <c r="G43" s="20">
        <v>1026765297</v>
      </c>
      <c r="H43" s="20">
        <v>62345245</v>
      </c>
      <c r="I43" s="20">
        <v>1089110542</v>
      </c>
      <c r="J43" s="20">
        <v>151469</v>
      </c>
      <c r="K43" s="20">
        <v>1011782985</v>
      </c>
      <c r="L43" s="20">
        <v>15955449</v>
      </c>
      <c r="M43" s="20">
        <v>1027738434</v>
      </c>
      <c r="N43" s="33">
        <f t="shared" ref="N43:P44" si="7">IF(ISERROR(K43/G43),"-",ROUND(K43/G43*100,1))</f>
        <v>98.5</v>
      </c>
      <c r="O43" s="33">
        <f t="shared" si="7"/>
        <v>25.6</v>
      </c>
      <c r="P43" s="33">
        <f t="shared" si="7"/>
        <v>94.4</v>
      </c>
      <c r="Q43" s="33">
        <f>IF(J43=0,"-",ROUND(M43/(I43-J43)*100,1))</f>
        <v>94.4</v>
      </c>
      <c r="R43" s="34">
        <v>93.6</v>
      </c>
      <c r="S43" s="16">
        <v>91.7</v>
      </c>
    </row>
    <row r="44" spans="1:19" s="5" customFormat="1" ht="15.95" customHeight="1">
      <c r="A44" s="38"/>
      <c r="B44" s="45" t="s">
        <v>49</v>
      </c>
      <c r="C44" s="45"/>
      <c r="D44" s="45"/>
      <c r="E44" s="45"/>
      <c r="F44" s="46"/>
      <c r="G44" s="17">
        <v>170614707</v>
      </c>
      <c r="H44" s="17">
        <v>92965874</v>
      </c>
      <c r="I44" s="17">
        <v>263580581</v>
      </c>
      <c r="J44" s="18"/>
      <c r="K44" s="17">
        <v>152248579</v>
      </c>
      <c r="L44" s="17">
        <v>15630440</v>
      </c>
      <c r="M44" s="17">
        <v>167879019</v>
      </c>
      <c r="N44" s="27">
        <f t="shared" si="7"/>
        <v>89.2</v>
      </c>
      <c r="O44" s="27">
        <f t="shared" si="7"/>
        <v>16.8</v>
      </c>
      <c r="P44" s="27">
        <f t="shared" si="7"/>
        <v>63.7</v>
      </c>
      <c r="Q44" s="27"/>
      <c r="R44" s="28">
        <v>62.1</v>
      </c>
      <c r="S44" s="16"/>
    </row>
    <row r="45" spans="1:19" s="5" customFormat="1" ht="15.95" customHeight="1" thickBot="1">
      <c r="A45" s="44"/>
      <c r="B45" s="51" t="s">
        <v>50</v>
      </c>
      <c r="C45" s="51"/>
      <c r="D45" s="51"/>
      <c r="E45" s="51"/>
      <c r="F45" s="52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s="5" customFormat="1" ht="15.95" customHeight="1">
      <c r="A46" s="5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F3" sqref="F3"/>
    </sheetView>
  </sheetViews>
  <sheetFormatPr defaultRowHeight="12"/>
  <cols>
    <col min="1" max="5" width="2.5" style="5" customWidth="1"/>
    <col min="6" max="6" width="16.25" style="5" customWidth="1"/>
    <col min="7" max="13" width="13.75" style="5" customWidth="1"/>
    <col min="14" max="16" width="7.75" style="5" customWidth="1"/>
    <col min="17" max="17" width="7.75" style="5" hidden="1" customWidth="1"/>
    <col min="18" max="18" width="7.75" style="5" customWidth="1"/>
    <col min="19" max="19" width="7.375" style="5" hidden="1" customWidth="1"/>
    <col min="20" max="16384" width="9" style="5"/>
  </cols>
  <sheetData>
    <row r="1" spans="1:19" s="2" customFormat="1" ht="21">
      <c r="A1" s="3"/>
      <c r="B1" s="4"/>
      <c r="C1" s="4"/>
      <c r="D1" s="4"/>
      <c r="E1" s="4"/>
      <c r="F1" s="4"/>
    </row>
    <row r="2" spans="1:19" s="2" customFormat="1" ht="21">
      <c r="A2" s="2" t="s">
        <v>108</v>
      </c>
      <c r="B2" s="4"/>
      <c r="C2" s="4"/>
      <c r="D2" s="4"/>
      <c r="E2" s="4"/>
      <c r="F2" s="4"/>
    </row>
    <row r="3" spans="1:19" ht="15.95" customHeight="1">
      <c r="S3" s="6" t="s">
        <v>1</v>
      </c>
    </row>
    <row r="4" spans="1:19" ht="15.95" customHeight="1" thickBot="1">
      <c r="A4" s="5" t="s">
        <v>52</v>
      </c>
      <c r="P4" s="5" t="s">
        <v>100</v>
      </c>
      <c r="S4" s="6"/>
    </row>
    <row r="5" spans="1:19" ht="15.95" customHeight="1">
      <c r="A5" s="55"/>
      <c r="B5" s="56"/>
      <c r="C5" s="56"/>
      <c r="D5" s="56"/>
      <c r="E5" s="56"/>
      <c r="F5" s="56"/>
      <c r="G5" s="61" t="s">
        <v>90</v>
      </c>
      <c r="H5" s="61"/>
      <c r="I5" s="61"/>
      <c r="J5" s="61"/>
      <c r="K5" s="61" t="s">
        <v>91</v>
      </c>
      <c r="L5" s="61"/>
      <c r="M5" s="61"/>
      <c r="N5" s="56" t="s">
        <v>92</v>
      </c>
      <c r="O5" s="56"/>
      <c r="P5" s="56"/>
      <c r="Q5" s="56"/>
      <c r="R5" s="62"/>
      <c r="S5" s="7"/>
    </row>
    <row r="6" spans="1:19" ht="15.95" customHeight="1">
      <c r="A6" s="57"/>
      <c r="B6" s="58"/>
      <c r="C6" s="58"/>
      <c r="D6" s="58"/>
      <c r="E6" s="58"/>
      <c r="F6" s="58"/>
      <c r="G6" s="63" t="s">
        <v>93</v>
      </c>
      <c r="H6" s="63" t="s">
        <v>94</v>
      </c>
      <c r="I6" s="63" t="s">
        <v>95</v>
      </c>
      <c r="J6" s="22" t="s">
        <v>96</v>
      </c>
      <c r="K6" s="63" t="s">
        <v>93</v>
      </c>
      <c r="L6" s="63" t="s">
        <v>94</v>
      </c>
      <c r="M6" s="63" t="s">
        <v>95</v>
      </c>
      <c r="N6" s="58" t="s">
        <v>106</v>
      </c>
      <c r="O6" s="58"/>
      <c r="P6" s="58"/>
      <c r="Q6" s="24"/>
      <c r="R6" s="8" t="s">
        <v>107</v>
      </c>
      <c r="S6" s="7"/>
    </row>
    <row r="7" spans="1:19" ht="15.95" customHeight="1">
      <c r="A7" s="57"/>
      <c r="B7" s="58"/>
      <c r="C7" s="58"/>
      <c r="D7" s="58"/>
      <c r="E7" s="58"/>
      <c r="F7" s="58"/>
      <c r="G7" s="64"/>
      <c r="H7" s="64"/>
      <c r="I7" s="64"/>
      <c r="J7" s="23" t="s">
        <v>90</v>
      </c>
      <c r="K7" s="64"/>
      <c r="L7" s="64"/>
      <c r="M7" s="64"/>
      <c r="N7" s="10" t="s">
        <v>97</v>
      </c>
      <c r="O7" s="10" t="s">
        <v>98</v>
      </c>
      <c r="P7" s="10" t="s">
        <v>95</v>
      </c>
      <c r="Q7" s="10" t="s">
        <v>99</v>
      </c>
      <c r="R7" s="11" t="s">
        <v>95</v>
      </c>
      <c r="S7" s="9" t="s">
        <v>99</v>
      </c>
    </row>
    <row r="8" spans="1:19" ht="15.95" customHeight="1" thickBot="1">
      <c r="A8" s="59"/>
      <c r="B8" s="60"/>
      <c r="C8" s="60"/>
      <c r="D8" s="60"/>
      <c r="E8" s="60"/>
      <c r="F8" s="60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ht="15.95" customHeight="1">
      <c r="A9" s="37" t="s">
        <v>13</v>
      </c>
      <c r="B9" s="65" t="s">
        <v>14</v>
      </c>
      <c r="C9" s="65"/>
      <c r="D9" s="65"/>
      <c r="E9" s="65"/>
      <c r="F9" s="66"/>
      <c r="G9" s="15">
        <v>65535287</v>
      </c>
      <c r="H9" s="15">
        <v>4487666</v>
      </c>
      <c r="I9" s="15">
        <v>70022953</v>
      </c>
      <c r="J9" s="15">
        <v>0</v>
      </c>
      <c r="K9" s="15">
        <v>64617240</v>
      </c>
      <c r="L9" s="15">
        <v>994340</v>
      </c>
      <c r="M9" s="15">
        <v>65611580</v>
      </c>
      <c r="N9" s="25">
        <f t="shared" ref="N9:N21" si="0">IF(ISERROR(K9/G9),"-",ROUND(K9/G9*100,1))</f>
        <v>98.6</v>
      </c>
      <c r="O9" s="25">
        <f t="shared" ref="O9:O21" si="1">IF(ISERROR(L9/H9),"-",ROUND(L9/H9*100,1))</f>
        <v>22.2</v>
      </c>
      <c r="P9" s="25">
        <f t="shared" ref="P9:P21" si="2">IF(ISERROR(M9/I9),"-",ROUND(M9/I9*100,1))</f>
        <v>93.7</v>
      </c>
      <c r="Q9" s="25" t="str">
        <f>IF(J9=0,"-",ROUND(M9/(I9-J9)*100,1))</f>
        <v>-</v>
      </c>
      <c r="R9" s="26">
        <v>92.7</v>
      </c>
      <c r="S9" s="16">
        <v>0</v>
      </c>
    </row>
    <row r="10" spans="1:19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65535287</v>
      </c>
      <c r="H10" s="17">
        <v>4487666</v>
      </c>
      <c r="I10" s="17">
        <v>70022953</v>
      </c>
      <c r="J10" s="17">
        <v>0</v>
      </c>
      <c r="K10" s="17">
        <v>64617240</v>
      </c>
      <c r="L10" s="17">
        <v>994340</v>
      </c>
      <c r="M10" s="17">
        <v>65611580</v>
      </c>
      <c r="N10" s="27">
        <f t="shared" si="0"/>
        <v>98.6</v>
      </c>
      <c r="O10" s="27">
        <f t="shared" si="1"/>
        <v>22.2</v>
      </c>
      <c r="P10" s="27">
        <f t="shared" si="2"/>
        <v>93.7</v>
      </c>
      <c r="Q10" s="27" t="str">
        <f>IF(J10=0,"-",ROUND(M10/(I10-J10)*100,1))</f>
        <v>-</v>
      </c>
      <c r="R10" s="28">
        <v>92.7</v>
      </c>
      <c r="S10" s="16">
        <v>0</v>
      </c>
    </row>
    <row r="11" spans="1:19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29553790</v>
      </c>
      <c r="H11" s="17">
        <v>1912109</v>
      </c>
      <c r="I11" s="17">
        <v>31465899</v>
      </c>
      <c r="J11" s="18"/>
      <c r="K11" s="17">
        <v>29103163</v>
      </c>
      <c r="L11" s="17">
        <v>466559</v>
      </c>
      <c r="M11" s="17">
        <v>29569722</v>
      </c>
      <c r="N11" s="27">
        <f t="shared" si="0"/>
        <v>98.5</v>
      </c>
      <c r="O11" s="27">
        <f t="shared" si="1"/>
        <v>24.4</v>
      </c>
      <c r="P11" s="27">
        <f t="shared" si="2"/>
        <v>94</v>
      </c>
      <c r="Q11" s="27"/>
      <c r="R11" s="28">
        <v>93.2</v>
      </c>
      <c r="S11" s="16"/>
    </row>
    <row r="12" spans="1:19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875128</v>
      </c>
      <c r="H12" s="17">
        <v>69228</v>
      </c>
      <c r="I12" s="17">
        <v>944356</v>
      </c>
      <c r="J12" s="18"/>
      <c r="K12" s="17">
        <v>858855</v>
      </c>
      <c r="L12" s="17">
        <v>16986</v>
      </c>
      <c r="M12" s="17">
        <v>875841</v>
      </c>
      <c r="N12" s="27">
        <f t="shared" si="0"/>
        <v>98.1</v>
      </c>
      <c r="O12" s="27">
        <f t="shared" si="1"/>
        <v>24.5</v>
      </c>
      <c r="P12" s="27">
        <f t="shared" si="2"/>
        <v>92.7</v>
      </c>
      <c r="Q12" s="27"/>
      <c r="R12" s="28">
        <v>92.5</v>
      </c>
      <c r="S12" s="16"/>
    </row>
    <row r="13" spans="1:19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23514989</v>
      </c>
      <c r="H13" s="17">
        <v>1777064</v>
      </c>
      <c r="I13" s="17">
        <v>25292053</v>
      </c>
      <c r="J13" s="18"/>
      <c r="K13" s="17">
        <v>23096937</v>
      </c>
      <c r="L13" s="17">
        <v>434769</v>
      </c>
      <c r="M13" s="17">
        <v>23531706</v>
      </c>
      <c r="N13" s="27">
        <f t="shared" si="0"/>
        <v>98.2</v>
      </c>
      <c r="O13" s="27">
        <f t="shared" si="1"/>
        <v>24.5</v>
      </c>
      <c r="P13" s="27">
        <f t="shared" si="2"/>
        <v>93</v>
      </c>
      <c r="Q13" s="27"/>
      <c r="R13" s="28">
        <v>92.3</v>
      </c>
      <c r="S13" s="16"/>
    </row>
    <row r="14" spans="1:19" ht="15.95" customHeight="1">
      <c r="A14" s="38"/>
      <c r="B14" s="39"/>
      <c r="C14" s="39"/>
      <c r="D14" s="39"/>
      <c r="E14" s="53" t="s">
        <v>19</v>
      </c>
      <c r="F14" s="54"/>
      <c r="G14" s="17">
        <v>252886</v>
      </c>
      <c r="H14" s="17">
        <v>0</v>
      </c>
      <c r="I14" s="17">
        <v>252886</v>
      </c>
      <c r="J14" s="18"/>
      <c r="K14" s="17">
        <v>252601</v>
      </c>
      <c r="L14" s="17">
        <v>0</v>
      </c>
      <c r="M14" s="17">
        <v>252601</v>
      </c>
      <c r="N14" s="27">
        <f t="shared" si="0"/>
        <v>99.9</v>
      </c>
      <c r="O14" s="27" t="str">
        <f t="shared" si="1"/>
        <v>-</v>
      </c>
      <c r="P14" s="27">
        <f t="shared" si="2"/>
        <v>99.9</v>
      </c>
      <c r="Q14" s="27"/>
      <c r="R14" s="28">
        <v>99.9</v>
      </c>
      <c r="S14" s="16"/>
    </row>
    <row r="15" spans="1:19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1305487</v>
      </c>
      <c r="H15" s="17">
        <v>43378</v>
      </c>
      <c r="I15" s="17">
        <v>1348865</v>
      </c>
      <c r="J15" s="18"/>
      <c r="K15" s="17">
        <v>1294931</v>
      </c>
      <c r="L15" s="17">
        <v>10104</v>
      </c>
      <c r="M15" s="17">
        <v>1305035</v>
      </c>
      <c r="N15" s="27">
        <f t="shared" si="0"/>
        <v>99.2</v>
      </c>
      <c r="O15" s="27">
        <f t="shared" si="1"/>
        <v>23.3</v>
      </c>
      <c r="P15" s="27">
        <f t="shared" si="2"/>
        <v>96.8</v>
      </c>
      <c r="Q15" s="27"/>
      <c r="R15" s="28">
        <v>96.2</v>
      </c>
      <c r="S15" s="16"/>
    </row>
    <row r="16" spans="1:19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3858186</v>
      </c>
      <c r="H16" s="17">
        <v>22439</v>
      </c>
      <c r="I16" s="17">
        <v>3880625</v>
      </c>
      <c r="J16" s="18"/>
      <c r="K16" s="17">
        <v>3852440</v>
      </c>
      <c r="L16" s="17">
        <v>4700</v>
      </c>
      <c r="M16" s="17">
        <v>3857140</v>
      </c>
      <c r="N16" s="27">
        <f t="shared" si="0"/>
        <v>99.9</v>
      </c>
      <c r="O16" s="27">
        <f t="shared" si="1"/>
        <v>20.9</v>
      </c>
      <c r="P16" s="27">
        <f t="shared" si="2"/>
        <v>99.4</v>
      </c>
      <c r="Q16" s="27"/>
      <c r="R16" s="28">
        <v>99.1</v>
      </c>
      <c r="S16" s="16"/>
    </row>
    <row r="17" spans="1:19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31506602</v>
      </c>
      <c r="H17" s="17">
        <v>2190521</v>
      </c>
      <c r="I17" s="17">
        <v>33697123</v>
      </c>
      <c r="J17" s="17">
        <v>0</v>
      </c>
      <c r="K17" s="17">
        <v>31059368</v>
      </c>
      <c r="L17" s="17">
        <v>512092</v>
      </c>
      <c r="M17" s="17">
        <v>31571460</v>
      </c>
      <c r="N17" s="27">
        <f t="shared" si="0"/>
        <v>98.6</v>
      </c>
      <c r="O17" s="27">
        <f t="shared" si="1"/>
        <v>23.4</v>
      </c>
      <c r="P17" s="27">
        <f t="shared" si="2"/>
        <v>93.7</v>
      </c>
      <c r="Q17" s="27" t="str">
        <f>IF(J17=0,"-",ROUND(M17/(I17-J17)*100,1))</f>
        <v>-</v>
      </c>
      <c r="R17" s="28">
        <v>92.7</v>
      </c>
      <c r="S17" s="16">
        <v>0</v>
      </c>
    </row>
    <row r="18" spans="1:19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31395827</v>
      </c>
      <c r="H18" s="17">
        <v>2190521</v>
      </c>
      <c r="I18" s="17">
        <v>33586348</v>
      </c>
      <c r="J18" s="17">
        <v>0</v>
      </c>
      <c r="K18" s="17">
        <v>30948593</v>
      </c>
      <c r="L18" s="17">
        <v>512092</v>
      </c>
      <c r="M18" s="17">
        <v>31460685</v>
      </c>
      <c r="N18" s="27">
        <f t="shared" si="0"/>
        <v>98.6</v>
      </c>
      <c r="O18" s="27">
        <f t="shared" si="1"/>
        <v>23.4</v>
      </c>
      <c r="P18" s="27">
        <f t="shared" si="2"/>
        <v>93.7</v>
      </c>
      <c r="Q18" s="27" t="str">
        <f>IF(J18=0,"-",ROUND(M18/(I18-J18)*100,1))</f>
        <v>-</v>
      </c>
      <c r="R18" s="28">
        <v>92.7</v>
      </c>
      <c r="S18" s="16">
        <v>0</v>
      </c>
    </row>
    <row r="19" spans="1:19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10988953</v>
      </c>
      <c r="H19" s="17">
        <v>798132</v>
      </c>
      <c r="I19" s="17">
        <v>11787085</v>
      </c>
      <c r="J19" s="17">
        <v>0</v>
      </c>
      <c r="K19" s="17">
        <v>10826362</v>
      </c>
      <c r="L19" s="17">
        <v>191620</v>
      </c>
      <c r="M19" s="17">
        <v>11017982</v>
      </c>
      <c r="N19" s="27">
        <f t="shared" si="0"/>
        <v>98.5</v>
      </c>
      <c r="O19" s="27">
        <f t="shared" si="1"/>
        <v>24</v>
      </c>
      <c r="P19" s="27">
        <f t="shared" si="2"/>
        <v>93.5</v>
      </c>
      <c r="Q19" s="27" t="str">
        <f>IF(J19=0,"-",ROUND(M19/(I19-J19)*100,1))</f>
        <v>-</v>
      </c>
      <c r="R19" s="28">
        <v>92.5</v>
      </c>
      <c r="S19" s="16">
        <v>0</v>
      </c>
    </row>
    <row r="20" spans="1:19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13518716</v>
      </c>
      <c r="H20" s="17">
        <v>976449</v>
      </c>
      <c r="I20" s="17">
        <v>14495165</v>
      </c>
      <c r="J20" s="18"/>
      <c r="K20" s="17">
        <v>13321219</v>
      </c>
      <c r="L20" s="17">
        <v>228461</v>
      </c>
      <c r="M20" s="17">
        <v>13549680</v>
      </c>
      <c r="N20" s="27">
        <f t="shared" si="0"/>
        <v>98.5</v>
      </c>
      <c r="O20" s="27">
        <f t="shared" si="1"/>
        <v>23.4</v>
      </c>
      <c r="P20" s="27">
        <f t="shared" si="2"/>
        <v>93.5</v>
      </c>
      <c r="Q20" s="27"/>
      <c r="R20" s="28">
        <v>92.4</v>
      </c>
      <c r="S20" s="16"/>
    </row>
    <row r="21" spans="1:19" ht="15.9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6888158</v>
      </c>
      <c r="H21" s="17">
        <v>415940</v>
      </c>
      <c r="I21" s="17">
        <v>7304098</v>
      </c>
      <c r="J21" s="18"/>
      <c r="K21" s="17">
        <v>6801012</v>
      </c>
      <c r="L21" s="17">
        <v>92011</v>
      </c>
      <c r="M21" s="17">
        <v>6893023</v>
      </c>
      <c r="N21" s="27">
        <f t="shared" si="0"/>
        <v>98.7</v>
      </c>
      <c r="O21" s="27">
        <f t="shared" si="1"/>
        <v>22.1</v>
      </c>
      <c r="P21" s="27">
        <f t="shared" si="2"/>
        <v>94.4</v>
      </c>
      <c r="Q21" s="27"/>
      <c r="R21" s="28">
        <v>93.4</v>
      </c>
      <c r="S21" s="16"/>
    </row>
    <row r="22" spans="1:19" ht="15.75" customHeight="1">
      <c r="A22" s="38"/>
      <c r="B22" s="39"/>
      <c r="C22" s="39"/>
      <c r="D22" s="39" t="s">
        <v>77</v>
      </c>
      <c r="E22" s="45" t="s">
        <v>89</v>
      </c>
      <c r="F22" s="46"/>
      <c r="G22" s="17">
        <v>110775</v>
      </c>
      <c r="H22" s="18"/>
      <c r="I22" s="17">
        <v>110775</v>
      </c>
      <c r="J22" s="18"/>
      <c r="K22" s="17">
        <v>110775</v>
      </c>
      <c r="L22" s="18"/>
      <c r="M22" s="17">
        <v>110775</v>
      </c>
      <c r="N22" s="27">
        <f>IF(ISERROR(K22/G22),"-",ROUND(K22/G22*100,1))</f>
        <v>100</v>
      </c>
      <c r="O22" s="27" t="str">
        <f t="shared" ref="O22:O29" si="3">IF(ISERROR(L22/H22),"-",ROUND(L22/H22*100,1))</f>
        <v>-</v>
      </c>
      <c r="P22" s="27">
        <f>IF(ISERROR(M22/I22),"-",ROUND(M22/I22*100,1))</f>
        <v>100</v>
      </c>
      <c r="Q22" s="27"/>
      <c r="R22" s="28">
        <v>100</v>
      </c>
      <c r="S22" s="16"/>
    </row>
    <row r="23" spans="1:19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1004458</v>
      </c>
      <c r="H23" s="17">
        <v>73750</v>
      </c>
      <c r="I23" s="17">
        <v>1078208</v>
      </c>
      <c r="J23" s="18"/>
      <c r="K23" s="17">
        <v>984273</v>
      </c>
      <c r="L23" s="17">
        <v>14250</v>
      </c>
      <c r="M23" s="17">
        <v>998523</v>
      </c>
      <c r="N23" s="27">
        <f t="shared" ref="N23:N29" si="4">IF(ISERROR(K23/G23),"-",ROUND(K23/G23*100,1))</f>
        <v>98</v>
      </c>
      <c r="O23" s="27">
        <f t="shared" si="3"/>
        <v>19.3</v>
      </c>
      <c r="P23" s="27">
        <f t="shared" ref="P23:P29" si="5">IF(ISERROR(M23/I23),"-",ROUND(M23/I23*100,1))</f>
        <v>92.6</v>
      </c>
      <c r="Q23" s="27"/>
      <c r="R23" s="28">
        <v>92</v>
      </c>
      <c r="S23" s="16"/>
    </row>
    <row r="24" spans="1:19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3445397</v>
      </c>
      <c r="H24" s="17">
        <v>0</v>
      </c>
      <c r="I24" s="17">
        <v>3445397</v>
      </c>
      <c r="J24" s="18"/>
      <c r="K24" s="17">
        <v>3445396</v>
      </c>
      <c r="L24" s="17">
        <v>0</v>
      </c>
      <c r="M24" s="17">
        <v>3445396</v>
      </c>
      <c r="N24" s="27">
        <f t="shared" si="4"/>
        <v>100</v>
      </c>
      <c r="O24" s="27" t="str">
        <f t="shared" si="3"/>
        <v>-</v>
      </c>
      <c r="P24" s="27">
        <f t="shared" si="5"/>
        <v>100</v>
      </c>
      <c r="Q24" s="27"/>
      <c r="R24" s="28">
        <v>100</v>
      </c>
      <c r="S24" s="16"/>
    </row>
    <row r="25" spans="1:19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25040</v>
      </c>
      <c r="H25" s="17">
        <v>0</v>
      </c>
      <c r="I25" s="17">
        <v>25040</v>
      </c>
      <c r="J25" s="18"/>
      <c r="K25" s="17">
        <v>25040</v>
      </c>
      <c r="L25" s="17">
        <v>0</v>
      </c>
      <c r="M25" s="17">
        <v>25040</v>
      </c>
      <c r="N25" s="27">
        <f t="shared" si="4"/>
        <v>100</v>
      </c>
      <c r="O25" s="27" t="str">
        <f t="shared" si="3"/>
        <v>-</v>
      </c>
      <c r="P25" s="27">
        <f t="shared" si="5"/>
        <v>100</v>
      </c>
      <c r="Q25" s="27"/>
      <c r="R25" s="28">
        <v>100</v>
      </c>
      <c r="S25" s="16"/>
    </row>
    <row r="26" spans="1:19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311286</v>
      </c>
      <c r="I26" s="17">
        <v>311286</v>
      </c>
      <c r="J26" s="17">
        <v>0</v>
      </c>
      <c r="K26" s="17">
        <v>0</v>
      </c>
      <c r="L26" s="17">
        <v>1439</v>
      </c>
      <c r="M26" s="17">
        <v>1439</v>
      </c>
      <c r="N26" s="27" t="str">
        <f t="shared" si="4"/>
        <v>-</v>
      </c>
      <c r="O26" s="27">
        <f t="shared" si="3"/>
        <v>0.5</v>
      </c>
      <c r="P26" s="27">
        <f t="shared" si="5"/>
        <v>0.5</v>
      </c>
      <c r="Q26" s="27" t="str">
        <f>IF(J26=0,"-",ROUND(M26/(I26-J26)*100,1))</f>
        <v>-</v>
      </c>
      <c r="R26" s="28">
        <v>0.3</v>
      </c>
      <c r="S26" s="16">
        <v>0</v>
      </c>
    </row>
    <row r="27" spans="1:19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4066</v>
      </c>
      <c r="I27" s="17">
        <v>4066</v>
      </c>
      <c r="J27" s="17">
        <v>0</v>
      </c>
      <c r="K27" s="17">
        <v>0</v>
      </c>
      <c r="L27" s="17">
        <v>1439</v>
      </c>
      <c r="M27" s="17">
        <v>1439</v>
      </c>
      <c r="N27" s="27" t="str">
        <f t="shared" si="4"/>
        <v>-</v>
      </c>
      <c r="O27" s="27">
        <f t="shared" si="3"/>
        <v>35.4</v>
      </c>
      <c r="P27" s="27">
        <f t="shared" si="5"/>
        <v>35.4</v>
      </c>
      <c r="Q27" s="27" t="str">
        <f>IF(J27=0,"-",ROUND(M27/(I27-J27)*100,1))</f>
        <v>-</v>
      </c>
      <c r="R27" s="28">
        <v>0.3</v>
      </c>
      <c r="S27" s="16">
        <v>0</v>
      </c>
    </row>
    <row r="28" spans="1:19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307220</v>
      </c>
      <c r="I28" s="17">
        <v>307220</v>
      </c>
      <c r="J28" s="17">
        <v>0</v>
      </c>
      <c r="K28" s="17">
        <v>0</v>
      </c>
      <c r="L28" s="17">
        <v>0</v>
      </c>
      <c r="M28" s="17">
        <v>0</v>
      </c>
      <c r="N28" s="27" t="str">
        <f t="shared" si="4"/>
        <v>-</v>
      </c>
      <c r="O28" s="27">
        <f t="shared" si="3"/>
        <v>0</v>
      </c>
      <c r="P28" s="27">
        <f t="shared" si="5"/>
        <v>0</v>
      </c>
      <c r="Q28" s="27" t="str">
        <f>IF(J28=0,"-",ROUND(M28/(I28-J28)*100,1))</f>
        <v>-</v>
      </c>
      <c r="R28" s="28">
        <v>0</v>
      </c>
      <c r="S28" s="16">
        <v>0</v>
      </c>
    </row>
    <row r="29" spans="1:19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8"/>
      <c r="K29" s="17">
        <v>0</v>
      </c>
      <c r="L29" s="17">
        <v>0</v>
      </c>
      <c r="M29" s="17">
        <v>0</v>
      </c>
      <c r="N29" s="27" t="str">
        <f t="shared" si="4"/>
        <v>-</v>
      </c>
      <c r="O29" s="27" t="str">
        <f t="shared" si="3"/>
        <v>-</v>
      </c>
      <c r="P29" s="27" t="str">
        <f t="shared" si="5"/>
        <v>-</v>
      </c>
      <c r="Q29" s="27"/>
      <c r="R29" s="28" t="s">
        <v>102</v>
      </c>
      <c r="S29" s="16"/>
    </row>
    <row r="30" spans="1:19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ht="15.9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824925</v>
      </c>
      <c r="H31" s="17">
        <v>57164</v>
      </c>
      <c r="I31" s="17">
        <v>882089</v>
      </c>
      <c r="J31" s="17">
        <v>0</v>
      </c>
      <c r="K31" s="17">
        <v>810852</v>
      </c>
      <c r="L31" s="17">
        <v>18019</v>
      </c>
      <c r="M31" s="17">
        <v>828871</v>
      </c>
      <c r="N31" s="27">
        <f t="shared" ref="N31:P33" si="6">IF(ISERROR(K31/G31),"-",ROUND(K31/G31*100,1))</f>
        <v>98.3</v>
      </c>
      <c r="O31" s="27">
        <f t="shared" si="6"/>
        <v>31.5</v>
      </c>
      <c r="P31" s="27">
        <f t="shared" si="6"/>
        <v>94</v>
      </c>
      <c r="Q31" s="27" t="str">
        <f>IF(J31=0,"-",ROUND(M31/(I31-J31)*100,1))</f>
        <v>-</v>
      </c>
      <c r="R31" s="28">
        <v>92.9</v>
      </c>
      <c r="S31" s="16">
        <v>0</v>
      </c>
    </row>
    <row r="32" spans="1:19" ht="15.95" customHeight="1">
      <c r="A32" s="38"/>
      <c r="B32" s="39" t="s">
        <v>53</v>
      </c>
      <c r="C32" s="45" t="s">
        <v>38</v>
      </c>
      <c r="D32" s="45"/>
      <c r="E32" s="45"/>
      <c r="F32" s="46"/>
      <c r="G32" s="17">
        <v>824925</v>
      </c>
      <c r="H32" s="17">
        <v>57164</v>
      </c>
      <c r="I32" s="17">
        <v>882089</v>
      </c>
      <c r="J32" s="17">
        <v>0</v>
      </c>
      <c r="K32" s="17">
        <v>810852</v>
      </c>
      <c r="L32" s="17">
        <v>18019</v>
      </c>
      <c r="M32" s="17">
        <v>828871</v>
      </c>
      <c r="N32" s="27">
        <f t="shared" si="6"/>
        <v>98.3</v>
      </c>
      <c r="O32" s="27">
        <f t="shared" si="6"/>
        <v>31.5</v>
      </c>
      <c r="P32" s="27">
        <f t="shared" si="6"/>
        <v>94</v>
      </c>
      <c r="Q32" s="27" t="str">
        <f>IF(J32=0,"-",ROUND(M32/(I32-J32)*100,1))</f>
        <v>-</v>
      </c>
      <c r="R32" s="28">
        <v>92.9</v>
      </c>
      <c r="S32" s="16">
        <v>0</v>
      </c>
    </row>
    <row r="33" spans="1:19" ht="15.95" customHeight="1">
      <c r="A33" s="38"/>
      <c r="B33" s="39"/>
      <c r="C33" s="40" t="s">
        <v>54</v>
      </c>
      <c r="D33" s="45" t="s">
        <v>39</v>
      </c>
      <c r="E33" s="45"/>
      <c r="F33" s="46"/>
      <c r="G33" s="17">
        <v>11103</v>
      </c>
      <c r="H33" s="17">
        <v>1150</v>
      </c>
      <c r="I33" s="17">
        <v>12253</v>
      </c>
      <c r="J33" s="18"/>
      <c r="K33" s="17">
        <v>10747</v>
      </c>
      <c r="L33" s="17">
        <v>534</v>
      </c>
      <c r="M33" s="17">
        <v>11281</v>
      </c>
      <c r="N33" s="27">
        <f t="shared" si="6"/>
        <v>96.8</v>
      </c>
      <c r="O33" s="27">
        <f t="shared" si="6"/>
        <v>46.4</v>
      </c>
      <c r="P33" s="27">
        <f t="shared" si="6"/>
        <v>92.1</v>
      </c>
      <c r="Q33" s="27"/>
      <c r="R33" s="28">
        <v>90.8</v>
      </c>
      <c r="S33" s="16"/>
    </row>
    <row r="34" spans="1:19" ht="15.95" customHeight="1">
      <c r="A34" s="38"/>
      <c r="B34" s="39"/>
      <c r="C34" s="40" t="s">
        <v>55</v>
      </c>
      <c r="D34" s="45" t="s">
        <v>40</v>
      </c>
      <c r="E34" s="45"/>
      <c r="F34" s="46"/>
      <c r="G34" s="18"/>
      <c r="H34" s="18"/>
      <c r="I34" s="18"/>
      <c r="J34" s="18"/>
      <c r="K34" s="18"/>
      <c r="L34" s="18"/>
      <c r="M34" s="18"/>
      <c r="N34" s="29"/>
      <c r="O34" s="29"/>
      <c r="P34" s="29"/>
      <c r="Q34" s="29"/>
      <c r="R34" s="30"/>
      <c r="S34" s="16"/>
    </row>
    <row r="35" spans="1:19" ht="15.95" customHeight="1">
      <c r="A35" s="38"/>
      <c r="B35" s="39"/>
      <c r="C35" s="40" t="s">
        <v>56</v>
      </c>
      <c r="D35" s="45" t="s">
        <v>41</v>
      </c>
      <c r="E35" s="45"/>
      <c r="F35" s="46"/>
      <c r="G35" s="17">
        <v>813822</v>
      </c>
      <c r="H35" s="17">
        <v>56014</v>
      </c>
      <c r="I35" s="17">
        <v>869836</v>
      </c>
      <c r="J35" s="17">
        <v>0</v>
      </c>
      <c r="K35" s="17">
        <v>800105</v>
      </c>
      <c r="L35" s="17">
        <v>17485</v>
      </c>
      <c r="M35" s="17">
        <v>817590</v>
      </c>
      <c r="N35" s="27">
        <f t="shared" ref="N35:P37" si="7">IF(ISERROR(K35/G35),"-",ROUND(K35/G35*100,1))</f>
        <v>98.3</v>
      </c>
      <c r="O35" s="27">
        <f t="shared" si="7"/>
        <v>31.2</v>
      </c>
      <c r="P35" s="27">
        <f t="shared" si="7"/>
        <v>94</v>
      </c>
      <c r="Q35" s="27" t="str">
        <f>IF(J35=0,"-",ROUND(M35/(I35-J35)*100,1))</f>
        <v>-</v>
      </c>
      <c r="R35" s="28">
        <v>93</v>
      </c>
      <c r="S35" s="16">
        <v>0</v>
      </c>
    </row>
    <row r="36" spans="1:19" ht="15.95" customHeight="1">
      <c r="A36" s="38"/>
      <c r="B36" s="39"/>
      <c r="C36" s="40"/>
      <c r="D36" s="39" t="s">
        <v>57</v>
      </c>
      <c r="E36" s="45" t="s">
        <v>24</v>
      </c>
      <c r="F36" s="46"/>
      <c r="G36" s="17">
        <v>420156</v>
      </c>
      <c r="H36" s="17">
        <v>27910</v>
      </c>
      <c r="I36" s="17">
        <v>448066</v>
      </c>
      <c r="J36" s="17">
        <v>0</v>
      </c>
      <c r="K36" s="17">
        <v>413203</v>
      </c>
      <c r="L36" s="17">
        <v>8808</v>
      </c>
      <c r="M36" s="17">
        <v>422011</v>
      </c>
      <c r="N36" s="27">
        <f t="shared" si="7"/>
        <v>98.3</v>
      </c>
      <c r="O36" s="27">
        <f t="shared" si="7"/>
        <v>31.6</v>
      </c>
      <c r="P36" s="27">
        <f t="shared" si="7"/>
        <v>94.2</v>
      </c>
      <c r="Q36" s="27" t="str">
        <f>IF(J36=0,"-",ROUND(M36/(I36-J36)*100,1))</f>
        <v>-</v>
      </c>
      <c r="R36" s="28">
        <v>93.2</v>
      </c>
      <c r="S36" s="16">
        <v>0</v>
      </c>
    </row>
    <row r="37" spans="1:19" ht="15.95" customHeight="1">
      <c r="A37" s="38"/>
      <c r="B37" s="39"/>
      <c r="C37" s="39"/>
      <c r="D37" s="39" t="s">
        <v>58</v>
      </c>
      <c r="E37" s="45" t="s">
        <v>25</v>
      </c>
      <c r="F37" s="46"/>
      <c r="G37" s="17">
        <v>393666</v>
      </c>
      <c r="H37" s="17">
        <v>28104</v>
      </c>
      <c r="I37" s="17">
        <v>421770</v>
      </c>
      <c r="J37" s="18"/>
      <c r="K37" s="17">
        <v>386902</v>
      </c>
      <c r="L37" s="17">
        <v>8677</v>
      </c>
      <c r="M37" s="17">
        <v>395579</v>
      </c>
      <c r="N37" s="27">
        <f t="shared" si="7"/>
        <v>98.3</v>
      </c>
      <c r="O37" s="27">
        <f t="shared" si="7"/>
        <v>30.9</v>
      </c>
      <c r="P37" s="27">
        <f t="shared" si="7"/>
        <v>93.8</v>
      </c>
      <c r="Q37" s="27"/>
      <c r="R37" s="28">
        <v>92.7</v>
      </c>
      <c r="S37" s="16"/>
    </row>
    <row r="38" spans="1:19" ht="15.95" customHeight="1">
      <c r="A38" s="38"/>
      <c r="B38" s="39"/>
      <c r="C38" s="40" t="s">
        <v>59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ht="15.95" customHeight="1">
      <c r="A39" s="38"/>
      <c r="B39" s="39"/>
      <c r="C39" s="40" t="s">
        <v>60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ht="15.95" customHeight="1">
      <c r="A40" s="38"/>
      <c r="B40" s="39"/>
      <c r="C40" s="40" t="s">
        <v>61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ht="15.95" customHeight="1">
      <c r="A41" s="38"/>
      <c r="B41" s="39" t="s">
        <v>62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ht="15.95" customHeight="1" thickBot="1">
      <c r="A42" s="42" t="s">
        <v>46</v>
      </c>
      <c r="B42" s="47" t="s">
        <v>47</v>
      </c>
      <c r="C42" s="47"/>
      <c r="D42" s="47"/>
      <c r="E42" s="47"/>
      <c r="F42" s="48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ht="15.95" customHeight="1" thickTop="1">
      <c r="A43" s="43"/>
      <c r="B43" s="49" t="s">
        <v>48</v>
      </c>
      <c r="C43" s="49"/>
      <c r="D43" s="49"/>
      <c r="E43" s="49"/>
      <c r="F43" s="50"/>
      <c r="G43" s="20">
        <v>66360212</v>
      </c>
      <c r="H43" s="20">
        <v>4544830</v>
      </c>
      <c r="I43" s="20">
        <v>70905042</v>
      </c>
      <c r="J43" s="20">
        <v>0</v>
      </c>
      <c r="K43" s="20">
        <v>65428092</v>
      </c>
      <c r="L43" s="20">
        <v>1012359</v>
      </c>
      <c r="M43" s="20">
        <v>66440451</v>
      </c>
      <c r="N43" s="33">
        <f t="shared" ref="N43:P44" si="8">IF(ISERROR(K43/G43),"-",ROUND(K43/G43*100,1))</f>
        <v>98.6</v>
      </c>
      <c r="O43" s="33">
        <f t="shared" si="8"/>
        <v>22.3</v>
      </c>
      <c r="P43" s="33">
        <f t="shared" si="8"/>
        <v>93.7</v>
      </c>
      <c r="Q43" s="33" t="str">
        <f>IF(J43=0,"-",ROUND(M43/(I43-J43)*100,1))</f>
        <v>-</v>
      </c>
      <c r="R43" s="34">
        <v>92.7</v>
      </c>
      <c r="S43" s="16">
        <v>0</v>
      </c>
    </row>
    <row r="44" spans="1:19" ht="15.95" customHeight="1">
      <c r="A44" s="38"/>
      <c r="B44" s="45" t="s">
        <v>49</v>
      </c>
      <c r="C44" s="45"/>
      <c r="D44" s="45"/>
      <c r="E44" s="45"/>
      <c r="F44" s="46"/>
      <c r="G44" s="17">
        <v>12632271</v>
      </c>
      <c r="H44" s="17">
        <v>4542401</v>
      </c>
      <c r="I44" s="17">
        <v>17174672</v>
      </c>
      <c r="J44" s="18"/>
      <c r="K44" s="17">
        <v>11790689</v>
      </c>
      <c r="L44" s="17">
        <v>795085</v>
      </c>
      <c r="M44" s="17">
        <v>12585774</v>
      </c>
      <c r="N44" s="27">
        <f t="shared" si="8"/>
        <v>93.3</v>
      </c>
      <c r="O44" s="27">
        <f t="shared" si="8"/>
        <v>17.5</v>
      </c>
      <c r="P44" s="27">
        <f t="shared" si="8"/>
        <v>73.3</v>
      </c>
      <c r="Q44" s="27"/>
      <c r="R44" s="28">
        <v>71.599999999999994</v>
      </c>
      <c r="S44" s="16"/>
    </row>
    <row r="45" spans="1:19" ht="15.95" customHeight="1" thickBot="1">
      <c r="A45" s="44"/>
      <c r="B45" s="51" t="s">
        <v>50</v>
      </c>
      <c r="C45" s="51"/>
      <c r="D45" s="51"/>
      <c r="E45" s="51"/>
      <c r="F45" s="52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ht="15.95" customHeight="1">
      <c r="A46" s="5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県計</vt:lpstr>
      <vt:lpstr>市計</vt:lpstr>
      <vt:lpstr>町村計</vt:lpstr>
      <vt:lpstr>市計!Print_Area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2015-01-13T08:28:59Z</cp:lastPrinted>
  <dcterms:created xsi:type="dcterms:W3CDTF">2010-03-17T01:38:07Z</dcterms:created>
  <dcterms:modified xsi:type="dcterms:W3CDTF">2016-02-29T05:13:49Z</dcterms:modified>
</cp:coreProperties>
</file>