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30" windowHeight="8715" activeTab="0"/>
  </bookViews>
  <sheets>
    <sheet name="第40表 " sheetId="1" r:id="rId1"/>
  </sheets>
  <definedNames>
    <definedName name="_xlnm.Print_Area" localSheetId="0">'第40表 '!$A$1:$AT$103</definedName>
  </definedNames>
  <calcPr fullCalcOnLoad="1"/>
</workbook>
</file>

<file path=xl/sharedStrings.xml><?xml version="1.0" encoding="utf-8"?>
<sst xmlns="http://schemas.openxmlformats.org/spreadsheetml/2006/main" count="271" uniqueCount="137">
  <si>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</si>
  <si>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</si>
  <si>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</si>
  <si>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</si>
  <si>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</si>
  <si>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</si>
  <si>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</si>
  <si>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</si>
  <si>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</si>
  <si>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</si>
  <si>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</si>
  <si>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</si>
  <si>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</si>
  <si>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</si>
  <si>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</si>
  <si>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</si>
  <si>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</si>
  <si>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</si>
  <si>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</si>
  <si>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</si>
  <si>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</si>
  <si>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</si>
  <si>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</si>
  <si>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</si>
  <si>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</si>
  <si>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</si>
  <si>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</si>
  <si>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公共職業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</si>
  <si>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</si>
  <si>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</si>
  <si>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</si>
  <si>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</si>
  <si>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</si>
  <si>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</si>
  <si>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</si>
  <si>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</si>
  <si>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</si>
  <si>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</si>
  <si>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</si>
  <si>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</si>
  <si>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</si>
  <si>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</si>
  <si>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</si>
  <si>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</si>
  <si>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</si>
  <si>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</si>
  <si>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</si>
  <si>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</si>
  <si>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</si>
  <si>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</si>
  <si>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</si>
  <si>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</si>
  <si>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</si>
  <si>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</si>
  <si>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</si>
  <si>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</si>
  <si>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</si>
  <si>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</si>
  <si>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</si>
  <si>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</si>
  <si>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</si>
  <si>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</si>
  <si>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</si>
  <si>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</si>
  <si>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</si>
  <si>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</si>
  <si>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</si>
  <si>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</si>
  <si>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</si>
  <si>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</si>
  <si>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</si>
  <si>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</si>
  <si>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</si>
  <si>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</si>
  <si>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</si>
  <si>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</si>
  <si>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</si>
  <si>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</si>
  <si>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</si>
  <si>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</si>
  <si>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</si>
  <si>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</si>
  <si>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</si>
  <si>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</si>
  <si>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</si>
  <si>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</si>
  <si>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</si>
  <si>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</si>
  <si>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</si>
  <si>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</si>
  <si>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</si>
  <si>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</si>
  <si>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</si>
  <si>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</si>
  <si>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</si>
  <si>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</si>
  <si>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</si>
  <si>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</si>
  <si>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</si>
  <si>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</si>
  <si>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</si>
  <si>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</si>
  <si>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</si>
  <si>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</si>
  <si>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</si>
  <si>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</si>
  <si>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</si>
  <si>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</si>
  <si>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</si>
  <si>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</si>
  <si>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</si>
  <si>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</si>
  <si>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</si>
  <si>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</si>
  <si>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</si>
  <si>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</si>
  <si>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</si>
  <si>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</si>
  <si>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</si>
  <si>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</si>
  <si>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</si>
  <si>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</si>
  <si>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</si>
  <si>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</si>
  <si>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</si>
  <si>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</si>
  <si>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蓮田市</t>
  </si>
  <si>
    <t>坂戸市</t>
  </si>
  <si>
    <t>幸手市</t>
  </si>
  <si>
    <t xml:space="preserve"> 不詳・死亡</t>
  </si>
  <si>
    <t>白岡市</t>
  </si>
  <si>
    <t>卒業者に
占める
就職者
の割合</t>
  </si>
  <si>
    <t>特別支援学校
高等部
（本科）</t>
  </si>
  <si>
    <t>左記Ａ
のうち
他県への
進学者
（ 再 掲 ）</t>
  </si>
  <si>
    <t>平成26年3月</t>
  </si>
  <si>
    <t>平成27年3月</t>
  </si>
  <si>
    <t>第４０表　　市　　町　　村　　別　　状　　況　　別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</si>
</sst>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45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176" fontId="2" fillId="0" borderId="0" xfId="62" applyNumberFormat="1" applyFont="1" applyFill="1" applyAlignment="1">
      <alignment/>
      <protection/>
    </xf>
    <xf numFmtId="176" fontId="5" fillId="0" borderId="0" xfId="62" applyNumberFormat="1" applyFont="1" applyFill="1" applyAlignment="1">
      <alignment/>
      <protection/>
    </xf>
    <xf numFmtId="176" fontId="5" fillId="0" borderId="0" xfId="62" applyNumberFormat="1" applyFont="1" applyFill="1">
      <alignment/>
      <protection/>
    </xf>
    <xf numFmtId="176" fontId="2" fillId="0" borderId="0" xfId="62" applyNumberFormat="1" applyFont="1" applyFill="1">
      <alignment/>
      <protection/>
    </xf>
    <xf numFmtId="177" fontId="2" fillId="0" borderId="0" xfId="62" applyNumberFormat="1" applyFont="1" applyFill="1" applyAlignment="1">
      <alignment horizontal="right"/>
      <protection/>
    </xf>
    <xf numFmtId="176" fontId="5" fillId="0" borderId="10" xfId="62" applyNumberFormat="1" applyFont="1" applyFill="1" applyBorder="1" applyAlignment="1">
      <alignment horizontal="distributed"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176" fontId="2" fillId="0" borderId="10" xfId="62" applyNumberFormat="1" applyFont="1" applyFill="1" applyBorder="1" applyAlignment="1">
      <alignment horizontal="right" vertical="center"/>
      <protection/>
    </xf>
    <xf numFmtId="177" fontId="5" fillId="0" borderId="10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>
      <alignment/>
      <protection/>
    </xf>
    <xf numFmtId="176" fontId="5" fillId="0" borderId="11" xfId="62" applyNumberFormat="1" applyFont="1" applyFill="1" applyBorder="1">
      <alignment/>
      <protection/>
    </xf>
    <xf numFmtId="176" fontId="5" fillId="0" borderId="0" xfId="62" applyNumberFormat="1" applyFont="1" applyFill="1" applyBorder="1" applyAlignment="1">
      <alignment horizontal="centerContinuous"/>
      <protection/>
    </xf>
    <xf numFmtId="176" fontId="5" fillId="0" borderId="11" xfId="62" applyNumberFormat="1" applyFont="1" applyFill="1" applyBorder="1" applyAlignment="1">
      <alignment horizontal="centerContinuous"/>
      <protection/>
    </xf>
    <xf numFmtId="176" fontId="5" fillId="0" borderId="10" xfId="62" applyNumberFormat="1" applyFont="1" applyFill="1" applyBorder="1" applyAlignment="1">
      <alignment/>
      <protection/>
    </xf>
    <xf numFmtId="176" fontId="5" fillId="0" borderId="12" xfId="62" applyNumberFormat="1" applyFont="1" applyFill="1" applyBorder="1" applyAlignment="1">
      <alignment/>
      <protection/>
    </xf>
    <xf numFmtId="176" fontId="5" fillId="0" borderId="12" xfId="62" applyNumberFormat="1" applyFont="1" applyFill="1" applyBorder="1" applyAlignment="1">
      <alignment horizontal="center" vertical="center"/>
      <protection/>
    </xf>
    <xf numFmtId="176" fontId="5" fillId="0" borderId="0" xfId="62" applyNumberFormat="1" applyFont="1" applyFill="1" applyBorder="1" applyProtection="1">
      <alignment/>
      <protection locked="0"/>
    </xf>
    <xf numFmtId="176" fontId="5" fillId="0" borderId="11" xfId="62" applyNumberFormat="1" applyFont="1" applyFill="1" applyBorder="1" applyAlignment="1">
      <alignment horizontal="distributed"/>
      <protection/>
    </xf>
    <xf numFmtId="176" fontId="5" fillId="0" borderId="12" xfId="62" applyNumberFormat="1" applyFont="1" applyFill="1" applyBorder="1" applyAlignment="1">
      <alignment horizontal="distributed" vertical="top"/>
      <protection/>
    </xf>
    <xf numFmtId="176" fontId="5" fillId="0" borderId="10" xfId="62" applyNumberFormat="1" applyFont="1" applyFill="1" applyBorder="1" applyAlignment="1">
      <alignment vertical="top"/>
      <protection/>
    </xf>
    <xf numFmtId="176" fontId="5" fillId="0" borderId="13" xfId="62" applyNumberFormat="1" applyFont="1" applyFill="1" applyBorder="1" applyAlignment="1">
      <alignment horizontal="centerContinuous" vertical="center"/>
      <protection/>
    </xf>
    <xf numFmtId="176" fontId="5" fillId="0" borderId="11" xfId="62" applyNumberFormat="1" applyFont="1" applyFill="1" applyBorder="1" applyAlignment="1">
      <alignment horizontal="centerContinuous" vertical="center"/>
      <protection/>
    </xf>
    <xf numFmtId="176" fontId="5" fillId="0" borderId="0" xfId="62" applyNumberFormat="1" applyFont="1" applyFill="1" applyBorder="1" applyAlignment="1">
      <alignment horizontal="centerContinuous" vertical="center"/>
      <protection/>
    </xf>
    <xf numFmtId="176" fontId="5" fillId="0" borderId="0" xfId="62" applyNumberFormat="1" applyFont="1" applyFill="1" applyAlignment="1">
      <alignment horizontal="centerContinuous"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5" fillId="0" borderId="15" xfId="62" applyNumberFormat="1" applyFont="1" applyFill="1" applyBorder="1" applyAlignment="1">
      <alignment horizontal="center" vertical="center"/>
      <protection/>
    </xf>
    <xf numFmtId="176" fontId="5" fillId="0" borderId="10" xfId="62" applyNumberFormat="1" applyFont="1" applyFill="1" applyBorder="1" applyAlignment="1" applyProtection="1">
      <alignment vertical="top"/>
      <protection locked="0"/>
    </xf>
    <xf numFmtId="176" fontId="5" fillId="0" borderId="13" xfId="62" applyNumberFormat="1" applyFont="1" applyFill="1" applyBorder="1">
      <alignment/>
      <protection/>
    </xf>
    <xf numFmtId="176" fontId="5" fillId="0" borderId="16" xfId="62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distributed"/>
      <protection/>
    </xf>
    <xf numFmtId="176" fontId="5" fillId="0" borderId="11" xfId="61" applyNumberFormat="1" applyFont="1" applyFill="1" applyBorder="1" applyAlignment="1">
      <alignment horizontal="distributed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distributed"/>
      <protection/>
    </xf>
    <xf numFmtId="176" fontId="5" fillId="0" borderId="12" xfId="61" applyNumberFormat="1" applyFont="1" applyFill="1" applyBorder="1" applyAlignment="1">
      <alignment vertical="top"/>
      <protection/>
    </xf>
    <xf numFmtId="176" fontId="5" fillId="0" borderId="10" xfId="61" applyNumberFormat="1" applyFont="1" applyFill="1" applyBorder="1" applyAlignment="1">
      <alignment vertical="top"/>
      <protection/>
    </xf>
    <xf numFmtId="176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5" fillId="0" borderId="17" xfId="62" applyNumberFormat="1" applyFont="1" applyFill="1" applyBorder="1" applyAlignment="1">
      <alignment vertical="top"/>
      <protection/>
    </xf>
    <xf numFmtId="176" fontId="5" fillId="0" borderId="18" xfId="62" applyNumberFormat="1" applyFont="1" applyFill="1" applyBorder="1" applyAlignment="1">
      <alignment horizontal="center" vertical="center" shrinkToFit="1"/>
      <protection/>
    </xf>
    <xf numFmtId="176" fontId="1" fillId="0" borderId="0" xfId="61" applyNumberFormat="1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176" fontId="5" fillId="0" borderId="11" xfId="62" applyNumberFormat="1" applyFont="1" applyFill="1" applyBorder="1" applyAlignment="1" applyProtection="1">
      <alignment horizontal="centerContinuous"/>
      <protection locked="0"/>
    </xf>
    <xf numFmtId="176" fontId="5" fillId="0" borderId="0" xfId="62" applyNumberFormat="1" applyFont="1" applyFill="1" applyBorder="1" applyAlignment="1">
      <alignment/>
      <protection/>
    </xf>
    <xf numFmtId="176" fontId="5" fillId="0" borderId="0" xfId="62" applyNumberFormat="1" applyFont="1" applyFill="1" applyProtection="1">
      <alignment/>
      <protection locked="0"/>
    </xf>
    <xf numFmtId="176" fontId="7" fillId="0" borderId="11" xfId="62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76" fontId="5" fillId="0" borderId="0" xfId="61" applyNumberFormat="1" applyFont="1" applyFill="1" applyBorder="1" applyAlignment="1">
      <alignment/>
      <protection/>
    </xf>
    <xf numFmtId="176" fontId="5" fillId="0" borderId="0" xfId="0" applyNumberFormat="1" applyFont="1" applyFill="1" applyBorder="1" applyAlignment="1">
      <alignment/>
    </xf>
    <xf numFmtId="176" fontId="5" fillId="0" borderId="0" xfId="62" applyNumberFormat="1" applyFont="1" applyFill="1" applyAlignment="1" applyProtection="1">
      <alignment horizontal="right"/>
      <protection locked="0"/>
    </xf>
    <xf numFmtId="176" fontId="7" fillId="0" borderId="0" xfId="62" applyNumberFormat="1" applyFont="1" applyFill="1" applyBorder="1" applyAlignment="1">
      <alignment horizontal="right"/>
      <protection/>
    </xf>
    <xf numFmtId="176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7" fontId="5" fillId="0" borderId="0" xfId="62" applyNumberFormat="1" applyFont="1" applyFill="1" applyAlignment="1">
      <alignment/>
      <protection/>
    </xf>
    <xf numFmtId="177" fontId="7" fillId="0" borderId="0" xfId="0" applyNumberFormat="1" applyFont="1" applyFill="1" applyBorder="1" applyAlignment="1">
      <alignment/>
    </xf>
    <xf numFmtId="176" fontId="1" fillId="0" borderId="0" xfId="62" applyNumberFormat="1" applyFont="1" applyFill="1" applyBorder="1" applyAlignment="1" applyProtection="1">
      <alignment horizontal="center"/>
      <protection locked="0"/>
    </xf>
    <xf numFmtId="176" fontId="2" fillId="0" borderId="0" xfId="62" applyNumberFormat="1" applyFont="1" applyFill="1" applyBorder="1" applyAlignment="1" applyProtection="1">
      <alignment horizontal="center"/>
      <protection locked="0"/>
    </xf>
    <xf numFmtId="176" fontId="5" fillId="0" borderId="13" xfId="62" applyNumberFormat="1" applyFont="1" applyFill="1" applyBorder="1" applyAlignment="1">
      <alignment horizontal="center" vertical="center"/>
      <protection/>
    </xf>
    <xf numFmtId="0" fontId="1" fillId="0" borderId="16" xfId="62" applyFill="1" applyBorder="1" applyAlignment="1">
      <alignment horizontal="center" vertical="center"/>
      <protection/>
    </xf>
    <xf numFmtId="0" fontId="1" fillId="0" borderId="17" xfId="62" applyFill="1" applyBorder="1" applyAlignment="1">
      <alignment horizontal="center" vertical="center"/>
      <protection/>
    </xf>
    <xf numFmtId="0" fontId="1" fillId="0" borderId="12" xfId="62" applyFill="1" applyBorder="1" applyAlignment="1">
      <alignment horizontal="center" vertical="center"/>
      <protection/>
    </xf>
    <xf numFmtId="176" fontId="6" fillId="0" borderId="19" xfId="62" applyNumberFormat="1" applyFont="1" applyFill="1" applyBorder="1" applyAlignment="1">
      <alignment horizontal="center" vertical="center"/>
      <protection/>
    </xf>
    <xf numFmtId="0" fontId="1" fillId="0" borderId="11" xfId="62" applyFill="1" applyBorder="1" applyAlignment="1">
      <alignment horizontal="center" vertical="center"/>
      <protection/>
    </xf>
    <xf numFmtId="176" fontId="5" fillId="0" borderId="19" xfId="62" applyNumberFormat="1" applyFont="1" applyFill="1" applyBorder="1" applyAlignment="1">
      <alignment horizontal="center" vertical="center"/>
      <protection/>
    </xf>
    <xf numFmtId="176" fontId="5" fillId="0" borderId="20" xfId="62" applyNumberFormat="1" applyFont="1" applyFill="1" applyBorder="1" applyAlignment="1">
      <alignment horizontal="center" vertical="center"/>
      <protection/>
    </xf>
    <xf numFmtId="0" fontId="1" fillId="0" borderId="0" xfId="62" applyFill="1" applyAlignment="1">
      <alignment horizontal="center" vertical="center"/>
      <protection/>
    </xf>
    <xf numFmtId="0" fontId="1" fillId="0" borderId="10" xfId="62" applyFill="1" applyBorder="1" applyAlignment="1">
      <alignment horizontal="center" vertical="center"/>
      <protection/>
    </xf>
    <xf numFmtId="0" fontId="1" fillId="0" borderId="20" xfId="62" applyFill="1" applyBorder="1" applyAlignment="1">
      <alignment horizontal="center" vertical="center"/>
      <protection/>
    </xf>
    <xf numFmtId="0" fontId="1" fillId="0" borderId="19" xfId="62" applyFill="1" applyBorder="1" applyAlignment="1">
      <alignment horizontal="center" vertical="center"/>
      <protection/>
    </xf>
    <xf numFmtId="176" fontId="5" fillId="0" borderId="18" xfId="62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5" fillId="0" borderId="13" xfId="62" applyNumberFormat="1" applyFont="1" applyFill="1" applyBorder="1" applyAlignment="1">
      <alignment horizontal="center" vertical="center" wrapText="1" shrinkToFit="1"/>
      <protection/>
    </xf>
    <xf numFmtId="177" fontId="5" fillId="0" borderId="19" xfId="62" applyNumberFormat="1" applyFont="1" applyFill="1" applyBorder="1" applyAlignment="1">
      <alignment horizontal="center" vertical="center" wrapText="1" shrinkToFit="1"/>
      <protection/>
    </xf>
    <xf numFmtId="177" fontId="5" fillId="0" borderId="17" xfId="62" applyNumberFormat="1" applyFont="1" applyFill="1" applyBorder="1" applyAlignment="1">
      <alignment horizontal="center" vertical="center" wrapText="1" shrinkToFit="1"/>
      <protection/>
    </xf>
    <xf numFmtId="176" fontId="6" fillId="0" borderId="21" xfId="62" applyNumberFormat="1" applyFont="1" applyFill="1" applyBorder="1" applyAlignment="1">
      <alignment horizontal="center" vertical="center" wrapText="1"/>
      <protection/>
    </xf>
    <xf numFmtId="0" fontId="1" fillId="0" borderId="22" xfId="62" applyFill="1" applyBorder="1" applyAlignment="1">
      <alignment horizontal="center" vertical="center" wrapText="1"/>
      <protection/>
    </xf>
    <xf numFmtId="0" fontId="1" fillId="0" borderId="23" xfId="62" applyFill="1" applyBorder="1" applyAlignment="1">
      <alignment horizontal="center" vertical="center" wrapText="1"/>
      <protection/>
    </xf>
    <xf numFmtId="176" fontId="5" fillId="0" borderId="19" xfId="62" applyNumberFormat="1" applyFont="1" applyFill="1" applyBorder="1" applyAlignment="1">
      <alignment horizontal="center" vertical="center" wrapText="1"/>
      <protection/>
    </xf>
    <xf numFmtId="0" fontId="1" fillId="0" borderId="11" xfId="62" applyFill="1" applyBorder="1" applyAlignment="1">
      <alignment horizontal="center" vertical="center" wrapText="1"/>
      <protection/>
    </xf>
    <xf numFmtId="0" fontId="1" fillId="0" borderId="19" xfId="62" applyFill="1" applyBorder="1" applyAlignment="1">
      <alignment horizontal="center" vertical="center" wrapText="1"/>
      <protection/>
    </xf>
    <xf numFmtId="0" fontId="1" fillId="0" borderId="17" xfId="62" applyFill="1" applyBorder="1" applyAlignment="1">
      <alignment horizontal="center" vertical="center" wrapText="1"/>
      <protection/>
    </xf>
    <xf numFmtId="0" fontId="1" fillId="0" borderId="12" xfId="62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176" fontId="5" fillId="0" borderId="16" xfId="62" applyNumberFormat="1" applyFont="1" applyFill="1" applyBorder="1" applyAlignment="1">
      <alignment horizontal="center" vertical="center"/>
      <protection/>
    </xf>
    <xf numFmtId="176" fontId="5" fillId="0" borderId="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2" xfId="62" applyNumberFormat="1" applyFont="1" applyFill="1" applyBorder="1" applyAlignment="1">
      <alignment horizontal="center" vertical="center"/>
      <protection/>
    </xf>
    <xf numFmtId="176" fontId="5" fillId="0" borderId="17" xfId="62" applyNumberFormat="1" applyFont="1" applyFill="1" applyBorder="1" applyAlignment="1">
      <alignment horizontal="center"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5" fillId="0" borderId="15" xfId="62" applyNumberFormat="1" applyFont="1" applyFill="1" applyBorder="1" applyAlignment="1">
      <alignment horizontal="center" vertical="center"/>
      <protection/>
    </xf>
    <xf numFmtId="0" fontId="1" fillId="0" borderId="16" xfId="62" applyFill="1" applyBorder="1" applyAlignment="1">
      <alignment horizontal="center" vertical="center" wrapText="1"/>
      <protection/>
    </xf>
    <xf numFmtId="176" fontId="6" fillId="0" borderId="20" xfId="62" applyNumberFormat="1" applyFont="1" applyFill="1" applyBorder="1" applyAlignment="1">
      <alignment vertical="center"/>
      <protection/>
    </xf>
    <xf numFmtId="0" fontId="8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6" fontId="5" fillId="0" borderId="19" xfId="6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176" fontId="5" fillId="0" borderId="17" xfId="62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176" fontId="6" fillId="0" borderId="0" xfId="62" applyNumberFormat="1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>
      <alignment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176" fontId="6" fillId="0" borderId="12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horizontal="center" vertical="center" shrinkToFit="1"/>
      <protection/>
    </xf>
    <xf numFmtId="176" fontId="5" fillId="0" borderId="12" xfId="62" applyNumberFormat="1" applyFont="1" applyFill="1" applyBorder="1" applyAlignment="1">
      <alignment horizontal="center" vertical="center" shrinkToFit="1"/>
      <protection/>
    </xf>
    <xf numFmtId="176" fontId="5" fillId="0" borderId="13" xfId="62" applyNumberFormat="1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p066 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44" customWidth="1"/>
    <col min="2" max="2" width="0.5" style="44" customWidth="1"/>
    <col min="3" max="3" width="6.50390625" style="44" customWidth="1"/>
    <col min="4" max="4" width="6.625" style="44" customWidth="1"/>
    <col min="5" max="5" width="6.50390625" style="44" customWidth="1"/>
    <col min="6" max="7" width="6.625" style="44" customWidth="1"/>
    <col min="8" max="8" width="5.625" style="44" customWidth="1"/>
    <col min="9" max="11" width="4.875" style="44" customWidth="1"/>
    <col min="12" max="15" width="3.125" style="44" customWidth="1"/>
    <col min="16" max="17" width="3.75390625" style="44" customWidth="1"/>
    <col min="18" max="19" width="4.375" style="44" customWidth="1"/>
    <col min="20" max="21" width="5.375" style="44" customWidth="1"/>
    <col min="22" max="22" width="4.50390625" style="44" customWidth="1"/>
    <col min="23" max="25" width="4.375" style="44" customWidth="1"/>
    <col min="26" max="27" width="4.00390625" style="44" customWidth="1"/>
    <col min="28" max="28" width="4.375" style="44" customWidth="1"/>
    <col min="29" max="29" width="4.25390625" style="44" customWidth="1"/>
    <col min="30" max="31" width="4.375" style="44" customWidth="1"/>
    <col min="32" max="33" width="3.75390625" style="44" customWidth="1"/>
    <col min="34" max="35" width="5.625" style="44" customWidth="1"/>
    <col min="36" max="37" width="3.125" style="44" customWidth="1"/>
    <col min="38" max="38" width="3.00390625" style="44" customWidth="1"/>
    <col min="39" max="43" width="3.125" style="44" customWidth="1"/>
    <col min="44" max="45" width="5.625" style="44" customWidth="1"/>
    <col min="46" max="46" width="6.25390625" style="44" customWidth="1"/>
    <col min="47" max="47" width="9.00390625" style="44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136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73" t="s">
        <v>4</v>
      </c>
      <c r="B3" s="67"/>
      <c r="C3" s="66" t="s">
        <v>5</v>
      </c>
      <c r="D3" s="76"/>
      <c r="E3" s="67"/>
      <c r="F3" s="78" t="s">
        <v>19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126" t="s">
        <v>23</v>
      </c>
      <c r="U3" s="127"/>
      <c r="V3" s="113" t="s">
        <v>37</v>
      </c>
      <c r="W3" s="114"/>
      <c r="X3" s="114"/>
      <c r="Y3" s="115"/>
      <c r="Z3" s="22" t="s">
        <v>0</v>
      </c>
      <c r="AA3" s="23"/>
      <c r="AB3" s="24" t="s">
        <v>1</v>
      </c>
      <c r="AC3" s="23"/>
      <c r="AD3" s="25" t="s">
        <v>2</v>
      </c>
      <c r="AE3" s="23"/>
      <c r="AF3" s="25" t="s">
        <v>24</v>
      </c>
      <c r="AG3" s="23"/>
      <c r="AH3" s="98" t="s">
        <v>133</v>
      </c>
      <c r="AI3" s="112"/>
      <c r="AJ3" s="66" t="s">
        <v>25</v>
      </c>
      <c r="AK3" s="76"/>
      <c r="AL3" s="76"/>
      <c r="AM3" s="76"/>
      <c r="AN3" s="76"/>
      <c r="AO3" s="76"/>
      <c r="AP3" s="76"/>
      <c r="AQ3" s="67"/>
      <c r="AR3" s="66" t="s">
        <v>26</v>
      </c>
      <c r="AS3" s="67"/>
      <c r="AT3" s="81" t="s">
        <v>131</v>
      </c>
    </row>
    <row r="4" spans="1:46" ht="13.5">
      <c r="A4" s="74"/>
      <c r="B4" s="71"/>
      <c r="C4" s="77"/>
      <c r="D4" s="74"/>
      <c r="E4" s="71"/>
      <c r="F4" s="66" t="s">
        <v>3</v>
      </c>
      <c r="G4" s="76"/>
      <c r="H4" s="76"/>
      <c r="I4" s="76"/>
      <c r="J4" s="76"/>
      <c r="K4" s="67"/>
      <c r="L4" s="92" t="s">
        <v>35</v>
      </c>
      <c r="M4" s="93"/>
      <c r="N4" s="93"/>
      <c r="O4" s="94"/>
      <c r="P4" s="29"/>
      <c r="Q4" s="30"/>
      <c r="R4" s="98" t="s">
        <v>132</v>
      </c>
      <c r="S4" s="99"/>
      <c r="T4" s="116" t="s">
        <v>41</v>
      </c>
      <c r="U4" s="117"/>
      <c r="V4" s="120" t="s">
        <v>38</v>
      </c>
      <c r="W4" s="120"/>
      <c r="X4" s="120"/>
      <c r="Y4" s="121"/>
      <c r="Z4" s="70" t="s">
        <v>27</v>
      </c>
      <c r="AA4" s="71"/>
      <c r="AB4" s="72" t="s">
        <v>12</v>
      </c>
      <c r="AC4" s="71"/>
      <c r="AD4" s="87" t="s">
        <v>40</v>
      </c>
      <c r="AE4" s="88"/>
      <c r="AF4" s="87" t="s">
        <v>129</v>
      </c>
      <c r="AG4" s="88"/>
      <c r="AH4" s="89"/>
      <c r="AI4" s="88"/>
      <c r="AJ4" s="109" t="s">
        <v>28</v>
      </c>
      <c r="AK4" s="75"/>
      <c r="AL4" s="75"/>
      <c r="AM4" s="75"/>
      <c r="AN4" s="75"/>
      <c r="AO4" s="75"/>
      <c r="AP4" s="75"/>
      <c r="AQ4" s="69"/>
      <c r="AR4" s="77"/>
      <c r="AS4" s="71"/>
      <c r="AT4" s="82"/>
    </row>
    <row r="5" spans="1:46" ht="13.5">
      <c r="A5" s="74"/>
      <c r="B5" s="71"/>
      <c r="C5" s="77"/>
      <c r="D5" s="74"/>
      <c r="E5" s="71"/>
      <c r="F5" s="68"/>
      <c r="G5" s="75"/>
      <c r="H5" s="75"/>
      <c r="I5" s="75"/>
      <c r="J5" s="75"/>
      <c r="K5" s="69"/>
      <c r="L5" s="95" t="s">
        <v>36</v>
      </c>
      <c r="M5" s="96"/>
      <c r="N5" s="96"/>
      <c r="O5" s="97"/>
      <c r="P5" s="13" t="s">
        <v>6</v>
      </c>
      <c r="Q5" s="14"/>
      <c r="R5" s="100"/>
      <c r="S5" s="101"/>
      <c r="T5" s="116" t="s">
        <v>7</v>
      </c>
      <c r="U5" s="117"/>
      <c r="V5" s="122" t="s">
        <v>39</v>
      </c>
      <c r="W5" s="122"/>
      <c r="X5" s="122"/>
      <c r="Y5" s="123"/>
      <c r="Z5" s="70" t="s">
        <v>29</v>
      </c>
      <c r="AA5" s="71"/>
      <c r="AB5" s="77"/>
      <c r="AC5" s="71"/>
      <c r="AD5" s="89"/>
      <c r="AE5" s="88"/>
      <c r="AF5" s="89"/>
      <c r="AG5" s="88"/>
      <c r="AH5" s="89"/>
      <c r="AI5" s="88"/>
      <c r="AJ5" s="98" t="s">
        <v>30</v>
      </c>
      <c r="AK5" s="112"/>
      <c r="AL5" s="98" t="s">
        <v>44</v>
      </c>
      <c r="AM5" s="112"/>
      <c r="AN5" s="98" t="s">
        <v>45</v>
      </c>
      <c r="AO5" s="112"/>
      <c r="AP5" s="98" t="s">
        <v>46</v>
      </c>
      <c r="AQ5" s="112"/>
      <c r="AR5" s="3"/>
      <c r="AS5" s="84" t="s">
        <v>31</v>
      </c>
      <c r="AT5" s="82"/>
    </row>
    <row r="6" spans="1:46" ht="13.5">
      <c r="A6" s="74"/>
      <c r="B6" s="71"/>
      <c r="C6" s="77"/>
      <c r="D6" s="74"/>
      <c r="E6" s="71"/>
      <c r="F6" s="66" t="s">
        <v>8</v>
      </c>
      <c r="G6" s="67"/>
      <c r="H6" s="66" t="s">
        <v>20</v>
      </c>
      <c r="I6" s="67"/>
      <c r="J6" s="66" t="s">
        <v>21</v>
      </c>
      <c r="K6" s="67"/>
      <c r="L6" s="66" t="s">
        <v>33</v>
      </c>
      <c r="M6" s="67"/>
      <c r="N6" s="66" t="s">
        <v>34</v>
      </c>
      <c r="O6" s="67"/>
      <c r="P6" s="13" t="s">
        <v>9</v>
      </c>
      <c r="Q6" s="14"/>
      <c r="R6" s="100"/>
      <c r="S6" s="101"/>
      <c r="T6" s="116" t="s">
        <v>42</v>
      </c>
      <c r="U6" s="117"/>
      <c r="V6" s="24" t="s">
        <v>10</v>
      </c>
      <c r="W6" s="23"/>
      <c r="X6" s="66" t="s">
        <v>11</v>
      </c>
      <c r="Y6" s="67"/>
      <c r="Z6" s="72" t="s">
        <v>47</v>
      </c>
      <c r="AA6" s="71"/>
      <c r="AB6" s="77"/>
      <c r="AC6" s="71"/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89"/>
      <c r="AO6" s="88"/>
      <c r="AP6" s="89"/>
      <c r="AQ6" s="88"/>
      <c r="AR6" s="12"/>
      <c r="AS6" s="85"/>
      <c r="AT6" s="82"/>
    </row>
    <row r="7" spans="1:46" ht="13.5">
      <c r="A7" s="74"/>
      <c r="B7" s="71"/>
      <c r="C7" s="68"/>
      <c r="D7" s="75"/>
      <c r="E7" s="69"/>
      <c r="F7" s="68"/>
      <c r="G7" s="69"/>
      <c r="H7" s="68"/>
      <c r="I7" s="69"/>
      <c r="J7" s="68"/>
      <c r="K7" s="69"/>
      <c r="L7" s="68"/>
      <c r="M7" s="69"/>
      <c r="N7" s="68"/>
      <c r="O7" s="69"/>
      <c r="P7" s="15"/>
      <c r="Q7" s="16"/>
      <c r="R7" s="102"/>
      <c r="S7" s="103"/>
      <c r="T7" s="118" t="s">
        <v>43</v>
      </c>
      <c r="U7" s="119"/>
      <c r="V7" s="124" t="s">
        <v>32</v>
      </c>
      <c r="W7" s="125"/>
      <c r="X7" s="68"/>
      <c r="Y7" s="69"/>
      <c r="Z7" s="109" t="s">
        <v>48</v>
      </c>
      <c r="AA7" s="69"/>
      <c r="AB7" s="68"/>
      <c r="AC7" s="69"/>
      <c r="AD7" s="90"/>
      <c r="AE7" s="91"/>
      <c r="AF7" s="90"/>
      <c r="AG7" s="91"/>
      <c r="AH7" s="90"/>
      <c r="AI7" s="91"/>
      <c r="AJ7" s="90"/>
      <c r="AK7" s="91"/>
      <c r="AL7" s="90"/>
      <c r="AM7" s="91"/>
      <c r="AN7" s="90"/>
      <c r="AO7" s="91"/>
      <c r="AP7" s="90"/>
      <c r="AQ7" s="91"/>
      <c r="AR7" s="16"/>
      <c r="AS7" s="86"/>
      <c r="AT7" s="83"/>
    </row>
    <row r="8" spans="1:46" ht="13.5">
      <c r="A8" s="75"/>
      <c r="B8" s="69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26" t="s">
        <v>15</v>
      </c>
      <c r="V8" s="27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42" t="s">
        <v>16</v>
      </c>
    </row>
    <row r="9" spans="1:46" ht="26.25" customHeight="1">
      <c r="A9" s="64" t="s">
        <v>134</v>
      </c>
      <c r="B9" s="45"/>
      <c r="C9" s="11">
        <f>SUM(D9:E9)</f>
        <v>65774</v>
      </c>
      <c r="D9" s="11">
        <f>SUM(F9+H9+J9+L9+N9+P9+R9+T9+V9+X9+Z9+AB9+AD9+AF9)</f>
        <v>33939</v>
      </c>
      <c r="E9" s="46">
        <f>SUM(G9+I9+K9+M9+O9+Q9+S9+U9+W9+Y9+AA9+AC9+AE9+AG9)</f>
        <v>31835</v>
      </c>
      <c r="F9" s="18">
        <v>31534</v>
      </c>
      <c r="G9" s="18">
        <v>29944</v>
      </c>
      <c r="H9" s="18">
        <v>746</v>
      </c>
      <c r="I9" s="18">
        <v>623</v>
      </c>
      <c r="J9" s="18">
        <v>615</v>
      </c>
      <c r="K9" s="18">
        <v>673</v>
      </c>
      <c r="L9" s="11">
        <v>0</v>
      </c>
      <c r="M9" s="11">
        <v>0</v>
      </c>
      <c r="N9" s="11">
        <v>0</v>
      </c>
      <c r="O9" s="11">
        <v>0</v>
      </c>
      <c r="P9" s="18">
        <v>78</v>
      </c>
      <c r="Q9" s="18">
        <v>14</v>
      </c>
      <c r="R9" s="47">
        <v>431</v>
      </c>
      <c r="S9" s="47">
        <v>226</v>
      </c>
      <c r="T9" s="47">
        <v>43</v>
      </c>
      <c r="U9" s="47">
        <v>84</v>
      </c>
      <c r="V9" s="18">
        <v>7</v>
      </c>
      <c r="W9" s="18">
        <v>9</v>
      </c>
      <c r="X9" s="18">
        <v>12</v>
      </c>
      <c r="Y9" s="18">
        <v>6</v>
      </c>
      <c r="Z9" s="18">
        <v>10</v>
      </c>
      <c r="AA9" s="18">
        <v>1</v>
      </c>
      <c r="AB9" s="18">
        <v>198</v>
      </c>
      <c r="AC9" s="18">
        <v>30</v>
      </c>
      <c r="AD9" s="18">
        <v>264</v>
      </c>
      <c r="AE9" s="47">
        <v>224</v>
      </c>
      <c r="AF9" s="47">
        <v>1</v>
      </c>
      <c r="AG9" s="47">
        <v>1</v>
      </c>
      <c r="AH9" s="47">
        <v>2991</v>
      </c>
      <c r="AI9" s="47">
        <v>2999</v>
      </c>
      <c r="AJ9" s="47">
        <v>11</v>
      </c>
      <c r="AK9" s="47">
        <v>1</v>
      </c>
      <c r="AL9" s="47">
        <v>0</v>
      </c>
      <c r="AM9" s="47">
        <v>0</v>
      </c>
      <c r="AN9" s="47">
        <v>0</v>
      </c>
      <c r="AO9" s="47">
        <v>0</v>
      </c>
      <c r="AP9" s="56">
        <v>0</v>
      </c>
      <c r="AQ9" s="56">
        <v>0</v>
      </c>
      <c r="AR9" s="62">
        <v>98.60470759524387</v>
      </c>
      <c r="AS9" s="62">
        <v>96.7</v>
      </c>
      <c r="AT9" s="62">
        <v>0.4</v>
      </c>
    </row>
    <row r="10" spans="1:46" ht="26.25" customHeight="1">
      <c r="A10" s="65" t="s">
        <v>135</v>
      </c>
      <c r="B10" s="48"/>
      <c r="C10" s="57">
        <f>SUM(C11,C22:C51,C63:C102)</f>
        <v>65547</v>
      </c>
      <c r="D10" s="57">
        <f>SUM(D11,D22:D51,D63:D102)</f>
        <v>33841</v>
      </c>
      <c r="E10" s="57">
        <f>SUM(E11,E22:E51,E63:E102)</f>
        <v>31706</v>
      </c>
      <c r="F10" s="57">
        <f aca="true" t="shared" si="0" ref="F10:AQ10">SUM(F11,F22:F51,F63:F102)</f>
        <v>31474</v>
      </c>
      <c r="G10" s="57">
        <f t="shared" si="0"/>
        <v>29874</v>
      </c>
      <c r="H10" s="57">
        <f t="shared" si="0"/>
        <v>720</v>
      </c>
      <c r="I10" s="57">
        <f t="shared" si="0"/>
        <v>586</v>
      </c>
      <c r="J10" s="57">
        <f t="shared" si="0"/>
        <v>760</v>
      </c>
      <c r="K10" s="57">
        <f t="shared" si="0"/>
        <v>676</v>
      </c>
      <c r="L10" s="57">
        <f t="shared" si="0"/>
        <v>0</v>
      </c>
      <c r="M10" s="57">
        <f t="shared" si="0"/>
        <v>0</v>
      </c>
      <c r="N10" s="57">
        <f t="shared" si="0"/>
        <v>0</v>
      </c>
      <c r="O10" s="57">
        <f t="shared" si="0"/>
        <v>0</v>
      </c>
      <c r="P10" s="57">
        <f t="shared" si="0"/>
        <v>77</v>
      </c>
      <c r="Q10" s="57">
        <f t="shared" si="0"/>
        <v>12</v>
      </c>
      <c r="R10" s="57">
        <f t="shared" si="0"/>
        <v>389</v>
      </c>
      <c r="S10" s="57">
        <f t="shared" si="0"/>
        <v>245</v>
      </c>
      <c r="T10" s="57">
        <f t="shared" si="0"/>
        <v>26</v>
      </c>
      <c r="U10" s="57">
        <f t="shared" si="0"/>
        <v>55</v>
      </c>
      <c r="V10" s="57">
        <f t="shared" si="0"/>
        <v>6</v>
      </c>
      <c r="W10" s="57">
        <f t="shared" si="0"/>
        <v>6</v>
      </c>
      <c r="X10" s="57">
        <f t="shared" si="0"/>
        <v>7</v>
      </c>
      <c r="Y10" s="57">
        <f t="shared" si="0"/>
        <v>12</v>
      </c>
      <c r="Z10" s="57">
        <f t="shared" si="0"/>
        <v>9</v>
      </c>
      <c r="AA10" s="57">
        <f t="shared" si="0"/>
        <v>1</v>
      </c>
      <c r="AB10" s="57">
        <f t="shared" si="0"/>
        <v>170</v>
      </c>
      <c r="AC10" s="57">
        <f t="shared" si="0"/>
        <v>27</v>
      </c>
      <c r="AD10" s="57">
        <f t="shared" si="0"/>
        <v>203</v>
      </c>
      <c r="AE10" s="57">
        <f t="shared" si="0"/>
        <v>212</v>
      </c>
      <c r="AF10" s="57">
        <f t="shared" si="0"/>
        <v>0</v>
      </c>
      <c r="AG10" s="57">
        <f t="shared" si="0"/>
        <v>0</v>
      </c>
      <c r="AH10" s="57">
        <f t="shared" si="0"/>
        <v>3083</v>
      </c>
      <c r="AI10" s="57">
        <f t="shared" si="0"/>
        <v>3064</v>
      </c>
      <c r="AJ10" s="57">
        <f t="shared" si="0"/>
        <v>9</v>
      </c>
      <c r="AK10" s="57">
        <f t="shared" si="0"/>
        <v>0</v>
      </c>
      <c r="AL10" s="57">
        <f t="shared" si="0"/>
        <v>0</v>
      </c>
      <c r="AM10" s="57">
        <f t="shared" si="0"/>
        <v>0</v>
      </c>
      <c r="AN10" s="57">
        <f t="shared" si="0"/>
        <v>0</v>
      </c>
      <c r="AO10" s="57">
        <f t="shared" si="0"/>
        <v>0</v>
      </c>
      <c r="AP10" s="57">
        <f t="shared" si="0"/>
        <v>0</v>
      </c>
      <c r="AQ10" s="57">
        <f t="shared" si="0"/>
        <v>0</v>
      </c>
      <c r="AR10" s="63">
        <f>(F10+G10+H10+I10+J10+K10+L10+M10+N10+O10+P10+Q10+R10+S10)/C10*100</f>
        <v>98.88019283872642</v>
      </c>
      <c r="AS10" s="63">
        <f>(F10+G10+H10+I10+N10+O10+L10+M10+P10+Q10+R10+S10)/C10*100</f>
        <v>96.68939844691596</v>
      </c>
      <c r="AT10" s="63">
        <f>(AB10+AC10+AJ10+AK10+AL10+AM10+AN10+AO10+AP10+AQ10)/C10*100</f>
        <v>0.31427830411765606</v>
      </c>
    </row>
    <row r="11" spans="1:46" ht="24" customHeight="1">
      <c r="A11" s="49" t="s">
        <v>22</v>
      </c>
      <c r="B11" s="19"/>
      <c r="C11" s="11">
        <f>SUM(D11:E11)</f>
        <v>12252</v>
      </c>
      <c r="D11" s="46">
        <f>SUM(F11,H11,J11,L11,N11,P11,R11,T11,V11,X11,Z11,AB11,AD11,AF11)</f>
        <v>6242</v>
      </c>
      <c r="E11" s="46">
        <f>SUM(G11,I11,K11,M11,O11,Q11,S11,U11,W11,Y11,AA11,AC11,AE11,AG11)</f>
        <v>6010</v>
      </c>
      <c r="F11" s="11">
        <f aca="true" t="shared" si="1" ref="F11:K11">SUM(F12:F21)</f>
        <v>5877</v>
      </c>
      <c r="G11" s="11">
        <f t="shared" si="1"/>
        <v>5732</v>
      </c>
      <c r="H11" s="11">
        <f t="shared" si="1"/>
        <v>102</v>
      </c>
      <c r="I11" s="11">
        <f t="shared" si="1"/>
        <v>73</v>
      </c>
      <c r="J11" s="11">
        <f t="shared" si="1"/>
        <v>134</v>
      </c>
      <c r="K11" s="11">
        <f t="shared" si="1"/>
        <v>106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9</v>
      </c>
      <c r="Q11" s="11">
        <f t="shared" si="2"/>
        <v>1</v>
      </c>
      <c r="R11" s="11">
        <f t="shared" si="2"/>
        <v>56</v>
      </c>
      <c r="S11" s="11">
        <f t="shared" si="2"/>
        <v>46</v>
      </c>
      <c r="T11" s="11">
        <f t="shared" si="2"/>
        <v>6</v>
      </c>
      <c r="U11" s="11">
        <f t="shared" si="2"/>
        <v>9</v>
      </c>
      <c r="V11" s="11">
        <f>SUM(V12:V21)</f>
        <v>2</v>
      </c>
      <c r="W11" s="11">
        <f>SUM(W12:W21)</f>
        <v>2</v>
      </c>
      <c r="X11" s="11">
        <f t="shared" si="2"/>
        <v>2</v>
      </c>
      <c r="Y11" s="11">
        <f t="shared" si="2"/>
        <v>5</v>
      </c>
      <c r="Z11" s="11">
        <f t="shared" si="2"/>
        <v>4</v>
      </c>
      <c r="AA11" s="11">
        <f t="shared" si="2"/>
        <v>0</v>
      </c>
      <c r="AB11" s="11">
        <f t="shared" si="2"/>
        <v>24</v>
      </c>
      <c r="AC11" s="11">
        <f t="shared" si="2"/>
        <v>5</v>
      </c>
      <c r="AD11" s="11">
        <f t="shared" si="2"/>
        <v>26</v>
      </c>
      <c r="AE11" s="11">
        <f>SUM(AE12:AE21)</f>
        <v>31</v>
      </c>
      <c r="AF11" s="11">
        <f t="shared" si="2"/>
        <v>0</v>
      </c>
      <c r="AG11" s="11">
        <f t="shared" si="2"/>
        <v>0</v>
      </c>
      <c r="AH11" s="11">
        <f t="shared" si="2"/>
        <v>564</v>
      </c>
      <c r="AI11" s="11">
        <f t="shared" si="2"/>
        <v>617</v>
      </c>
      <c r="AJ11" s="11">
        <f t="shared" si="2"/>
        <v>0</v>
      </c>
      <c r="AK11" s="11">
        <f t="shared" si="2"/>
        <v>0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59">
        <f>(F11+G11+H11+I11+J11+K11+L11+M11+N11+O11+P11+Q11+R11+S11)/C11*100</f>
        <v>99.05321580150179</v>
      </c>
      <c r="AS11" s="59">
        <f>(F11+G11+H11+I11+N11+O11+L11+M11+P11+Q11+R11+S11)/C11*100</f>
        <v>97.09435194253999</v>
      </c>
      <c r="AT11" s="59">
        <f>(AB11+AC11+AJ11+AK11+AL11+AM11+AN11+AO11+AP11+AQ11)/C11*100</f>
        <v>0.23669604962455107</v>
      </c>
    </row>
    <row r="12" spans="1:46" ht="22.5" customHeight="1">
      <c r="A12" s="50" t="s">
        <v>50</v>
      </c>
      <c r="B12" s="19"/>
      <c r="C12" s="11">
        <f aca="true" t="shared" si="3" ref="C12:C42">SUM(D12:E12)</f>
        <v>964</v>
      </c>
      <c r="D12" s="46">
        <f>SUM(F12,H12,J12,L12,N12,P12,R12,T12,V12,X12,Z12,AB12,AD12,AF12)</f>
        <v>480</v>
      </c>
      <c r="E12" s="46">
        <f aca="true" t="shared" si="4" ref="E12:E42">SUM(G12,I12,K12,M12,O12,Q12,S12,U12,W12,Y12,AA12,AC12,AE12,AG12)</f>
        <v>484</v>
      </c>
      <c r="F12" s="11">
        <v>454</v>
      </c>
      <c r="G12" s="11">
        <v>468</v>
      </c>
      <c r="H12" s="11">
        <v>6</v>
      </c>
      <c r="I12" s="11">
        <v>2</v>
      </c>
      <c r="J12" s="11">
        <v>14</v>
      </c>
      <c r="K12" s="11">
        <v>7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2</v>
      </c>
      <c r="S12" s="11">
        <v>3</v>
      </c>
      <c r="T12" s="11">
        <v>1</v>
      </c>
      <c r="U12" s="11">
        <v>0</v>
      </c>
      <c r="V12" s="11">
        <v>1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1</v>
      </c>
      <c r="AD12" s="11">
        <v>2</v>
      </c>
      <c r="AE12" s="11">
        <v>3</v>
      </c>
      <c r="AF12" s="11">
        <v>0</v>
      </c>
      <c r="AG12" s="11">
        <v>0</v>
      </c>
      <c r="AH12" s="11">
        <v>27</v>
      </c>
      <c r="AI12" s="11">
        <v>29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9">
        <f>(F12+G12+H12+I12+J12+K12+L12+M12+N12+O12+P12+Q12+R12+S12)/C12*100</f>
        <v>99.1701244813278</v>
      </c>
      <c r="AS12" s="59">
        <f>(F12+G12+H12+I12+N12+O12+L12+M12+P12+Q12+R12+S12)/C12*100</f>
        <v>96.99170124481327</v>
      </c>
      <c r="AT12" s="59">
        <f>(AB12+AC12+AJ12+AK12+AL12+AM12+AN12+AO12+AP12+AQ12)/C12*100</f>
        <v>0.1037344398340249</v>
      </c>
    </row>
    <row r="13" spans="1:46" ht="16.5" customHeight="1">
      <c r="A13" s="50" t="s">
        <v>51</v>
      </c>
      <c r="B13" s="19"/>
      <c r="C13" s="11">
        <f t="shared" si="3"/>
        <v>1274</v>
      </c>
      <c r="D13" s="46">
        <f aca="true" t="shared" si="5" ref="D13:D42">SUM(F13,H13,J13,L13,N13,P13,R13,T13,V13,X13,Z13,AB13,AD13,AF13)</f>
        <v>644</v>
      </c>
      <c r="E13" s="46">
        <f t="shared" si="4"/>
        <v>630</v>
      </c>
      <c r="F13" s="11">
        <v>595</v>
      </c>
      <c r="G13" s="11">
        <v>602</v>
      </c>
      <c r="H13" s="11">
        <v>21</v>
      </c>
      <c r="I13" s="11">
        <v>6</v>
      </c>
      <c r="J13" s="11">
        <v>12</v>
      </c>
      <c r="K13" s="11">
        <v>13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10</v>
      </c>
      <c r="S13" s="11">
        <v>6</v>
      </c>
      <c r="T13" s="11">
        <v>0</v>
      </c>
      <c r="U13" s="11">
        <v>0</v>
      </c>
      <c r="V13" s="11">
        <v>0</v>
      </c>
      <c r="W13" s="11">
        <v>1</v>
      </c>
      <c r="X13" s="11">
        <v>0</v>
      </c>
      <c r="Y13" s="11">
        <v>0</v>
      </c>
      <c r="Z13" s="11">
        <v>0</v>
      </c>
      <c r="AA13" s="11">
        <v>0</v>
      </c>
      <c r="AB13" s="11">
        <v>4</v>
      </c>
      <c r="AC13" s="11">
        <v>0</v>
      </c>
      <c r="AD13" s="11">
        <v>1</v>
      </c>
      <c r="AE13" s="11">
        <v>2</v>
      </c>
      <c r="AF13" s="11">
        <v>0</v>
      </c>
      <c r="AG13" s="11">
        <v>0</v>
      </c>
      <c r="AH13" s="11">
        <v>52</v>
      </c>
      <c r="AI13" s="11">
        <v>55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9">
        <f aca="true" t="shared" si="6" ref="AR13:AR51">(F13+G13+H13+I13+J13+K13+L13+M13+N13+O13+P13+Q13+R13+S13)/C13*100</f>
        <v>99.37205651491365</v>
      </c>
      <c r="AS13" s="59">
        <f aca="true" t="shared" si="7" ref="AS13:AS51">(F13+G13+H13+I13+N13+O13+L13+M13+P13+Q13+R13+S13)/C13*100</f>
        <v>97.40973312401884</v>
      </c>
      <c r="AT13" s="59">
        <f aca="true" t="shared" si="8" ref="AT13:AT42">(AB13+AC13+AJ13+AK13+AL13+AM13+AN13+AO13+AP13+AQ13)/C13*100</f>
        <v>0.3139717425431711</v>
      </c>
    </row>
    <row r="14" spans="1:46" ht="16.5" customHeight="1">
      <c r="A14" s="50" t="s">
        <v>52</v>
      </c>
      <c r="B14" s="19"/>
      <c r="C14" s="11">
        <f t="shared" si="3"/>
        <v>1032</v>
      </c>
      <c r="D14" s="46">
        <f t="shared" si="5"/>
        <v>567</v>
      </c>
      <c r="E14" s="46">
        <f t="shared" si="4"/>
        <v>465</v>
      </c>
      <c r="F14" s="11">
        <v>534</v>
      </c>
      <c r="G14" s="11">
        <v>445</v>
      </c>
      <c r="H14" s="11">
        <v>4</v>
      </c>
      <c r="I14" s="11">
        <v>7</v>
      </c>
      <c r="J14" s="11">
        <v>6</v>
      </c>
      <c r="K14" s="11">
        <v>7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18</v>
      </c>
      <c r="S14" s="11">
        <v>3</v>
      </c>
      <c r="T14" s="11">
        <v>0</v>
      </c>
      <c r="U14" s="11">
        <v>2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1</v>
      </c>
      <c r="AC14" s="11">
        <v>0</v>
      </c>
      <c r="AD14" s="11">
        <v>2</v>
      </c>
      <c r="AE14" s="11">
        <v>1</v>
      </c>
      <c r="AF14" s="11">
        <v>0</v>
      </c>
      <c r="AG14" s="11">
        <v>0</v>
      </c>
      <c r="AH14" s="11">
        <v>44</v>
      </c>
      <c r="AI14" s="11">
        <v>46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9">
        <f t="shared" si="6"/>
        <v>99.4186046511628</v>
      </c>
      <c r="AS14" s="59">
        <f t="shared" si="7"/>
        <v>98.15891472868216</v>
      </c>
      <c r="AT14" s="59">
        <f t="shared" si="8"/>
        <v>0.09689922480620156</v>
      </c>
    </row>
    <row r="15" spans="1:46" ht="16.5" customHeight="1">
      <c r="A15" s="50" t="s">
        <v>53</v>
      </c>
      <c r="B15" s="19"/>
      <c r="C15" s="11">
        <f t="shared" si="3"/>
        <v>1423</v>
      </c>
      <c r="D15" s="46">
        <f t="shared" si="5"/>
        <v>760</v>
      </c>
      <c r="E15" s="46">
        <f t="shared" si="4"/>
        <v>663</v>
      </c>
      <c r="F15" s="11">
        <v>725</v>
      </c>
      <c r="G15" s="11">
        <v>638</v>
      </c>
      <c r="H15" s="11">
        <v>11</v>
      </c>
      <c r="I15" s="11">
        <v>2</v>
      </c>
      <c r="J15" s="11">
        <v>14</v>
      </c>
      <c r="K15" s="11">
        <v>12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4</v>
      </c>
      <c r="S15" s="11">
        <v>5</v>
      </c>
      <c r="T15" s="11">
        <v>1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</v>
      </c>
      <c r="AC15" s="11">
        <v>2</v>
      </c>
      <c r="AD15" s="11">
        <v>4</v>
      </c>
      <c r="AE15" s="11">
        <v>4</v>
      </c>
      <c r="AF15" s="11">
        <v>0</v>
      </c>
      <c r="AG15" s="11">
        <v>0</v>
      </c>
      <c r="AH15" s="11">
        <v>34</v>
      </c>
      <c r="AI15" s="11">
        <v>42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9">
        <f t="shared" si="6"/>
        <v>99.15671117357695</v>
      </c>
      <c r="AS15" s="59">
        <f t="shared" si="7"/>
        <v>97.32958538299368</v>
      </c>
      <c r="AT15" s="59">
        <f t="shared" si="8"/>
        <v>0.21082220660576245</v>
      </c>
    </row>
    <row r="16" spans="1:46" ht="16.5" customHeight="1">
      <c r="A16" s="50" t="s">
        <v>54</v>
      </c>
      <c r="B16" s="19"/>
      <c r="C16" s="11">
        <f t="shared" si="3"/>
        <v>868</v>
      </c>
      <c r="D16" s="46">
        <f t="shared" si="5"/>
        <v>384</v>
      </c>
      <c r="E16" s="46">
        <f t="shared" si="4"/>
        <v>484</v>
      </c>
      <c r="F16" s="11">
        <v>361</v>
      </c>
      <c r="G16" s="11">
        <v>464</v>
      </c>
      <c r="H16" s="11">
        <v>8</v>
      </c>
      <c r="I16" s="11">
        <v>2</v>
      </c>
      <c r="J16" s="11">
        <v>5</v>
      </c>
      <c r="K16" s="11">
        <v>8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0</v>
      </c>
      <c r="R16" s="11">
        <v>4</v>
      </c>
      <c r="S16" s="11">
        <v>6</v>
      </c>
      <c r="T16" s="11">
        <v>0</v>
      </c>
      <c r="U16" s="11">
        <v>0</v>
      </c>
      <c r="V16" s="11">
        <v>0</v>
      </c>
      <c r="W16" s="11">
        <v>0</v>
      </c>
      <c r="X16" s="11">
        <v>2</v>
      </c>
      <c r="Y16" s="11">
        <v>4</v>
      </c>
      <c r="Z16" s="11">
        <v>0</v>
      </c>
      <c r="AA16" s="11">
        <v>0</v>
      </c>
      <c r="AB16" s="11">
        <v>1</v>
      </c>
      <c r="AC16" s="11">
        <v>0</v>
      </c>
      <c r="AD16" s="11">
        <v>1</v>
      </c>
      <c r="AE16" s="11">
        <v>0</v>
      </c>
      <c r="AF16" s="11">
        <v>0</v>
      </c>
      <c r="AG16" s="11">
        <v>0</v>
      </c>
      <c r="AH16" s="11">
        <v>37</v>
      </c>
      <c r="AI16" s="11">
        <v>56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9">
        <f t="shared" si="6"/>
        <v>99.07834101382488</v>
      </c>
      <c r="AS16" s="59">
        <f t="shared" si="7"/>
        <v>97.58064516129032</v>
      </c>
      <c r="AT16" s="59">
        <f t="shared" si="8"/>
        <v>0.1152073732718894</v>
      </c>
    </row>
    <row r="17" spans="1:46" ht="22.5" customHeight="1">
      <c r="A17" s="50" t="s">
        <v>55</v>
      </c>
      <c r="B17" s="19"/>
      <c r="C17" s="11">
        <f t="shared" si="3"/>
        <v>915</v>
      </c>
      <c r="D17" s="46">
        <f t="shared" si="5"/>
        <v>455</v>
      </c>
      <c r="E17" s="46">
        <f t="shared" si="4"/>
        <v>460</v>
      </c>
      <c r="F17" s="11">
        <v>434</v>
      </c>
      <c r="G17" s="11">
        <v>426</v>
      </c>
      <c r="H17" s="11">
        <v>9</v>
      </c>
      <c r="I17" s="11">
        <v>13</v>
      </c>
      <c r="J17" s="11">
        <v>6</v>
      </c>
      <c r="K17" s="11">
        <v>11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1</v>
      </c>
      <c r="S17" s="11">
        <v>3</v>
      </c>
      <c r="T17" s="11">
        <v>2</v>
      </c>
      <c r="U17" s="11">
        <v>2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3</v>
      </c>
      <c r="AE17" s="11">
        <v>5</v>
      </c>
      <c r="AF17" s="11">
        <v>0</v>
      </c>
      <c r="AG17" s="11">
        <v>0</v>
      </c>
      <c r="AH17" s="11">
        <v>46</v>
      </c>
      <c r="AI17" s="11">
        <v>39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9">
        <f t="shared" si="6"/>
        <v>98.68852459016394</v>
      </c>
      <c r="AS17" s="59">
        <f t="shared" si="7"/>
        <v>96.83060109289617</v>
      </c>
      <c r="AT17" s="59">
        <f t="shared" si="8"/>
        <v>0</v>
      </c>
    </row>
    <row r="18" spans="1:46" ht="16.5" customHeight="1">
      <c r="A18" s="50" t="s">
        <v>56</v>
      </c>
      <c r="B18" s="19"/>
      <c r="C18" s="11">
        <f t="shared" si="3"/>
        <v>1247</v>
      </c>
      <c r="D18" s="46">
        <f t="shared" si="5"/>
        <v>651</v>
      </c>
      <c r="E18" s="46">
        <f t="shared" si="4"/>
        <v>596</v>
      </c>
      <c r="F18" s="11">
        <v>621</v>
      </c>
      <c r="G18" s="11">
        <v>571</v>
      </c>
      <c r="H18" s="11">
        <v>5</v>
      </c>
      <c r="I18" s="11">
        <v>5</v>
      </c>
      <c r="J18" s="11">
        <v>12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4</v>
      </c>
      <c r="S18" s="11">
        <v>3</v>
      </c>
      <c r="T18" s="11">
        <v>0</v>
      </c>
      <c r="U18" s="11">
        <v>2</v>
      </c>
      <c r="V18" s="11">
        <v>0</v>
      </c>
      <c r="W18" s="11">
        <v>0</v>
      </c>
      <c r="X18" s="11">
        <v>0</v>
      </c>
      <c r="Y18" s="11">
        <v>1</v>
      </c>
      <c r="Z18" s="11">
        <v>3</v>
      </c>
      <c r="AA18" s="11">
        <v>0</v>
      </c>
      <c r="AB18" s="11">
        <v>4</v>
      </c>
      <c r="AC18" s="11">
        <v>1</v>
      </c>
      <c r="AD18" s="11">
        <v>2</v>
      </c>
      <c r="AE18" s="11">
        <v>3</v>
      </c>
      <c r="AF18" s="11">
        <v>0</v>
      </c>
      <c r="AG18" s="11">
        <v>0</v>
      </c>
      <c r="AH18" s="11">
        <v>86</v>
      </c>
      <c r="AI18" s="11">
        <v>97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9">
        <f t="shared" si="6"/>
        <v>98.7169206094627</v>
      </c>
      <c r="AS18" s="59">
        <f t="shared" si="7"/>
        <v>96.95268644747394</v>
      </c>
      <c r="AT18" s="59">
        <f t="shared" si="8"/>
        <v>0.40096230954290296</v>
      </c>
    </row>
    <row r="19" spans="1:46" ht="16.5" customHeight="1">
      <c r="A19" s="50" t="s">
        <v>57</v>
      </c>
      <c r="B19" s="19"/>
      <c r="C19" s="11">
        <f t="shared" si="3"/>
        <v>1816</v>
      </c>
      <c r="D19" s="46">
        <f t="shared" si="5"/>
        <v>940</v>
      </c>
      <c r="E19" s="46">
        <f t="shared" si="4"/>
        <v>876</v>
      </c>
      <c r="F19" s="11">
        <v>883</v>
      </c>
      <c r="G19" s="11">
        <v>837</v>
      </c>
      <c r="H19" s="11">
        <v>12</v>
      </c>
      <c r="I19" s="11">
        <v>17</v>
      </c>
      <c r="J19" s="11">
        <v>27</v>
      </c>
      <c r="K19" s="11">
        <v>11</v>
      </c>
      <c r="L19" s="11">
        <v>0</v>
      </c>
      <c r="M19" s="11">
        <v>0</v>
      </c>
      <c r="N19" s="11">
        <v>0</v>
      </c>
      <c r="O19" s="11">
        <v>0</v>
      </c>
      <c r="P19" s="11">
        <v>3</v>
      </c>
      <c r="Q19" s="11">
        <v>1</v>
      </c>
      <c r="R19" s="11">
        <v>5</v>
      </c>
      <c r="S19" s="11">
        <v>4</v>
      </c>
      <c r="T19" s="11">
        <v>2</v>
      </c>
      <c r="U19" s="11">
        <v>3</v>
      </c>
      <c r="V19" s="11">
        <v>1</v>
      </c>
      <c r="W19" s="11">
        <v>1</v>
      </c>
      <c r="X19" s="11">
        <v>0</v>
      </c>
      <c r="Y19" s="11">
        <v>0</v>
      </c>
      <c r="Z19" s="11">
        <v>1</v>
      </c>
      <c r="AA19" s="11">
        <v>0</v>
      </c>
      <c r="AB19" s="11">
        <v>2</v>
      </c>
      <c r="AC19" s="11">
        <v>0</v>
      </c>
      <c r="AD19" s="11">
        <v>4</v>
      </c>
      <c r="AE19" s="11">
        <v>2</v>
      </c>
      <c r="AF19" s="11">
        <v>0</v>
      </c>
      <c r="AG19" s="11">
        <v>0</v>
      </c>
      <c r="AH19" s="11">
        <v>139</v>
      </c>
      <c r="AI19" s="11">
        <v>147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9">
        <f t="shared" si="6"/>
        <v>99.11894273127754</v>
      </c>
      <c r="AS19" s="59">
        <f t="shared" si="7"/>
        <v>97.02643171806167</v>
      </c>
      <c r="AT19" s="59">
        <f t="shared" si="8"/>
        <v>0.11013215859030838</v>
      </c>
    </row>
    <row r="20" spans="1:46" ht="16.5" customHeight="1">
      <c r="A20" s="50" t="s">
        <v>58</v>
      </c>
      <c r="B20" s="19"/>
      <c r="C20" s="11">
        <f t="shared" si="3"/>
        <v>1339</v>
      </c>
      <c r="D20" s="46">
        <f t="shared" si="5"/>
        <v>624</v>
      </c>
      <c r="E20" s="46">
        <f t="shared" si="4"/>
        <v>715</v>
      </c>
      <c r="F20" s="11">
        <v>578</v>
      </c>
      <c r="G20" s="11">
        <v>676</v>
      </c>
      <c r="H20" s="11">
        <v>12</v>
      </c>
      <c r="I20" s="11">
        <v>14</v>
      </c>
      <c r="J20" s="11">
        <v>20</v>
      </c>
      <c r="K20" s="11">
        <v>13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5</v>
      </c>
      <c r="S20" s="11">
        <v>6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5</v>
      </c>
      <c r="AC20" s="11">
        <v>0</v>
      </c>
      <c r="AD20" s="11">
        <v>3</v>
      </c>
      <c r="AE20" s="11">
        <v>6</v>
      </c>
      <c r="AF20" s="11">
        <v>0</v>
      </c>
      <c r="AG20" s="11">
        <v>0</v>
      </c>
      <c r="AH20" s="11">
        <v>67</v>
      </c>
      <c r="AI20" s="11">
        <v>70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9">
        <f t="shared" si="6"/>
        <v>98.95444361463778</v>
      </c>
      <c r="AS20" s="59">
        <f t="shared" si="7"/>
        <v>96.48991784914115</v>
      </c>
      <c r="AT20" s="59">
        <f t="shared" si="8"/>
        <v>0.37341299477221807</v>
      </c>
    </row>
    <row r="21" spans="1:46" ht="16.5" customHeight="1">
      <c r="A21" s="50" t="s">
        <v>59</v>
      </c>
      <c r="B21" s="19"/>
      <c r="C21" s="11">
        <f t="shared" si="3"/>
        <v>1374</v>
      </c>
      <c r="D21" s="46">
        <f t="shared" si="5"/>
        <v>737</v>
      </c>
      <c r="E21" s="46">
        <f t="shared" si="4"/>
        <v>637</v>
      </c>
      <c r="F21" s="11">
        <v>692</v>
      </c>
      <c r="G21" s="11">
        <v>605</v>
      </c>
      <c r="H21" s="11">
        <v>14</v>
      </c>
      <c r="I21" s="11">
        <v>5</v>
      </c>
      <c r="J21" s="11">
        <v>18</v>
      </c>
      <c r="K21" s="11">
        <v>14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3</v>
      </c>
      <c r="S21" s="11">
        <v>7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6</v>
      </c>
      <c r="AC21" s="11">
        <v>1</v>
      </c>
      <c r="AD21" s="11">
        <v>4</v>
      </c>
      <c r="AE21" s="11">
        <v>5</v>
      </c>
      <c r="AF21" s="11">
        <v>0</v>
      </c>
      <c r="AG21" s="11">
        <v>0</v>
      </c>
      <c r="AH21" s="11">
        <v>32</v>
      </c>
      <c r="AI21" s="11">
        <v>36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9">
        <f t="shared" si="6"/>
        <v>98.83551673944687</v>
      </c>
      <c r="AS21" s="59">
        <f t="shared" si="7"/>
        <v>96.50655021834062</v>
      </c>
      <c r="AT21" s="59">
        <f t="shared" si="8"/>
        <v>0.5094614264919942</v>
      </c>
    </row>
    <row r="22" spans="1:46" ht="22.5" customHeight="1">
      <c r="A22" s="49" t="s">
        <v>60</v>
      </c>
      <c r="B22" s="19"/>
      <c r="C22" s="11">
        <f t="shared" si="3"/>
        <v>3310</v>
      </c>
      <c r="D22" s="46">
        <f>SUM(F22,H22,J22,L22,N22,P22,R22,T22,V22,X22,Z22,AB22,AD22,AF22)</f>
        <v>1772</v>
      </c>
      <c r="E22" s="46">
        <f t="shared" si="4"/>
        <v>1538</v>
      </c>
      <c r="F22" s="11">
        <v>1679</v>
      </c>
      <c r="G22" s="11">
        <v>1468</v>
      </c>
      <c r="H22" s="11">
        <v>20</v>
      </c>
      <c r="I22" s="11">
        <v>20</v>
      </c>
      <c r="J22" s="11">
        <v>27</v>
      </c>
      <c r="K22" s="11">
        <v>27</v>
      </c>
      <c r="L22" s="11">
        <v>0</v>
      </c>
      <c r="M22" s="11">
        <v>0</v>
      </c>
      <c r="N22" s="11">
        <v>0</v>
      </c>
      <c r="O22" s="11">
        <v>0</v>
      </c>
      <c r="P22" s="11">
        <v>3</v>
      </c>
      <c r="Q22" s="11">
        <v>1</v>
      </c>
      <c r="R22" s="11">
        <v>23</v>
      </c>
      <c r="S22" s="11">
        <v>13</v>
      </c>
      <c r="T22" s="11">
        <v>0</v>
      </c>
      <c r="U22" s="11">
        <v>5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6</v>
      </c>
      <c r="AC22" s="11">
        <v>1</v>
      </c>
      <c r="AD22" s="11">
        <v>14</v>
      </c>
      <c r="AE22" s="11">
        <v>3</v>
      </c>
      <c r="AF22" s="11">
        <v>0</v>
      </c>
      <c r="AG22" s="11">
        <v>0</v>
      </c>
      <c r="AH22" s="11">
        <v>80</v>
      </c>
      <c r="AI22" s="11">
        <v>65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9">
        <f t="shared" si="6"/>
        <v>99.12386706948641</v>
      </c>
      <c r="AS22" s="59">
        <f t="shared" si="7"/>
        <v>97.49244712990937</v>
      </c>
      <c r="AT22" s="59">
        <f t="shared" si="8"/>
        <v>0.21148036253776434</v>
      </c>
    </row>
    <row r="23" spans="1:46" ht="16.5" customHeight="1">
      <c r="A23" s="49" t="s">
        <v>61</v>
      </c>
      <c r="B23" s="19"/>
      <c r="C23" s="11">
        <f t="shared" si="3"/>
        <v>1810</v>
      </c>
      <c r="D23" s="46">
        <f t="shared" si="5"/>
        <v>972</v>
      </c>
      <c r="E23" s="46">
        <f t="shared" si="4"/>
        <v>838</v>
      </c>
      <c r="F23" s="11">
        <v>917</v>
      </c>
      <c r="G23" s="11">
        <v>802</v>
      </c>
      <c r="H23" s="11">
        <v>15</v>
      </c>
      <c r="I23" s="11">
        <v>13</v>
      </c>
      <c r="J23" s="11">
        <v>10</v>
      </c>
      <c r="K23" s="11">
        <v>8</v>
      </c>
      <c r="L23" s="11">
        <v>0</v>
      </c>
      <c r="M23" s="11">
        <v>0</v>
      </c>
      <c r="N23" s="11">
        <v>0</v>
      </c>
      <c r="O23" s="11">
        <v>0</v>
      </c>
      <c r="P23" s="11">
        <v>2</v>
      </c>
      <c r="Q23" s="11">
        <v>1</v>
      </c>
      <c r="R23" s="11">
        <v>11</v>
      </c>
      <c r="S23" s="11">
        <v>8</v>
      </c>
      <c r="T23" s="11">
        <v>1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3</v>
      </c>
      <c r="AA23" s="11">
        <v>0</v>
      </c>
      <c r="AB23" s="11">
        <v>6</v>
      </c>
      <c r="AC23" s="11">
        <v>1</v>
      </c>
      <c r="AD23" s="11">
        <v>7</v>
      </c>
      <c r="AE23" s="11">
        <v>5</v>
      </c>
      <c r="AF23" s="11">
        <v>0</v>
      </c>
      <c r="AG23" s="11">
        <v>0</v>
      </c>
      <c r="AH23" s="11">
        <v>52</v>
      </c>
      <c r="AI23" s="11">
        <v>38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9">
        <f t="shared" si="6"/>
        <v>98.7292817679558</v>
      </c>
      <c r="AS23" s="59">
        <f t="shared" si="7"/>
        <v>97.73480662983425</v>
      </c>
      <c r="AT23" s="59">
        <f t="shared" si="8"/>
        <v>0.3867403314917127</v>
      </c>
    </row>
    <row r="24" spans="1:46" ht="16.5" customHeight="1">
      <c r="A24" s="49" t="s">
        <v>62</v>
      </c>
      <c r="B24" s="19"/>
      <c r="C24" s="11">
        <f t="shared" si="3"/>
        <v>4786</v>
      </c>
      <c r="D24" s="46">
        <f t="shared" si="5"/>
        <v>2483</v>
      </c>
      <c r="E24" s="46">
        <f t="shared" si="4"/>
        <v>2303</v>
      </c>
      <c r="F24" s="11">
        <v>2227</v>
      </c>
      <c r="G24" s="11">
        <v>2105</v>
      </c>
      <c r="H24" s="11">
        <v>118</v>
      </c>
      <c r="I24" s="11">
        <v>83</v>
      </c>
      <c r="J24" s="11">
        <v>59</v>
      </c>
      <c r="K24" s="11">
        <v>60</v>
      </c>
      <c r="L24" s="11">
        <v>0</v>
      </c>
      <c r="M24" s="11">
        <v>0</v>
      </c>
      <c r="N24" s="11">
        <v>0</v>
      </c>
      <c r="O24" s="11">
        <v>0</v>
      </c>
      <c r="P24" s="11">
        <v>5</v>
      </c>
      <c r="Q24" s="11">
        <v>1</v>
      </c>
      <c r="R24" s="11">
        <v>28</v>
      </c>
      <c r="S24" s="11">
        <v>17</v>
      </c>
      <c r="T24" s="11">
        <v>3</v>
      </c>
      <c r="U24" s="11">
        <v>5</v>
      </c>
      <c r="V24" s="11">
        <v>0</v>
      </c>
      <c r="W24" s="11">
        <v>0</v>
      </c>
      <c r="X24" s="11">
        <v>2</v>
      </c>
      <c r="Y24" s="11">
        <v>1</v>
      </c>
      <c r="Z24" s="11">
        <v>0</v>
      </c>
      <c r="AA24" s="11">
        <v>0</v>
      </c>
      <c r="AB24" s="11">
        <v>18</v>
      </c>
      <c r="AC24" s="11">
        <v>5</v>
      </c>
      <c r="AD24" s="11">
        <v>23</v>
      </c>
      <c r="AE24" s="11">
        <v>26</v>
      </c>
      <c r="AF24" s="11">
        <v>0</v>
      </c>
      <c r="AG24" s="11">
        <v>0</v>
      </c>
      <c r="AH24" s="11">
        <v>349</v>
      </c>
      <c r="AI24" s="11">
        <v>394</v>
      </c>
      <c r="AJ24" s="58">
        <v>1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9">
        <f t="shared" si="6"/>
        <v>98.26577517760133</v>
      </c>
      <c r="AS24" s="59">
        <f t="shared" si="7"/>
        <v>95.77935645633097</v>
      </c>
      <c r="AT24" s="59">
        <f t="shared" si="8"/>
        <v>0.5014625992478061</v>
      </c>
    </row>
    <row r="25" spans="1:46" ht="16.5" customHeight="1">
      <c r="A25" s="49" t="s">
        <v>63</v>
      </c>
      <c r="B25" s="19"/>
      <c r="C25" s="11">
        <f t="shared" si="3"/>
        <v>747</v>
      </c>
      <c r="D25" s="46">
        <f t="shared" si="5"/>
        <v>395</v>
      </c>
      <c r="E25" s="46">
        <f t="shared" si="4"/>
        <v>352</v>
      </c>
      <c r="F25" s="11">
        <v>359</v>
      </c>
      <c r="G25" s="11">
        <v>333</v>
      </c>
      <c r="H25" s="11">
        <v>19</v>
      </c>
      <c r="I25" s="11">
        <v>8</v>
      </c>
      <c r="J25" s="11">
        <v>3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5</v>
      </c>
      <c r="S25" s="11">
        <v>5</v>
      </c>
      <c r="T25" s="11">
        <v>0</v>
      </c>
      <c r="U25" s="11">
        <v>2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3</v>
      </c>
      <c r="AC25" s="11">
        <v>0</v>
      </c>
      <c r="AD25" s="11">
        <v>4</v>
      </c>
      <c r="AE25" s="11">
        <v>2</v>
      </c>
      <c r="AF25" s="11">
        <v>0</v>
      </c>
      <c r="AG25" s="11">
        <v>0</v>
      </c>
      <c r="AH25" s="11">
        <v>26</v>
      </c>
      <c r="AI25" s="11">
        <v>12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9">
        <f t="shared" si="6"/>
        <v>98.52744310575636</v>
      </c>
      <c r="AS25" s="59">
        <f t="shared" si="7"/>
        <v>97.85809906291834</v>
      </c>
      <c r="AT25" s="59">
        <f>(AB25+AC25+AJ25+AK25+AL25+AM25+AN25+AO25+AP25+AQ25)/C25*100</f>
        <v>0.4016064257028112</v>
      </c>
    </row>
    <row r="26" spans="1:46" ht="16.5" customHeight="1">
      <c r="A26" s="49" t="s">
        <v>64</v>
      </c>
      <c r="B26" s="19"/>
      <c r="C26" s="11">
        <f t="shared" si="3"/>
        <v>623</v>
      </c>
      <c r="D26" s="46">
        <f t="shared" si="5"/>
        <v>319</v>
      </c>
      <c r="E26" s="46">
        <f t="shared" si="4"/>
        <v>304</v>
      </c>
      <c r="F26" s="11">
        <v>306</v>
      </c>
      <c r="G26" s="11">
        <v>295</v>
      </c>
      <c r="H26" s="11">
        <v>1</v>
      </c>
      <c r="I26" s="11">
        <v>1</v>
      </c>
      <c r="J26" s="11">
        <v>3</v>
      </c>
      <c r="K26" s="11">
        <v>3</v>
      </c>
      <c r="L26" s="11">
        <v>0</v>
      </c>
      <c r="M26" s="11">
        <v>0</v>
      </c>
      <c r="N26" s="11">
        <v>0</v>
      </c>
      <c r="O26" s="11">
        <v>0</v>
      </c>
      <c r="P26" s="11">
        <v>2</v>
      </c>
      <c r="Q26" s="11">
        <v>0</v>
      </c>
      <c r="R26" s="11">
        <v>5</v>
      </c>
      <c r="S26" s="11">
        <v>3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2</v>
      </c>
      <c r="AE26" s="11">
        <v>2</v>
      </c>
      <c r="AF26" s="11">
        <v>0</v>
      </c>
      <c r="AG26" s="11">
        <v>0</v>
      </c>
      <c r="AH26" s="11">
        <v>10</v>
      </c>
      <c r="AI26" s="11">
        <v>3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9">
        <f t="shared" si="6"/>
        <v>99.35794542536117</v>
      </c>
      <c r="AS26" s="59">
        <f t="shared" si="7"/>
        <v>98.3948635634029</v>
      </c>
      <c r="AT26" s="59">
        <f t="shared" si="8"/>
        <v>0</v>
      </c>
    </row>
    <row r="27" spans="1:46" ht="22.5" customHeight="1">
      <c r="A27" s="49" t="s">
        <v>65</v>
      </c>
      <c r="B27" s="19"/>
      <c r="C27" s="11">
        <f t="shared" si="3"/>
        <v>2706</v>
      </c>
      <c r="D27" s="46">
        <f t="shared" si="5"/>
        <v>1346</v>
      </c>
      <c r="E27" s="46">
        <f t="shared" si="4"/>
        <v>1360</v>
      </c>
      <c r="F27" s="11">
        <v>1251</v>
      </c>
      <c r="G27" s="11">
        <v>1262</v>
      </c>
      <c r="H27" s="11">
        <v>21</v>
      </c>
      <c r="I27" s="11">
        <v>33</v>
      </c>
      <c r="J27" s="11">
        <v>41</v>
      </c>
      <c r="K27" s="11">
        <v>43</v>
      </c>
      <c r="L27" s="11">
        <v>0</v>
      </c>
      <c r="M27" s="11">
        <v>0</v>
      </c>
      <c r="N27" s="11">
        <v>0</v>
      </c>
      <c r="O27" s="11">
        <v>0</v>
      </c>
      <c r="P27" s="11">
        <v>4</v>
      </c>
      <c r="Q27" s="11">
        <v>2</v>
      </c>
      <c r="R27" s="11">
        <v>15</v>
      </c>
      <c r="S27" s="11">
        <v>6</v>
      </c>
      <c r="T27" s="11">
        <v>0</v>
      </c>
      <c r="U27" s="11">
        <v>1</v>
      </c>
      <c r="V27" s="11">
        <v>0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5</v>
      </c>
      <c r="AC27" s="11">
        <v>2</v>
      </c>
      <c r="AD27" s="11">
        <v>9</v>
      </c>
      <c r="AE27" s="11">
        <v>10</v>
      </c>
      <c r="AF27" s="11">
        <v>0</v>
      </c>
      <c r="AG27" s="11">
        <v>0</v>
      </c>
      <c r="AH27" s="11">
        <v>193</v>
      </c>
      <c r="AI27" s="11">
        <v>225</v>
      </c>
      <c r="AJ27" s="58">
        <v>1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9">
        <f t="shared" si="6"/>
        <v>98.96526237989653</v>
      </c>
      <c r="AS27" s="59">
        <f t="shared" si="7"/>
        <v>95.8610495195861</v>
      </c>
      <c r="AT27" s="59">
        <f t="shared" si="8"/>
        <v>0.29563932002956395</v>
      </c>
    </row>
    <row r="28" spans="1:46" ht="16.5" customHeight="1">
      <c r="A28" s="49" t="s">
        <v>66</v>
      </c>
      <c r="B28" s="19"/>
      <c r="C28" s="11">
        <f t="shared" si="3"/>
        <v>779</v>
      </c>
      <c r="D28" s="46">
        <f t="shared" si="5"/>
        <v>426</v>
      </c>
      <c r="E28" s="46">
        <f t="shared" si="4"/>
        <v>353</v>
      </c>
      <c r="F28" s="11">
        <v>405</v>
      </c>
      <c r="G28" s="11">
        <v>335</v>
      </c>
      <c r="H28" s="11">
        <v>5</v>
      </c>
      <c r="I28" s="11">
        <v>3</v>
      </c>
      <c r="J28" s="11">
        <v>10</v>
      </c>
      <c r="K28" s="11">
        <v>12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4</v>
      </c>
      <c r="S28" s="11">
        <v>2</v>
      </c>
      <c r="T28" s="11">
        <v>0</v>
      </c>
      <c r="U28" s="11">
        <v>1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1</v>
      </c>
      <c r="AE28" s="11">
        <v>0</v>
      </c>
      <c r="AF28" s="11">
        <v>0</v>
      </c>
      <c r="AG28" s="11">
        <v>0</v>
      </c>
      <c r="AH28" s="11">
        <v>25</v>
      </c>
      <c r="AI28" s="11">
        <v>32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9">
        <f t="shared" si="6"/>
        <v>99.74326059050064</v>
      </c>
      <c r="AS28" s="59">
        <f t="shared" si="7"/>
        <v>96.9191270860077</v>
      </c>
      <c r="AT28" s="59">
        <f t="shared" si="8"/>
        <v>0</v>
      </c>
    </row>
    <row r="29" spans="1:46" ht="16.5" customHeight="1">
      <c r="A29" s="49" t="s">
        <v>67</v>
      </c>
      <c r="B29" s="19"/>
      <c r="C29" s="11">
        <f t="shared" si="3"/>
        <v>1129</v>
      </c>
      <c r="D29" s="46">
        <f t="shared" si="5"/>
        <v>580</v>
      </c>
      <c r="E29" s="46">
        <f t="shared" si="4"/>
        <v>549</v>
      </c>
      <c r="F29" s="11">
        <v>530</v>
      </c>
      <c r="G29" s="11">
        <v>504</v>
      </c>
      <c r="H29" s="11">
        <v>13</v>
      </c>
      <c r="I29" s="11">
        <v>15</v>
      </c>
      <c r="J29" s="11">
        <v>11</v>
      </c>
      <c r="K29" s="11">
        <v>15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0</v>
      </c>
      <c r="R29" s="11">
        <v>13</v>
      </c>
      <c r="S29" s="11">
        <v>6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0</v>
      </c>
      <c r="AB29" s="11">
        <v>5</v>
      </c>
      <c r="AC29" s="11">
        <v>1</v>
      </c>
      <c r="AD29" s="11">
        <v>5</v>
      </c>
      <c r="AE29" s="11">
        <v>8</v>
      </c>
      <c r="AF29" s="11">
        <v>0</v>
      </c>
      <c r="AG29" s="11">
        <v>0</v>
      </c>
      <c r="AH29" s="11">
        <v>65</v>
      </c>
      <c r="AI29" s="11">
        <v>34</v>
      </c>
      <c r="AJ29" s="58">
        <v>1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9">
        <f t="shared" si="6"/>
        <v>98.22852081488043</v>
      </c>
      <c r="AS29" s="59">
        <f t="shared" si="7"/>
        <v>95.92559787422498</v>
      </c>
      <c r="AT29" s="59">
        <f t="shared" si="8"/>
        <v>0.6200177147918512</v>
      </c>
    </row>
    <row r="30" spans="1:46" ht="16.5" customHeight="1">
      <c r="A30" s="49" t="s">
        <v>68</v>
      </c>
      <c r="B30" s="19"/>
      <c r="C30" s="11">
        <f t="shared" si="3"/>
        <v>816</v>
      </c>
      <c r="D30" s="46">
        <f t="shared" si="5"/>
        <v>418</v>
      </c>
      <c r="E30" s="46">
        <f t="shared" si="4"/>
        <v>398</v>
      </c>
      <c r="F30" s="11">
        <v>402</v>
      </c>
      <c r="G30" s="11">
        <v>362</v>
      </c>
      <c r="H30" s="11">
        <v>7</v>
      </c>
      <c r="I30" s="11">
        <v>17</v>
      </c>
      <c r="J30" s="11">
        <v>3</v>
      </c>
      <c r="K30" s="11">
        <v>11</v>
      </c>
      <c r="L30" s="11">
        <v>0</v>
      </c>
      <c r="M30" s="11">
        <v>0</v>
      </c>
      <c r="N30" s="11">
        <v>0</v>
      </c>
      <c r="O30" s="11">
        <v>0</v>
      </c>
      <c r="P30" s="11">
        <v>2</v>
      </c>
      <c r="Q30" s="11">
        <v>1</v>
      </c>
      <c r="R30" s="11">
        <v>1</v>
      </c>
      <c r="S30" s="11">
        <v>4</v>
      </c>
      <c r="T30" s="11">
        <v>1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1</v>
      </c>
      <c r="AD30" s="11">
        <v>1</v>
      </c>
      <c r="AE30" s="11">
        <v>2</v>
      </c>
      <c r="AF30" s="11">
        <v>0</v>
      </c>
      <c r="AG30" s="11">
        <v>0</v>
      </c>
      <c r="AH30" s="11">
        <v>20</v>
      </c>
      <c r="AI30" s="11">
        <v>24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9">
        <f t="shared" si="6"/>
        <v>99.26470588235294</v>
      </c>
      <c r="AS30" s="59">
        <f t="shared" si="7"/>
        <v>97.54901960784314</v>
      </c>
      <c r="AT30" s="59">
        <f t="shared" si="8"/>
        <v>0.24509803921568626</v>
      </c>
    </row>
    <row r="31" spans="1:46" ht="16.5" customHeight="1">
      <c r="A31" s="49" t="s">
        <v>69</v>
      </c>
      <c r="B31" s="19"/>
      <c r="C31" s="11">
        <f t="shared" si="3"/>
        <v>783</v>
      </c>
      <c r="D31" s="46">
        <f t="shared" si="5"/>
        <v>423</v>
      </c>
      <c r="E31" s="46">
        <f t="shared" si="4"/>
        <v>360</v>
      </c>
      <c r="F31" s="11">
        <v>406</v>
      </c>
      <c r="G31" s="11">
        <v>345</v>
      </c>
      <c r="H31" s="11">
        <v>6</v>
      </c>
      <c r="I31" s="11">
        <v>5</v>
      </c>
      <c r="J31" s="11">
        <v>6</v>
      </c>
      <c r="K31" s="11">
        <v>7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2</v>
      </c>
      <c r="S31" s="11">
        <v>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2</v>
      </c>
      <c r="AC31" s="11">
        <v>0</v>
      </c>
      <c r="AD31" s="11">
        <v>1</v>
      </c>
      <c r="AE31" s="11">
        <v>2</v>
      </c>
      <c r="AF31" s="11">
        <v>0</v>
      </c>
      <c r="AG31" s="11">
        <v>0</v>
      </c>
      <c r="AH31" s="11">
        <v>10</v>
      </c>
      <c r="AI31" s="11">
        <v>8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9">
        <f t="shared" si="6"/>
        <v>99.36143039591315</v>
      </c>
      <c r="AS31" s="59">
        <f t="shared" si="7"/>
        <v>97.70114942528735</v>
      </c>
      <c r="AT31" s="59">
        <f t="shared" si="8"/>
        <v>0.2554278416347382</v>
      </c>
    </row>
    <row r="32" spans="1:46" ht="22.5" customHeight="1">
      <c r="A32" s="49" t="s">
        <v>70</v>
      </c>
      <c r="B32" s="19"/>
      <c r="C32" s="11">
        <f t="shared" si="3"/>
        <v>2111</v>
      </c>
      <c r="D32" s="46">
        <f t="shared" si="5"/>
        <v>1078</v>
      </c>
      <c r="E32" s="46">
        <f t="shared" si="4"/>
        <v>1033</v>
      </c>
      <c r="F32" s="11">
        <v>996</v>
      </c>
      <c r="G32" s="11">
        <v>975</v>
      </c>
      <c r="H32" s="11">
        <v>26</v>
      </c>
      <c r="I32" s="11">
        <v>9</v>
      </c>
      <c r="J32" s="11">
        <v>31</v>
      </c>
      <c r="K32" s="11">
        <v>23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12</v>
      </c>
      <c r="S32" s="11">
        <v>14</v>
      </c>
      <c r="T32" s="11">
        <v>1</v>
      </c>
      <c r="U32" s="11">
        <v>3</v>
      </c>
      <c r="V32" s="11">
        <v>0</v>
      </c>
      <c r="W32" s="11">
        <v>0</v>
      </c>
      <c r="X32" s="11">
        <v>0</v>
      </c>
      <c r="Y32" s="11">
        <v>1</v>
      </c>
      <c r="Z32" s="11">
        <v>0</v>
      </c>
      <c r="AA32" s="11">
        <v>0</v>
      </c>
      <c r="AB32" s="11">
        <v>4</v>
      </c>
      <c r="AC32" s="11">
        <v>1</v>
      </c>
      <c r="AD32" s="11">
        <v>7</v>
      </c>
      <c r="AE32" s="11">
        <v>7</v>
      </c>
      <c r="AF32" s="11">
        <v>0</v>
      </c>
      <c r="AG32" s="11">
        <v>0</v>
      </c>
      <c r="AH32" s="11">
        <v>90</v>
      </c>
      <c r="AI32" s="11">
        <v>69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9">
        <f t="shared" si="6"/>
        <v>98.86309805779251</v>
      </c>
      <c r="AS32" s="59">
        <f t="shared" si="7"/>
        <v>96.30506868782568</v>
      </c>
      <c r="AT32" s="59">
        <f t="shared" si="8"/>
        <v>0.23685457129322599</v>
      </c>
    </row>
    <row r="33" spans="1:46" ht="16.5" customHeight="1">
      <c r="A33" s="49" t="s">
        <v>71</v>
      </c>
      <c r="B33" s="19"/>
      <c r="C33" s="11">
        <f t="shared" si="3"/>
        <v>1412</v>
      </c>
      <c r="D33" s="46">
        <f t="shared" si="5"/>
        <v>711</v>
      </c>
      <c r="E33" s="46">
        <f t="shared" si="4"/>
        <v>701</v>
      </c>
      <c r="F33" s="11">
        <v>652</v>
      </c>
      <c r="G33" s="11">
        <v>626</v>
      </c>
      <c r="H33" s="11">
        <v>35</v>
      </c>
      <c r="I33" s="11">
        <v>41</v>
      </c>
      <c r="J33" s="11">
        <v>14</v>
      </c>
      <c r="K33" s="11">
        <v>18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4</v>
      </c>
      <c r="S33" s="11">
        <v>6</v>
      </c>
      <c r="T33" s="11">
        <v>0</v>
      </c>
      <c r="U33" s="11">
        <v>3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2</v>
      </c>
      <c r="AC33" s="11">
        <v>0</v>
      </c>
      <c r="AD33" s="11">
        <v>3</v>
      </c>
      <c r="AE33" s="11">
        <v>7</v>
      </c>
      <c r="AF33" s="11">
        <v>0</v>
      </c>
      <c r="AG33" s="11">
        <v>0</v>
      </c>
      <c r="AH33" s="11">
        <v>59</v>
      </c>
      <c r="AI33" s="11">
        <v>70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9">
        <f t="shared" si="6"/>
        <v>98.93767705382436</v>
      </c>
      <c r="AS33" s="59">
        <f t="shared" si="7"/>
        <v>96.671388101983</v>
      </c>
      <c r="AT33" s="59">
        <f t="shared" si="8"/>
        <v>0.141643059490085</v>
      </c>
    </row>
    <row r="34" spans="1:46" ht="16.5" customHeight="1">
      <c r="A34" s="49" t="s">
        <v>72</v>
      </c>
      <c r="B34" s="19"/>
      <c r="C34" s="11">
        <f t="shared" si="3"/>
        <v>523</v>
      </c>
      <c r="D34" s="46">
        <f t="shared" si="5"/>
        <v>265</v>
      </c>
      <c r="E34" s="46">
        <f t="shared" si="4"/>
        <v>258</v>
      </c>
      <c r="F34" s="11">
        <v>239</v>
      </c>
      <c r="G34" s="11">
        <v>242</v>
      </c>
      <c r="H34" s="11">
        <v>10</v>
      </c>
      <c r="I34" s="11">
        <v>10</v>
      </c>
      <c r="J34" s="11">
        <v>1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9</v>
      </c>
      <c r="S34" s="11">
        <v>1</v>
      </c>
      <c r="T34" s="11">
        <v>0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</v>
      </c>
      <c r="AC34" s="11">
        <v>0</v>
      </c>
      <c r="AD34" s="11">
        <v>3</v>
      </c>
      <c r="AE34" s="11">
        <v>2</v>
      </c>
      <c r="AF34" s="11">
        <v>0</v>
      </c>
      <c r="AG34" s="11">
        <v>0</v>
      </c>
      <c r="AH34" s="11">
        <v>53</v>
      </c>
      <c r="AI34" s="11">
        <v>34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9">
        <f t="shared" si="6"/>
        <v>98.2791586998088</v>
      </c>
      <c r="AS34" s="59">
        <f t="shared" si="7"/>
        <v>97.89674952198853</v>
      </c>
      <c r="AT34" s="59">
        <f t="shared" si="8"/>
        <v>0.3824091778202677</v>
      </c>
    </row>
    <row r="35" spans="1:46" ht="16.5" customHeight="1">
      <c r="A35" s="49" t="s">
        <v>73</v>
      </c>
      <c r="B35" s="19"/>
      <c r="C35" s="11">
        <f t="shared" si="3"/>
        <v>1040</v>
      </c>
      <c r="D35" s="46">
        <f t="shared" si="5"/>
        <v>528</v>
      </c>
      <c r="E35" s="46">
        <f t="shared" si="4"/>
        <v>512</v>
      </c>
      <c r="F35" s="11">
        <v>499</v>
      </c>
      <c r="G35" s="11">
        <v>482</v>
      </c>
      <c r="H35" s="11">
        <v>13</v>
      </c>
      <c r="I35" s="11">
        <v>14</v>
      </c>
      <c r="J35" s="11">
        <v>5</v>
      </c>
      <c r="K35" s="11">
        <v>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5</v>
      </c>
      <c r="S35" s="11">
        <v>7</v>
      </c>
      <c r="T35" s="11">
        <v>0</v>
      </c>
      <c r="U35" s="11">
        <v>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1</v>
      </c>
      <c r="AD35" s="11">
        <v>6</v>
      </c>
      <c r="AE35" s="11">
        <v>3</v>
      </c>
      <c r="AF35" s="11">
        <v>0</v>
      </c>
      <c r="AG35" s="11">
        <v>0</v>
      </c>
      <c r="AH35" s="11">
        <v>25</v>
      </c>
      <c r="AI35" s="11">
        <v>27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9">
        <f t="shared" si="6"/>
        <v>98.9423076923077</v>
      </c>
      <c r="AS35" s="59">
        <f t="shared" si="7"/>
        <v>98.07692307692307</v>
      </c>
      <c r="AT35" s="59">
        <f t="shared" si="8"/>
        <v>0.09615384615384616</v>
      </c>
    </row>
    <row r="36" spans="1:46" ht="16.5" customHeight="1">
      <c r="A36" s="49" t="s">
        <v>74</v>
      </c>
      <c r="B36" s="19"/>
      <c r="C36" s="11">
        <f t="shared" si="3"/>
        <v>1363</v>
      </c>
      <c r="D36" s="46">
        <f t="shared" si="5"/>
        <v>705</v>
      </c>
      <c r="E36" s="46">
        <f t="shared" si="4"/>
        <v>658</v>
      </c>
      <c r="F36" s="11">
        <v>666</v>
      </c>
      <c r="G36" s="11">
        <v>631</v>
      </c>
      <c r="H36" s="11">
        <v>13</v>
      </c>
      <c r="I36" s="11">
        <v>16</v>
      </c>
      <c r="J36" s="11">
        <v>6</v>
      </c>
      <c r="K36" s="11">
        <v>2</v>
      </c>
      <c r="L36" s="11">
        <v>0</v>
      </c>
      <c r="M36" s="11">
        <v>0</v>
      </c>
      <c r="N36" s="11">
        <v>0</v>
      </c>
      <c r="O36" s="11">
        <v>0</v>
      </c>
      <c r="P36" s="11">
        <v>7</v>
      </c>
      <c r="Q36" s="11">
        <v>0</v>
      </c>
      <c r="R36" s="11">
        <v>10</v>
      </c>
      <c r="S36" s="11">
        <v>3</v>
      </c>
      <c r="T36" s="11">
        <v>2</v>
      </c>
      <c r="U36" s="11">
        <v>1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1</v>
      </c>
      <c r="AE36" s="11">
        <v>5</v>
      </c>
      <c r="AF36" s="11">
        <v>0</v>
      </c>
      <c r="AG36" s="11">
        <v>0</v>
      </c>
      <c r="AH36" s="11">
        <v>39</v>
      </c>
      <c r="AI36" s="11">
        <v>24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9">
        <f t="shared" si="6"/>
        <v>99.33969185619956</v>
      </c>
      <c r="AS36" s="59">
        <f t="shared" si="7"/>
        <v>98.75275128393251</v>
      </c>
      <c r="AT36" s="59">
        <f t="shared" si="8"/>
        <v>0</v>
      </c>
    </row>
    <row r="37" spans="1:46" ht="22.5" customHeight="1">
      <c r="A37" s="49" t="s">
        <v>75</v>
      </c>
      <c r="B37" s="19"/>
      <c r="C37" s="11">
        <f t="shared" si="3"/>
        <v>2158</v>
      </c>
      <c r="D37" s="46">
        <f t="shared" si="5"/>
        <v>1096</v>
      </c>
      <c r="E37" s="46">
        <f t="shared" si="4"/>
        <v>1062</v>
      </c>
      <c r="F37" s="11">
        <v>1023</v>
      </c>
      <c r="G37" s="11">
        <v>1014</v>
      </c>
      <c r="H37" s="11">
        <v>22</v>
      </c>
      <c r="I37" s="11">
        <v>16</v>
      </c>
      <c r="J37" s="11">
        <v>14</v>
      </c>
      <c r="K37" s="11">
        <v>10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21</v>
      </c>
      <c r="S37" s="11">
        <v>9</v>
      </c>
      <c r="T37" s="11">
        <v>0</v>
      </c>
      <c r="U37" s="11">
        <v>2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9</v>
      </c>
      <c r="AC37" s="11">
        <v>2</v>
      </c>
      <c r="AD37" s="11">
        <v>5</v>
      </c>
      <c r="AE37" s="11">
        <v>9</v>
      </c>
      <c r="AF37" s="11">
        <v>0</v>
      </c>
      <c r="AG37" s="11">
        <v>0</v>
      </c>
      <c r="AH37" s="11">
        <v>44</v>
      </c>
      <c r="AI37" s="11">
        <v>53</v>
      </c>
      <c r="AJ37" s="58">
        <v>1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9">
        <f t="shared" si="6"/>
        <v>98.74884151992586</v>
      </c>
      <c r="AS37" s="59">
        <f t="shared" si="7"/>
        <v>97.63670064874884</v>
      </c>
      <c r="AT37" s="59">
        <f t="shared" si="8"/>
        <v>0.5560704355885079</v>
      </c>
    </row>
    <row r="38" spans="1:46" ht="16.5" customHeight="1">
      <c r="A38" s="49" t="s">
        <v>76</v>
      </c>
      <c r="B38" s="19"/>
      <c r="C38" s="11">
        <f t="shared" si="3"/>
        <v>2231</v>
      </c>
      <c r="D38" s="46">
        <f t="shared" si="5"/>
        <v>1179</v>
      </c>
      <c r="E38" s="46">
        <f t="shared" si="4"/>
        <v>1052</v>
      </c>
      <c r="F38" s="11">
        <v>1054</v>
      </c>
      <c r="G38" s="11">
        <v>984</v>
      </c>
      <c r="H38" s="11">
        <v>35</v>
      </c>
      <c r="I38" s="11">
        <v>20</v>
      </c>
      <c r="J38" s="11">
        <v>46</v>
      </c>
      <c r="K38" s="11">
        <v>25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14</v>
      </c>
      <c r="S38" s="11">
        <v>9</v>
      </c>
      <c r="T38" s="11">
        <v>1</v>
      </c>
      <c r="U38" s="11">
        <v>2</v>
      </c>
      <c r="V38" s="11">
        <v>1</v>
      </c>
      <c r="W38" s="11">
        <v>0</v>
      </c>
      <c r="X38" s="11">
        <v>0</v>
      </c>
      <c r="Y38" s="11">
        <v>3</v>
      </c>
      <c r="Z38" s="11">
        <v>0</v>
      </c>
      <c r="AA38" s="11">
        <v>0</v>
      </c>
      <c r="AB38" s="11">
        <v>19</v>
      </c>
      <c r="AC38" s="11">
        <v>2</v>
      </c>
      <c r="AD38" s="11">
        <v>6</v>
      </c>
      <c r="AE38" s="11">
        <v>7</v>
      </c>
      <c r="AF38" s="11">
        <v>0</v>
      </c>
      <c r="AG38" s="11">
        <v>0</v>
      </c>
      <c r="AH38" s="11">
        <v>152</v>
      </c>
      <c r="AI38" s="11">
        <v>171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9">
        <f t="shared" si="6"/>
        <v>98.16225907664725</v>
      </c>
      <c r="AS38" s="59">
        <f t="shared" si="7"/>
        <v>94.97982967279248</v>
      </c>
      <c r="AT38" s="59">
        <f t="shared" si="8"/>
        <v>0.9412819363514119</v>
      </c>
    </row>
    <row r="39" spans="1:46" ht="16.5" customHeight="1">
      <c r="A39" s="49" t="s">
        <v>77</v>
      </c>
      <c r="B39" s="19"/>
      <c r="C39" s="11">
        <f t="shared" si="3"/>
        <v>3250</v>
      </c>
      <c r="D39" s="46">
        <f t="shared" si="5"/>
        <v>1660</v>
      </c>
      <c r="E39" s="46">
        <f t="shared" si="4"/>
        <v>1590</v>
      </c>
      <c r="F39" s="11">
        <v>1522</v>
      </c>
      <c r="G39" s="11">
        <v>1494</v>
      </c>
      <c r="H39" s="11">
        <v>33</v>
      </c>
      <c r="I39" s="11">
        <v>13</v>
      </c>
      <c r="J39" s="11">
        <v>61</v>
      </c>
      <c r="K39" s="11">
        <v>50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11">
        <v>22</v>
      </c>
      <c r="S39" s="11">
        <v>14</v>
      </c>
      <c r="T39" s="11">
        <v>0</v>
      </c>
      <c r="U39" s="11">
        <v>4</v>
      </c>
      <c r="V39" s="11">
        <v>1</v>
      </c>
      <c r="W39" s="11">
        <v>2</v>
      </c>
      <c r="X39" s="11">
        <v>0</v>
      </c>
      <c r="Y39" s="11">
        <v>1</v>
      </c>
      <c r="Z39" s="11">
        <v>0</v>
      </c>
      <c r="AA39" s="11">
        <v>0</v>
      </c>
      <c r="AB39" s="11">
        <v>11</v>
      </c>
      <c r="AC39" s="11">
        <v>1</v>
      </c>
      <c r="AD39" s="11">
        <v>9</v>
      </c>
      <c r="AE39" s="11">
        <v>11</v>
      </c>
      <c r="AF39" s="11">
        <v>0</v>
      </c>
      <c r="AG39" s="11">
        <v>0</v>
      </c>
      <c r="AH39" s="11">
        <v>146</v>
      </c>
      <c r="AI39" s="11">
        <v>166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9">
        <f t="shared" si="6"/>
        <v>98.76923076923076</v>
      </c>
      <c r="AS39" s="59">
        <f t="shared" si="7"/>
        <v>95.35384615384615</v>
      </c>
      <c r="AT39" s="59">
        <f t="shared" si="8"/>
        <v>0.3692307692307692</v>
      </c>
    </row>
    <row r="40" spans="1:46" ht="16.5" customHeight="1">
      <c r="A40" s="49" t="s">
        <v>78</v>
      </c>
      <c r="B40" s="19"/>
      <c r="C40" s="11">
        <f t="shared" si="3"/>
        <v>478</v>
      </c>
      <c r="D40" s="46">
        <f t="shared" si="5"/>
        <v>232</v>
      </c>
      <c r="E40" s="46">
        <f t="shared" si="4"/>
        <v>246</v>
      </c>
      <c r="F40" s="11">
        <v>213</v>
      </c>
      <c r="G40" s="11">
        <v>227</v>
      </c>
      <c r="H40" s="11">
        <v>7</v>
      </c>
      <c r="I40" s="11">
        <v>11</v>
      </c>
      <c r="J40" s="11">
        <v>7</v>
      </c>
      <c r="K40" s="11">
        <v>5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2</v>
      </c>
      <c r="S40" s="11">
        <v>0</v>
      </c>
      <c r="T40" s="11">
        <v>0</v>
      </c>
      <c r="U40" s="11">
        <v>2</v>
      </c>
      <c r="V40" s="11">
        <v>0</v>
      </c>
      <c r="W40" s="11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0</v>
      </c>
      <c r="AE40" s="11">
        <v>1</v>
      </c>
      <c r="AF40" s="11">
        <v>0</v>
      </c>
      <c r="AG40" s="11">
        <v>0</v>
      </c>
      <c r="AH40" s="11">
        <v>41</v>
      </c>
      <c r="AI40" s="11">
        <v>43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9">
        <f>(F40+G40+H40+I40+J40+K40+L40+M40+N40+O40+P40+Q40+R40+S40)/C40*100</f>
        <v>98.9539748953975</v>
      </c>
      <c r="AS40" s="59">
        <f t="shared" si="7"/>
        <v>96.44351464435147</v>
      </c>
      <c r="AT40" s="59">
        <f t="shared" si="8"/>
        <v>0.20920502092050208</v>
      </c>
    </row>
    <row r="41" spans="1:46" ht="16.5" customHeight="1">
      <c r="A41" s="49" t="s">
        <v>79</v>
      </c>
      <c r="B41" s="19"/>
      <c r="C41" s="11">
        <f t="shared" si="3"/>
        <v>1031</v>
      </c>
      <c r="D41" s="46">
        <f t="shared" si="5"/>
        <v>535</v>
      </c>
      <c r="E41" s="46">
        <f t="shared" si="4"/>
        <v>496</v>
      </c>
      <c r="F41" s="11">
        <v>476</v>
      </c>
      <c r="G41" s="11">
        <v>444</v>
      </c>
      <c r="H41" s="11">
        <v>30</v>
      </c>
      <c r="I41" s="11">
        <v>32</v>
      </c>
      <c r="J41" s="11">
        <v>13</v>
      </c>
      <c r="K41" s="11">
        <v>17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1</v>
      </c>
      <c r="R41" s="11">
        <v>8</v>
      </c>
      <c r="S41" s="11">
        <v>1</v>
      </c>
      <c r="T41" s="11">
        <v>1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1</v>
      </c>
      <c r="AC41" s="11">
        <v>0</v>
      </c>
      <c r="AD41" s="11">
        <v>5</v>
      </c>
      <c r="AE41" s="11">
        <v>1</v>
      </c>
      <c r="AF41" s="11">
        <v>0</v>
      </c>
      <c r="AG41" s="11">
        <v>0</v>
      </c>
      <c r="AH41" s="11">
        <v>76</v>
      </c>
      <c r="AI41" s="11">
        <v>86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9">
        <f t="shared" si="6"/>
        <v>99.22405431619786</v>
      </c>
      <c r="AS41" s="59">
        <f t="shared" si="7"/>
        <v>96.31425800193986</v>
      </c>
      <c r="AT41" s="59">
        <f t="shared" si="8"/>
        <v>0.09699321047526674</v>
      </c>
    </row>
    <row r="42" spans="1:46" ht="22.5" customHeight="1">
      <c r="A42" s="49" t="s">
        <v>80</v>
      </c>
      <c r="B42" s="19"/>
      <c r="C42" s="11">
        <f t="shared" si="3"/>
        <v>1333</v>
      </c>
      <c r="D42" s="46">
        <f t="shared" si="5"/>
        <v>678</v>
      </c>
      <c r="E42" s="46">
        <f t="shared" si="4"/>
        <v>655</v>
      </c>
      <c r="F42" s="11">
        <v>611</v>
      </c>
      <c r="G42" s="11">
        <v>607</v>
      </c>
      <c r="H42" s="11">
        <v>28</v>
      </c>
      <c r="I42" s="11">
        <v>18</v>
      </c>
      <c r="J42" s="11">
        <v>22</v>
      </c>
      <c r="K42" s="11">
        <v>23</v>
      </c>
      <c r="L42" s="11">
        <v>0</v>
      </c>
      <c r="M42" s="11">
        <v>0</v>
      </c>
      <c r="N42" s="11">
        <v>0</v>
      </c>
      <c r="O42" s="11">
        <v>0</v>
      </c>
      <c r="P42" s="11">
        <v>2</v>
      </c>
      <c r="Q42" s="11">
        <v>0</v>
      </c>
      <c r="R42" s="11">
        <v>8</v>
      </c>
      <c r="S42" s="11">
        <v>3</v>
      </c>
      <c r="T42" s="11">
        <v>0</v>
      </c>
      <c r="U42" s="11">
        <v>0</v>
      </c>
      <c r="V42" s="11">
        <v>1</v>
      </c>
      <c r="W42" s="11">
        <v>0</v>
      </c>
      <c r="X42" s="11">
        <v>0</v>
      </c>
      <c r="Y42" s="11">
        <v>0</v>
      </c>
      <c r="Z42" s="11">
        <v>1</v>
      </c>
      <c r="AA42" s="11">
        <v>0</v>
      </c>
      <c r="AB42" s="11">
        <v>2</v>
      </c>
      <c r="AC42" s="11">
        <v>0</v>
      </c>
      <c r="AD42" s="11">
        <v>3</v>
      </c>
      <c r="AE42" s="11">
        <v>4</v>
      </c>
      <c r="AF42" s="11">
        <v>0</v>
      </c>
      <c r="AG42" s="11">
        <v>0</v>
      </c>
      <c r="AH42" s="11">
        <v>70</v>
      </c>
      <c r="AI42" s="11">
        <v>73</v>
      </c>
      <c r="AJ42" s="58">
        <v>2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9">
        <f t="shared" si="6"/>
        <v>99.17479369842461</v>
      </c>
      <c r="AS42" s="59">
        <f t="shared" si="7"/>
        <v>95.79894973743436</v>
      </c>
      <c r="AT42" s="59">
        <f t="shared" si="8"/>
        <v>0.30007501875468867</v>
      </c>
    </row>
    <row r="43" spans="1:46" ht="16.5" customHeight="1">
      <c r="A43" s="49" t="s">
        <v>81</v>
      </c>
      <c r="B43" s="19"/>
      <c r="C43" s="11">
        <f aca="true" t="shared" si="9" ref="C43:C49">SUM(D43:E43)</f>
        <v>1111</v>
      </c>
      <c r="D43" s="46">
        <f aca="true" t="shared" si="10" ref="D43:D49">SUM(F43,H43,J43,L43,N43,P43,R43,T43,V43,X43,Z43,AB43,AD43,AF43)</f>
        <v>569</v>
      </c>
      <c r="E43" s="46">
        <f aca="true" t="shared" si="11" ref="E43:E49">SUM(G43,I43,K43,M43,O43,Q43,S43,U43,W43,Y43,AA43,AC43,AE43,AG43)</f>
        <v>542</v>
      </c>
      <c r="F43" s="11">
        <v>534</v>
      </c>
      <c r="G43" s="11">
        <v>511</v>
      </c>
      <c r="H43" s="11">
        <v>7</v>
      </c>
      <c r="I43" s="11">
        <v>10</v>
      </c>
      <c r="J43" s="11">
        <v>9</v>
      </c>
      <c r="K43" s="11">
        <v>15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12</v>
      </c>
      <c r="S43" s="11">
        <v>4</v>
      </c>
      <c r="T43" s="11">
        <v>2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1</v>
      </c>
      <c r="AC43" s="11">
        <v>0</v>
      </c>
      <c r="AD43" s="11">
        <v>3</v>
      </c>
      <c r="AE43" s="11">
        <v>2</v>
      </c>
      <c r="AF43" s="11">
        <v>0</v>
      </c>
      <c r="AG43" s="11">
        <v>0</v>
      </c>
      <c r="AH43" s="11">
        <v>78</v>
      </c>
      <c r="AI43" s="11">
        <v>76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9">
        <f t="shared" si="6"/>
        <v>99.27992799279927</v>
      </c>
      <c r="AS43" s="59">
        <f t="shared" si="7"/>
        <v>97.11971197119712</v>
      </c>
      <c r="AT43" s="59">
        <f aca="true" t="shared" si="12" ref="AT43:AT49">(AB43+AC43+AJ43+AK43+AL43+AM43+AN43+AO43+AP43+AQ43)/C43*100</f>
        <v>0.09000900090009001</v>
      </c>
    </row>
    <row r="44" spans="1:46" ht="16.5" customHeight="1">
      <c r="A44" s="49" t="s">
        <v>82</v>
      </c>
      <c r="B44" s="19"/>
      <c r="C44" s="11">
        <f t="shared" si="9"/>
        <v>609</v>
      </c>
      <c r="D44" s="46">
        <f t="shared" si="10"/>
        <v>322</v>
      </c>
      <c r="E44" s="46">
        <f t="shared" si="11"/>
        <v>287</v>
      </c>
      <c r="F44" s="11">
        <v>299</v>
      </c>
      <c r="G44" s="11">
        <v>270</v>
      </c>
      <c r="H44" s="11">
        <v>5</v>
      </c>
      <c r="I44" s="11">
        <v>3</v>
      </c>
      <c r="J44" s="11">
        <v>6</v>
      </c>
      <c r="K44" s="11">
        <v>10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8</v>
      </c>
      <c r="S44" s="11">
        <v>1</v>
      </c>
      <c r="T44" s="11">
        <v>0</v>
      </c>
      <c r="U44" s="11">
        <v>1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4</v>
      </c>
      <c r="AE44" s="11">
        <v>2</v>
      </c>
      <c r="AF44" s="11">
        <v>0</v>
      </c>
      <c r="AG44" s="11">
        <v>0</v>
      </c>
      <c r="AH44" s="11">
        <v>44</v>
      </c>
      <c r="AI44" s="11">
        <v>36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9">
        <f t="shared" si="6"/>
        <v>98.85057471264368</v>
      </c>
      <c r="AS44" s="59">
        <f t="shared" si="7"/>
        <v>96.2233169129721</v>
      </c>
      <c r="AT44" s="59">
        <f t="shared" si="12"/>
        <v>0</v>
      </c>
    </row>
    <row r="45" spans="1:46" ht="16.5" customHeight="1">
      <c r="A45" s="49" t="s">
        <v>83</v>
      </c>
      <c r="B45" s="19"/>
      <c r="C45" s="11">
        <f t="shared" si="9"/>
        <v>556</v>
      </c>
      <c r="D45" s="46">
        <f t="shared" si="10"/>
        <v>268</v>
      </c>
      <c r="E45" s="46">
        <f t="shared" si="11"/>
        <v>288</v>
      </c>
      <c r="F45" s="11">
        <v>250</v>
      </c>
      <c r="G45" s="11">
        <v>271</v>
      </c>
      <c r="H45" s="11">
        <v>2</v>
      </c>
      <c r="I45" s="11">
        <v>4</v>
      </c>
      <c r="J45" s="11">
        <v>9</v>
      </c>
      <c r="K45" s="11">
        <v>5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</v>
      </c>
      <c r="R45" s="11">
        <v>4</v>
      </c>
      <c r="S45" s="11">
        <v>4</v>
      </c>
      <c r="T45" s="11">
        <v>1</v>
      </c>
      <c r="U45" s="11">
        <v>1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1</v>
      </c>
      <c r="AB45" s="11">
        <v>1</v>
      </c>
      <c r="AC45" s="11">
        <v>0</v>
      </c>
      <c r="AD45" s="11">
        <v>1</v>
      </c>
      <c r="AE45" s="11">
        <v>1</v>
      </c>
      <c r="AF45" s="11">
        <v>0</v>
      </c>
      <c r="AG45" s="11">
        <v>0</v>
      </c>
      <c r="AH45" s="11">
        <v>66</v>
      </c>
      <c r="AI45" s="11">
        <v>64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9">
        <f t="shared" si="6"/>
        <v>98.92086330935251</v>
      </c>
      <c r="AS45" s="59">
        <f t="shared" si="7"/>
        <v>96.40287769784173</v>
      </c>
      <c r="AT45" s="59">
        <f t="shared" si="12"/>
        <v>0.1798561151079137</v>
      </c>
    </row>
    <row r="46" spans="1:46" ht="16.5" customHeight="1">
      <c r="A46" s="49" t="s">
        <v>84</v>
      </c>
      <c r="B46" s="19"/>
      <c r="C46" s="11">
        <f t="shared" si="9"/>
        <v>1475</v>
      </c>
      <c r="D46" s="46">
        <f t="shared" si="10"/>
        <v>894</v>
      </c>
      <c r="E46" s="46">
        <f t="shared" si="11"/>
        <v>581</v>
      </c>
      <c r="F46" s="11">
        <v>852</v>
      </c>
      <c r="G46" s="11">
        <v>552</v>
      </c>
      <c r="H46" s="11">
        <v>8</v>
      </c>
      <c r="I46" s="11">
        <v>3</v>
      </c>
      <c r="J46" s="11">
        <v>20</v>
      </c>
      <c r="K46" s="11">
        <v>17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1</v>
      </c>
      <c r="R46" s="11">
        <v>4</v>
      </c>
      <c r="S46" s="11">
        <v>3</v>
      </c>
      <c r="T46" s="11">
        <v>0</v>
      </c>
      <c r="U46" s="11">
        <v>1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5</v>
      </c>
      <c r="AC46" s="11">
        <v>0</v>
      </c>
      <c r="AD46" s="11">
        <v>4</v>
      </c>
      <c r="AE46" s="11">
        <v>4</v>
      </c>
      <c r="AF46" s="11">
        <v>0</v>
      </c>
      <c r="AG46" s="11">
        <v>0</v>
      </c>
      <c r="AH46" s="11">
        <v>116</v>
      </c>
      <c r="AI46" s="11">
        <v>78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9">
        <f t="shared" si="6"/>
        <v>99.05084745762713</v>
      </c>
      <c r="AS46" s="59">
        <f t="shared" si="7"/>
        <v>96.54237288135593</v>
      </c>
      <c r="AT46" s="59">
        <f t="shared" si="12"/>
        <v>0.3389830508474576</v>
      </c>
    </row>
    <row r="47" spans="1:46" ht="22.5" customHeight="1">
      <c r="A47" s="49" t="s">
        <v>85</v>
      </c>
      <c r="B47" s="19"/>
      <c r="C47" s="11">
        <f t="shared" si="9"/>
        <v>665</v>
      </c>
      <c r="D47" s="46">
        <f t="shared" si="10"/>
        <v>339</v>
      </c>
      <c r="E47" s="46">
        <f t="shared" si="11"/>
        <v>326</v>
      </c>
      <c r="F47" s="11">
        <v>306</v>
      </c>
      <c r="G47" s="11">
        <v>304</v>
      </c>
      <c r="H47" s="11">
        <v>19</v>
      </c>
      <c r="I47" s="11">
        <v>8</v>
      </c>
      <c r="J47" s="11">
        <v>5</v>
      </c>
      <c r="K47" s="11">
        <v>4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7</v>
      </c>
      <c r="S47" s="11">
        <v>8</v>
      </c>
      <c r="T47" s="11">
        <v>0</v>
      </c>
      <c r="U47" s="11">
        <v>2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1</v>
      </c>
      <c r="AC47" s="11">
        <v>0</v>
      </c>
      <c r="AD47" s="11">
        <v>1</v>
      </c>
      <c r="AE47" s="11">
        <v>0</v>
      </c>
      <c r="AF47" s="11">
        <v>0</v>
      </c>
      <c r="AG47" s="11">
        <v>0</v>
      </c>
      <c r="AH47" s="11">
        <v>11</v>
      </c>
      <c r="AI47" s="11">
        <v>16</v>
      </c>
      <c r="AJ47" s="58">
        <v>1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9">
        <f t="shared" si="6"/>
        <v>99.3984962406015</v>
      </c>
      <c r="AS47" s="59">
        <f t="shared" si="7"/>
        <v>98.04511278195488</v>
      </c>
      <c r="AT47" s="59">
        <f t="shared" si="12"/>
        <v>0.30075187969924816</v>
      </c>
    </row>
    <row r="48" spans="1:46" ht="16.5" customHeight="1">
      <c r="A48" s="49" t="s">
        <v>86</v>
      </c>
      <c r="B48" s="19"/>
      <c r="C48" s="11">
        <f t="shared" si="9"/>
        <v>1219</v>
      </c>
      <c r="D48" s="46">
        <f t="shared" si="10"/>
        <v>628</v>
      </c>
      <c r="E48" s="46">
        <f t="shared" si="11"/>
        <v>591</v>
      </c>
      <c r="F48" s="11">
        <v>598</v>
      </c>
      <c r="G48" s="11">
        <v>557</v>
      </c>
      <c r="H48" s="11">
        <v>1</v>
      </c>
      <c r="I48" s="11">
        <v>9</v>
      </c>
      <c r="J48" s="11">
        <v>14</v>
      </c>
      <c r="K48" s="11">
        <v>15</v>
      </c>
      <c r="L48" s="11">
        <v>0</v>
      </c>
      <c r="M48" s="11">
        <v>0</v>
      </c>
      <c r="N48" s="11">
        <v>0</v>
      </c>
      <c r="O48" s="11">
        <v>0</v>
      </c>
      <c r="P48" s="11">
        <v>6</v>
      </c>
      <c r="Q48" s="11">
        <v>0</v>
      </c>
      <c r="R48" s="11">
        <v>2</v>
      </c>
      <c r="S48" s="11">
        <v>4</v>
      </c>
      <c r="T48" s="11">
        <v>1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1">
        <v>4</v>
      </c>
      <c r="AE48" s="11">
        <v>6</v>
      </c>
      <c r="AF48" s="11">
        <v>0</v>
      </c>
      <c r="AG48" s="11">
        <v>0</v>
      </c>
      <c r="AH48" s="11">
        <v>72</v>
      </c>
      <c r="AI48" s="11">
        <v>43</v>
      </c>
      <c r="AJ48" s="58">
        <v>1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9">
        <f t="shared" si="6"/>
        <v>98.93355209187858</v>
      </c>
      <c r="AS48" s="59">
        <f t="shared" si="7"/>
        <v>96.55455291222313</v>
      </c>
      <c r="AT48" s="59">
        <f t="shared" si="12"/>
        <v>0.2461033634126333</v>
      </c>
    </row>
    <row r="49" spans="1:46" ht="16.5" customHeight="1">
      <c r="A49" s="49" t="s">
        <v>87</v>
      </c>
      <c r="B49" s="19"/>
      <c r="C49" s="11">
        <f t="shared" si="9"/>
        <v>608</v>
      </c>
      <c r="D49" s="46">
        <f t="shared" si="10"/>
        <v>314</v>
      </c>
      <c r="E49" s="46">
        <f t="shared" si="11"/>
        <v>294</v>
      </c>
      <c r="F49" s="11">
        <v>295</v>
      </c>
      <c r="G49" s="11">
        <v>285</v>
      </c>
      <c r="H49" s="11">
        <v>9</v>
      </c>
      <c r="I49" s="11">
        <v>5</v>
      </c>
      <c r="J49" s="11">
        <v>1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4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5</v>
      </c>
      <c r="AC49" s="11">
        <v>0</v>
      </c>
      <c r="AD49" s="11">
        <v>0</v>
      </c>
      <c r="AE49" s="11">
        <v>1</v>
      </c>
      <c r="AF49" s="11">
        <v>0</v>
      </c>
      <c r="AG49" s="11">
        <v>0</v>
      </c>
      <c r="AH49" s="11">
        <v>9</v>
      </c>
      <c r="AI49" s="11">
        <v>16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9">
        <f t="shared" si="6"/>
        <v>99.01315789473685</v>
      </c>
      <c r="AS49" s="59">
        <f t="shared" si="7"/>
        <v>98.68421052631578</v>
      </c>
      <c r="AT49" s="59">
        <f t="shared" si="12"/>
        <v>0.8223684210526315</v>
      </c>
    </row>
    <row r="50" spans="1:46" ht="16.5" customHeight="1">
      <c r="A50" s="49" t="s">
        <v>88</v>
      </c>
      <c r="B50" s="19"/>
      <c r="C50" s="11">
        <f>SUM(D50:E50)</f>
        <v>724</v>
      </c>
      <c r="D50" s="46">
        <f>SUM(F50,H50,J50,L50,N50,P50,R50,T50,V50,X50,Z50,AB50,AD50,AF50)</f>
        <v>379</v>
      </c>
      <c r="E50" s="46">
        <f>SUM(G50,I50,K50,M50,O50,Q50,S50,U50,W50,Y50,AA50,AC50,AE50,AG50)</f>
        <v>345</v>
      </c>
      <c r="F50" s="11">
        <v>329</v>
      </c>
      <c r="G50" s="11">
        <v>306</v>
      </c>
      <c r="H50" s="11">
        <v>12</v>
      </c>
      <c r="I50" s="11">
        <v>11</v>
      </c>
      <c r="J50" s="11">
        <v>16</v>
      </c>
      <c r="K50" s="11">
        <v>11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11</v>
      </c>
      <c r="S50" s="11">
        <v>2</v>
      </c>
      <c r="T50" s="11">
        <v>1</v>
      </c>
      <c r="U50" s="11">
        <v>0</v>
      </c>
      <c r="V50" s="11">
        <v>0</v>
      </c>
      <c r="W50" s="11">
        <v>0</v>
      </c>
      <c r="X50" s="11">
        <v>1</v>
      </c>
      <c r="Y50" s="11">
        <v>1</v>
      </c>
      <c r="Z50" s="11">
        <v>0</v>
      </c>
      <c r="AA50" s="11">
        <v>0</v>
      </c>
      <c r="AB50" s="11">
        <v>0</v>
      </c>
      <c r="AC50" s="11">
        <v>0</v>
      </c>
      <c r="AD50" s="11">
        <v>8</v>
      </c>
      <c r="AE50" s="11">
        <v>14</v>
      </c>
      <c r="AF50" s="11">
        <v>0</v>
      </c>
      <c r="AG50" s="11">
        <v>0</v>
      </c>
      <c r="AH50" s="11">
        <v>63</v>
      </c>
      <c r="AI50" s="11">
        <v>47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9">
        <f t="shared" si="6"/>
        <v>96.54696132596685</v>
      </c>
      <c r="AS50" s="59">
        <f t="shared" si="7"/>
        <v>92.81767955801105</v>
      </c>
      <c r="AT50" s="59">
        <f>(AB50+AC50+AJ50+AK50+AL50+AM50+AN50+AO50+AP50+AQ50)/C50*100</f>
        <v>0</v>
      </c>
    </row>
    <row r="51" spans="1:46" s="44" customFormat="1" ht="16.5" customHeight="1">
      <c r="A51" s="49" t="s">
        <v>89</v>
      </c>
      <c r="B51" s="19"/>
      <c r="C51" s="11">
        <f>SUM(D51:E51)</f>
        <v>922</v>
      </c>
      <c r="D51" s="46">
        <f>SUM(F51,H51,J51,L51,N51,P51,R51,T51,V51,X51,Z51,AB51,AD51,AF51)</f>
        <v>455</v>
      </c>
      <c r="E51" s="46">
        <f>SUM(G51,I51,K51,M51,O51,Q51,S51,U51,W51,Y51,AA51,AC51,AE51,AG51)</f>
        <v>467</v>
      </c>
      <c r="F51" s="11">
        <v>430</v>
      </c>
      <c r="G51" s="11">
        <v>449</v>
      </c>
      <c r="H51" s="11">
        <v>6</v>
      </c>
      <c r="I51" s="11">
        <v>3</v>
      </c>
      <c r="J51" s="11">
        <v>13</v>
      </c>
      <c r="K51" s="11">
        <v>12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2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3</v>
      </c>
      <c r="AC51" s="11">
        <v>1</v>
      </c>
      <c r="AD51" s="11">
        <v>1</v>
      </c>
      <c r="AE51" s="11">
        <v>2</v>
      </c>
      <c r="AF51" s="11">
        <v>0</v>
      </c>
      <c r="AG51" s="11">
        <v>0</v>
      </c>
      <c r="AH51" s="11">
        <v>40</v>
      </c>
      <c r="AI51" s="11">
        <v>28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9">
        <f t="shared" si="6"/>
        <v>99.24078091106291</v>
      </c>
      <c r="AS51" s="59">
        <f t="shared" si="7"/>
        <v>96.52928416485899</v>
      </c>
      <c r="AT51" s="59">
        <f>(AB51+AC51+AJ51+AK51+AL51+AM51+AN51+AO51+AP51+AQ51)/C51*100</f>
        <v>0.43383947939262474</v>
      </c>
    </row>
    <row r="52" spans="2:46" ht="11.25" customHeight="1">
      <c r="B52" s="19"/>
      <c r="C52" s="11"/>
      <c r="D52" s="46"/>
      <c r="E52" s="4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8"/>
      <c r="AM52" s="18"/>
      <c r="AN52" s="18"/>
      <c r="AO52" s="18"/>
      <c r="AP52" s="18"/>
      <c r="AQ52" s="18"/>
      <c r="AR52" s="39"/>
      <c r="AS52" s="39"/>
      <c r="AT52" s="39"/>
    </row>
    <row r="53" spans="1:46" ht="11.25" customHeight="1">
      <c r="A53" s="51"/>
      <c r="B53" s="20"/>
      <c r="C53" s="4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8"/>
      <c r="AM53" s="28"/>
      <c r="AN53" s="28"/>
      <c r="AO53" s="28"/>
      <c r="AP53" s="28"/>
      <c r="AQ53" s="28"/>
      <c r="AR53" s="40"/>
      <c r="AS53" s="40"/>
      <c r="AT53" s="4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136</v>
      </c>
      <c r="V55" s="8" t="s">
        <v>49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73" t="s">
        <v>4</v>
      </c>
      <c r="B56" s="104"/>
      <c r="C56" s="66" t="s">
        <v>5</v>
      </c>
      <c r="D56" s="73"/>
      <c r="E56" s="104"/>
      <c r="F56" s="78" t="s">
        <v>19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1"/>
      <c r="T56" s="126" t="s">
        <v>23</v>
      </c>
      <c r="U56" s="127"/>
      <c r="V56" s="113" t="s">
        <v>37</v>
      </c>
      <c r="W56" s="114"/>
      <c r="X56" s="114"/>
      <c r="Y56" s="115"/>
      <c r="Z56" s="22" t="s">
        <v>0</v>
      </c>
      <c r="AA56" s="23"/>
      <c r="AB56" s="24" t="s">
        <v>1</v>
      </c>
      <c r="AC56" s="23"/>
      <c r="AD56" s="25" t="s">
        <v>2</v>
      </c>
      <c r="AE56" s="23"/>
      <c r="AF56" s="25" t="s">
        <v>24</v>
      </c>
      <c r="AG56" s="23"/>
      <c r="AH56" s="98" t="s">
        <v>133</v>
      </c>
      <c r="AI56" s="112"/>
      <c r="AJ56" s="66" t="s">
        <v>25</v>
      </c>
      <c r="AK56" s="76"/>
      <c r="AL56" s="76"/>
      <c r="AM56" s="76"/>
      <c r="AN56" s="76"/>
      <c r="AO56" s="76"/>
      <c r="AP56" s="76"/>
      <c r="AQ56" s="67"/>
      <c r="AR56" s="66" t="s">
        <v>26</v>
      </c>
      <c r="AS56" s="67"/>
      <c r="AT56" s="81" t="s">
        <v>131</v>
      </c>
    </row>
    <row r="57" spans="1:46" ht="13.5" customHeight="1">
      <c r="A57" s="105"/>
      <c r="B57" s="106"/>
      <c r="C57" s="72"/>
      <c r="D57" s="105"/>
      <c r="E57" s="106"/>
      <c r="F57" s="66" t="s">
        <v>3</v>
      </c>
      <c r="G57" s="73"/>
      <c r="H57" s="73"/>
      <c r="I57" s="73"/>
      <c r="J57" s="73"/>
      <c r="K57" s="104"/>
      <c r="L57" s="92" t="s">
        <v>35</v>
      </c>
      <c r="M57" s="93"/>
      <c r="N57" s="93"/>
      <c r="O57" s="94"/>
      <c r="P57" s="29"/>
      <c r="Q57" s="30"/>
      <c r="R57" s="98" t="s">
        <v>132</v>
      </c>
      <c r="S57" s="99"/>
      <c r="T57" s="116" t="s">
        <v>41</v>
      </c>
      <c r="U57" s="128"/>
      <c r="V57" s="120" t="s">
        <v>38</v>
      </c>
      <c r="W57" s="120"/>
      <c r="X57" s="120"/>
      <c r="Y57" s="121"/>
      <c r="Z57" s="70" t="s">
        <v>27</v>
      </c>
      <c r="AA57" s="71"/>
      <c r="AB57" s="72" t="s">
        <v>12</v>
      </c>
      <c r="AC57" s="71"/>
      <c r="AD57" s="87" t="s">
        <v>40</v>
      </c>
      <c r="AE57" s="88"/>
      <c r="AF57" s="87" t="s">
        <v>129</v>
      </c>
      <c r="AG57" s="88"/>
      <c r="AH57" s="89"/>
      <c r="AI57" s="88"/>
      <c r="AJ57" s="109" t="s">
        <v>28</v>
      </c>
      <c r="AK57" s="75"/>
      <c r="AL57" s="75"/>
      <c r="AM57" s="75"/>
      <c r="AN57" s="75"/>
      <c r="AO57" s="75"/>
      <c r="AP57" s="75"/>
      <c r="AQ57" s="69"/>
      <c r="AR57" s="77"/>
      <c r="AS57" s="71"/>
      <c r="AT57" s="82"/>
    </row>
    <row r="58" spans="1:46" ht="13.5">
      <c r="A58" s="105"/>
      <c r="B58" s="106"/>
      <c r="C58" s="72"/>
      <c r="D58" s="105"/>
      <c r="E58" s="106"/>
      <c r="F58" s="109"/>
      <c r="G58" s="107"/>
      <c r="H58" s="107"/>
      <c r="I58" s="107"/>
      <c r="J58" s="107"/>
      <c r="K58" s="108"/>
      <c r="L58" s="95" t="s">
        <v>36</v>
      </c>
      <c r="M58" s="96"/>
      <c r="N58" s="96"/>
      <c r="O58" s="97"/>
      <c r="P58" s="13" t="s">
        <v>6</v>
      </c>
      <c r="Q58" s="14"/>
      <c r="R58" s="100"/>
      <c r="S58" s="101"/>
      <c r="T58" s="116" t="s">
        <v>7</v>
      </c>
      <c r="U58" s="128"/>
      <c r="V58" s="122" t="s">
        <v>39</v>
      </c>
      <c r="W58" s="122"/>
      <c r="X58" s="122"/>
      <c r="Y58" s="123"/>
      <c r="Z58" s="70" t="s">
        <v>29</v>
      </c>
      <c r="AA58" s="71"/>
      <c r="AB58" s="77"/>
      <c r="AC58" s="71"/>
      <c r="AD58" s="89"/>
      <c r="AE58" s="88"/>
      <c r="AF58" s="89"/>
      <c r="AG58" s="88"/>
      <c r="AH58" s="89"/>
      <c r="AI58" s="88"/>
      <c r="AJ58" s="98" t="s">
        <v>30</v>
      </c>
      <c r="AK58" s="112"/>
      <c r="AL58" s="98" t="s">
        <v>44</v>
      </c>
      <c r="AM58" s="112"/>
      <c r="AN58" s="98" t="s">
        <v>45</v>
      </c>
      <c r="AO58" s="112"/>
      <c r="AP58" s="98" t="s">
        <v>46</v>
      </c>
      <c r="AQ58" s="112"/>
      <c r="AR58" s="3"/>
      <c r="AS58" s="84" t="s">
        <v>31</v>
      </c>
      <c r="AT58" s="82"/>
    </row>
    <row r="59" spans="1:46" ht="13.5" customHeight="1">
      <c r="A59" s="105"/>
      <c r="B59" s="106"/>
      <c r="C59" s="72"/>
      <c r="D59" s="105"/>
      <c r="E59" s="106"/>
      <c r="F59" s="66" t="s">
        <v>8</v>
      </c>
      <c r="G59" s="104"/>
      <c r="H59" s="66" t="s">
        <v>20</v>
      </c>
      <c r="I59" s="104"/>
      <c r="J59" s="66" t="s">
        <v>21</v>
      </c>
      <c r="K59" s="104"/>
      <c r="L59" s="66" t="s">
        <v>33</v>
      </c>
      <c r="M59" s="67"/>
      <c r="N59" s="66" t="s">
        <v>34</v>
      </c>
      <c r="O59" s="67"/>
      <c r="P59" s="13" t="s">
        <v>9</v>
      </c>
      <c r="Q59" s="14"/>
      <c r="R59" s="100"/>
      <c r="S59" s="101"/>
      <c r="T59" s="116" t="s">
        <v>42</v>
      </c>
      <c r="U59" s="128"/>
      <c r="V59" s="24" t="s">
        <v>10</v>
      </c>
      <c r="W59" s="23"/>
      <c r="X59" s="66" t="s">
        <v>11</v>
      </c>
      <c r="Y59" s="67"/>
      <c r="Z59" s="72" t="s">
        <v>47</v>
      </c>
      <c r="AA59" s="71"/>
      <c r="AB59" s="77"/>
      <c r="AC59" s="71"/>
      <c r="AD59" s="89"/>
      <c r="AE59" s="88"/>
      <c r="AF59" s="89"/>
      <c r="AG59" s="88"/>
      <c r="AH59" s="89"/>
      <c r="AI59" s="88"/>
      <c r="AJ59" s="89"/>
      <c r="AK59" s="88"/>
      <c r="AL59" s="89"/>
      <c r="AM59" s="88"/>
      <c r="AN59" s="89"/>
      <c r="AO59" s="88"/>
      <c r="AP59" s="89"/>
      <c r="AQ59" s="88"/>
      <c r="AR59" s="12"/>
      <c r="AS59" s="85"/>
      <c r="AT59" s="82"/>
    </row>
    <row r="60" spans="1:46" ht="13.5" customHeight="1">
      <c r="A60" s="105"/>
      <c r="B60" s="106"/>
      <c r="C60" s="109"/>
      <c r="D60" s="107"/>
      <c r="E60" s="108"/>
      <c r="F60" s="109"/>
      <c r="G60" s="108"/>
      <c r="H60" s="109"/>
      <c r="I60" s="108"/>
      <c r="J60" s="109"/>
      <c r="K60" s="108"/>
      <c r="L60" s="68"/>
      <c r="M60" s="69"/>
      <c r="N60" s="68"/>
      <c r="O60" s="69"/>
      <c r="P60" s="15"/>
      <c r="Q60" s="16"/>
      <c r="R60" s="102"/>
      <c r="S60" s="103"/>
      <c r="T60" s="118" t="s">
        <v>43</v>
      </c>
      <c r="U60" s="119"/>
      <c r="V60" s="124" t="s">
        <v>32</v>
      </c>
      <c r="W60" s="125"/>
      <c r="X60" s="68"/>
      <c r="Y60" s="69"/>
      <c r="Z60" s="109" t="s">
        <v>48</v>
      </c>
      <c r="AA60" s="69"/>
      <c r="AB60" s="68"/>
      <c r="AC60" s="69"/>
      <c r="AD60" s="90"/>
      <c r="AE60" s="91"/>
      <c r="AF60" s="90"/>
      <c r="AG60" s="91"/>
      <c r="AH60" s="90"/>
      <c r="AI60" s="91"/>
      <c r="AJ60" s="90"/>
      <c r="AK60" s="91"/>
      <c r="AL60" s="90"/>
      <c r="AM60" s="91"/>
      <c r="AN60" s="90"/>
      <c r="AO60" s="91"/>
      <c r="AP60" s="90"/>
      <c r="AQ60" s="91"/>
      <c r="AR60" s="16"/>
      <c r="AS60" s="86"/>
      <c r="AT60" s="83"/>
    </row>
    <row r="61" spans="1:46" ht="13.5">
      <c r="A61" s="107"/>
      <c r="B61" s="108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26" t="s">
        <v>15</v>
      </c>
      <c r="V61" s="27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42" t="s">
        <v>16</v>
      </c>
    </row>
    <row r="62" spans="1:11" ht="15" customHeight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</row>
    <row r="63" spans="1:47" s="61" customFormat="1" ht="22.5" customHeight="1">
      <c r="A63" s="49" t="s">
        <v>90</v>
      </c>
      <c r="B63" s="34"/>
      <c r="C63" s="46">
        <f>SUM(D63:E63)</f>
        <v>1113</v>
      </c>
      <c r="D63" s="46">
        <f aca="true" t="shared" si="13" ref="D63:E65">SUM(F63,H63,J63,L63,N63,P63,R63,T63,V63,X63,Z63,AB63,AD63,AF63)</f>
        <v>596</v>
      </c>
      <c r="E63" s="46">
        <f t="shared" si="13"/>
        <v>517</v>
      </c>
      <c r="F63" s="54">
        <v>538</v>
      </c>
      <c r="G63" s="54">
        <v>465</v>
      </c>
      <c r="H63" s="54">
        <v>11</v>
      </c>
      <c r="I63" s="54">
        <v>10</v>
      </c>
      <c r="J63" s="54">
        <v>27</v>
      </c>
      <c r="K63" s="54">
        <v>28</v>
      </c>
      <c r="L63" s="54">
        <v>0</v>
      </c>
      <c r="M63" s="54">
        <v>0</v>
      </c>
      <c r="N63" s="54">
        <v>0</v>
      </c>
      <c r="O63" s="54">
        <v>0</v>
      </c>
      <c r="P63" s="55">
        <v>1</v>
      </c>
      <c r="Q63" s="55">
        <v>0</v>
      </c>
      <c r="R63" s="55">
        <v>4</v>
      </c>
      <c r="S63" s="55">
        <v>3</v>
      </c>
      <c r="T63" s="55">
        <v>0</v>
      </c>
      <c r="U63" s="55">
        <v>3</v>
      </c>
      <c r="V63" s="55">
        <v>1</v>
      </c>
      <c r="W63" s="55">
        <v>1</v>
      </c>
      <c r="X63" s="55">
        <v>1</v>
      </c>
      <c r="Y63" s="55">
        <v>0</v>
      </c>
      <c r="Z63" s="55">
        <v>0</v>
      </c>
      <c r="AA63" s="55">
        <v>0</v>
      </c>
      <c r="AB63" s="55">
        <v>10</v>
      </c>
      <c r="AC63" s="55">
        <v>1</v>
      </c>
      <c r="AD63" s="55">
        <v>3</v>
      </c>
      <c r="AE63" s="55">
        <v>6</v>
      </c>
      <c r="AF63" s="55">
        <v>0</v>
      </c>
      <c r="AG63" s="55">
        <v>0</v>
      </c>
      <c r="AH63" s="55">
        <v>100</v>
      </c>
      <c r="AI63" s="55">
        <v>123</v>
      </c>
      <c r="AJ63" s="55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9">
        <f>(F63+G63+H63+I63+J63+K63+L63+M63+N63+O63+P63+Q63+R63+S63)/C63*100</f>
        <v>97.66397124887692</v>
      </c>
      <c r="AS63" s="59">
        <f aca="true" t="shared" si="14" ref="AS63:AS71">(F63+G63+H63+I63+N63+O63+L63+M63+P63+Q63+R63+S63)/C63*100</f>
        <v>92.72237196765498</v>
      </c>
      <c r="AT63" s="59">
        <f aca="true" t="shared" si="15" ref="AT63:AT102">(AB63+AC63+AJ63+AK63+AL63+AM63+AN63+AO63+AP63+AQ63)/C63*100</f>
        <v>0.9883198562443846</v>
      </c>
      <c r="AU63" s="60"/>
    </row>
    <row r="64" spans="1:46" ht="16.5" customHeight="1">
      <c r="A64" s="43" t="s">
        <v>126</v>
      </c>
      <c r="B64" s="34"/>
      <c r="C64" s="46">
        <f>SUM(D64:E64)</f>
        <v>507</v>
      </c>
      <c r="D64" s="46">
        <f t="shared" si="13"/>
        <v>246</v>
      </c>
      <c r="E64" s="46">
        <f t="shared" si="13"/>
        <v>261</v>
      </c>
      <c r="F64" s="54">
        <v>234</v>
      </c>
      <c r="G64" s="54">
        <v>255</v>
      </c>
      <c r="H64" s="54">
        <v>1</v>
      </c>
      <c r="I64" s="54">
        <v>1</v>
      </c>
      <c r="J64" s="54">
        <v>5</v>
      </c>
      <c r="K64" s="54">
        <v>3</v>
      </c>
      <c r="L64" s="54">
        <v>0</v>
      </c>
      <c r="M64" s="54">
        <v>0</v>
      </c>
      <c r="N64" s="54">
        <v>0</v>
      </c>
      <c r="O64" s="54">
        <v>0</v>
      </c>
      <c r="P64" s="55">
        <v>2</v>
      </c>
      <c r="Q64" s="55">
        <v>0</v>
      </c>
      <c r="R64" s="55">
        <v>2</v>
      </c>
      <c r="S64" s="55">
        <v>1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2</v>
      </c>
      <c r="AE64" s="55">
        <v>1</v>
      </c>
      <c r="AF64" s="55">
        <v>0</v>
      </c>
      <c r="AG64" s="55">
        <v>0</v>
      </c>
      <c r="AH64" s="55">
        <v>19</v>
      </c>
      <c r="AI64" s="55">
        <v>18</v>
      </c>
      <c r="AJ64" s="55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9">
        <f aca="true" t="shared" si="16" ref="AR64:AR70">(F64+G64+H64+I64+J64+K64+L64+M64+N64+O64+P64+Q64+R64+S64)/C64*100</f>
        <v>99.40828402366864</v>
      </c>
      <c r="AS64" s="59">
        <f t="shared" si="14"/>
        <v>97.83037475345168</v>
      </c>
      <c r="AT64" s="59">
        <f>(AB64+AC64+AJ64+AK64+AL64+AM64+AN64+AO64+AP64+AQ64)/C64*100</f>
        <v>0</v>
      </c>
    </row>
    <row r="65" spans="1:46" ht="16.5" customHeight="1">
      <c r="A65" s="52" t="s">
        <v>127</v>
      </c>
      <c r="B65" s="34"/>
      <c r="C65" s="46">
        <f>SUM(D65:E65)</f>
        <v>822</v>
      </c>
      <c r="D65" s="46">
        <f t="shared" si="13"/>
        <v>413</v>
      </c>
      <c r="E65" s="46">
        <f t="shared" si="13"/>
        <v>409</v>
      </c>
      <c r="F65" s="54">
        <v>397</v>
      </c>
      <c r="G65" s="54">
        <v>388</v>
      </c>
      <c r="H65" s="54">
        <v>1</v>
      </c>
      <c r="I65" s="54">
        <v>1</v>
      </c>
      <c r="J65" s="54">
        <v>7</v>
      </c>
      <c r="K65" s="54">
        <v>14</v>
      </c>
      <c r="L65" s="54">
        <v>0</v>
      </c>
      <c r="M65" s="54">
        <v>0</v>
      </c>
      <c r="N65" s="54">
        <v>0</v>
      </c>
      <c r="O65" s="54">
        <v>0</v>
      </c>
      <c r="P65" s="55">
        <v>0</v>
      </c>
      <c r="Q65" s="55">
        <v>0</v>
      </c>
      <c r="R65" s="55">
        <v>3</v>
      </c>
      <c r="S65" s="55">
        <v>4</v>
      </c>
      <c r="T65" s="55">
        <v>1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1</v>
      </c>
      <c r="AC65" s="55">
        <v>0</v>
      </c>
      <c r="AD65" s="55">
        <v>3</v>
      </c>
      <c r="AE65" s="55">
        <v>2</v>
      </c>
      <c r="AF65" s="55">
        <v>0</v>
      </c>
      <c r="AG65" s="55">
        <v>0</v>
      </c>
      <c r="AH65" s="55">
        <v>17</v>
      </c>
      <c r="AI65" s="55">
        <v>22</v>
      </c>
      <c r="AJ65" s="55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0</v>
      </c>
      <c r="AR65" s="59">
        <f t="shared" si="16"/>
        <v>99.14841849148418</v>
      </c>
      <c r="AS65" s="59">
        <f t="shared" si="14"/>
        <v>96.59367396593674</v>
      </c>
      <c r="AT65" s="59">
        <f t="shared" si="15"/>
        <v>0.12165450121654502</v>
      </c>
    </row>
    <row r="66" spans="1:46" ht="16.5" customHeight="1">
      <c r="A66" s="52" t="s">
        <v>128</v>
      </c>
      <c r="B66" s="34"/>
      <c r="C66" s="46">
        <f>SUM(D66:E66)</f>
        <v>392</v>
      </c>
      <c r="D66" s="46">
        <f>SUM(F66,H66,J66,L66,N66,P66,R66,T66,V66,X66,Z66,AB66,AD66,AF66)</f>
        <v>204</v>
      </c>
      <c r="E66" s="46">
        <f>SUM(G66,I66,K66,M66,O66,Q66,S66,U66,W66,Y66,AA66,AC66,AE66,AG66)</f>
        <v>188</v>
      </c>
      <c r="F66" s="54">
        <v>186</v>
      </c>
      <c r="G66" s="54">
        <v>170</v>
      </c>
      <c r="H66" s="54">
        <v>3</v>
      </c>
      <c r="I66" s="54">
        <v>6</v>
      </c>
      <c r="J66" s="54">
        <v>8</v>
      </c>
      <c r="K66" s="54">
        <v>5</v>
      </c>
      <c r="L66" s="54">
        <v>0</v>
      </c>
      <c r="M66" s="54">
        <v>0</v>
      </c>
      <c r="N66" s="54">
        <v>0</v>
      </c>
      <c r="O66" s="54">
        <v>0</v>
      </c>
      <c r="P66" s="55">
        <v>1</v>
      </c>
      <c r="Q66" s="55">
        <v>1</v>
      </c>
      <c r="R66" s="55">
        <v>3</v>
      </c>
      <c r="S66" s="55">
        <v>2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1</v>
      </c>
      <c r="AC66" s="55">
        <v>0</v>
      </c>
      <c r="AD66" s="55">
        <v>2</v>
      </c>
      <c r="AE66" s="55">
        <v>4</v>
      </c>
      <c r="AF66" s="55">
        <v>0</v>
      </c>
      <c r="AG66" s="55">
        <v>0</v>
      </c>
      <c r="AH66" s="55">
        <v>13</v>
      </c>
      <c r="AI66" s="55">
        <v>9</v>
      </c>
      <c r="AJ66" s="55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9">
        <f t="shared" si="16"/>
        <v>98.21428571428571</v>
      </c>
      <c r="AS66" s="59">
        <f t="shared" si="14"/>
        <v>94.89795918367348</v>
      </c>
      <c r="AT66" s="59">
        <f>(AB66+AC66+AJ66+AK66+AL66+AM66+AN66+AO66+AP66+AQ66)/C66*100</f>
        <v>0.25510204081632654</v>
      </c>
    </row>
    <row r="67" spans="1:46" ht="16.5" customHeight="1">
      <c r="A67" s="49" t="s">
        <v>91</v>
      </c>
      <c r="B67" s="34"/>
      <c r="C67" s="46">
        <f aca="true" t="shared" si="17" ref="C67:C75">SUM(D67:E67)</f>
        <v>603</v>
      </c>
      <c r="D67" s="46">
        <f aca="true" t="shared" si="18" ref="D67:D75">SUM(F67,H67,J67,L67,N67,P67,R67,T67,V67,X67,Z67,AB67,AD67,AF67)</f>
        <v>304</v>
      </c>
      <c r="E67" s="46">
        <f aca="true" t="shared" si="19" ref="E67:E75">SUM(G67,I67,K67,M67,O67,Q67,S67,U67,W67,Y67,AA67,AC67,AE67,AG67)</f>
        <v>299</v>
      </c>
      <c r="F67" s="54">
        <v>289</v>
      </c>
      <c r="G67" s="54">
        <v>290</v>
      </c>
      <c r="H67" s="54">
        <v>0</v>
      </c>
      <c r="I67" s="54">
        <v>0</v>
      </c>
      <c r="J67" s="54">
        <v>9</v>
      </c>
      <c r="K67" s="54">
        <v>3</v>
      </c>
      <c r="L67" s="54">
        <v>0</v>
      </c>
      <c r="M67" s="54">
        <v>0</v>
      </c>
      <c r="N67" s="54">
        <v>0</v>
      </c>
      <c r="O67" s="54">
        <v>0</v>
      </c>
      <c r="P67" s="55">
        <v>0</v>
      </c>
      <c r="Q67" s="55">
        <v>0</v>
      </c>
      <c r="R67" s="55">
        <v>2</v>
      </c>
      <c r="S67" s="55">
        <v>1</v>
      </c>
      <c r="T67" s="55">
        <v>0</v>
      </c>
      <c r="U67" s="55">
        <v>2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1</v>
      </c>
      <c r="AC67" s="55">
        <v>0</v>
      </c>
      <c r="AD67" s="55">
        <v>3</v>
      </c>
      <c r="AE67" s="55">
        <v>3</v>
      </c>
      <c r="AF67" s="55">
        <v>0</v>
      </c>
      <c r="AG67" s="55">
        <v>0</v>
      </c>
      <c r="AH67" s="55">
        <v>9</v>
      </c>
      <c r="AI67" s="55">
        <v>12</v>
      </c>
      <c r="AJ67" s="55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9">
        <f t="shared" si="16"/>
        <v>98.50746268656717</v>
      </c>
      <c r="AS67" s="59">
        <f t="shared" si="14"/>
        <v>96.51741293532339</v>
      </c>
      <c r="AT67" s="59">
        <f t="shared" si="15"/>
        <v>0.16583747927031509</v>
      </c>
    </row>
    <row r="68" spans="1:47" s="61" customFormat="1" ht="22.5" customHeight="1">
      <c r="A68" s="49" t="s">
        <v>92</v>
      </c>
      <c r="B68" s="34"/>
      <c r="C68" s="46">
        <f t="shared" si="17"/>
        <v>477</v>
      </c>
      <c r="D68" s="46">
        <f t="shared" si="18"/>
        <v>259</v>
      </c>
      <c r="E68" s="46">
        <f t="shared" si="19"/>
        <v>218</v>
      </c>
      <c r="F68" s="54">
        <v>249</v>
      </c>
      <c r="G68" s="54">
        <v>211</v>
      </c>
      <c r="H68" s="54">
        <v>1</v>
      </c>
      <c r="I68" s="54">
        <v>0</v>
      </c>
      <c r="J68" s="54">
        <v>1</v>
      </c>
      <c r="K68" s="54">
        <v>4</v>
      </c>
      <c r="L68" s="54">
        <v>0</v>
      </c>
      <c r="M68" s="54">
        <v>0</v>
      </c>
      <c r="N68" s="54">
        <v>0</v>
      </c>
      <c r="O68" s="54">
        <v>0</v>
      </c>
      <c r="P68" s="55">
        <v>1</v>
      </c>
      <c r="Q68" s="55">
        <v>0</v>
      </c>
      <c r="R68" s="55">
        <v>1</v>
      </c>
      <c r="S68" s="55">
        <v>0</v>
      </c>
      <c r="T68" s="55">
        <v>2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4</v>
      </c>
      <c r="AE68" s="55">
        <v>3</v>
      </c>
      <c r="AF68" s="55">
        <v>0</v>
      </c>
      <c r="AG68" s="55">
        <v>0</v>
      </c>
      <c r="AH68" s="55">
        <v>13</v>
      </c>
      <c r="AI68" s="55">
        <v>8</v>
      </c>
      <c r="AJ68" s="55">
        <v>1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9">
        <f t="shared" si="16"/>
        <v>98.11320754716981</v>
      </c>
      <c r="AS68" s="59">
        <f t="shared" si="14"/>
        <v>97.06498951781971</v>
      </c>
      <c r="AT68" s="59">
        <f>(AB68+AC68+AJ68+AK68+AL68+AM68+AN68+AO68+AP68+AQ68)/C68*100</f>
        <v>0.20964360587002098</v>
      </c>
      <c r="AU68" s="60"/>
    </row>
    <row r="69" spans="1:46" ht="16.5" customHeight="1">
      <c r="A69" s="49" t="s">
        <v>93</v>
      </c>
      <c r="B69" s="34"/>
      <c r="C69" s="46">
        <f t="shared" si="17"/>
        <v>689</v>
      </c>
      <c r="D69" s="46">
        <f t="shared" si="18"/>
        <v>351</v>
      </c>
      <c r="E69" s="46">
        <f t="shared" si="19"/>
        <v>338</v>
      </c>
      <c r="F69" s="54">
        <v>308</v>
      </c>
      <c r="G69" s="54">
        <v>313</v>
      </c>
      <c r="H69" s="54">
        <v>14</v>
      </c>
      <c r="I69" s="54">
        <v>10</v>
      </c>
      <c r="J69" s="54">
        <v>14</v>
      </c>
      <c r="K69" s="54">
        <v>11</v>
      </c>
      <c r="L69" s="54">
        <v>0</v>
      </c>
      <c r="M69" s="54">
        <v>0</v>
      </c>
      <c r="N69" s="54">
        <v>0</v>
      </c>
      <c r="O69" s="54">
        <v>0</v>
      </c>
      <c r="P69" s="55">
        <v>0</v>
      </c>
      <c r="Q69" s="55">
        <v>0</v>
      </c>
      <c r="R69" s="55">
        <v>5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5</v>
      </c>
      <c r="AC69" s="55">
        <v>0</v>
      </c>
      <c r="AD69" s="55">
        <v>5</v>
      </c>
      <c r="AE69" s="55">
        <v>4</v>
      </c>
      <c r="AF69" s="55">
        <v>0</v>
      </c>
      <c r="AG69" s="55">
        <v>0</v>
      </c>
      <c r="AH69" s="55">
        <v>30</v>
      </c>
      <c r="AI69" s="55">
        <v>29</v>
      </c>
      <c r="AJ69" s="55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9">
        <f t="shared" si="16"/>
        <v>97.96806966618288</v>
      </c>
      <c r="AS69" s="59">
        <f t="shared" si="14"/>
        <v>94.33962264150944</v>
      </c>
      <c r="AT69" s="59">
        <f t="shared" si="15"/>
        <v>0.7256894049346879</v>
      </c>
    </row>
    <row r="70" spans="1:46" ht="16.5" customHeight="1">
      <c r="A70" s="49" t="s">
        <v>94</v>
      </c>
      <c r="B70" s="34"/>
      <c r="C70" s="46">
        <f t="shared" si="17"/>
        <v>990</v>
      </c>
      <c r="D70" s="46">
        <f t="shared" si="18"/>
        <v>539</v>
      </c>
      <c r="E70" s="46">
        <f t="shared" si="19"/>
        <v>451</v>
      </c>
      <c r="F70" s="54">
        <v>515</v>
      </c>
      <c r="G70" s="54">
        <v>431</v>
      </c>
      <c r="H70" s="54">
        <v>7</v>
      </c>
      <c r="I70" s="54">
        <v>7</v>
      </c>
      <c r="J70" s="54">
        <v>12</v>
      </c>
      <c r="K70" s="54">
        <v>9</v>
      </c>
      <c r="L70" s="54">
        <v>0</v>
      </c>
      <c r="M70" s="54">
        <v>0</v>
      </c>
      <c r="N70" s="54">
        <v>0</v>
      </c>
      <c r="O70" s="54">
        <v>0</v>
      </c>
      <c r="P70" s="55">
        <v>0</v>
      </c>
      <c r="Q70" s="55">
        <v>0</v>
      </c>
      <c r="R70" s="55">
        <v>5</v>
      </c>
      <c r="S70" s="55">
        <v>3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1</v>
      </c>
      <c r="AF70" s="55">
        <v>0</v>
      </c>
      <c r="AG70" s="55">
        <v>0</v>
      </c>
      <c r="AH70" s="55">
        <v>50</v>
      </c>
      <c r="AI70" s="55">
        <v>45</v>
      </c>
      <c r="AJ70" s="55">
        <v>0</v>
      </c>
      <c r="AK70" s="58">
        <v>0</v>
      </c>
      <c r="AL70" s="58">
        <v>0</v>
      </c>
      <c r="AM70" s="58">
        <v>0</v>
      </c>
      <c r="AN70" s="58">
        <v>0</v>
      </c>
      <c r="AO70" s="58">
        <v>0</v>
      </c>
      <c r="AP70" s="58">
        <v>0</v>
      </c>
      <c r="AQ70" s="58">
        <v>0</v>
      </c>
      <c r="AR70" s="59">
        <f t="shared" si="16"/>
        <v>99.8989898989899</v>
      </c>
      <c r="AS70" s="59">
        <f t="shared" si="14"/>
        <v>97.77777777777777</v>
      </c>
      <c r="AT70" s="59">
        <f t="shared" si="15"/>
        <v>0</v>
      </c>
    </row>
    <row r="71" spans="1:46" ht="16.5" customHeight="1">
      <c r="A71" s="49" t="s">
        <v>130</v>
      </c>
      <c r="B71" s="34"/>
      <c r="C71" s="46">
        <f>SUM(D71:E71)</f>
        <v>442</v>
      </c>
      <c r="D71" s="46">
        <f>SUM(F71,H71,J71,L71,N71,P71,R71,T71,V71,X71,Z71,AB71,AD71,AF71)</f>
        <v>246</v>
      </c>
      <c r="E71" s="46">
        <f>SUM(G71,I71,K71,M71,O71,Q71,S71,U71,W71,Y71,AA71,AC71,AE71,AG71)</f>
        <v>196</v>
      </c>
      <c r="F71" s="54">
        <v>235</v>
      </c>
      <c r="G71" s="54">
        <v>190</v>
      </c>
      <c r="H71" s="54">
        <v>1</v>
      </c>
      <c r="I71" s="54">
        <v>0</v>
      </c>
      <c r="J71" s="54">
        <v>4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5">
        <v>1</v>
      </c>
      <c r="Q71" s="55">
        <v>0</v>
      </c>
      <c r="R71" s="55">
        <v>4</v>
      </c>
      <c r="S71" s="55">
        <v>4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1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22</v>
      </c>
      <c r="AI71" s="55">
        <v>16</v>
      </c>
      <c r="AJ71" s="55">
        <v>0</v>
      </c>
      <c r="AK71" s="58">
        <v>0</v>
      </c>
      <c r="AL71" s="55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9">
        <f>(F71+G71+H71+I71+J71+K71+L71+M71+N71+O71+P71+Q71+R71+S71)/C71*100</f>
        <v>99.77375565610859</v>
      </c>
      <c r="AS71" s="59">
        <f t="shared" si="14"/>
        <v>98.41628959276018</v>
      </c>
      <c r="AT71" s="59">
        <f>(AB71+AC71+AJ71+AK71+AL71+AM71+AN71+AO71+AP71+AQ71)/C71*100</f>
        <v>0.22624434389140274</v>
      </c>
    </row>
    <row r="72" spans="1:46" ht="27.75" customHeight="1">
      <c r="A72" s="53" t="s">
        <v>95</v>
      </c>
      <c r="B72" s="34"/>
      <c r="C72" s="46"/>
      <c r="D72" s="46"/>
      <c r="E72" s="46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8"/>
      <c r="AL72" s="58"/>
      <c r="AM72" s="58"/>
      <c r="AN72" s="58"/>
      <c r="AO72" s="58"/>
      <c r="AP72" s="58"/>
      <c r="AQ72" s="58"/>
      <c r="AR72" s="59"/>
      <c r="AS72" s="59"/>
      <c r="AT72" s="59"/>
    </row>
    <row r="73" spans="1:46" ht="16.5" customHeight="1">
      <c r="A73" s="49" t="s">
        <v>96</v>
      </c>
      <c r="B73" s="34"/>
      <c r="C73" s="46">
        <f t="shared" si="17"/>
        <v>529</v>
      </c>
      <c r="D73" s="46">
        <f t="shared" si="18"/>
        <v>263</v>
      </c>
      <c r="E73" s="46">
        <f t="shared" si="19"/>
        <v>266</v>
      </c>
      <c r="F73" s="54">
        <v>249</v>
      </c>
      <c r="G73" s="54">
        <v>259</v>
      </c>
      <c r="H73" s="54">
        <v>3</v>
      </c>
      <c r="I73" s="54">
        <v>5</v>
      </c>
      <c r="J73" s="54">
        <v>6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5">
        <v>3</v>
      </c>
      <c r="Q73" s="55">
        <v>0</v>
      </c>
      <c r="R73" s="55">
        <v>2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16</v>
      </c>
      <c r="AI73" s="55">
        <v>7</v>
      </c>
      <c r="AJ73" s="55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9">
        <f>(F73+G73+H73+I73+J73+K73+L73+M73+N73+O73+P73+Q73+R73+S73)/C73*100</f>
        <v>100</v>
      </c>
      <c r="AS73" s="59">
        <f>(F73+G73+H73+I73+N73+O73+L73+M73+P73+Q73+R73+S73)/C73*100</f>
        <v>98.48771266540642</v>
      </c>
      <c r="AT73" s="59">
        <f t="shared" si="15"/>
        <v>0</v>
      </c>
    </row>
    <row r="74" spans="1:46" ht="22.5" customHeight="1">
      <c r="A74" s="53" t="s">
        <v>97</v>
      </c>
      <c r="B74" s="34"/>
      <c r="C74" s="60"/>
      <c r="D74" s="60"/>
      <c r="E74" s="60"/>
      <c r="F74" s="54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</row>
    <row r="75" spans="1:46" ht="16.5" customHeight="1">
      <c r="A75" s="49" t="s">
        <v>98</v>
      </c>
      <c r="B75" s="34"/>
      <c r="C75" s="46">
        <f t="shared" si="17"/>
        <v>352</v>
      </c>
      <c r="D75" s="46">
        <f t="shared" si="18"/>
        <v>182</v>
      </c>
      <c r="E75" s="46">
        <f t="shared" si="19"/>
        <v>170</v>
      </c>
      <c r="F75" s="54">
        <v>170</v>
      </c>
      <c r="G75" s="54">
        <v>163</v>
      </c>
      <c r="H75" s="54">
        <v>3</v>
      </c>
      <c r="I75" s="54">
        <v>1</v>
      </c>
      <c r="J75" s="54">
        <v>6</v>
      </c>
      <c r="K75" s="54">
        <v>5</v>
      </c>
      <c r="L75" s="54">
        <v>0</v>
      </c>
      <c r="M75" s="54">
        <v>0</v>
      </c>
      <c r="N75" s="54">
        <v>0</v>
      </c>
      <c r="O75" s="54">
        <v>0</v>
      </c>
      <c r="P75" s="55">
        <v>1</v>
      </c>
      <c r="Q75" s="55">
        <v>0</v>
      </c>
      <c r="R75" s="55">
        <v>0</v>
      </c>
      <c r="S75" s="55">
        <v>1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2</v>
      </c>
      <c r="AE75" s="55">
        <v>0</v>
      </c>
      <c r="AF75" s="55">
        <v>0</v>
      </c>
      <c r="AG75" s="55">
        <v>0</v>
      </c>
      <c r="AH75" s="55">
        <v>13</v>
      </c>
      <c r="AI75" s="55">
        <v>11</v>
      </c>
      <c r="AJ75" s="55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9">
        <f>(F75+G75+H75+I75+J75+K75+L75+M75+N75+O75+P75+Q75+R75+S75)/C75*100</f>
        <v>99.43181818181817</v>
      </c>
      <c r="AS75" s="59">
        <f>(F75+G75+H75+I75+N75+O75+L75+M75+P75+Q75+R75+S75)/C75*100</f>
        <v>96.30681818181817</v>
      </c>
      <c r="AT75" s="59">
        <f t="shared" si="15"/>
        <v>0</v>
      </c>
    </row>
    <row r="76" spans="1:46" ht="16.5" customHeight="1">
      <c r="A76" s="49" t="s">
        <v>99</v>
      </c>
      <c r="B76" s="34"/>
      <c r="C76" s="46">
        <f>SUM(D76:E76)</f>
        <v>333</v>
      </c>
      <c r="D76" s="46">
        <f>SUM(F76,H76,J76,L76,N76,P76,R76,T76,V76,X76,Z76,AB76,AD76,AF76)</f>
        <v>182</v>
      </c>
      <c r="E76" s="46">
        <f>SUM(G76,I76,K76,M76,O76,Q76,S76,U76,W76,Y76,AA76,AC76,AE76,AG76)</f>
        <v>151</v>
      </c>
      <c r="F76" s="54">
        <v>171</v>
      </c>
      <c r="G76" s="54">
        <v>148</v>
      </c>
      <c r="H76" s="54">
        <v>1</v>
      </c>
      <c r="I76" s="54">
        <v>0</v>
      </c>
      <c r="J76" s="54">
        <v>6</v>
      </c>
      <c r="K76" s="54">
        <v>3</v>
      </c>
      <c r="L76" s="54">
        <v>0</v>
      </c>
      <c r="M76" s="54">
        <v>0</v>
      </c>
      <c r="N76" s="54">
        <v>0</v>
      </c>
      <c r="O76" s="54">
        <v>0</v>
      </c>
      <c r="P76" s="55">
        <v>0</v>
      </c>
      <c r="Q76" s="55">
        <v>0</v>
      </c>
      <c r="R76" s="55">
        <v>3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1</v>
      </c>
      <c r="AE76" s="55">
        <v>0</v>
      </c>
      <c r="AF76" s="55">
        <v>0</v>
      </c>
      <c r="AG76" s="55">
        <v>0</v>
      </c>
      <c r="AH76" s="55">
        <v>3</v>
      </c>
      <c r="AI76" s="55">
        <v>2</v>
      </c>
      <c r="AJ76" s="55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9">
        <f>(F76+G76+H76+I76+J76+K76+L76+M76+N76+O76+P76+Q76+R76+S76)/C76*100</f>
        <v>99.69969969969969</v>
      </c>
      <c r="AS76" s="59">
        <f>(F76+G76+H76+I76+N76+O76+L76+M76+P76+Q76+R76+S76)/C76*100</f>
        <v>96.996996996997</v>
      </c>
      <c r="AT76" s="59">
        <f>(AB76+AC76+AJ76+AK76+AL76+AM76+AN76+AO76+AP76+AQ76)/C76*100</f>
        <v>0</v>
      </c>
    </row>
    <row r="77" spans="1:46" ht="16.5" customHeight="1">
      <c r="A77" s="49" t="s">
        <v>100</v>
      </c>
      <c r="B77" s="34"/>
      <c r="C77" s="46">
        <f aca="true" t="shared" si="20" ref="C77:C82">SUM(D77:E77)</f>
        <v>93</v>
      </c>
      <c r="D77" s="46">
        <f aca="true" t="shared" si="21" ref="D77:D82">SUM(F77,H77,J77,L77,N77,P77,R77,T77,V77,X77,Z77,AB77,AD77,AF77)</f>
        <v>49</v>
      </c>
      <c r="E77" s="46">
        <f aca="true" t="shared" si="22" ref="E77:E82">SUM(G77,I77,K77,M77,O77,Q77,S77,U77,W77,Y77,AA77,AC77,AE77,AG77)</f>
        <v>44</v>
      </c>
      <c r="F77" s="54">
        <v>46</v>
      </c>
      <c r="G77" s="54">
        <v>42</v>
      </c>
      <c r="H77" s="54">
        <v>1</v>
      </c>
      <c r="I77" s="54">
        <v>0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5">
        <v>0</v>
      </c>
      <c r="Q77" s="55">
        <v>0</v>
      </c>
      <c r="R77" s="55">
        <v>0</v>
      </c>
      <c r="S77" s="55">
        <v>1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1</v>
      </c>
      <c r="AF77" s="55">
        <v>0</v>
      </c>
      <c r="AG77" s="55">
        <v>0</v>
      </c>
      <c r="AH77" s="55">
        <v>3</v>
      </c>
      <c r="AI77" s="55">
        <v>1</v>
      </c>
      <c r="AJ77" s="55">
        <v>0</v>
      </c>
      <c r="AK77" s="58">
        <v>0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9">
        <f>(F77+G77+H77+I77+J77+K77+L77+M77+N77+O77+P77+Q77+R77+S77)/C77*100</f>
        <v>98.9247311827957</v>
      </c>
      <c r="AS77" s="59">
        <f>(F77+G77+H77+I77+N77+O77+L77+M77+P77+Q77+R77+S77)/C77*100</f>
        <v>96.7741935483871</v>
      </c>
      <c r="AT77" s="59">
        <f t="shared" si="15"/>
        <v>0</v>
      </c>
    </row>
    <row r="78" spans="1:46" ht="22.5" customHeight="1">
      <c r="A78" s="53" t="s">
        <v>101</v>
      </c>
      <c r="B78" s="34"/>
      <c r="C78" s="60"/>
      <c r="D78" s="60"/>
      <c r="E78" s="60"/>
      <c r="F78" s="54"/>
      <c r="G78" s="60"/>
      <c r="H78" s="54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</row>
    <row r="79" spans="1:46" ht="16.5" customHeight="1">
      <c r="A79" s="49" t="s">
        <v>102</v>
      </c>
      <c r="B79" s="34"/>
      <c r="C79" s="46">
        <f>SUM(D79:E79)</f>
        <v>162</v>
      </c>
      <c r="D79" s="46">
        <f t="shared" si="21"/>
        <v>85</v>
      </c>
      <c r="E79" s="46">
        <f t="shared" si="22"/>
        <v>77</v>
      </c>
      <c r="F79" s="54">
        <v>80</v>
      </c>
      <c r="G79" s="54">
        <v>76</v>
      </c>
      <c r="H79" s="54">
        <v>3</v>
      </c>
      <c r="I79" s="54">
        <v>0</v>
      </c>
      <c r="J79" s="54">
        <v>1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5">
        <v>0</v>
      </c>
      <c r="Q79" s="55">
        <v>0</v>
      </c>
      <c r="R79" s="55">
        <v>1</v>
      </c>
      <c r="S79" s="55">
        <v>1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1</v>
      </c>
      <c r="AI79" s="55">
        <v>0</v>
      </c>
      <c r="AJ79" s="55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0</v>
      </c>
      <c r="AQ79" s="58">
        <v>0</v>
      </c>
      <c r="AR79" s="59">
        <f aca="true" t="shared" si="23" ref="AR79:AR85">(F79+G79+H79+I79+J79+K79+L79+M79+N79+O79+P79+Q79+R79+S79)/C79*100</f>
        <v>100</v>
      </c>
      <c r="AS79" s="59">
        <f aca="true" t="shared" si="24" ref="AS79:AS85">(F79+G79+H79+I79+N79+O79+L79+M79+P79+Q79+R79+S79)/C79*100</f>
        <v>99.38271604938271</v>
      </c>
      <c r="AT79" s="59">
        <f>(AB79+AC79+AJ79+AK79+AL79+AM79+AN79+AO79+AP79+AQ79)/C79*100</f>
        <v>0</v>
      </c>
    </row>
    <row r="80" spans="1:46" ht="16.5" customHeight="1">
      <c r="A80" s="49" t="s">
        <v>103</v>
      </c>
      <c r="B80" s="34"/>
      <c r="C80" s="46">
        <f t="shared" si="20"/>
        <v>221</v>
      </c>
      <c r="D80" s="46">
        <f t="shared" si="21"/>
        <v>67</v>
      </c>
      <c r="E80" s="46">
        <f t="shared" si="22"/>
        <v>154</v>
      </c>
      <c r="F80" s="54">
        <v>64</v>
      </c>
      <c r="G80" s="54">
        <v>150</v>
      </c>
      <c r="H80" s="54">
        <v>0</v>
      </c>
      <c r="I80" s="54">
        <v>1</v>
      </c>
      <c r="J80" s="54">
        <v>1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5">
        <v>0</v>
      </c>
      <c r="Q80" s="55">
        <v>0</v>
      </c>
      <c r="R80" s="55">
        <v>1</v>
      </c>
      <c r="S80" s="55">
        <v>0</v>
      </c>
      <c r="T80" s="55">
        <v>0</v>
      </c>
      <c r="U80" s="55">
        <v>1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1</v>
      </c>
      <c r="AE80" s="55">
        <v>1</v>
      </c>
      <c r="AF80" s="55">
        <v>0</v>
      </c>
      <c r="AG80" s="55">
        <v>0</v>
      </c>
      <c r="AH80" s="55">
        <v>1</v>
      </c>
      <c r="AI80" s="55">
        <v>0</v>
      </c>
      <c r="AJ80" s="55">
        <v>0</v>
      </c>
      <c r="AK80" s="58">
        <v>0</v>
      </c>
      <c r="AL80" s="58">
        <v>0</v>
      </c>
      <c r="AM80" s="58">
        <v>0</v>
      </c>
      <c r="AN80" s="58">
        <v>0</v>
      </c>
      <c r="AO80" s="58">
        <v>0</v>
      </c>
      <c r="AP80" s="58">
        <v>0</v>
      </c>
      <c r="AQ80" s="58">
        <v>0</v>
      </c>
      <c r="AR80" s="59">
        <f t="shared" si="23"/>
        <v>98.64253393665159</v>
      </c>
      <c r="AS80" s="59">
        <f t="shared" si="24"/>
        <v>97.73755656108597</v>
      </c>
      <c r="AT80" s="59">
        <f t="shared" si="15"/>
        <v>0</v>
      </c>
    </row>
    <row r="81" spans="1:46" ht="16.5" customHeight="1">
      <c r="A81" s="49" t="s">
        <v>104</v>
      </c>
      <c r="B81" s="34"/>
      <c r="C81" s="46">
        <f t="shared" si="20"/>
        <v>254</v>
      </c>
      <c r="D81" s="46">
        <f t="shared" si="21"/>
        <v>130</v>
      </c>
      <c r="E81" s="46">
        <f t="shared" si="22"/>
        <v>124</v>
      </c>
      <c r="F81" s="54">
        <v>125</v>
      </c>
      <c r="G81" s="54">
        <v>119</v>
      </c>
      <c r="H81" s="54">
        <v>1</v>
      </c>
      <c r="I81" s="54">
        <v>0</v>
      </c>
      <c r="J81" s="54">
        <v>3</v>
      </c>
      <c r="K81" s="54">
        <v>2</v>
      </c>
      <c r="L81" s="54">
        <v>0</v>
      </c>
      <c r="M81" s="54">
        <v>0</v>
      </c>
      <c r="N81" s="54">
        <v>0</v>
      </c>
      <c r="O81" s="54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1</v>
      </c>
      <c r="AC81" s="55">
        <v>1</v>
      </c>
      <c r="AD81" s="55">
        <v>0</v>
      </c>
      <c r="AE81" s="55">
        <v>2</v>
      </c>
      <c r="AF81" s="55">
        <v>0</v>
      </c>
      <c r="AG81" s="55">
        <v>0</v>
      </c>
      <c r="AH81" s="55">
        <v>3</v>
      </c>
      <c r="AI81" s="55">
        <v>2</v>
      </c>
      <c r="AJ81" s="55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9">
        <f t="shared" si="23"/>
        <v>98.4251968503937</v>
      </c>
      <c r="AS81" s="59">
        <f t="shared" si="24"/>
        <v>96.45669291338582</v>
      </c>
      <c r="AT81" s="59">
        <f t="shared" si="15"/>
        <v>0.7874015748031495</v>
      </c>
    </row>
    <row r="82" spans="1:46" ht="16.5" customHeight="1">
      <c r="A82" s="49" t="s">
        <v>105</v>
      </c>
      <c r="B82" s="34"/>
      <c r="C82" s="46">
        <f t="shared" si="20"/>
        <v>192</v>
      </c>
      <c r="D82" s="46">
        <f t="shared" si="21"/>
        <v>100</v>
      </c>
      <c r="E82" s="46">
        <f t="shared" si="22"/>
        <v>92</v>
      </c>
      <c r="F82" s="54">
        <v>92</v>
      </c>
      <c r="G82" s="54">
        <v>86</v>
      </c>
      <c r="H82" s="54">
        <v>2</v>
      </c>
      <c r="I82" s="54">
        <v>3</v>
      </c>
      <c r="J82" s="54">
        <v>1</v>
      </c>
      <c r="K82" s="54">
        <v>2</v>
      </c>
      <c r="L82" s="54">
        <v>0</v>
      </c>
      <c r="M82" s="54">
        <v>0</v>
      </c>
      <c r="N82" s="54">
        <v>0</v>
      </c>
      <c r="O82" s="54">
        <v>0</v>
      </c>
      <c r="P82" s="55">
        <v>0</v>
      </c>
      <c r="Q82" s="55">
        <v>0</v>
      </c>
      <c r="R82" s="55">
        <v>4</v>
      </c>
      <c r="S82" s="55">
        <v>1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1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2</v>
      </c>
      <c r="AJ82" s="55">
        <v>0</v>
      </c>
      <c r="AK82" s="58">
        <v>0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9">
        <f t="shared" si="23"/>
        <v>99.47916666666666</v>
      </c>
      <c r="AS82" s="59">
        <f t="shared" si="24"/>
        <v>97.91666666666666</v>
      </c>
      <c r="AT82" s="59">
        <f t="shared" si="15"/>
        <v>0.5208333333333333</v>
      </c>
    </row>
    <row r="83" spans="1:46" ht="16.5" customHeight="1">
      <c r="A83" s="49" t="s">
        <v>106</v>
      </c>
      <c r="B83" s="34"/>
      <c r="C83" s="46">
        <f>SUM(D83:E83)</f>
        <v>199</v>
      </c>
      <c r="D83" s="46">
        <f>SUM(F83,H83,J83,L83,N83,P83,R83,T83,V83,X83,Z83,AB83,AD83,AF83)</f>
        <v>103</v>
      </c>
      <c r="E83" s="46">
        <f>SUM(G83,I83,K83,M83,O83,Q83,S83,U83,W83,Y83,AA83,AC83,AE83,AG83)</f>
        <v>96</v>
      </c>
      <c r="F83" s="54">
        <v>99</v>
      </c>
      <c r="G83" s="54">
        <v>92</v>
      </c>
      <c r="H83" s="54">
        <v>2</v>
      </c>
      <c r="I83" s="54">
        <v>1</v>
      </c>
      <c r="J83" s="54">
        <v>1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5">
        <v>0</v>
      </c>
      <c r="Q83" s="55">
        <v>0</v>
      </c>
      <c r="R83" s="55">
        <v>1</v>
      </c>
      <c r="S83" s="55">
        <v>1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2</v>
      </c>
      <c r="AI83" s="55">
        <v>3</v>
      </c>
      <c r="AJ83" s="55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9">
        <f t="shared" si="23"/>
        <v>100</v>
      </c>
      <c r="AS83" s="59">
        <f t="shared" si="24"/>
        <v>98.49246231155779</v>
      </c>
      <c r="AT83" s="59">
        <f>(AB83+AC83+AJ83+AK83+AL83+AM83+AN83+AO83+AP83+AQ83)/C83*100</f>
        <v>0</v>
      </c>
    </row>
    <row r="84" spans="1:46" ht="16.5" customHeight="1">
      <c r="A84" s="49" t="s">
        <v>107</v>
      </c>
      <c r="B84" s="34"/>
      <c r="C84" s="46">
        <f>SUM(D84:E84)</f>
        <v>100</v>
      </c>
      <c r="D84" s="46">
        <f aca="true" t="shared" si="25" ref="D84:E88">SUM(F84,H84,J84,L84,N84,P84,R84,T84,V84,X84,Z84,AB84,AD84,AF84)</f>
        <v>51</v>
      </c>
      <c r="E84" s="46">
        <f t="shared" si="25"/>
        <v>49</v>
      </c>
      <c r="F84" s="54">
        <v>48</v>
      </c>
      <c r="G84" s="54">
        <v>47</v>
      </c>
      <c r="H84" s="54">
        <v>1</v>
      </c>
      <c r="I84" s="54">
        <v>1</v>
      </c>
      <c r="J84" s="54">
        <v>2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5">
        <v>0</v>
      </c>
      <c r="Q84" s="55">
        <v>0</v>
      </c>
      <c r="R84" s="55">
        <v>0</v>
      </c>
      <c r="S84" s="55">
        <v>1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2</v>
      </c>
      <c r="AI84" s="55">
        <v>0</v>
      </c>
      <c r="AJ84" s="55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9">
        <f t="shared" si="23"/>
        <v>100</v>
      </c>
      <c r="AS84" s="59">
        <f t="shared" si="24"/>
        <v>98</v>
      </c>
      <c r="AT84" s="59">
        <f t="shared" si="15"/>
        <v>0</v>
      </c>
    </row>
    <row r="85" spans="1:46" ht="16.5" customHeight="1">
      <c r="A85" s="49" t="s">
        <v>108</v>
      </c>
      <c r="B85" s="34"/>
      <c r="C85" s="46">
        <f>SUM(D85:E85)</f>
        <v>110</v>
      </c>
      <c r="D85" s="46">
        <f t="shared" si="25"/>
        <v>53</v>
      </c>
      <c r="E85" s="46">
        <f t="shared" si="25"/>
        <v>57</v>
      </c>
      <c r="F85" s="54">
        <v>48</v>
      </c>
      <c r="G85" s="54">
        <v>57</v>
      </c>
      <c r="H85" s="54">
        <v>0</v>
      </c>
      <c r="I85" s="54">
        <v>0</v>
      </c>
      <c r="J85" s="54">
        <v>2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5">
        <v>1</v>
      </c>
      <c r="Q85" s="55">
        <v>0</v>
      </c>
      <c r="R85" s="55">
        <v>1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1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1</v>
      </c>
      <c r="AI85" s="55">
        <v>0</v>
      </c>
      <c r="AJ85" s="55">
        <v>0</v>
      </c>
      <c r="AK85" s="58">
        <v>0</v>
      </c>
      <c r="AL85" s="58">
        <v>0</v>
      </c>
      <c r="AM85" s="58">
        <v>0</v>
      </c>
      <c r="AN85" s="58">
        <v>0</v>
      </c>
      <c r="AO85" s="58">
        <v>0</v>
      </c>
      <c r="AP85" s="58">
        <v>0</v>
      </c>
      <c r="AQ85" s="58">
        <v>0</v>
      </c>
      <c r="AR85" s="59">
        <f t="shared" si="23"/>
        <v>99.0909090909091</v>
      </c>
      <c r="AS85" s="59">
        <f t="shared" si="24"/>
        <v>97.27272727272728</v>
      </c>
      <c r="AT85" s="59">
        <f t="shared" si="15"/>
        <v>0.9090909090909091</v>
      </c>
    </row>
    <row r="86" spans="1:46" ht="22.5" customHeight="1">
      <c r="A86" s="53" t="s">
        <v>109</v>
      </c>
      <c r="B86" s="34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1:46" ht="16.5" customHeight="1">
      <c r="A87" s="49" t="s">
        <v>110</v>
      </c>
      <c r="B87" s="34"/>
      <c r="C87" s="46">
        <f>SUM(D87:E87)</f>
        <v>89</v>
      </c>
      <c r="D87" s="46">
        <f t="shared" si="25"/>
        <v>44</v>
      </c>
      <c r="E87" s="46">
        <f t="shared" si="25"/>
        <v>45</v>
      </c>
      <c r="F87" s="54">
        <v>42</v>
      </c>
      <c r="G87" s="54">
        <v>44</v>
      </c>
      <c r="H87" s="54">
        <v>1</v>
      </c>
      <c r="I87" s="54">
        <v>0</v>
      </c>
      <c r="J87" s="54">
        <v>0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1</v>
      </c>
      <c r="AE87" s="55">
        <v>0</v>
      </c>
      <c r="AF87" s="55">
        <v>0</v>
      </c>
      <c r="AG87" s="55">
        <v>0</v>
      </c>
      <c r="AH87" s="55">
        <v>2</v>
      </c>
      <c r="AI87" s="55">
        <v>0</v>
      </c>
      <c r="AJ87" s="55">
        <v>0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9">
        <f>(F87+G87+H87+I87+J87+K87+L87+M87+N87+O87+P87+Q87+R87+S87)/C87*100</f>
        <v>98.87640449438202</v>
      </c>
      <c r="AS87" s="59">
        <f>(F87+G87+H87+I87+N87+O87+L87+M87+P87+Q87+R87+S87)/C87*100</f>
        <v>97.75280898876404</v>
      </c>
      <c r="AT87" s="59">
        <f t="shared" si="15"/>
        <v>0</v>
      </c>
    </row>
    <row r="88" spans="1:46" ht="16.5" customHeight="1">
      <c r="A88" s="49" t="s">
        <v>111</v>
      </c>
      <c r="B88" s="34"/>
      <c r="C88" s="46">
        <f>SUM(D88:E88)</f>
        <v>91</v>
      </c>
      <c r="D88" s="46">
        <f t="shared" si="25"/>
        <v>42</v>
      </c>
      <c r="E88" s="46">
        <f t="shared" si="25"/>
        <v>49</v>
      </c>
      <c r="F88" s="54">
        <v>40</v>
      </c>
      <c r="G88" s="54">
        <v>47</v>
      </c>
      <c r="H88" s="54">
        <v>0</v>
      </c>
      <c r="I88" s="54">
        <v>1</v>
      </c>
      <c r="J88" s="54">
        <v>0</v>
      </c>
      <c r="K88" s="54">
        <v>1</v>
      </c>
      <c r="L88" s="54">
        <v>0</v>
      </c>
      <c r="M88" s="54">
        <v>0</v>
      </c>
      <c r="N88" s="54">
        <v>0</v>
      </c>
      <c r="O88" s="54">
        <v>0</v>
      </c>
      <c r="P88" s="55">
        <v>0</v>
      </c>
      <c r="Q88" s="55">
        <v>0</v>
      </c>
      <c r="R88" s="55">
        <v>2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1</v>
      </c>
      <c r="AI88" s="55">
        <v>0</v>
      </c>
      <c r="AJ88" s="55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9">
        <f>(F88+G88+H88+I88+J88+K88+L88+M88+N88+O88+P88+Q88+R88+S88)/C88*100</f>
        <v>100</v>
      </c>
      <c r="AS88" s="59">
        <f>(F88+G88+H88+I88+N88+O88+L88+M88+P88+Q88+R88+S88)/C88*100</f>
        <v>98.9010989010989</v>
      </c>
      <c r="AT88" s="59">
        <f t="shared" si="15"/>
        <v>0</v>
      </c>
    </row>
    <row r="89" spans="1:46" ht="16.5" customHeight="1">
      <c r="A89" s="49" t="s">
        <v>112</v>
      </c>
      <c r="B89" s="34"/>
      <c r="C89" s="46">
        <f>SUM(D89:E89)</f>
        <v>63</v>
      </c>
      <c r="D89" s="46">
        <f>SUM(F89,H89,J89,L89,N89,P89,R89,T89,V89,X89,Z89,AB89,AD89,AF89)</f>
        <v>36</v>
      </c>
      <c r="E89" s="46">
        <f>SUM(G89,I89,K89,M89,O89,Q89,S89,U89,W89,Y89,AA89,AC89,AE89,AG89)</f>
        <v>27</v>
      </c>
      <c r="F89" s="54">
        <v>35</v>
      </c>
      <c r="G89" s="54">
        <v>26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5">
        <v>0</v>
      </c>
      <c r="Q89" s="55">
        <v>0</v>
      </c>
      <c r="R89" s="55">
        <v>0</v>
      </c>
      <c r="S89" s="55">
        <v>1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1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9">
        <f>(F89+G89+H89+I89+J89+K89+L89+M89+N89+O89+P89+Q89+R89+S89)/C89*100</f>
        <v>98.4126984126984</v>
      </c>
      <c r="AS89" s="59">
        <f>(F89+G89+H89+I89+N89+O89+L89+M89+P89+Q89+R89+S89)/C89*100</f>
        <v>98.4126984126984</v>
      </c>
      <c r="AT89" s="59">
        <f>(AB89+AC89+AJ89+AK89+AL89+AM89+AN89+AO89+AP89+AQ89)/C89*100</f>
        <v>1.5873015873015872</v>
      </c>
    </row>
    <row r="90" spans="1:46" ht="16.5" customHeight="1">
      <c r="A90" s="49" t="s">
        <v>113</v>
      </c>
      <c r="B90" s="34"/>
      <c r="C90" s="46">
        <f aca="true" t="shared" si="26" ref="C90:C95">SUM(D90:E90)</f>
        <v>121</v>
      </c>
      <c r="D90" s="46">
        <f aca="true" t="shared" si="27" ref="D90:D95">SUM(F90,H90,J90,L90,N90,P90,R90,T90,V90,X90,Z90,AB90,AD90,AF90)</f>
        <v>63</v>
      </c>
      <c r="E90" s="46">
        <f aca="true" t="shared" si="28" ref="E90:E95">SUM(G90,I90,K90,M90,O90,Q90,S90,U90,W90,Y90,AA90,AC90,AE90,AG90)</f>
        <v>58</v>
      </c>
      <c r="F90" s="54">
        <v>62</v>
      </c>
      <c r="G90" s="54">
        <v>57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5">
        <v>0</v>
      </c>
      <c r="Q90" s="55">
        <v>0</v>
      </c>
      <c r="R90" s="55">
        <v>0</v>
      </c>
      <c r="S90" s="55">
        <v>1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1</v>
      </c>
      <c r="AE90" s="55">
        <v>0</v>
      </c>
      <c r="AF90" s="55">
        <v>0</v>
      </c>
      <c r="AG90" s="55">
        <v>0</v>
      </c>
      <c r="AH90" s="55">
        <v>1</v>
      </c>
      <c r="AI90" s="55">
        <v>0</v>
      </c>
      <c r="AJ90" s="55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9">
        <f>(F90+G90+H90+I90+J90+K90+L90+M90+N90+O90+P90+Q90+R90+S90)/C90*100</f>
        <v>99.17355371900827</v>
      </c>
      <c r="AS90" s="59">
        <f>(F90+G90+H90+I90+N90+O90+L90+M90+P90+Q90+R90+S90)/C90*100</f>
        <v>99.17355371900827</v>
      </c>
      <c r="AT90" s="59">
        <f t="shared" si="15"/>
        <v>0</v>
      </c>
    </row>
    <row r="91" spans="1:46" ht="16.5" customHeight="1">
      <c r="A91" s="49" t="s">
        <v>114</v>
      </c>
      <c r="B91" s="34"/>
      <c r="C91" s="46">
        <f t="shared" si="26"/>
        <v>29</v>
      </c>
      <c r="D91" s="46">
        <f t="shared" si="27"/>
        <v>15</v>
      </c>
      <c r="E91" s="46">
        <f t="shared" si="28"/>
        <v>14</v>
      </c>
      <c r="F91" s="54">
        <v>14</v>
      </c>
      <c r="G91" s="54">
        <v>14</v>
      </c>
      <c r="H91" s="54">
        <v>0</v>
      </c>
      <c r="I91" s="54">
        <v>0</v>
      </c>
      <c r="J91" s="54">
        <v>1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1</v>
      </c>
      <c r="AI91" s="55">
        <v>0</v>
      </c>
      <c r="AJ91" s="55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9">
        <f>(F91+G91+H91+I91+J91+K91+L91+M91+N91+O91+P91+Q91+R91+S91)/C91*100</f>
        <v>100</v>
      </c>
      <c r="AS91" s="59">
        <f>(F91+G91+H91+I91+N91+O91+L91+M91+P91+Q91+R91+S91)/C91*100</f>
        <v>96.55172413793103</v>
      </c>
      <c r="AT91" s="59">
        <f t="shared" si="15"/>
        <v>0</v>
      </c>
    </row>
    <row r="92" spans="1:46" ht="22.5" customHeight="1">
      <c r="A92" s="53" t="s">
        <v>115</v>
      </c>
      <c r="B92" s="34"/>
      <c r="C92" s="46"/>
      <c r="D92" s="46"/>
      <c r="E92" s="4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8"/>
      <c r="AL92" s="58"/>
      <c r="AM92" s="58"/>
      <c r="AN92" s="58"/>
      <c r="AO92" s="58"/>
      <c r="AP92" s="58"/>
      <c r="AQ92" s="58"/>
      <c r="AR92" s="59"/>
      <c r="AS92" s="59"/>
      <c r="AT92" s="59"/>
    </row>
    <row r="93" spans="1:46" ht="16.5" customHeight="1">
      <c r="A93" s="49" t="s">
        <v>116</v>
      </c>
      <c r="B93" s="34"/>
      <c r="C93" s="46">
        <f t="shared" si="26"/>
        <v>113</v>
      </c>
      <c r="D93" s="46">
        <f t="shared" si="27"/>
        <v>60</v>
      </c>
      <c r="E93" s="46">
        <f t="shared" si="28"/>
        <v>53</v>
      </c>
      <c r="F93" s="54">
        <v>55</v>
      </c>
      <c r="G93" s="54">
        <v>53</v>
      </c>
      <c r="H93" s="54">
        <v>1</v>
      </c>
      <c r="I93" s="54">
        <v>0</v>
      </c>
      <c r="J93" s="54">
        <v>3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5">
        <v>0</v>
      </c>
      <c r="Q93" s="55">
        <v>0</v>
      </c>
      <c r="R93" s="55">
        <v>1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7</v>
      </c>
      <c r="AI93" s="55">
        <v>3</v>
      </c>
      <c r="AJ93" s="55">
        <v>0</v>
      </c>
      <c r="AK93" s="58">
        <v>0</v>
      </c>
      <c r="AL93" s="58">
        <v>0</v>
      </c>
      <c r="AM93" s="58">
        <v>0</v>
      </c>
      <c r="AN93" s="58">
        <v>0</v>
      </c>
      <c r="AO93" s="58">
        <v>0</v>
      </c>
      <c r="AP93" s="58">
        <v>0</v>
      </c>
      <c r="AQ93" s="58">
        <v>0</v>
      </c>
      <c r="AR93" s="59">
        <f>(F93+G93+H93+I93+J93+K93+L93+M93+N93+O93+P93+Q93+R93+S93)/C93*100</f>
        <v>100</v>
      </c>
      <c r="AS93" s="59">
        <f>(F93+G93+H93+I93+N93+O93+L93+M93+P93+Q93+R93+S93)/C93*100</f>
        <v>97.34513274336283</v>
      </c>
      <c r="AT93" s="59">
        <f t="shared" si="15"/>
        <v>0</v>
      </c>
    </row>
    <row r="94" spans="1:46" ht="16.5" customHeight="1">
      <c r="A94" s="49" t="s">
        <v>117</v>
      </c>
      <c r="B94" s="34"/>
      <c r="C94" s="46">
        <f t="shared" si="26"/>
        <v>137</v>
      </c>
      <c r="D94" s="46">
        <f t="shared" si="27"/>
        <v>63</v>
      </c>
      <c r="E94" s="46">
        <f t="shared" si="28"/>
        <v>74</v>
      </c>
      <c r="F94" s="54">
        <v>56</v>
      </c>
      <c r="G94" s="54">
        <v>72</v>
      </c>
      <c r="H94" s="54">
        <v>3</v>
      </c>
      <c r="I94" s="54">
        <v>2</v>
      </c>
      <c r="J94" s="54">
        <v>1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5">
        <v>0</v>
      </c>
      <c r="Q94" s="55">
        <v>0</v>
      </c>
      <c r="R94" s="55">
        <v>1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2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5</v>
      </c>
      <c r="AI94" s="55">
        <v>6</v>
      </c>
      <c r="AJ94" s="55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9">
        <f>(F94+G94+H94+I94+J94+K94+L94+M94+N94+O94+P94+Q94+R94+S94)/C94*100</f>
        <v>98.54014598540147</v>
      </c>
      <c r="AS94" s="59">
        <f>(F94+G94+H94+I94+N94+O94+L94+M94+P94+Q94+R94+S94)/C94*100</f>
        <v>97.8102189781022</v>
      </c>
      <c r="AT94" s="59">
        <f t="shared" si="15"/>
        <v>1.4598540145985401</v>
      </c>
    </row>
    <row r="95" spans="1:46" ht="16.5" customHeight="1">
      <c r="A95" s="49" t="s">
        <v>118</v>
      </c>
      <c r="B95" s="34"/>
      <c r="C95" s="46">
        <f t="shared" si="26"/>
        <v>345</v>
      </c>
      <c r="D95" s="46">
        <f t="shared" si="27"/>
        <v>182</v>
      </c>
      <c r="E95" s="46">
        <f t="shared" si="28"/>
        <v>163</v>
      </c>
      <c r="F95" s="54">
        <v>164</v>
      </c>
      <c r="G95" s="54">
        <v>157</v>
      </c>
      <c r="H95" s="54">
        <v>2</v>
      </c>
      <c r="I95" s="54">
        <v>1</v>
      </c>
      <c r="J95" s="54">
        <v>2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5">
        <v>5</v>
      </c>
      <c r="Q95" s="55">
        <v>0</v>
      </c>
      <c r="R95" s="55">
        <v>4</v>
      </c>
      <c r="S95" s="55">
        <v>3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4</v>
      </c>
      <c r="AC95" s="55">
        <v>0</v>
      </c>
      <c r="AD95" s="55">
        <v>1</v>
      </c>
      <c r="AE95" s="55">
        <v>2</v>
      </c>
      <c r="AF95" s="55">
        <v>0</v>
      </c>
      <c r="AG95" s="55">
        <v>0</v>
      </c>
      <c r="AH95" s="55">
        <v>16</v>
      </c>
      <c r="AI95" s="55">
        <v>10</v>
      </c>
      <c r="AJ95" s="55">
        <v>0</v>
      </c>
      <c r="AK95" s="58">
        <v>0</v>
      </c>
      <c r="AL95" s="55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9">
        <f>(F95+G95+H95+I95+J95+K95+L95+M95+N95+O95+P95+Q95+R95+S95)/C95*100</f>
        <v>97.97101449275362</v>
      </c>
      <c r="AS95" s="59">
        <f>(F95+G95+H95+I95+N95+O95+L95+M95+P95+Q95+R95+S95)/C95*100</f>
        <v>97.3913043478261</v>
      </c>
      <c r="AT95" s="59">
        <f t="shared" si="15"/>
        <v>1.1594202898550725</v>
      </c>
    </row>
    <row r="96" spans="1:46" ht="22.5" customHeight="1">
      <c r="A96" s="53" t="s">
        <v>119</v>
      </c>
      <c r="B96" s="34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1:46" ht="16.5" customHeight="1">
      <c r="A97" s="49" t="s">
        <v>120</v>
      </c>
      <c r="B97" s="34"/>
      <c r="C97" s="46">
        <f>SUM(D97:E97)</f>
        <v>324</v>
      </c>
      <c r="D97" s="46">
        <f>SUM(F97,H97,J97,L97,N97,P97,R97,T97,V97,X97,Z97,AB97,AD97,AF97)</f>
        <v>164</v>
      </c>
      <c r="E97" s="46">
        <f>SUM(G97,I97,K97,M97,O97,Q97,S97,U97,W97,Y97,AA97,AC97,AE97,AG97)</f>
        <v>160</v>
      </c>
      <c r="F97" s="54">
        <v>154</v>
      </c>
      <c r="G97" s="54">
        <v>155</v>
      </c>
      <c r="H97" s="54">
        <v>2</v>
      </c>
      <c r="I97" s="54">
        <v>3</v>
      </c>
      <c r="J97" s="54">
        <v>4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5">
        <v>0</v>
      </c>
      <c r="Q97" s="55">
        <v>0</v>
      </c>
      <c r="R97" s="55">
        <v>3</v>
      </c>
      <c r="S97" s="55">
        <v>2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1</v>
      </c>
      <c r="AE97" s="55">
        <v>0</v>
      </c>
      <c r="AF97" s="55">
        <v>0</v>
      </c>
      <c r="AG97" s="55">
        <v>0</v>
      </c>
      <c r="AH97" s="55">
        <v>5</v>
      </c>
      <c r="AI97" s="55">
        <v>6</v>
      </c>
      <c r="AJ97" s="55">
        <v>0</v>
      </c>
      <c r="AK97" s="58">
        <v>0</v>
      </c>
      <c r="AL97" s="55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9">
        <f>(F97+G97+H97+I97+J97+K97+L97+M97+N97+O97+P97+Q97+R97+S97)/C97*100</f>
        <v>99.69135802469135</v>
      </c>
      <c r="AS97" s="59">
        <f>(F97+G97+H97+I97+N97+O97+L97+M97+P97+Q97+R97+S97)/C97*100</f>
        <v>98.4567901234568</v>
      </c>
      <c r="AT97" s="59">
        <f>(AB97+AC97+AJ97+AK97+AL97+AM97+AN97+AO97+AP97+AQ97)/C97*100</f>
        <v>0</v>
      </c>
    </row>
    <row r="98" spans="1:46" ht="22.5" customHeight="1">
      <c r="A98" s="53" t="s">
        <v>121</v>
      </c>
      <c r="B98" s="34"/>
      <c r="C98" s="54"/>
      <c r="D98" s="54"/>
      <c r="E98" s="54"/>
      <c r="F98" s="54"/>
      <c r="G98" s="54"/>
      <c r="H98" s="54"/>
      <c r="I98" s="54"/>
      <c r="J98" s="54"/>
      <c r="K98" s="54"/>
      <c r="L98" s="60"/>
      <c r="M98" s="60"/>
      <c r="N98" s="60"/>
      <c r="O98" s="60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8"/>
      <c r="AL98" s="55"/>
      <c r="AM98" s="58"/>
      <c r="AN98" s="58"/>
      <c r="AO98" s="58"/>
      <c r="AP98" s="58"/>
      <c r="AQ98" s="58"/>
      <c r="AR98" s="59"/>
      <c r="AS98" s="59"/>
      <c r="AT98" s="59"/>
    </row>
    <row r="99" spans="1:46" ht="16.5" customHeight="1">
      <c r="A99" s="49" t="s">
        <v>122</v>
      </c>
      <c r="B99" s="34"/>
      <c r="C99" s="46">
        <f>SUM(D99:E99)</f>
        <v>263</v>
      </c>
      <c r="D99" s="46">
        <f>SUM(F99,H99,J99,L99,N99,P99,R99,T99,V99,X99,Z99,AB99,AD99,AF99)</f>
        <v>126</v>
      </c>
      <c r="E99" s="46">
        <f>SUM(G99,I99,K99,M99,O99,Q99,S99,U99,W99,Y99,AA99,AC99,AE99,AG99)</f>
        <v>137</v>
      </c>
      <c r="F99" s="54">
        <v>122</v>
      </c>
      <c r="G99" s="54">
        <v>131</v>
      </c>
      <c r="H99" s="54">
        <v>1</v>
      </c>
      <c r="I99" s="54">
        <v>0</v>
      </c>
      <c r="J99" s="54">
        <v>1</v>
      </c>
      <c r="K99" s="54">
        <v>3</v>
      </c>
      <c r="L99" s="54">
        <v>0</v>
      </c>
      <c r="M99" s="54">
        <v>0</v>
      </c>
      <c r="N99" s="54">
        <v>0</v>
      </c>
      <c r="O99" s="54">
        <v>0</v>
      </c>
      <c r="P99" s="55">
        <v>0</v>
      </c>
      <c r="Q99" s="55">
        <v>0</v>
      </c>
      <c r="R99" s="55">
        <v>1</v>
      </c>
      <c r="S99" s="55">
        <v>2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1</v>
      </c>
      <c r="AD99" s="55">
        <v>1</v>
      </c>
      <c r="AE99" s="55">
        <v>0</v>
      </c>
      <c r="AF99" s="55">
        <v>0</v>
      </c>
      <c r="AG99" s="55">
        <v>0</v>
      </c>
      <c r="AH99" s="55">
        <v>7</v>
      </c>
      <c r="AI99" s="55">
        <v>12</v>
      </c>
      <c r="AJ99" s="55">
        <v>0</v>
      </c>
      <c r="AK99" s="58">
        <v>0</v>
      </c>
      <c r="AL99" s="55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9">
        <f>(F99+G99+H99+I99+J99+K99+L99+M99+N99+O99+P99+Q99+R99+S99)/C99*100</f>
        <v>99.23954372623575</v>
      </c>
      <c r="AS99" s="59">
        <f>(F99+G99+H99+I99+N99+O99+L99+M99+P99+Q99+R99+S99)/C99*100</f>
        <v>97.71863117870723</v>
      </c>
      <c r="AT99" s="59">
        <f t="shared" si="15"/>
        <v>0.38022813688212925</v>
      </c>
    </row>
    <row r="100" spans="1:46" ht="22.5" customHeight="1">
      <c r="A100" s="53" t="s">
        <v>123</v>
      </c>
      <c r="B100" s="34"/>
      <c r="C100" s="54"/>
      <c r="D100" s="54"/>
      <c r="E100" s="54"/>
      <c r="F100" s="54"/>
      <c r="G100" s="54"/>
      <c r="H100" s="54"/>
      <c r="I100" s="54"/>
      <c r="J100" s="54"/>
      <c r="K100" s="54"/>
      <c r="L100" s="60"/>
      <c r="M100" s="60"/>
      <c r="N100" s="60"/>
      <c r="O100" s="60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8"/>
      <c r="AL100" s="55"/>
      <c r="AM100" s="58"/>
      <c r="AN100" s="58"/>
      <c r="AO100" s="58"/>
      <c r="AP100" s="58"/>
      <c r="AQ100" s="58"/>
      <c r="AR100" s="59"/>
      <c r="AS100" s="59"/>
      <c r="AT100" s="59"/>
    </row>
    <row r="101" spans="1:46" ht="16.5" customHeight="1">
      <c r="A101" s="49" t="s">
        <v>124</v>
      </c>
      <c r="B101" s="34"/>
      <c r="C101" s="46">
        <f>SUM(D101:E101)</f>
        <v>505</v>
      </c>
      <c r="D101" s="46">
        <f>SUM(F101,H101,J101,L101,N101,P101,R101,T101,V101,X101,Z101,AB101,AD101,AF101)</f>
        <v>258</v>
      </c>
      <c r="E101" s="46">
        <f>SUM(G101,I101,K101,M101,O101,Q101,S101,U101,W101,Y101,AA101,AC101,AE101,AG101)</f>
        <v>247</v>
      </c>
      <c r="F101" s="54">
        <v>246</v>
      </c>
      <c r="G101" s="54">
        <v>238</v>
      </c>
      <c r="H101" s="54">
        <v>2</v>
      </c>
      <c r="I101" s="54">
        <v>1</v>
      </c>
      <c r="J101" s="54">
        <v>3</v>
      </c>
      <c r="K101" s="54">
        <v>3</v>
      </c>
      <c r="L101" s="54">
        <v>0</v>
      </c>
      <c r="M101" s="54">
        <v>0</v>
      </c>
      <c r="N101" s="54">
        <v>0</v>
      </c>
      <c r="O101" s="54">
        <v>0</v>
      </c>
      <c r="P101" s="55">
        <v>0</v>
      </c>
      <c r="Q101" s="55">
        <v>0</v>
      </c>
      <c r="R101" s="55">
        <v>2</v>
      </c>
      <c r="S101" s="55">
        <v>4</v>
      </c>
      <c r="T101" s="55">
        <v>2</v>
      </c>
      <c r="U101" s="55">
        <v>1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2</v>
      </c>
      <c r="AC101" s="55">
        <v>0</v>
      </c>
      <c r="AD101" s="55">
        <v>1</v>
      </c>
      <c r="AE101" s="55">
        <v>0</v>
      </c>
      <c r="AF101" s="55">
        <v>0</v>
      </c>
      <c r="AG101" s="55">
        <v>0</v>
      </c>
      <c r="AH101" s="55">
        <v>14</v>
      </c>
      <c r="AI101" s="55">
        <v>28</v>
      </c>
      <c r="AJ101" s="55">
        <v>0</v>
      </c>
      <c r="AK101" s="58">
        <v>0</v>
      </c>
      <c r="AL101" s="55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0</v>
      </c>
      <c r="AR101" s="59">
        <f>(F101+G101+H101+I101+J101+K101+L101+M101+N101+O101+P101+Q101+R101+S101)/C101*100</f>
        <v>98.8118811881188</v>
      </c>
      <c r="AS101" s="59">
        <f>(F101+G101+H101+I101+N101+O101+L101+M101+P101+Q101+R101+S101)/C101*100</f>
        <v>97.62376237623762</v>
      </c>
      <c r="AT101" s="59">
        <f t="shared" si="15"/>
        <v>0.39603960396039606</v>
      </c>
    </row>
    <row r="102" spans="1:46" ht="16.5" customHeight="1">
      <c r="A102" s="49" t="s">
        <v>125</v>
      </c>
      <c r="B102" s="34"/>
      <c r="C102" s="46">
        <f>SUM(D102:E102)</f>
        <v>327</v>
      </c>
      <c r="D102" s="46">
        <f>SUM(F102,H102,J102,L102,N102,P102,R102,T102,V102,X102,Z102,AB102,AD102,AF102)</f>
        <v>154</v>
      </c>
      <c r="E102" s="46">
        <f>SUM(G102,I102,K102,M102,O102,Q102,S102,U102,W102,Y102,AA102,AC102,AE102,AG102)</f>
        <v>173</v>
      </c>
      <c r="F102" s="54">
        <v>138</v>
      </c>
      <c r="G102" s="54">
        <v>154</v>
      </c>
      <c r="H102" s="54">
        <v>4</v>
      </c>
      <c r="I102" s="54">
        <v>4</v>
      </c>
      <c r="J102" s="54">
        <v>7</v>
      </c>
      <c r="K102" s="54">
        <v>10</v>
      </c>
      <c r="L102" s="54">
        <v>0</v>
      </c>
      <c r="M102" s="54">
        <v>0</v>
      </c>
      <c r="N102" s="54">
        <v>0</v>
      </c>
      <c r="O102" s="54">
        <v>0</v>
      </c>
      <c r="P102" s="55">
        <v>0</v>
      </c>
      <c r="Q102" s="55">
        <v>0</v>
      </c>
      <c r="R102" s="55">
        <v>1</v>
      </c>
      <c r="S102" s="55">
        <v>3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4</v>
      </c>
      <c r="AE102" s="55">
        <v>2</v>
      </c>
      <c r="AF102" s="55">
        <v>0</v>
      </c>
      <c r="AG102" s="55">
        <v>0</v>
      </c>
      <c r="AH102" s="55">
        <v>18</v>
      </c>
      <c r="AI102" s="55">
        <v>17</v>
      </c>
      <c r="AJ102" s="55">
        <v>0</v>
      </c>
      <c r="AK102" s="58">
        <v>0</v>
      </c>
      <c r="AL102" s="55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9">
        <f>(F102+G102+H102+I102+J102+K102+L102+M102+N102+O102+P102+Q102+R102+S102)/C102*100</f>
        <v>98.1651376146789</v>
      </c>
      <c r="AS102" s="59">
        <f>(F102+G102+H102+I102+N102+O102+L102+M102+P102+Q102+R102+S102)/C102*100</f>
        <v>92.96636085626912</v>
      </c>
      <c r="AT102" s="59">
        <f t="shared" si="15"/>
        <v>0</v>
      </c>
    </row>
    <row r="103" spans="1:46" ht="15" customHeight="1">
      <c r="A103" s="51"/>
      <c r="B103" s="35"/>
      <c r="C103" s="41"/>
      <c r="D103" s="21"/>
      <c r="E103" s="2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8"/>
      <c r="AL103" s="38"/>
      <c r="AM103" s="38"/>
      <c r="AN103" s="38"/>
      <c r="AO103" s="38"/>
      <c r="AP103" s="38"/>
      <c r="AQ103" s="38"/>
      <c r="AR103" s="40"/>
      <c r="AS103" s="40"/>
      <c r="AT103" s="40"/>
    </row>
  </sheetData>
  <sheetProtection sheet="1"/>
  <mergeCells count="78">
    <mergeCell ref="AP58:AQ60"/>
    <mergeCell ref="T57:U57"/>
    <mergeCell ref="T58:U58"/>
    <mergeCell ref="AS58:AS60"/>
    <mergeCell ref="X59:Y60"/>
    <mergeCell ref="Z59:AA59"/>
    <mergeCell ref="V60:W60"/>
    <mergeCell ref="Z60:AA60"/>
    <mergeCell ref="AJ58:AK60"/>
    <mergeCell ref="T59:U59"/>
    <mergeCell ref="T60:U60"/>
    <mergeCell ref="AL58:AM60"/>
    <mergeCell ref="V58:Y58"/>
    <mergeCell ref="T3:U3"/>
    <mergeCell ref="T4:U4"/>
    <mergeCell ref="T5:U5"/>
    <mergeCell ref="V57:Y57"/>
    <mergeCell ref="T56:U56"/>
    <mergeCell ref="AR56:AS57"/>
    <mergeCell ref="J59:K60"/>
    <mergeCell ref="AJ56:AQ56"/>
    <mergeCell ref="AT56:AT60"/>
    <mergeCell ref="Z57:AA57"/>
    <mergeCell ref="AB57:AC60"/>
    <mergeCell ref="AD57:AE60"/>
    <mergeCell ref="AF57:AG60"/>
    <mergeCell ref="AJ57:AQ57"/>
    <mergeCell ref="Z58:AA58"/>
    <mergeCell ref="AR3:AS4"/>
    <mergeCell ref="AJ5:AK7"/>
    <mergeCell ref="AP5:AQ7"/>
    <mergeCell ref="AN5:AO7"/>
    <mergeCell ref="V4:Y4"/>
    <mergeCell ref="AJ4:AQ4"/>
    <mergeCell ref="V3:Y3"/>
    <mergeCell ref="AL5:AM7"/>
    <mergeCell ref="V5:Y5"/>
    <mergeCell ref="V7:W7"/>
    <mergeCell ref="F4:K5"/>
    <mergeCell ref="H59:I60"/>
    <mergeCell ref="V56:Y56"/>
    <mergeCell ref="AH3:AI7"/>
    <mergeCell ref="AJ3:AQ3"/>
    <mergeCell ref="L58:O58"/>
    <mergeCell ref="T6:U6"/>
    <mergeCell ref="T7:U7"/>
    <mergeCell ref="Z7:AA7"/>
    <mergeCell ref="AN58:AO60"/>
    <mergeCell ref="A56:B61"/>
    <mergeCell ref="C56:E60"/>
    <mergeCell ref="F56:S56"/>
    <mergeCell ref="AH56:AI60"/>
    <mergeCell ref="R57:S60"/>
    <mergeCell ref="N59:O60"/>
    <mergeCell ref="L59:M60"/>
    <mergeCell ref="F59:G60"/>
    <mergeCell ref="F57:K58"/>
    <mergeCell ref="L57:O57"/>
    <mergeCell ref="AT3:AT7"/>
    <mergeCell ref="AS5:AS7"/>
    <mergeCell ref="AB4:AC7"/>
    <mergeCell ref="AD4:AE7"/>
    <mergeCell ref="AF4:AG7"/>
    <mergeCell ref="N6:O7"/>
    <mergeCell ref="L4:O4"/>
    <mergeCell ref="L5:O5"/>
    <mergeCell ref="R4:S7"/>
    <mergeCell ref="X6:Y7"/>
    <mergeCell ref="L6:M7"/>
    <mergeCell ref="Z4:AA4"/>
    <mergeCell ref="Z5:AA5"/>
    <mergeCell ref="Z6:AA6"/>
    <mergeCell ref="A3:B8"/>
    <mergeCell ref="C3:E7"/>
    <mergeCell ref="F6:G7"/>
    <mergeCell ref="H6:I7"/>
    <mergeCell ref="F3:S3"/>
    <mergeCell ref="J6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&amp;P+95 -</oddFooter>
  </headerFooter>
  <rowBreaks count="1" manualBreakCount="1">
    <brk id="53" max="45" man="1"/>
  </rowBreaks>
  <ignoredErrors>
    <ignoredError sqref="C10:E10" formula="1"/>
    <ignoredError sqref="F10:AQ10" formula="1" formulaRange="1"/>
    <ignoredError sqref="F11:AQ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2015-09-02T05:20:16Z</cp:lastPrinted>
  <dcterms:created xsi:type="dcterms:W3CDTF">2003-10-07T07:28:57Z</dcterms:created>
  <dcterms:modified xsi:type="dcterms:W3CDTF">2015-11-13T05:56:40Z</dcterms:modified>
  <cp:category/>
  <cp:version/>
  <cp:contentType/>
  <cp:contentStatus/>
</cp:coreProperties>
</file>