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defaultThemeVersion="124226"/>
  <xr:revisionPtr revIDLastSave="0" documentId="13_ncr:1_{55744957-56DF-4B49-93B8-E10A8508764F}" xr6:coauthVersionLast="36" xr6:coauthVersionMax="36" xr10:uidLastSave="{00000000-0000-0000-0000-000000000000}"/>
  <bookViews>
    <workbookView xWindow="600" yWindow="30" windowWidth="19400" windowHeight="7610" xr2:uid="{00000000-000D-0000-FFFF-FFFF00000000}"/>
  </bookViews>
  <sheets>
    <sheet name="訪問看護（４級地）" sheetId="8" r:id="rId1"/>
    <sheet name="訪問看護（５級地）" sheetId="1" r:id="rId2"/>
    <sheet name="訪問看護（６級地）" sheetId="5" r:id="rId3"/>
    <sheet name="訪問看護（７級地）" sheetId="6" r:id="rId4"/>
    <sheet name="訪問看護（その他）" sheetId="7" r:id="rId5"/>
  </sheets>
  <definedNames>
    <definedName name="_xlnm.Print_Area" localSheetId="0">'訪問看護（４級地）'!$A$1:$H$69</definedName>
    <definedName name="_xlnm.Print_Area" localSheetId="1">'訪問看護（５級地）'!$A$1:$H$70</definedName>
    <definedName name="_xlnm.Print_Area" localSheetId="2">'訪問看護（６級地）'!$A$1:$H$70</definedName>
    <definedName name="_xlnm.Print_Area" localSheetId="3">'訪問看護（７級地）'!$A$1:$H$71</definedName>
    <definedName name="_xlnm.Print_Area" localSheetId="4">'訪問看護（その他）'!$A$1:$H$69</definedName>
  </definedNames>
  <calcPr calcId="191029"/>
</workbook>
</file>

<file path=xl/calcChain.xml><?xml version="1.0" encoding="utf-8"?>
<calcChain xmlns="http://schemas.openxmlformats.org/spreadsheetml/2006/main">
  <c r="E69" i="6" l="1"/>
  <c r="H69" i="6" s="1"/>
  <c r="E37" i="6"/>
  <c r="H37" i="6" s="1"/>
  <c r="E36" i="6"/>
  <c r="H36" i="6" s="1"/>
  <c r="E68" i="5"/>
  <c r="H68" i="5" s="1"/>
  <c r="E36" i="5"/>
  <c r="H36" i="5" s="1"/>
  <c r="E37" i="5"/>
  <c r="H37" i="5" s="1"/>
  <c r="E68" i="1"/>
  <c r="H68" i="1" s="1"/>
  <c r="E37" i="1"/>
  <c r="G37" i="1" s="1"/>
  <c r="E37" i="8"/>
  <c r="H37" i="8"/>
  <c r="E38" i="8"/>
  <c r="G38" i="8" s="1"/>
  <c r="E67" i="7"/>
  <c r="H67" i="7" s="1"/>
  <c r="E36" i="7"/>
  <c r="H36" i="7"/>
  <c r="E37" i="7"/>
  <c r="H37" i="7" s="1"/>
  <c r="E39" i="8"/>
  <c r="H39" i="8"/>
  <c r="E38" i="1"/>
  <c r="H38" i="1" s="1"/>
  <c r="E39" i="1"/>
  <c r="H39" i="1" s="1"/>
  <c r="E68" i="8"/>
  <c r="H68" i="8" s="1"/>
  <c r="E57" i="7"/>
  <c r="G57" i="7" s="1"/>
  <c r="E58" i="7"/>
  <c r="G58" i="7" s="1"/>
  <c r="E33" i="7"/>
  <c r="H33" i="7" s="1"/>
  <c r="E22" i="7"/>
  <c r="G22" i="7"/>
  <c r="E23" i="7"/>
  <c r="G23" i="7" s="1"/>
  <c r="E59" i="6"/>
  <c r="H59" i="6" s="1"/>
  <c r="E60" i="6"/>
  <c r="H60" i="6"/>
  <c r="E34" i="6"/>
  <c r="F34" i="6" s="1"/>
  <c r="E23" i="6"/>
  <c r="H23" i="6" s="1"/>
  <c r="E24" i="6"/>
  <c r="H24" i="6"/>
  <c r="E58" i="5"/>
  <c r="H58" i="5" s="1"/>
  <c r="E59" i="5"/>
  <c r="H59" i="5" s="1"/>
  <c r="E33" i="5"/>
  <c r="H33" i="5" s="1"/>
  <c r="E23" i="5"/>
  <c r="H23" i="5" s="1"/>
  <c r="E22" i="5"/>
  <c r="H22" i="5" s="1"/>
  <c r="E59" i="1"/>
  <c r="E58" i="1"/>
  <c r="H58" i="1" s="1"/>
  <c r="E34" i="1"/>
  <c r="H34" i="1" s="1"/>
  <c r="E23" i="1"/>
  <c r="H23" i="1" s="1"/>
  <c r="E24" i="1"/>
  <c r="H24" i="1" s="1"/>
  <c r="E60" i="8"/>
  <c r="H60" i="8"/>
  <c r="E59" i="8"/>
  <c r="H59" i="8" s="1"/>
  <c r="E58" i="8"/>
  <c r="H58" i="8"/>
  <c r="F57" i="8"/>
  <c r="E57" i="8"/>
  <c r="G57" i="8" s="1"/>
  <c r="H57" i="8"/>
  <c r="E34" i="8"/>
  <c r="E26" i="8"/>
  <c r="H26" i="8"/>
  <c r="E25" i="8"/>
  <c r="F25" i="8" s="1"/>
  <c r="H25" i="8"/>
  <c r="E67" i="8"/>
  <c r="H67" i="8" s="1"/>
  <c r="E61" i="8"/>
  <c r="H61" i="8" s="1"/>
  <c r="E62" i="8"/>
  <c r="E63" i="8"/>
  <c r="E64" i="8"/>
  <c r="G64" i="8" s="1"/>
  <c r="H64" i="8"/>
  <c r="E65" i="8"/>
  <c r="H65" i="8" s="1"/>
  <c r="E66" i="8"/>
  <c r="G66" i="8" s="1"/>
  <c r="E56" i="8"/>
  <c r="E47" i="8"/>
  <c r="H47" i="8"/>
  <c r="E45" i="8"/>
  <c r="H45" i="8" s="1"/>
  <c r="E46" i="8"/>
  <c r="E44" i="8"/>
  <c r="H44" i="8" s="1"/>
  <c r="E43" i="8"/>
  <c r="G43" i="8"/>
  <c r="E36" i="8"/>
  <c r="H36" i="8" s="1"/>
  <c r="G36" i="8"/>
  <c r="E24" i="8"/>
  <c r="E27" i="8"/>
  <c r="H27" i="8" s="1"/>
  <c r="E28" i="8"/>
  <c r="H28" i="8" s="1"/>
  <c r="G28" i="8"/>
  <c r="E29" i="8"/>
  <c r="G29" i="8" s="1"/>
  <c r="H29" i="8"/>
  <c r="E30" i="8"/>
  <c r="H30" i="8" s="1"/>
  <c r="E31" i="8"/>
  <c r="H31" i="8" s="1"/>
  <c r="E32" i="8"/>
  <c r="G32" i="8"/>
  <c r="E33" i="8"/>
  <c r="G33" i="8" s="1"/>
  <c r="H33" i="8"/>
  <c r="E35" i="8"/>
  <c r="E23" i="8"/>
  <c r="H23" i="8"/>
  <c r="E22" i="8"/>
  <c r="E12" i="8"/>
  <c r="H12" i="8"/>
  <c r="E8" i="8"/>
  <c r="G8" i="8" s="1"/>
  <c r="F8" i="8"/>
  <c r="E9" i="8"/>
  <c r="H9" i="8" s="1"/>
  <c r="E10" i="8"/>
  <c r="F10" i="8" s="1"/>
  <c r="E11" i="8"/>
  <c r="F11" i="8"/>
  <c r="H11" i="8"/>
  <c r="E7" i="8"/>
  <c r="F7" i="8" s="1"/>
  <c r="G61" i="8"/>
  <c r="E68" i="7"/>
  <c r="H68" i="7"/>
  <c r="E66" i="7"/>
  <c r="H66" i="7" s="1"/>
  <c r="E65" i="7"/>
  <c r="H65" i="7" s="1"/>
  <c r="E64" i="7"/>
  <c r="H64" i="7" s="1"/>
  <c r="E63" i="7"/>
  <c r="H63" i="7"/>
  <c r="E62" i="7"/>
  <c r="H62" i="7" s="1"/>
  <c r="E61" i="7"/>
  <c r="H61" i="7" s="1"/>
  <c r="E60" i="7"/>
  <c r="G60" i="7" s="1"/>
  <c r="E59" i="7"/>
  <c r="H59" i="7"/>
  <c r="G59" i="7"/>
  <c r="E56" i="7"/>
  <c r="E47" i="7"/>
  <c r="G47" i="7" s="1"/>
  <c r="E46" i="7"/>
  <c r="G46" i="7" s="1"/>
  <c r="E45" i="7"/>
  <c r="G45" i="7"/>
  <c r="E44" i="7"/>
  <c r="H44" i="7" s="1"/>
  <c r="E43" i="7"/>
  <c r="H43" i="7" s="1"/>
  <c r="E38" i="7"/>
  <c r="H38" i="7" s="1"/>
  <c r="E35" i="7"/>
  <c r="H35" i="7"/>
  <c r="E34" i="7"/>
  <c r="H34" i="7" s="1"/>
  <c r="E32" i="7"/>
  <c r="H32" i="7" s="1"/>
  <c r="E31" i="7"/>
  <c r="F31" i="7" s="1"/>
  <c r="E30" i="7"/>
  <c r="H30" i="7"/>
  <c r="E29" i="7"/>
  <c r="G29" i="7" s="1"/>
  <c r="E28" i="7"/>
  <c r="H28" i="7" s="1"/>
  <c r="E27" i="7"/>
  <c r="H27" i="7" s="1"/>
  <c r="E26" i="7"/>
  <c r="H26" i="7"/>
  <c r="E25" i="7"/>
  <c r="H25" i="7" s="1"/>
  <c r="E24" i="7"/>
  <c r="H24" i="7" s="1"/>
  <c r="E21" i="7"/>
  <c r="F21" i="7" s="1"/>
  <c r="E12" i="7"/>
  <c r="G12" i="7"/>
  <c r="E11" i="7"/>
  <c r="F11" i="7" s="1"/>
  <c r="E10" i="7"/>
  <c r="G10" i="7" s="1"/>
  <c r="E9" i="7"/>
  <c r="G9" i="7" s="1"/>
  <c r="E8" i="7"/>
  <c r="H8" i="7" s="1"/>
  <c r="E7" i="7"/>
  <c r="H7" i="7"/>
  <c r="G68" i="7"/>
  <c r="F62" i="7"/>
  <c r="G35" i="7"/>
  <c r="G32" i="7"/>
  <c r="G30" i="7"/>
  <c r="G26" i="7"/>
  <c r="F25" i="7"/>
  <c r="E70" i="6"/>
  <c r="H70" i="6" s="1"/>
  <c r="E68" i="6"/>
  <c r="H68" i="6" s="1"/>
  <c r="E67" i="6"/>
  <c r="E66" i="6"/>
  <c r="H66" i="6" s="1"/>
  <c r="E65" i="6"/>
  <c r="H65" i="6" s="1"/>
  <c r="E64" i="6"/>
  <c r="G64" i="6" s="1"/>
  <c r="E63" i="6"/>
  <c r="H63" i="6" s="1"/>
  <c r="E62" i="6"/>
  <c r="H62" i="6" s="1"/>
  <c r="E61" i="6"/>
  <c r="H61" i="6" s="1"/>
  <c r="E58" i="6"/>
  <c r="H58" i="6"/>
  <c r="E49" i="6"/>
  <c r="H49" i="6"/>
  <c r="E48" i="6"/>
  <c r="F48" i="6" s="1"/>
  <c r="H48" i="6"/>
  <c r="E47" i="6"/>
  <c r="H47" i="6" s="1"/>
  <c r="E46" i="6"/>
  <c r="H46" i="6"/>
  <c r="E45" i="6"/>
  <c r="H45" i="6"/>
  <c r="E39" i="6"/>
  <c r="F39" i="6" s="1"/>
  <c r="H39" i="6"/>
  <c r="E38" i="6"/>
  <c r="H38" i="6" s="1"/>
  <c r="E35" i="6"/>
  <c r="H35" i="6"/>
  <c r="E33" i="6"/>
  <c r="H33" i="6"/>
  <c r="E32" i="6"/>
  <c r="G32" i="6" s="1"/>
  <c r="H32" i="6"/>
  <c r="E31" i="6"/>
  <c r="H31" i="6" s="1"/>
  <c r="E30" i="6"/>
  <c r="G30" i="6" s="1"/>
  <c r="H30" i="6"/>
  <c r="E29" i="6"/>
  <c r="F29" i="6" s="1"/>
  <c r="E28" i="6"/>
  <c r="F28" i="6" s="1"/>
  <c r="H28" i="6"/>
  <c r="E27" i="6"/>
  <c r="H27" i="6" s="1"/>
  <c r="E26" i="6"/>
  <c r="E25" i="6"/>
  <c r="E22" i="6"/>
  <c r="H22" i="6"/>
  <c r="E12" i="6"/>
  <c r="G12" i="6" s="1"/>
  <c r="E11" i="6"/>
  <c r="H11" i="6" s="1"/>
  <c r="E10" i="6"/>
  <c r="H10" i="6"/>
  <c r="E9" i="6"/>
  <c r="H9" i="6" s="1"/>
  <c r="E8" i="6"/>
  <c r="F8" i="6" s="1"/>
  <c r="H8" i="6"/>
  <c r="E7" i="6"/>
  <c r="H7" i="6" s="1"/>
  <c r="G66" i="6"/>
  <c r="F58" i="6"/>
  <c r="G33" i="6"/>
  <c r="F32" i="6"/>
  <c r="F26" i="6"/>
  <c r="F22" i="6"/>
  <c r="E69" i="5"/>
  <c r="H69" i="5" s="1"/>
  <c r="E67" i="5"/>
  <c r="H67" i="5" s="1"/>
  <c r="E66" i="5"/>
  <c r="G66" i="5" s="1"/>
  <c r="E65" i="5"/>
  <c r="F65" i="5" s="1"/>
  <c r="E64" i="5"/>
  <c r="F64" i="5" s="1"/>
  <c r="E63" i="5"/>
  <c r="H63" i="5" s="1"/>
  <c r="E62" i="5"/>
  <c r="E61" i="5"/>
  <c r="H61" i="5" s="1"/>
  <c r="E60" i="5"/>
  <c r="F60" i="5" s="1"/>
  <c r="E57" i="5"/>
  <c r="H57" i="5" s="1"/>
  <c r="E48" i="5"/>
  <c r="H48" i="5"/>
  <c r="E47" i="5"/>
  <c r="F47" i="5" s="1"/>
  <c r="E46" i="5"/>
  <c r="H46" i="5" s="1"/>
  <c r="E45" i="5"/>
  <c r="G45" i="5" s="1"/>
  <c r="E44" i="5"/>
  <c r="G44" i="5" s="1"/>
  <c r="E38" i="5"/>
  <c r="H38" i="5" s="1"/>
  <c r="E35" i="5"/>
  <c r="F35" i="5" s="1"/>
  <c r="E34" i="5"/>
  <c r="H34" i="5"/>
  <c r="E32" i="5"/>
  <c r="H32" i="5" s="1"/>
  <c r="E31" i="5"/>
  <c r="G31" i="5" s="1"/>
  <c r="E30" i="5"/>
  <c r="G30" i="5" s="1"/>
  <c r="E29" i="5"/>
  <c r="H29" i="5" s="1"/>
  <c r="E28" i="5"/>
  <c r="H28" i="5" s="1"/>
  <c r="E27" i="5"/>
  <c r="F27" i="5"/>
  <c r="E26" i="5"/>
  <c r="H26" i="5" s="1"/>
  <c r="E25" i="5"/>
  <c r="F25" i="5" s="1"/>
  <c r="E24" i="5"/>
  <c r="G24" i="5" s="1"/>
  <c r="E21" i="5"/>
  <c r="H21" i="5" s="1"/>
  <c r="E11" i="5"/>
  <c r="F11" i="5" s="1"/>
  <c r="E10" i="5"/>
  <c r="H10" i="5" s="1"/>
  <c r="E9" i="5"/>
  <c r="G9" i="5" s="1"/>
  <c r="E8" i="5"/>
  <c r="H8" i="5" s="1"/>
  <c r="E7" i="5"/>
  <c r="F7" i="5"/>
  <c r="E6" i="5"/>
  <c r="H6" i="5" s="1"/>
  <c r="E69" i="1"/>
  <c r="H69" i="1" s="1"/>
  <c r="E67" i="1"/>
  <c r="H67" i="1" s="1"/>
  <c r="E66" i="1"/>
  <c r="H66" i="1" s="1"/>
  <c r="E65" i="1"/>
  <c r="H65" i="1" s="1"/>
  <c r="E64" i="1"/>
  <c r="E63" i="1"/>
  <c r="H63" i="1"/>
  <c r="E62" i="1"/>
  <c r="H62" i="1" s="1"/>
  <c r="E61" i="1"/>
  <c r="H61" i="1" s="1"/>
  <c r="E60" i="1"/>
  <c r="H60" i="1"/>
  <c r="E57" i="1"/>
  <c r="H57" i="1" s="1"/>
  <c r="E48" i="1"/>
  <c r="H48" i="1" s="1"/>
  <c r="E47" i="1"/>
  <c r="H47" i="1" s="1"/>
  <c r="E46" i="1"/>
  <c r="F46" i="1" s="1"/>
  <c r="E45" i="1"/>
  <c r="H45" i="1" s="1"/>
  <c r="E44" i="1"/>
  <c r="H44" i="1"/>
  <c r="E36" i="1"/>
  <c r="H36" i="1" s="1"/>
  <c r="E35" i="1"/>
  <c r="H35" i="1"/>
  <c r="E33" i="1"/>
  <c r="H33" i="1"/>
  <c r="E32" i="1"/>
  <c r="H32" i="1" s="1"/>
  <c r="E31" i="1"/>
  <c r="H31" i="1" s="1"/>
  <c r="E30" i="1"/>
  <c r="H30" i="1" s="1"/>
  <c r="E29" i="1"/>
  <c r="G29" i="1" s="1"/>
  <c r="E28" i="1"/>
  <c r="F28" i="1" s="1"/>
  <c r="E27" i="1"/>
  <c r="H27" i="1"/>
  <c r="F27" i="1"/>
  <c r="E26" i="1"/>
  <c r="H26" i="1"/>
  <c r="E25" i="1"/>
  <c r="F25" i="1"/>
  <c r="E22" i="1"/>
  <c r="H22" i="1" s="1"/>
  <c r="E12" i="1"/>
  <c r="H12" i="1" s="1"/>
  <c r="F12" i="1"/>
  <c r="E11" i="1"/>
  <c r="F11" i="1" s="1"/>
  <c r="E10" i="1"/>
  <c r="F10" i="1" s="1"/>
  <c r="E9" i="1"/>
  <c r="F9" i="1" s="1"/>
  <c r="E8" i="1"/>
  <c r="H8" i="1" s="1"/>
  <c r="E7" i="1"/>
  <c r="H7" i="1"/>
  <c r="F10" i="7"/>
  <c r="F24" i="7"/>
  <c r="F26" i="7"/>
  <c r="F28" i="7"/>
  <c r="F30" i="7"/>
  <c r="F32" i="7"/>
  <c r="F35" i="7"/>
  <c r="F59" i="7"/>
  <c r="F61" i="7"/>
  <c r="F63" i="7"/>
  <c r="F65" i="7"/>
  <c r="F31" i="6"/>
  <c r="F33" i="6"/>
  <c r="F45" i="6"/>
  <c r="F65" i="6"/>
  <c r="F70" i="6"/>
  <c r="G22" i="1"/>
  <c r="G60" i="1"/>
  <c r="F43" i="7"/>
  <c r="G11" i="7"/>
  <c r="F7" i="7"/>
  <c r="G46" i="6"/>
  <c r="G56" i="8"/>
  <c r="G10" i="8"/>
  <c r="F12" i="8"/>
  <c r="F23" i="8"/>
  <c r="F31" i="8"/>
  <c r="F33" i="8"/>
  <c r="F43" i="8"/>
  <c r="F47" i="8"/>
  <c r="F63" i="8"/>
  <c r="F65" i="8"/>
  <c r="F67" i="8"/>
  <c r="F23" i="7"/>
  <c r="F30" i="6"/>
  <c r="G35" i="6"/>
  <c r="F66" i="5"/>
  <c r="F24" i="5"/>
  <c r="G31" i="1"/>
  <c r="G27" i="1"/>
  <c r="G28" i="1"/>
  <c r="G25" i="1"/>
  <c r="F26" i="8"/>
  <c r="F59" i="8"/>
  <c r="F58" i="8"/>
  <c r="F60" i="8"/>
  <c r="G30" i="8"/>
  <c r="F30" i="8"/>
  <c r="H29" i="7"/>
  <c r="F29" i="7"/>
  <c r="H65" i="5"/>
  <c r="G36" i="1"/>
  <c r="G66" i="1"/>
  <c r="G62" i="1"/>
  <c r="G48" i="1"/>
  <c r="G63" i="1"/>
  <c r="G57" i="1"/>
  <c r="F33" i="1"/>
  <c r="F36" i="1"/>
  <c r="F48" i="1"/>
  <c r="F57" i="1"/>
  <c r="F60" i="1"/>
  <c r="F62" i="1"/>
  <c r="F63" i="1"/>
  <c r="F64" i="1"/>
  <c r="F66" i="1"/>
  <c r="F69" i="1"/>
  <c r="G32" i="5"/>
  <c r="G63" i="5"/>
  <c r="G22" i="6"/>
  <c r="G31" i="6"/>
  <c r="G58" i="6"/>
  <c r="G61" i="6"/>
  <c r="G65" i="6"/>
  <c r="F66" i="6"/>
  <c r="G25" i="6"/>
  <c r="F35" i="6"/>
  <c r="G45" i="6"/>
  <c r="F46" i="6"/>
  <c r="F61" i="6"/>
  <c r="G24" i="7"/>
  <c r="G28" i="7"/>
  <c r="F34" i="7"/>
  <c r="G63" i="7"/>
  <c r="G7" i="7"/>
  <c r="G43" i="7"/>
  <c r="G61" i="7"/>
  <c r="G65" i="7"/>
  <c r="G11" i="8"/>
  <c r="G31" i="8"/>
  <c r="G44" i="8"/>
  <c r="G65" i="8"/>
  <c r="G12" i="8"/>
  <c r="G22" i="8"/>
  <c r="G23" i="8"/>
  <c r="F35" i="8"/>
  <c r="G67" i="8"/>
  <c r="G25" i="8"/>
  <c r="G26" i="8"/>
  <c r="G58" i="8"/>
  <c r="G59" i="8"/>
  <c r="G60" i="8"/>
  <c r="G23" i="1"/>
  <c r="G34" i="1"/>
  <c r="G58" i="1"/>
  <c r="G59" i="1"/>
  <c r="F33" i="5"/>
  <c r="F59" i="5"/>
  <c r="G59" i="5"/>
  <c r="F24" i="6"/>
  <c r="G24" i="6"/>
  <c r="F59" i="6"/>
  <c r="G59" i="6"/>
  <c r="F58" i="1"/>
  <c r="F23" i="6"/>
  <c r="G23" i="6"/>
  <c r="F60" i="6"/>
  <c r="G60" i="6"/>
  <c r="H57" i="7"/>
  <c r="G45" i="1"/>
  <c r="G44" i="1"/>
  <c r="F44" i="1"/>
  <c r="G12" i="1"/>
  <c r="F46" i="8"/>
  <c r="F44" i="8"/>
  <c r="H43" i="8"/>
  <c r="F9" i="8"/>
  <c r="G9" i="8"/>
  <c r="H56" i="7"/>
  <c r="G56" i="7"/>
  <c r="H35" i="8"/>
  <c r="G35" i="8"/>
  <c r="G27" i="8"/>
  <c r="F56" i="8"/>
  <c r="H56" i="8"/>
  <c r="F30" i="5"/>
  <c r="H62" i="5"/>
  <c r="F62" i="5"/>
  <c r="G48" i="6"/>
  <c r="G27" i="6"/>
  <c r="G62" i="5"/>
  <c r="G26" i="1"/>
  <c r="G10" i="1"/>
  <c r="H25" i="1"/>
  <c r="F63" i="5"/>
  <c r="G62" i="8"/>
  <c r="H62" i="8"/>
  <c r="F62" i="8"/>
  <c r="F59" i="1"/>
  <c r="H59" i="1"/>
  <c r="F61" i="1"/>
  <c r="F47" i="1"/>
  <c r="G65" i="1"/>
  <c r="F22" i="1"/>
  <c r="G35" i="1"/>
  <c r="G29" i="6"/>
  <c r="F56" i="7"/>
  <c r="H22" i="8"/>
  <c r="F22" i="8"/>
  <c r="F34" i="8"/>
  <c r="G34" i="8"/>
  <c r="H34" i="8"/>
  <c r="F65" i="1"/>
  <c r="F48" i="5"/>
  <c r="G47" i="1"/>
  <c r="F27" i="6"/>
  <c r="F7" i="1"/>
  <c r="H10" i="1"/>
  <c r="H64" i="1"/>
  <c r="G64" i="1"/>
  <c r="H25" i="5"/>
  <c r="F45" i="5"/>
  <c r="H26" i="6"/>
  <c r="G26" i="6"/>
  <c r="F22" i="7"/>
  <c r="F28" i="8"/>
  <c r="H22" i="7"/>
  <c r="F57" i="7"/>
  <c r="F58" i="7"/>
  <c r="F24" i="8"/>
  <c r="G44" i="7"/>
  <c r="F44" i="7"/>
  <c r="F8" i="7"/>
  <c r="G8" i="7"/>
  <c r="G49" i="6"/>
  <c r="F49" i="6"/>
  <c r="F47" i="6"/>
  <c r="G47" i="6"/>
  <c r="G11" i="6"/>
  <c r="G9" i="6"/>
  <c r="F44" i="5"/>
  <c r="H7" i="5"/>
  <c r="G6" i="5"/>
  <c r="H47" i="7"/>
  <c r="F47" i="7"/>
  <c r="H25" i="6"/>
  <c r="F25" i="6"/>
  <c r="F64" i="6"/>
  <c r="F32" i="8"/>
  <c r="H24" i="8"/>
  <c r="G24" i="8"/>
  <c r="H31" i="5"/>
  <c r="H67" i="6"/>
  <c r="G67" i="6"/>
  <c r="F67" i="6"/>
  <c r="H45" i="7"/>
  <c r="F45" i="7"/>
  <c r="H32" i="8"/>
  <c r="H46" i="8"/>
  <c r="G46" i="8"/>
  <c r="H66" i="8"/>
  <c r="H63" i="8"/>
  <c r="G63" i="8"/>
  <c r="G39" i="8"/>
  <c r="F39" i="8"/>
  <c r="F38" i="1"/>
  <c r="G39" i="1"/>
  <c r="G33" i="1"/>
  <c r="F26" i="1"/>
  <c r="F32" i="1"/>
  <c r="F30" i="1"/>
  <c r="G32" i="1"/>
  <c r="F34" i="1"/>
  <c r="G24" i="1"/>
  <c r="F31" i="1"/>
  <c r="G30" i="1"/>
  <c r="F23" i="1"/>
  <c r="F24" i="1"/>
  <c r="F35" i="1"/>
  <c r="G7" i="1"/>
  <c r="G68" i="8"/>
  <c r="F68" i="8"/>
  <c r="G47" i="8"/>
  <c r="H11" i="7"/>
  <c r="H10" i="7"/>
  <c r="F10" i="6"/>
  <c r="G10" i="6"/>
  <c r="F9" i="6"/>
  <c r="F45" i="1"/>
  <c r="G34" i="5"/>
  <c r="F38" i="6"/>
  <c r="G38" i="6"/>
  <c r="G36" i="6"/>
  <c r="G37" i="6"/>
  <c r="F36" i="6"/>
  <c r="F37" i="6"/>
  <c r="F69" i="5"/>
  <c r="G69" i="5"/>
  <c r="G68" i="5"/>
  <c r="F68" i="5"/>
  <c r="G27" i="5"/>
  <c r="G36" i="5"/>
  <c r="G37" i="5"/>
  <c r="F37" i="5"/>
  <c r="F34" i="5"/>
  <c r="F31" i="5"/>
  <c r="G48" i="5"/>
  <c r="H45" i="5"/>
  <c r="H27" i="5"/>
  <c r="F67" i="5"/>
  <c r="G57" i="5"/>
  <c r="F8" i="5"/>
  <c r="F32" i="5"/>
  <c r="G7" i="5"/>
  <c r="G29" i="5"/>
  <c r="F57" i="5"/>
  <c r="G67" i="5"/>
  <c r="G69" i="1"/>
  <c r="G68" i="1"/>
  <c r="F68" i="1"/>
  <c r="G67" i="1"/>
  <c r="F39" i="1"/>
  <c r="H37" i="1"/>
  <c r="F37" i="1"/>
  <c r="H38" i="8"/>
  <c r="F38" i="8"/>
  <c r="G37" i="8"/>
  <c r="F37" i="8"/>
  <c r="F68" i="7"/>
  <c r="G67" i="7"/>
  <c r="F67" i="7"/>
  <c r="F66" i="7"/>
  <c r="G66" i="7"/>
  <c r="F33" i="7"/>
  <c r="G36" i="7"/>
  <c r="F36" i="7"/>
  <c r="H12" i="7"/>
  <c r="F12" i="7"/>
  <c r="H11" i="5" l="1"/>
  <c r="F38" i="5"/>
  <c r="F28" i="5"/>
  <c r="H24" i="5"/>
  <c r="G38" i="5"/>
  <c r="G28" i="5"/>
  <c r="G11" i="5"/>
  <c r="G39" i="6"/>
  <c r="G7" i="6"/>
  <c r="F63" i="6"/>
  <c r="H64" i="6"/>
  <c r="H29" i="6"/>
  <c r="F12" i="6"/>
  <c r="G68" i="6"/>
  <c r="F62" i="6"/>
  <c r="F7" i="6"/>
  <c r="G63" i="6"/>
  <c r="G62" i="6"/>
  <c r="G8" i="6"/>
  <c r="H12" i="6"/>
  <c r="G34" i="6"/>
  <c r="G28" i="6"/>
  <c r="F69" i="6"/>
  <c r="G70" i="6"/>
  <c r="F68" i="6"/>
  <c r="H34" i="6"/>
  <c r="G69" i="6"/>
  <c r="F11" i="6"/>
  <c r="G47" i="5"/>
  <c r="G23" i="5"/>
  <c r="F6" i="5"/>
  <c r="H44" i="5"/>
  <c r="F23" i="5"/>
  <c r="F9" i="5"/>
  <c r="G26" i="5"/>
  <c r="F61" i="5"/>
  <c r="H47" i="5"/>
  <c r="H64" i="5"/>
  <c r="H30" i="5"/>
  <c r="G61" i="5"/>
  <c r="G64" i="5"/>
  <c r="F36" i="5"/>
  <c r="F21" i="5"/>
  <c r="F26" i="5"/>
  <c r="G33" i="5"/>
  <c r="H29" i="1"/>
  <c r="G9" i="1"/>
  <c r="G46" i="1"/>
  <c r="H9" i="1"/>
  <c r="F29" i="1"/>
  <c r="H46" i="1"/>
  <c r="F67" i="1"/>
  <c r="G38" i="1"/>
  <c r="G8" i="1"/>
  <c r="G61" i="1"/>
  <c r="F8" i="1"/>
  <c r="H28" i="1"/>
  <c r="F27" i="8"/>
  <c r="F66" i="8"/>
  <c r="G7" i="8"/>
  <c r="F45" i="8"/>
  <c r="G45" i="8"/>
  <c r="F36" i="8"/>
  <c r="H7" i="8"/>
  <c r="F64" i="8"/>
  <c r="F29" i="8"/>
  <c r="H8" i="8"/>
  <c r="F61" i="8"/>
  <c r="H10" i="8"/>
  <c r="F46" i="7"/>
  <c r="G33" i="7"/>
  <c r="G38" i="7"/>
  <c r="G64" i="7"/>
  <c r="G37" i="7"/>
  <c r="F38" i="7"/>
  <c r="H46" i="7"/>
  <c r="G31" i="7"/>
  <c r="G27" i="7"/>
  <c r="F60" i="7"/>
  <c r="H9" i="7"/>
  <c r="F37" i="7"/>
  <c r="F27" i="7"/>
  <c r="G62" i="7"/>
  <c r="F9" i="7"/>
  <c r="H21" i="7"/>
  <c r="H31" i="7"/>
  <c r="H60" i="7"/>
  <c r="F64" i="7"/>
  <c r="G21" i="7"/>
  <c r="H58" i="7"/>
  <c r="H23" i="7"/>
  <c r="G25" i="7"/>
  <c r="G34" i="7"/>
  <c r="G60" i="5"/>
  <c r="F10" i="5"/>
  <c r="G35" i="5"/>
  <c r="G8" i="5"/>
  <c r="H66" i="5"/>
  <c r="H35" i="5"/>
  <c r="G22" i="5"/>
  <c r="F22" i="5"/>
  <c r="F29" i="5"/>
  <c r="H60" i="5"/>
  <c r="G25" i="5"/>
  <c r="G21" i="5"/>
  <c r="H9" i="5"/>
  <c r="F46" i="5"/>
  <c r="G58" i="5"/>
  <c r="G46" i="5"/>
  <c r="G10" i="5"/>
  <c r="F58" i="5"/>
  <c r="G65" i="5"/>
  <c r="H11" i="1"/>
  <c r="G11" i="1"/>
</calcChain>
</file>

<file path=xl/sharedStrings.xml><?xml version="1.0" encoding="utf-8"?>
<sst xmlns="http://schemas.openxmlformats.org/spreadsheetml/2006/main" count="760" uniqueCount="114">
  <si>
    <t>訪問看護費</t>
    <rPh sb="0" eb="2">
      <t>ホウモン</t>
    </rPh>
    <rPh sb="2" eb="4">
      <t>カンゴ</t>
    </rPh>
    <rPh sb="4" eb="5">
      <t>ヒ</t>
    </rPh>
    <phoneticPr fontId="3"/>
  </si>
  <si>
    <t>訪問看護ステーションの場合
（１回につき）</t>
    <rPh sb="0" eb="2">
      <t>ホウモン</t>
    </rPh>
    <rPh sb="2" eb="4">
      <t>カンゴ</t>
    </rPh>
    <rPh sb="11" eb="13">
      <t>バアイ</t>
    </rPh>
    <rPh sb="17" eb="18">
      <t>カイ</t>
    </rPh>
    <phoneticPr fontId="3"/>
  </si>
  <si>
    <t>20分以上30分未満</t>
    <rPh sb="7" eb="8">
      <t>フン</t>
    </rPh>
    <phoneticPr fontId="3"/>
  </si>
  <si>
    <t>30分以上１時間未満</t>
    <phoneticPr fontId="3"/>
  </si>
  <si>
    <t>１時間以上１時間３０分未満</t>
    <rPh sb="6" eb="8">
      <t>ジカン</t>
    </rPh>
    <rPh sb="10" eb="11">
      <t>プン</t>
    </rPh>
    <rPh sb="11" eb="13">
      <t>ミマン</t>
    </rPh>
    <phoneticPr fontId="3"/>
  </si>
  <si>
    <r>
      <t xml:space="preserve">理学療法士等による訪問の場合
</t>
    </r>
    <r>
      <rPr>
        <sz val="8"/>
        <color indexed="8"/>
        <rFont val="ＭＳ Ｐゴシック"/>
        <family val="3"/>
        <charset val="128"/>
      </rPr>
      <t>※　1日に2回を超えて実施する場合は９０/１００</t>
    </r>
    <rPh sb="0" eb="2">
      <t>リガク</t>
    </rPh>
    <rPh sb="2" eb="5">
      <t>リョウホウシ</t>
    </rPh>
    <rPh sb="5" eb="6">
      <t>トウ</t>
    </rPh>
    <rPh sb="9" eb="11">
      <t>ホウモン</t>
    </rPh>
    <rPh sb="12" eb="14">
      <t>バアイ</t>
    </rPh>
    <phoneticPr fontId="3"/>
  </si>
  <si>
    <r>
      <t>＊　夜間（</t>
    </r>
    <r>
      <rPr>
        <sz val="10"/>
        <rFont val="Century"/>
        <family val="1"/>
      </rPr>
      <t>18:00</t>
    </r>
    <r>
      <rPr>
        <sz val="10"/>
        <rFont val="ＭＳ 明朝"/>
        <family val="1"/>
        <charset val="128"/>
      </rPr>
      <t>～</t>
    </r>
    <r>
      <rPr>
        <sz val="10"/>
        <rFont val="Century"/>
        <family val="1"/>
      </rPr>
      <t>22:00</t>
    </r>
    <r>
      <rPr>
        <sz val="10"/>
        <rFont val="ＭＳ 明朝"/>
        <family val="1"/>
        <charset val="128"/>
      </rPr>
      <t>）又は早朝（</t>
    </r>
    <r>
      <rPr>
        <sz val="10"/>
        <rFont val="Century"/>
        <family val="1"/>
      </rPr>
      <t>6:00</t>
    </r>
    <r>
      <rPr>
        <sz val="10"/>
        <rFont val="ＭＳ 明朝"/>
        <family val="1"/>
        <charset val="128"/>
      </rPr>
      <t>～</t>
    </r>
    <r>
      <rPr>
        <sz val="10"/>
        <rFont val="Century"/>
        <family val="1"/>
      </rPr>
      <t>8:00</t>
    </r>
    <r>
      <rPr>
        <sz val="10"/>
        <rFont val="ＭＳ 明朝"/>
        <family val="1"/>
        <charset val="128"/>
      </rPr>
      <t>）の場合　</t>
    </r>
    <r>
      <rPr>
        <sz val="10"/>
        <rFont val="Century"/>
        <family val="1"/>
      </rPr>
      <t xml:space="preserve">             </t>
    </r>
    <phoneticPr fontId="3"/>
  </si>
  <si>
    <t>上記単位数の25％増</t>
    <rPh sb="0" eb="2">
      <t>ジョウキ</t>
    </rPh>
    <rPh sb="2" eb="5">
      <t>タンイスウ</t>
    </rPh>
    <phoneticPr fontId="3"/>
  </si>
  <si>
    <r>
      <t>＊　深夜（</t>
    </r>
    <r>
      <rPr>
        <sz val="10"/>
        <rFont val="Century"/>
        <family val="1"/>
      </rPr>
      <t>22:00</t>
    </r>
    <r>
      <rPr>
        <sz val="10"/>
        <rFont val="ＭＳ 明朝"/>
        <family val="1"/>
        <charset val="128"/>
      </rPr>
      <t>～</t>
    </r>
    <r>
      <rPr>
        <sz val="10"/>
        <rFont val="Century"/>
        <family val="1"/>
      </rPr>
      <t>6:00</t>
    </r>
    <r>
      <rPr>
        <sz val="10"/>
        <rFont val="ＭＳ 明朝"/>
        <family val="1"/>
        <charset val="128"/>
      </rPr>
      <t>）の場合　　　　　　　　　　　　　　　　　　</t>
    </r>
    <r>
      <rPr>
        <sz val="10"/>
        <rFont val="Century"/>
        <family val="1"/>
      </rPr>
      <t/>
    </r>
    <phoneticPr fontId="3"/>
  </si>
  <si>
    <t>上記単位数の50％増</t>
    <rPh sb="0" eb="2">
      <t>ジョウキ</t>
    </rPh>
    <rPh sb="2" eb="5">
      <t>タンイスウ</t>
    </rPh>
    <phoneticPr fontId="3"/>
  </si>
  <si>
    <t>【その他加算】</t>
    <rPh sb="3" eb="4">
      <t>タ</t>
    </rPh>
    <rPh sb="4" eb="6">
      <t>カサン</t>
    </rPh>
    <phoneticPr fontId="3"/>
  </si>
  <si>
    <t>初回加算</t>
    <rPh sb="0" eb="2">
      <t>ショカイ</t>
    </rPh>
    <rPh sb="2" eb="4">
      <t>カサン</t>
    </rPh>
    <phoneticPr fontId="3"/>
  </si>
  <si>
    <t>1月につき</t>
    <rPh sb="1" eb="2">
      <t>ツキ</t>
    </rPh>
    <phoneticPr fontId="3"/>
  </si>
  <si>
    <t>＋300</t>
    <phoneticPr fontId="3"/>
  </si>
  <si>
    <t>３０分未満の場合</t>
    <rPh sb="2" eb="3">
      <t>プン</t>
    </rPh>
    <rPh sb="3" eb="5">
      <t>ミマン</t>
    </rPh>
    <rPh sb="6" eb="8">
      <t>バアイ</t>
    </rPh>
    <phoneticPr fontId="3"/>
  </si>
  <si>
    <t>＋254</t>
    <phoneticPr fontId="3"/>
  </si>
  <si>
    <t>３０分以上の場合</t>
    <rPh sb="2" eb="3">
      <t>プン</t>
    </rPh>
    <rPh sb="3" eb="5">
      <t>イジョウ</t>
    </rPh>
    <rPh sb="6" eb="8">
      <t>バアイ</t>
    </rPh>
    <phoneticPr fontId="3"/>
  </si>
  <si>
    <t>＋402</t>
    <phoneticPr fontId="3"/>
  </si>
  <si>
    <t>長時間訪問看護加算</t>
    <rPh sb="0" eb="3">
      <t>チョウジカン</t>
    </rPh>
    <rPh sb="3" eb="5">
      <t>ホウモン</t>
    </rPh>
    <rPh sb="5" eb="7">
      <t>カンゴ</t>
    </rPh>
    <rPh sb="7" eb="9">
      <t>カサン</t>
    </rPh>
    <phoneticPr fontId="3"/>
  </si>
  <si>
    <t>１回につき</t>
    <rPh sb="1" eb="2">
      <t>カイ</t>
    </rPh>
    <phoneticPr fontId="3"/>
  </si>
  <si>
    <t>特別管理加算（Ⅰ）</t>
    <rPh sb="0" eb="2">
      <t>トクベツ</t>
    </rPh>
    <rPh sb="2" eb="4">
      <t>カンリ</t>
    </rPh>
    <rPh sb="4" eb="6">
      <t>カサン</t>
    </rPh>
    <phoneticPr fontId="3"/>
  </si>
  <si>
    <t>＋500</t>
    <phoneticPr fontId="3"/>
  </si>
  <si>
    <t>特別管理加算（Ⅱ）</t>
    <rPh sb="0" eb="2">
      <t>トクベツ</t>
    </rPh>
    <rPh sb="2" eb="4">
      <t>カンリ</t>
    </rPh>
    <rPh sb="4" eb="6">
      <t>カサン</t>
    </rPh>
    <phoneticPr fontId="3"/>
  </si>
  <si>
    <t>＋250</t>
    <phoneticPr fontId="3"/>
  </si>
  <si>
    <t>緊急時訪問看護加算</t>
    <rPh sb="0" eb="3">
      <t>キンキュウジ</t>
    </rPh>
    <rPh sb="3" eb="5">
      <t>ホウモン</t>
    </rPh>
    <rPh sb="5" eb="7">
      <t>カンゴ</t>
    </rPh>
    <rPh sb="7" eb="9">
      <t>カサン</t>
    </rPh>
    <phoneticPr fontId="3"/>
  </si>
  <si>
    <t>ターミナルケア加算</t>
    <rPh sb="7" eb="9">
      <t>カサン</t>
    </rPh>
    <phoneticPr fontId="3"/>
  </si>
  <si>
    <t>死亡月につき</t>
    <rPh sb="0" eb="2">
      <t>シボウ</t>
    </rPh>
    <rPh sb="2" eb="3">
      <t>ツキ</t>
    </rPh>
    <phoneticPr fontId="3"/>
  </si>
  <si>
    <t>＋2,000</t>
    <phoneticPr fontId="3"/>
  </si>
  <si>
    <t>退院時共同指導加算</t>
    <rPh sb="0" eb="3">
      <t>タイインジ</t>
    </rPh>
    <rPh sb="3" eb="5">
      <t>キョウドウ</t>
    </rPh>
    <rPh sb="5" eb="7">
      <t>シドウ</t>
    </rPh>
    <rPh sb="7" eb="9">
      <t>カサン</t>
    </rPh>
    <phoneticPr fontId="3"/>
  </si>
  <si>
    <t>＋600</t>
    <phoneticPr fontId="3"/>
  </si>
  <si>
    <t>看護・介護職員連携
強化加算</t>
    <rPh sb="0" eb="2">
      <t>カンゴ</t>
    </rPh>
    <rPh sb="3" eb="5">
      <t>カイゴ</t>
    </rPh>
    <rPh sb="5" eb="7">
      <t>ショクイン</t>
    </rPh>
    <rPh sb="7" eb="9">
      <t>レンケイ</t>
    </rPh>
    <rPh sb="10" eb="12">
      <t>キョウカ</t>
    </rPh>
    <rPh sb="12" eb="14">
      <t>カサン</t>
    </rPh>
    <phoneticPr fontId="3"/>
  </si>
  <si>
    <t>１月につき</t>
    <rPh sb="1" eb="2">
      <t>ツキ</t>
    </rPh>
    <phoneticPr fontId="3"/>
  </si>
  <si>
    <t>看護体制強化加算</t>
    <rPh sb="0" eb="2">
      <t>カンゴ</t>
    </rPh>
    <rPh sb="2" eb="4">
      <t>タイセイ</t>
    </rPh>
    <rPh sb="4" eb="6">
      <t>キョウカ</t>
    </rPh>
    <rPh sb="6" eb="8">
      <t>カサン</t>
    </rPh>
    <phoneticPr fontId="3"/>
  </si>
  <si>
    <t>＋6</t>
    <phoneticPr fontId="3"/>
  </si>
  <si>
    <t>＋50</t>
    <phoneticPr fontId="3"/>
  </si>
  <si>
    <t>介護予防訪問看護費</t>
    <rPh sb="0" eb="4">
      <t>ヨ</t>
    </rPh>
    <rPh sb="4" eb="6">
      <t>ホウモン</t>
    </rPh>
    <rPh sb="6" eb="8">
      <t>カンゴ</t>
    </rPh>
    <rPh sb="8" eb="9">
      <t>ヒ</t>
    </rPh>
    <phoneticPr fontId="3"/>
  </si>
  <si>
    <t>30分以上１時間未満</t>
    <phoneticPr fontId="3"/>
  </si>
  <si>
    <r>
      <t>＊　夜間（</t>
    </r>
    <r>
      <rPr>
        <sz val="10"/>
        <rFont val="Century"/>
        <family val="1"/>
      </rPr>
      <t>18:00</t>
    </r>
    <r>
      <rPr>
        <sz val="10"/>
        <rFont val="ＭＳ 明朝"/>
        <family val="1"/>
        <charset val="128"/>
      </rPr>
      <t>～</t>
    </r>
    <r>
      <rPr>
        <sz val="10"/>
        <rFont val="Century"/>
        <family val="1"/>
      </rPr>
      <t>22:00</t>
    </r>
    <r>
      <rPr>
        <sz val="10"/>
        <rFont val="ＭＳ 明朝"/>
        <family val="1"/>
        <charset val="128"/>
      </rPr>
      <t>）又は早朝（</t>
    </r>
    <r>
      <rPr>
        <sz val="10"/>
        <rFont val="Century"/>
        <family val="1"/>
      </rPr>
      <t>6:00</t>
    </r>
    <r>
      <rPr>
        <sz val="10"/>
        <rFont val="ＭＳ 明朝"/>
        <family val="1"/>
        <charset val="128"/>
      </rPr>
      <t>～</t>
    </r>
    <r>
      <rPr>
        <sz val="10"/>
        <rFont val="Century"/>
        <family val="1"/>
      </rPr>
      <t>8:00</t>
    </r>
    <r>
      <rPr>
        <sz val="10"/>
        <rFont val="ＭＳ 明朝"/>
        <family val="1"/>
        <charset val="128"/>
      </rPr>
      <t>）の場合　</t>
    </r>
    <r>
      <rPr>
        <sz val="10"/>
        <rFont val="Century"/>
        <family val="1"/>
      </rPr>
      <t xml:space="preserve">             </t>
    </r>
    <phoneticPr fontId="3"/>
  </si>
  <si>
    <r>
      <t>＊　深夜（</t>
    </r>
    <r>
      <rPr>
        <sz val="10"/>
        <rFont val="Century"/>
        <family val="1"/>
      </rPr>
      <t>22:00</t>
    </r>
    <r>
      <rPr>
        <sz val="10"/>
        <rFont val="ＭＳ 明朝"/>
        <family val="1"/>
        <charset val="128"/>
      </rPr>
      <t>～</t>
    </r>
    <r>
      <rPr>
        <sz val="10"/>
        <rFont val="Century"/>
        <family val="1"/>
      </rPr>
      <t>6:00</t>
    </r>
    <r>
      <rPr>
        <sz val="10"/>
        <rFont val="ＭＳ 明朝"/>
        <family val="1"/>
        <charset val="128"/>
      </rPr>
      <t>）の場合　　　　　　　　　　　　　　　　　　</t>
    </r>
    <r>
      <rPr>
        <sz val="10"/>
        <rFont val="Century"/>
        <family val="1"/>
      </rPr>
      <t/>
    </r>
    <phoneticPr fontId="3"/>
  </si>
  <si>
    <t>＋300</t>
    <phoneticPr fontId="3"/>
  </si>
  <si>
    <t>＋500</t>
    <phoneticPr fontId="3"/>
  </si>
  <si>
    <t>＋250</t>
    <phoneticPr fontId="3"/>
  </si>
  <si>
    <t>＋600</t>
    <phoneticPr fontId="3"/>
  </si>
  <si>
    <r>
      <t xml:space="preserve">20分未満
</t>
    </r>
    <r>
      <rPr>
        <sz val="8"/>
        <color indexed="8"/>
        <rFont val="ＭＳ Ｐゴシック"/>
        <family val="3"/>
        <charset val="128"/>
      </rPr>
      <t>（週に１回以上、20分以上の保健師又は看護師による訪問を行った場合算定可能）</t>
    </r>
    <rPh sb="2" eb="3">
      <t>フン</t>
    </rPh>
    <rPh sb="3" eb="5">
      <t>ミマン</t>
    </rPh>
    <rPh sb="7" eb="8">
      <t>シュウ</t>
    </rPh>
    <rPh sb="10" eb="11">
      <t>カイ</t>
    </rPh>
    <rPh sb="11" eb="13">
      <t>イジョウ</t>
    </rPh>
    <phoneticPr fontId="3"/>
  </si>
  <si>
    <r>
      <t>指定定期巡回・随時対応型訪問介護看護事業所と連携して指定訪問看護を行う場合</t>
    </r>
    <r>
      <rPr>
        <sz val="10"/>
        <color indexed="8"/>
        <rFont val="ＭＳ Ｐゴシック"/>
        <family val="3"/>
        <charset val="128"/>
      </rPr>
      <t>（１月につき）</t>
    </r>
    <rPh sb="0" eb="2">
      <t>シテイ</t>
    </rPh>
    <rPh sb="2" eb="4">
      <t>テイキ</t>
    </rPh>
    <rPh sb="4" eb="6">
      <t>ジュンカイ</t>
    </rPh>
    <rPh sb="7" eb="9">
      <t>ズイジ</t>
    </rPh>
    <rPh sb="9" eb="12">
      <t>タイオウガタ</t>
    </rPh>
    <rPh sb="12" eb="14">
      <t>ホウモン</t>
    </rPh>
    <rPh sb="14" eb="16">
      <t>カイゴ</t>
    </rPh>
    <rPh sb="16" eb="18">
      <t>カンゴ</t>
    </rPh>
    <rPh sb="18" eb="21">
      <t>ジギョウショ</t>
    </rPh>
    <rPh sb="22" eb="24">
      <t>レンケイ</t>
    </rPh>
    <rPh sb="26" eb="28">
      <t>シテイ</t>
    </rPh>
    <rPh sb="28" eb="30">
      <t>ホウモン</t>
    </rPh>
    <rPh sb="30" eb="32">
      <t>カンゴ</t>
    </rPh>
    <rPh sb="33" eb="34">
      <t>オコナ</t>
    </rPh>
    <rPh sb="35" eb="37">
      <t>バアイ</t>
    </rPh>
    <rPh sb="39" eb="40">
      <t>ツキ</t>
    </rPh>
    <phoneticPr fontId="3"/>
  </si>
  <si>
    <t>指定定期巡回・随時対応型訪問介護看護事業所と連携して指定訪問看護を行う場合　１月につき</t>
    <rPh sb="39" eb="40">
      <t>ツキ</t>
    </rPh>
    <phoneticPr fontId="3"/>
  </si>
  <si>
    <r>
      <rPr>
        <b/>
        <sz val="18"/>
        <rFont val="ＭＳ Ｐゴシック"/>
        <family val="3"/>
        <charset val="128"/>
      </rPr>
      <t>訪問看護・介護予防訪問看護事業所　料金表　（その他の地域）</t>
    </r>
    <r>
      <rPr>
        <b/>
        <sz val="14"/>
        <rFont val="ＭＳ Ｐゴシック"/>
        <family val="3"/>
        <charset val="128"/>
      </rPr>
      <t xml:space="preserve">
</t>
    </r>
    <r>
      <rPr>
        <b/>
        <sz val="10"/>
        <rFont val="ＭＳ Ｐゴシック"/>
        <family val="3"/>
        <charset val="128"/>
      </rPr>
      <t>（秩父市、本庄市、嵐山町、小川町、ときがわ町、横瀬町、皆野町、長瀞町、小鹿野町、東秩父村、美里町、神川町、上里町）</t>
    </r>
    <rPh sb="0" eb="2">
      <t>ホウモン</t>
    </rPh>
    <rPh sb="2" eb="4">
      <t>カンゴ</t>
    </rPh>
    <rPh sb="5" eb="9">
      <t>ヨ</t>
    </rPh>
    <rPh sb="9" eb="11">
      <t>ホウモン</t>
    </rPh>
    <rPh sb="11" eb="13">
      <t>カンゴ</t>
    </rPh>
    <rPh sb="13" eb="15">
      <t>ジギョウ</t>
    </rPh>
    <rPh sb="15" eb="16">
      <t>ショ</t>
    </rPh>
    <rPh sb="17" eb="19">
      <t>ベツリョウキン</t>
    </rPh>
    <rPh sb="19" eb="20">
      <t>ヒョウ</t>
    </rPh>
    <rPh sb="24" eb="25">
      <t>タ</t>
    </rPh>
    <rPh sb="26" eb="28">
      <t>チイキ</t>
    </rPh>
    <phoneticPr fontId="3"/>
  </si>
  <si>
    <t>費用額</t>
    <rPh sb="0" eb="2">
      <t>ヒヨウ</t>
    </rPh>
    <rPh sb="2" eb="3">
      <t>ガク</t>
    </rPh>
    <phoneticPr fontId="3"/>
  </si>
  <si>
    <t>利用者負担額</t>
    <rPh sb="0" eb="3">
      <t>リヨウシャ</t>
    </rPh>
    <rPh sb="3" eb="5">
      <t>フタン</t>
    </rPh>
    <rPh sb="5" eb="6">
      <t>ガク</t>
    </rPh>
    <phoneticPr fontId="3"/>
  </si>
  <si>
    <t>（10割）</t>
    <phoneticPr fontId="3"/>
  </si>
  <si>
    <t>１割</t>
    <rPh sb="1" eb="2">
      <t>ワリ</t>
    </rPh>
    <phoneticPr fontId="3"/>
  </si>
  <si>
    <t>２割</t>
    <rPh sb="1" eb="2">
      <t>ワリ</t>
    </rPh>
    <phoneticPr fontId="3"/>
  </si>
  <si>
    <t>(単位数)
１単位</t>
    <rPh sb="1" eb="4">
      <t>タンイスウ</t>
    </rPh>
    <rPh sb="7" eb="9">
      <t>タンイ</t>
    </rPh>
    <phoneticPr fontId="3"/>
  </si>
  <si>
    <t>10.70円</t>
    <phoneticPr fontId="3"/>
  </si>
  <si>
    <t>10.42円</t>
  </si>
  <si>
    <t>10.42円</t>
    <phoneticPr fontId="3"/>
  </si>
  <si>
    <t>10.21円</t>
  </si>
  <si>
    <t>10.21円</t>
    <phoneticPr fontId="3"/>
  </si>
  <si>
    <t>10円</t>
  </si>
  <si>
    <t>10円</t>
    <phoneticPr fontId="3"/>
  </si>
  <si>
    <t>10.84円</t>
    <phoneticPr fontId="3"/>
  </si>
  <si>
    <t>複数名訪問加算（Ⅰ）</t>
    <rPh sb="0" eb="3">
      <t>フクスウメイ</t>
    </rPh>
    <rPh sb="3" eb="5">
      <t>ホウモン</t>
    </rPh>
    <rPh sb="5" eb="7">
      <t>カサン</t>
    </rPh>
    <phoneticPr fontId="3"/>
  </si>
  <si>
    <t>複数名訪問加算（Ⅱ）</t>
    <rPh sb="0" eb="3">
      <t>フクスウメイ</t>
    </rPh>
    <rPh sb="3" eb="5">
      <t>ホウモン</t>
    </rPh>
    <rPh sb="5" eb="7">
      <t>カサン</t>
    </rPh>
    <phoneticPr fontId="3"/>
  </si>
  <si>
    <t>＋201</t>
    <phoneticPr fontId="3"/>
  </si>
  <si>
    <t>＋317</t>
    <phoneticPr fontId="3"/>
  </si>
  <si>
    <t>看護体制強化加算（Ⅰ）</t>
    <rPh sb="0" eb="2">
      <t>カンゴ</t>
    </rPh>
    <rPh sb="2" eb="4">
      <t>タイセイ</t>
    </rPh>
    <rPh sb="4" eb="6">
      <t>キョウカ</t>
    </rPh>
    <rPh sb="6" eb="8">
      <t>カサン</t>
    </rPh>
    <phoneticPr fontId="3"/>
  </si>
  <si>
    <t>看護体制強化加算（Ⅱ）</t>
    <rPh sb="0" eb="2">
      <t>カンゴ</t>
    </rPh>
    <rPh sb="2" eb="4">
      <t>タイセイ</t>
    </rPh>
    <rPh sb="4" eb="6">
      <t>キョウカ</t>
    </rPh>
    <rPh sb="6" eb="8">
      <t>カサン</t>
    </rPh>
    <phoneticPr fontId="3"/>
  </si>
  <si>
    <t>３割</t>
    <rPh sb="1" eb="2">
      <t>ワリ</t>
    </rPh>
    <phoneticPr fontId="3"/>
  </si>
  <si>
    <t>＋574</t>
    <phoneticPr fontId="3"/>
  </si>
  <si>
    <r>
      <t>注</t>
    </r>
    <r>
      <rPr>
        <sz val="10"/>
        <rFont val="ＭＳ 明朝"/>
        <family val="1"/>
        <charset val="128"/>
      </rPr>
      <t>　准看護師が訪問看護を行った場合　　　　　　　　　　　　　　　　　　　上記単位数の10％減</t>
    </r>
    <rPh sb="0" eb="1">
      <t>チュウ</t>
    </rPh>
    <rPh sb="2" eb="6">
      <t>ジュンカンゴシ</t>
    </rPh>
    <rPh sb="7" eb="9">
      <t>ホウモン</t>
    </rPh>
    <rPh sb="9" eb="11">
      <t>カンゴ</t>
    </rPh>
    <rPh sb="12" eb="13">
      <t>オコナ</t>
    </rPh>
    <rPh sb="45" eb="46">
      <t>ゲン</t>
    </rPh>
    <phoneticPr fontId="3"/>
  </si>
  <si>
    <t>＋574</t>
    <phoneticPr fontId="3"/>
  </si>
  <si>
    <r>
      <t>注</t>
    </r>
    <r>
      <rPr>
        <sz val="10"/>
        <rFont val="ＭＳ 明朝"/>
        <family val="1"/>
        <charset val="128"/>
      </rPr>
      <t>　同一建物減算に該当する場合</t>
    </r>
    <r>
      <rPr>
        <sz val="10"/>
        <color indexed="8"/>
        <rFont val="ＭＳ 明朝"/>
        <family val="1"/>
        <charset val="128"/>
      </rPr>
      <t>(同一敷地内50人未満又は同一建物20人以上)</t>
    </r>
    <r>
      <rPr>
        <sz val="10"/>
        <rFont val="ＭＳ 明朝"/>
        <family val="1"/>
        <charset val="128"/>
      </rPr>
      <t>　上記単位数の10％減</t>
    </r>
    <rPh sb="0" eb="1">
      <t>チュウ</t>
    </rPh>
    <rPh sb="2" eb="4">
      <t>ドウイツ</t>
    </rPh>
    <rPh sb="4" eb="6">
      <t>タテモノ</t>
    </rPh>
    <rPh sb="6" eb="8">
      <t>ゲンサン</t>
    </rPh>
    <rPh sb="9" eb="11">
      <t>ガイトウ</t>
    </rPh>
    <rPh sb="16" eb="18">
      <t>ドウイツ</t>
    </rPh>
    <rPh sb="18" eb="20">
      <t>シキチ</t>
    </rPh>
    <rPh sb="20" eb="21">
      <t>ナイ</t>
    </rPh>
    <rPh sb="23" eb="24">
      <t>ニン</t>
    </rPh>
    <rPh sb="24" eb="26">
      <t>ミマン</t>
    </rPh>
    <rPh sb="26" eb="27">
      <t>マタ</t>
    </rPh>
    <rPh sb="28" eb="30">
      <t>ドウイツ</t>
    </rPh>
    <rPh sb="30" eb="32">
      <t>タテモノ</t>
    </rPh>
    <rPh sb="34" eb="35">
      <t>ニン</t>
    </rPh>
    <rPh sb="35" eb="37">
      <t>イジョウ</t>
    </rPh>
    <rPh sb="48" eb="49">
      <t>ゲン</t>
    </rPh>
    <phoneticPr fontId="3"/>
  </si>
  <si>
    <r>
      <rPr>
        <sz val="10"/>
        <color indexed="8"/>
        <rFont val="HG創英角ﾎﾟｯﾌﾟ体"/>
        <family val="3"/>
        <charset val="128"/>
      </rPr>
      <t>注</t>
    </r>
    <r>
      <rPr>
        <sz val="10"/>
        <color indexed="8"/>
        <rFont val="ＭＳ 明朝"/>
        <family val="1"/>
        <charset val="128"/>
      </rPr>
      <t>　同一建物減算に該当する場合(同一敷地内50人以上)　　　　　　　　　　　上記単位数の15％減</t>
    </r>
    <rPh sb="0" eb="1">
      <t>チュウ</t>
    </rPh>
    <rPh sb="2" eb="4">
      <t>ドウイツ</t>
    </rPh>
    <rPh sb="4" eb="6">
      <t>タテモノ</t>
    </rPh>
    <rPh sb="6" eb="8">
      <t>ゲンサン</t>
    </rPh>
    <rPh sb="9" eb="11">
      <t>ガイトウ</t>
    </rPh>
    <rPh sb="16" eb="18">
      <t>ドウイツ</t>
    </rPh>
    <rPh sb="18" eb="20">
      <t>シキチ</t>
    </rPh>
    <rPh sb="20" eb="21">
      <t>ナイ</t>
    </rPh>
    <rPh sb="23" eb="26">
      <t>ニンイジョウ</t>
    </rPh>
    <rPh sb="47" eb="48">
      <t>ゲン</t>
    </rPh>
    <phoneticPr fontId="3"/>
  </si>
  <si>
    <r>
      <t>注</t>
    </r>
    <r>
      <rPr>
        <sz val="10"/>
        <rFont val="ＭＳ 明朝"/>
        <family val="1"/>
        <charset val="128"/>
      </rPr>
      <t>　同一建物減算に該当する場合(同一敷地内50人未満又は同一建物20人以上)</t>
    </r>
    <r>
      <rPr>
        <sz val="10"/>
        <color indexed="10"/>
        <rFont val="ＭＳ 明朝"/>
        <family val="1"/>
        <charset val="128"/>
      </rPr>
      <t>　</t>
    </r>
    <r>
      <rPr>
        <sz val="10"/>
        <rFont val="ＭＳ 明朝"/>
        <family val="1"/>
        <charset val="128"/>
      </rPr>
      <t>上記単位数の10％減</t>
    </r>
    <rPh sb="0" eb="1">
      <t>チュウ</t>
    </rPh>
    <rPh sb="2" eb="4">
      <t>ドウイツ</t>
    </rPh>
    <rPh sb="4" eb="6">
      <t>タテモノ</t>
    </rPh>
    <rPh sb="6" eb="8">
      <t>ゲンサン</t>
    </rPh>
    <rPh sb="9" eb="11">
      <t>ガイトウ</t>
    </rPh>
    <rPh sb="16" eb="18">
      <t>ドウイツ</t>
    </rPh>
    <rPh sb="18" eb="20">
      <t>シキチ</t>
    </rPh>
    <rPh sb="20" eb="21">
      <t>ナイ</t>
    </rPh>
    <rPh sb="23" eb="24">
      <t>ニン</t>
    </rPh>
    <rPh sb="24" eb="26">
      <t>ミマン</t>
    </rPh>
    <rPh sb="26" eb="27">
      <t>マタ</t>
    </rPh>
    <rPh sb="28" eb="30">
      <t>ドウイツ</t>
    </rPh>
    <rPh sb="30" eb="32">
      <t>タテモノ</t>
    </rPh>
    <rPh sb="34" eb="35">
      <t>ニン</t>
    </rPh>
    <rPh sb="35" eb="37">
      <t>イジョウ</t>
    </rPh>
    <rPh sb="48" eb="49">
      <t>ゲン</t>
    </rPh>
    <phoneticPr fontId="3"/>
  </si>
  <si>
    <r>
      <t>注</t>
    </r>
    <r>
      <rPr>
        <sz val="10"/>
        <rFont val="ＭＳ 明朝"/>
        <family val="1"/>
        <charset val="128"/>
      </rPr>
      <t>　同一建物減算に該当する場合</t>
    </r>
    <r>
      <rPr>
        <sz val="10"/>
        <color indexed="8"/>
        <rFont val="ＭＳ 明朝"/>
        <family val="1"/>
        <charset val="128"/>
      </rPr>
      <t>(同一敷地内50人未満又は同一建物20人以上)　</t>
    </r>
    <r>
      <rPr>
        <sz val="10"/>
        <rFont val="ＭＳ 明朝"/>
        <family val="1"/>
        <charset val="128"/>
      </rPr>
      <t>上記単位数の10％減</t>
    </r>
    <rPh sb="0" eb="1">
      <t>チュウ</t>
    </rPh>
    <rPh sb="2" eb="4">
      <t>ドウイツ</t>
    </rPh>
    <rPh sb="4" eb="6">
      <t>タテモノ</t>
    </rPh>
    <rPh sb="6" eb="8">
      <t>ゲンサン</t>
    </rPh>
    <rPh sb="9" eb="11">
      <t>ガイトウ</t>
    </rPh>
    <rPh sb="16" eb="18">
      <t>ドウイツ</t>
    </rPh>
    <rPh sb="18" eb="20">
      <t>シキチ</t>
    </rPh>
    <rPh sb="20" eb="21">
      <t>ナイ</t>
    </rPh>
    <rPh sb="23" eb="24">
      <t>ニン</t>
    </rPh>
    <rPh sb="24" eb="26">
      <t>ミマン</t>
    </rPh>
    <rPh sb="26" eb="27">
      <t>マタ</t>
    </rPh>
    <rPh sb="28" eb="30">
      <t>ドウイツ</t>
    </rPh>
    <rPh sb="30" eb="32">
      <t>タテモノ</t>
    </rPh>
    <rPh sb="34" eb="35">
      <t>ニン</t>
    </rPh>
    <rPh sb="35" eb="37">
      <t>イジョウ</t>
    </rPh>
    <rPh sb="48" eb="49">
      <t>ゲン</t>
    </rPh>
    <phoneticPr fontId="3"/>
  </si>
  <si>
    <r>
      <t>注</t>
    </r>
    <r>
      <rPr>
        <sz val="10"/>
        <rFont val="ＭＳ 明朝"/>
        <family val="1"/>
        <charset val="128"/>
      </rPr>
      <t>　同一建物減算に該当する場合</t>
    </r>
    <r>
      <rPr>
        <sz val="10"/>
        <color indexed="8"/>
        <rFont val="ＭＳ 明朝"/>
        <family val="1"/>
        <charset val="128"/>
      </rPr>
      <t>(同一敷地内50人未満又は同一建物20人以上)</t>
    </r>
    <r>
      <rPr>
        <sz val="10"/>
        <rFont val="ＭＳ 明朝"/>
        <family val="1"/>
        <charset val="128"/>
      </rPr>
      <t>　上記単位数の10％減</t>
    </r>
    <rPh sb="0" eb="1">
      <t>チュウ</t>
    </rPh>
    <rPh sb="2" eb="4">
      <t>ドウイツ</t>
    </rPh>
    <rPh sb="4" eb="6">
      <t>タテモノ</t>
    </rPh>
    <rPh sb="6" eb="8">
      <t>ゲンサン</t>
    </rPh>
    <rPh sb="9" eb="11">
      <t>ガイトウ</t>
    </rPh>
    <rPh sb="16" eb="18">
      <t>ドウイツ</t>
    </rPh>
    <rPh sb="18" eb="20">
      <t>シキチ</t>
    </rPh>
    <rPh sb="20" eb="21">
      <t>ナイ</t>
    </rPh>
    <rPh sb="23" eb="24">
      <t>ニン</t>
    </rPh>
    <rPh sb="24" eb="26">
      <t>ミマン</t>
    </rPh>
    <rPh sb="26" eb="27">
      <t>マタ</t>
    </rPh>
    <rPh sb="28" eb="30">
      <t>ドウイツ</t>
    </rPh>
    <rPh sb="30" eb="32">
      <t>タテモノ</t>
    </rPh>
    <rPh sb="34" eb="35">
      <t>ニン</t>
    </rPh>
    <rPh sb="35" eb="37">
      <t>イジョウ</t>
    </rPh>
    <rPh sb="48" eb="49">
      <t>ゲン</t>
    </rPh>
    <phoneticPr fontId="3"/>
  </si>
  <si>
    <r>
      <rPr>
        <sz val="10"/>
        <rFont val="HG創英角ﾎﾟｯﾌﾟ体"/>
        <family val="3"/>
        <charset val="128"/>
      </rPr>
      <t>注</t>
    </r>
    <r>
      <rPr>
        <sz val="10"/>
        <rFont val="ＭＳ 明朝"/>
        <family val="1"/>
        <charset val="128"/>
      </rPr>
      <t>　同一建物減算に該当する場合(同一敷地内50人以上)　　　　　　　　　　　上記単位数の15％減</t>
    </r>
    <rPh sb="0" eb="1">
      <t>チュウ</t>
    </rPh>
    <rPh sb="2" eb="4">
      <t>ドウイツ</t>
    </rPh>
    <rPh sb="4" eb="6">
      <t>タテモノ</t>
    </rPh>
    <rPh sb="6" eb="8">
      <t>ゲンサン</t>
    </rPh>
    <rPh sb="9" eb="11">
      <t>ガイトウ</t>
    </rPh>
    <rPh sb="16" eb="18">
      <t>ドウイツ</t>
    </rPh>
    <rPh sb="18" eb="20">
      <t>シキチ</t>
    </rPh>
    <rPh sb="20" eb="21">
      <t>ナイ</t>
    </rPh>
    <rPh sb="23" eb="26">
      <t>ニンイジョウ</t>
    </rPh>
    <rPh sb="47" eb="48">
      <t>ゲン</t>
    </rPh>
    <phoneticPr fontId="3"/>
  </si>
  <si>
    <r>
      <t>注</t>
    </r>
    <r>
      <rPr>
        <sz val="10"/>
        <rFont val="ＭＳ 明朝"/>
        <family val="1"/>
        <charset val="128"/>
      </rPr>
      <t>　同一建物減算に該当する場合</t>
    </r>
    <r>
      <rPr>
        <sz val="10"/>
        <color indexed="8"/>
        <rFont val="ＭＳ 明朝"/>
        <family val="1"/>
        <charset val="128"/>
      </rPr>
      <t>(同一敷地内50人未満又は同一建物20人以上)　</t>
    </r>
    <r>
      <rPr>
        <sz val="10"/>
        <rFont val="ＭＳ 明朝"/>
        <family val="1"/>
        <charset val="128"/>
      </rPr>
      <t>上記単位数の10％減</t>
    </r>
    <rPh sb="0" eb="1">
      <t>チュウ</t>
    </rPh>
    <rPh sb="2" eb="4">
      <t>ドウイツ</t>
    </rPh>
    <rPh sb="4" eb="6">
      <t>タテモノ</t>
    </rPh>
    <rPh sb="6" eb="8">
      <t>ゲンサン</t>
    </rPh>
    <rPh sb="9" eb="11">
      <t>ガイトウ</t>
    </rPh>
    <rPh sb="16" eb="18">
      <t>ドウイツ</t>
    </rPh>
    <rPh sb="18" eb="20">
      <t>シキチ</t>
    </rPh>
    <rPh sb="20" eb="21">
      <t>ナイ</t>
    </rPh>
    <rPh sb="23" eb="24">
      <t>ニン</t>
    </rPh>
    <rPh sb="24" eb="26">
      <t>ミマン</t>
    </rPh>
    <rPh sb="26" eb="27">
      <t>マタ</t>
    </rPh>
    <rPh sb="28" eb="30">
      <t>ドウイツ</t>
    </rPh>
    <rPh sb="30" eb="32">
      <t>タテモノ</t>
    </rPh>
    <rPh sb="34" eb="35">
      <t>ニン</t>
    </rPh>
    <rPh sb="35" eb="37">
      <t>イジョウ</t>
    </rPh>
    <rPh sb="48" eb="49">
      <t>ゲン</t>
    </rPh>
    <phoneticPr fontId="3"/>
  </si>
  <si>
    <r>
      <rPr>
        <sz val="10"/>
        <color indexed="8"/>
        <rFont val="HG創英角ﾎﾟｯﾌﾟ体"/>
        <family val="3"/>
        <charset val="128"/>
      </rPr>
      <t>注</t>
    </r>
    <r>
      <rPr>
        <sz val="10"/>
        <color indexed="8"/>
        <rFont val="ＭＳ 明朝"/>
        <family val="1"/>
        <charset val="128"/>
      </rPr>
      <t>　同一建物減算に該当する場合(同一敷地内50人以上)　　　　　　　　　　　上記単位数の15％減</t>
    </r>
    <rPh sb="0" eb="1">
      <t>チュウ</t>
    </rPh>
    <rPh sb="2" eb="4">
      <t>ドウイツ</t>
    </rPh>
    <rPh sb="4" eb="6">
      <t>タテモノ</t>
    </rPh>
    <rPh sb="6" eb="8">
      <t>ゲンサン</t>
    </rPh>
    <rPh sb="9" eb="11">
      <t>ガイトウ</t>
    </rPh>
    <rPh sb="16" eb="18">
      <t>ドウイツ</t>
    </rPh>
    <rPh sb="18" eb="20">
      <t>シキチ</t>
    </rPh>
    <rPh sb="20" eb="21">
      <t>ナイ</t>
    </rPh>
    <rPh sb="23" eb="26">
      <t>ニンイジョウ</t>
    </rPh>
    <rPh sb="47" eb="48">
      <t>ゲン</t>
    </rPh>
    <phoneticPr fontId="3"/>
  </si>
  <si>
    <t>＋550</t>
    <phoneticPr fontId="3"/>
  </si>
  <si>
    <t>＋200</t>
    <phoneticPr fontId="3"/>
  </si>
  <si>
    <t>＋3</t>
    <phoneticPr fontId="3"/>
  </si>
  <si>
    <t>＋100</t>
    <phoneticPr fontId="3"/>
  </si>
  <si>
    <t>サービス提供体制強化加算（Ⅰ）</t>
    <rPh sb="4" eb="6">
      <t>テイキョウ</t>
    </rPh>
    <rPh sb="6" eb="8">
      <t>タイセイ</t>
    </rPh>
    <rPh sb="8" eb="10">
      <t>キョウカ</t>
    </rPh>
    <rPh sb="10" eb="12">
      <t>カサン</t>
    </rPh>
    <phoneticPr fontId="3"/>
  </si>
  <si>
    <t>サービス提供体制強化加算（Ⅱ）</t>
    <phoneticPr fontId="3"/>
  </si>
  <si>
    <r>
      <t xml:space="preserve">理学療法士等による訪問の場合
</t>
    </r>
    <r>
      <rPr>
        <sz val="8"/>
        <color indexed="8"/>
        <rFont val="ＭＳ Ｐゴシック"/>
        <family val="3"/>
        <charset val="128"/>
      </rPr>
      <t>※　1日に2回を超えて実施する場合は５０/１００</t>
    </r>
    <rPh sb="0" eb="2">
      <t>リガク</t>
    </rPh>
    <rPh sb="2" eb="5">
      <t>リョウホウシ</t>
    </rPh>
    <rPh sb="5" eb="6">
      <t>トウ</t>
    </rPh>
    <rPh sb="9" eb="11">
      <t>ホウモン</t>
    </rPh>
    <rPh sb="12" eb="14">
      <t>バアイ</t>
    </rPh>
    <phoneticPr fontId="3"/>
  </si>
  <si>
    <t>＋25</t>
    <phoneticPr fontId="3"/>
  </si>
  <si>
    <t>指定定期巡回・随時対応型訪問介護看護事業所と連携して指定訪問看護を行う場合　１月につき</t>
    <phoneticPr fontId="3"/>
  </si>
  <si>
    <t>１回につき</t>
    <phoneticPr fontId="3"/>
  </si>
  <si>
    <t>サービス提供体制強化加算（Ⅰ）</t>
    <phoneticPr fontId="3"/>
  </si>
  <si>
    <t>サービス提供体制強化加算（Ⅱ）</t>
    <rPh sb="4" eb="6">
      <t>テイキョウ</t>
    </rPh>
    <rPh sb="6" eb="8">
      <t>タイセイ</t>
    </rPh>
    <rPh sb="8" eb="10">
      <t>キョウカ</t>
    </rPh>
    <rPh sb="10" eb="12">
      <t>カサン</t>
    </rPh>
    <phoneticPr fontId="3"/>
  </si>
  <si>
    <r>
      <rPr>
        <b/>
        <sz val="18"/>
        <rFont val="ＭＳ Ｐゴシック"/>
        <family val="3"/>
        <charset val="128"/>
      </rPr>
      <t>訪問看護・介護予防訪問看護事業所　料金表　（７級地）</t>
    </r>
    <r>
      <rPr>
        <b/>
        <sz val="14"/>
        <rFont val="ＭＳ Ｐゴシック"/>
        <family val="3"/>
        <charset val="128"/>
      </rPr>
      <t xml:space="preserve">
</t>
    </r>
    <r>
      <rPr>
        <b/>
        <sz val="11"/>
        <rFont val="ＭＳ Ｐゴシック"/>
        <family val="3"/>
        <charset val="128"/>
      </rPr>
      <t>（熊谷市、深谷市、日高市、毛呂山町、越生町、滑川町、川島町、吉見町、鳩山町、寄居町）</t>
    </r>
    <rPh sb="0" eb="2">
      <t>ホウモン</t>
    </rPh>
    <rPh sb="2" eb="4">
      <t>カンゴ</t>
    </rPh>
    <rPh sb="5" eb="9">
      <t>ヨ</t>
    </rPh>
    <rPh sb="9" eb="11">
      <t>ホウモン</t>
    </rPh>
    <rPh sb="11" eb="13">
      <t>カンゴ</t>
    </rPh>
    <rPh sb="13" eb="15">
      <t>ジギョウ</t>
    </rPh>
    <rPh sb="15" eb="16">
      <t>ショ</t>
    </rPh>
    <rPh sb="17" eb="19">
      <t>ベツリョウキン</t>
    </rPh>
    <rPh sb="19" eb="20">
      <t>ヒョウ</t>
    </rPh>
    <rPh sb="23" eb="25">
      <t>キュウチ</t>
    </rPh>
    <phoneticPr fontId="3"/>
  </si>
  <si>
    <t>サービス提供体制強化加算（Ⅰ）    看護師のうち勤続７年以上の者の割合が30％以上</t>
    <phoneticPr fontId="3"/>
  </si>
  <si>
    <t>サービス提供体制強化加算（Ⅱ）　　看護師のうち勤続３年以上の者の割合が30％以上</t>
    <phoneticPr fontId="3"/>
  </si>
  <si>
    <t>サービス提供体制強化加算（Ⅰ）　　看護師のうち勤続７年以上の者の割合が30％以上</t>
    <rPh sb="4" eb="6">
      <t>テイキョウ</t>
    </rPh>
    <rPh sb="6" eb="8">
      <t>タイセイ</t>
    </rPh>
    <rPh sb="8" eb="10">
      <t>キョウカ</t>
    </rPh>
    <rPh sb="10" eb="12">
      <t>カサン</t>
    </rPh>
    <phoneticPr fontId="3"/>
  </si>
  <si>
    <t>サービス提供体制強化加算（Ⅱ）　　看護師のうち勤続３年以上の者の割合が30％以上</t>
    <rPh sb="4" eb="6">
      <t>テイキョウ</t>
    </rPh>
    <rPh sb="6" eb="8">
      <t>タイセイ</t>
    </rPh>
    <rPh sb="8" eb="10">
      <t>キョウカ</t>
    </rPh>
    <rPh sb="10" eb="12">
      <t>カサン</t>
    </rPh>
    <phoneticPr fontId="3"/>
  </si>
  <si>
    <t>サービス提供体制強化加算（Ⅰ）　　看護師のうち勤続７年以上の者の割合が30％以上</t>
    <phoneticPr fontId="3"/>
  </si>
  <si>
    <t>＊　理学療法士、作業療法士又は言語聴覚士による介護予防訪問看護を利用開始月から12月を超えて利用する場合    5単位減／回</t>
    <rPh sb="2" eb="4">
      <t>リガク</t>
    </rPh>
    <rPh sb="4" eb="7">
      <t>リョウホウシ</t>
    </rPh>
    <rPh sb="8" eb="10">
      <t>サギョウ</t>
    </rPh>
    <rPh sb="10" eb="13">
      <t>リョウホウシ</t>
    </rPh>
    <rPh sb="13" eb="14">
      <t>マタ</t>
    </rPh>
    <rPh sb="15" eb="20">
      <t>ゲンゴチョウカクシ</t>
    </rPh>
    <rPh sb="23" eb="25">
      <t>カイゴ</t>
    </rPh>
    <rPh sb="25" eb="27">
      <t>ヨボウ</t>
    </rPh>
    <rPh sb="27" eb="29">
      <t>ホウモン</t>
    </rPh>
    <rPh sb="29" eb="31">
      <t>カンゴ</t>
    </rPh>
    <rPh sb="32" eb="34">
      <t>リヨウ</t>
    </rPh>
    <rPh sb="34" eb="36">
      <t>カイシ</t>
    </rPh>
    <rPh sb="36" eb="37">
      <t>ツキ</t>
    </rPh>
    <rPh sb="41" eb="42">
      <t>ツキ</t>
    </rPh>
    <rPh sb="43" eb="44">
      <t>コ</t>
    </rPh>
    <rPh sb="46" eb="48">
      <t>リヨウ</t>
    </rPh>
    <phoneticPr fontId="3"/>
  </si>
  <si>
    <r>
      <t xml:space="preserve">20分未満
</t>
    </r>
    <r>
      <rPr>
        <sz val="8"/>
        <rFont val="ＭＳ Ｐゴシック"/>
        <family val="3"/>
        <charset val="128"/>
      </rPr>
      <t>（週に１回以上、20分以上の保健師又は看護師による訪問を行った場合算定可能）</t>
    </r>
    <rPh sb="2" eb="3">
      <t>フン</t>
    </rPh>
    <rPh sb="3" eb="5">
      <t>ミマン</t>
    </rPh>
    <rPh sb="7" eb="8">
      <t>シュウ</t>
    </rPh>
    <rPh sb="10" eb="11">
      <t>カイ</t>
    </rPh>
    <rPh sb="11" eb="13">
      <t>イジョウ</t>
    </rPh>
    <phoneticPr fontId="3"/>
  </si>
  <si>
    <r>
      <t xml:space="preserve">理学療法士等による訪問の場合
</t>
    </r>
    <r>
      <rPr>
        <sz val="8"/>
        <rFont val="ＭＳ Ｐゴシック"/>
        <family val="3"/>
        <charset val="128"/>
      </rPr>
      <t>※　1日に2回を超えて実施する場合は９０/１００</t>
    </r>
    <rPh sb="0" eb="2">
      <t>リガク</t>
    </rPh>
    <rPh sb="2" eb="5">
      <t>リョウホウシ</t>
    </rPh>
    <rPh sb="5" eb="6">
      <t>トウ</t>
    </rPh>
    <rPh sb="9" eb="11">
      <t>ホウモン</t>
    </rPh>
    <rPh sb="12" eb="14">
      <t>バアイ</t>
    </rPh>
    <phoneticPr fontId="3"/>
  </si>
  <si>
    <t>指定定期巡回・随時対応型訪問介護看護事業所と連携して指定訪問看護を行う場合（１月につき）</t>
    <rPh sb="0" eb="2">
      <t>シテイ</t>
    </rPh>
    <rPh sb="2" eb="4">
      <t>テイキ</t>
    </rPh>
    <rPh sb="4" eb="6">
      <t>ジュンカイ</t>
    </rPh>
    <rPh sb="7" eb="9">
      <t>ズイジ</t>
    </rPh>
    <rPh sb="9" eb="12">
      <t>タイオウガタ</t>
    </rPh>
    <rPh sb="12" eb="14">
      <t>ホウモン</t>
    </rPh>
    <rPh sb="14" eb="16">
      <t>カイゴ</t>
    </rPh>
    <rPh sb="16" eb="18">
      <t>カンゴ</t>
    </rPh>
    <rPh sb="18" eb="21">
      <t>ジギョウショ</t>
    </rPh>
    <rPh sb="22" eb="24">
      <t>レンケイ</t>
    </rPh>
    <rPh sb="26" eb="28">
      <t>シテイ</t>
    </rPh>
    <rPh sb="28" eb="30">
      <t>ホウモン</t>
    </rPh>
    <rPh sb="30" eb="32">
      <t>カンゴ</t>
    </rPh>
    <rPh sb="33" eb="34">
      <t>オコナ</t>
    </rPh>
    <rPh sb="35" eb="37">
      <t>バアイ</t>
    </rPh>
    <rPh sb="39" eb="40">
      <t>ツキ</t>
    </rPh>
    <phoneticPr fontId="3"/>
  </si>
  <si>
    <t>注　准看護師が訪問看護を行った場合　　　　　　　　　　　　　　　　　　　上記単位数の10％減</t>
    <rPh sb="0" eb="1">
      <t>チュウ</t>
    </rPh>
    <rPh sb="2" eb="6">
      <t>ジュンカンゴシ</t>
    </rPh>
    <rPh sb="7" eb="9">
      <t>ホウモン</t>
    </rPh>
    <rPh sb="9" eb="11">
      <t>カンゴ</t>
    </rPh>
    <rPh sb="12" eb="13">
      <t>オコナ</t>
    </rPh>
    <rPh sb="45" eb="46">
      <t>ゲン</t>
    </rPh>
    <phoneticPr fontId="3"/>
  </si>
  <si>
    <t>注　同一建物減算に該当する場合(同一敷地内50人未満又は同一建物20人以上)　上記単位数の10％減</t>
    <rPh sb="0" eb="1">
      <t>チュウ</t>
    </rPh>
    <rPh sb="2" eb="4">
      <t>ドウイツ</t>
    </rPh>
    <rPh sb="4" eb="6">
      <t>タテモノ</t>
    </rPh>
    <rPh sb="6" eb="8">
      <t>ゲンサン</t>
    </rPh>
    <rPh sb="9" eb="11">
      <t>ガイトウ</t>
    </rPh>
    <rPh sb="16" eb="18">
      <t>ドウイツ</t>
    </rPh>
    <rPh sb="18" eb="20">
      <t>シキチ</t>
    </rPh>
    <rPh sb="20" eb="21">
      <t>ナイ</t>
    </rPh>
    <rPh sb="23" eb="24">
      <t>ニン</t>
    </rPh>
    <rPh sb="24" eb="26">
      <t>ミマン</t>
    </rPh>
    <rPh sb="26" eb="27">
      <t>マタ</t>
    </rPh>
    <rPh sb="28" eb="30">
      <t>ドウイツ</t>
    </rPh>
    <rPh sb="30" eb="32">
      <t>タテモノ</t>
    </rPh>
    <rPh sb="34" eb="35">
      <t>ニン</t>
    </rPh>
    <rPh sb="35" eb="37">
      <t>イジョウ</t>
    </rPh>
    <rPh sb="48" eb="49">
      <t>ゲン</t>
    </rPh>
    <phoneticPr fontId="3"/>
  </si>
  <si>
    <t>注　同一建物減算に該当する場合(同一敷地内50人以上)　　　　　　　　　　　上記単位数の15％減</t>
    <rPh sb="0" eb="1">
      <t>チュウ</t>
    </rPh>
    <rPh sb="2" eb="4">
      <t>ドウイツ</t>
    </rPh>
    <rPh sb="4" eb="6">
      <t>タテモノ</t>
    </rPh>
    <rPh sb="6" eb="8">
      <t>ゲンサン</t>
    </rPh>
    <rPh sb="9" eb="11">
      <t>ガイトウ</t>
    </rPh>
    <rPh sb="16" eb="18">
      <t>ドウイツ</t>
    </rPh>
    <rPh sb="18" eb="20">
      <t>シキチ</t>
    </rPh>
    <rPh sb="20" eb="21">
      <t>ナイ</t>
    </rPh>
    <rPh sb="23" eb="26">
      <t>ニンイジョウ</t>
    </rPh>
    <rPh sb="47" eb="48">
      <t>ゲン</t>
    </rPh>
    <phoneticPr fontId="3"/>
  </si>
  <si>
    <t xml:space="preserve">＊　夜間（18:00～22:00）又は早朝（6:00～8:00）の場合　             </t>
    <phoneticPr fontId="3"/>
  </si>
  <si>
    <r>
      <t>＊　深夜（22:00～6:00）の場合　　　　　　　　　　　　　　　　　　</t>
    </r>
    <r>
      <rPr>
        <sz val="10"/>
        <rFont val="Century"/>
        <family val="1"/>
      </rPr>
      <t/>
    </r>
    <phoneticPr fontId="3"/>
  </si>
  <si>
    <r>
      <t xml:space="preserve">理学療法士等による訪問の場合
</t>
    </r>
    <r>
      <rPr>
        <sz val="8"/>
        <rFont val="ＭＳ Ｐゴシック"/>
        <family val="3"/>
        <charset val="128"/>
      </rPr>
      <t>※　1日に2回を超えて実施する場合は５０/１００</t>
    </r>
    <rPh sb="0" eb="2">
      <t>リガク</t>
    </rPh>
    <rPh sb="2" eb="5">
      <t>リョウホウシ</t>
    </rPh>
    <rPh sb="5" eb="6">
      <t>トウ</t>
    </rPh>
    <rPh sb="9" eb="11">
      <t>ホウモン</t>
    </rPh>
    <rPh sb="12" eb="14">
      <t>バアイ</t>
    </rPh>
    <phoneticPr fontId="3"/>
  </si>
  <si>
    <r>
      <t xml:space="preserve">20分未満
</t>
    </r>
    <r>
      <rPr>
        <sz val="8"/>
        <color theme="1"/>
        <rFont val="ＭＳ Ｐゴシック"/>
        <family val="3"/>
        <charset val="128"/>
      </rPr>
      <t>（週に１回以上、20分以上の保健師又は看護師による訪問を行った場合算定可能）</t>
    </r>
    <rPh sb="2" eb="3">
      <t>フン</t>
    </rPh>
    <rPh sb="3" eb="5">
      <t>ミマン</t>
    </rPh>
    <rPh sb="7" eb="8">
      <t>シュウ</t>
    </rPh>
    <rPh sb="10" eb="11">
      <t>カイ</t>
    </rPh>
    <rPh sb="11" eb="13">
      <t>イジョウ</t>
    </rPh>
    <phoneticPr fontId="3"/>
  </si>
  <si>
    <r>
      <t xml:space="preserve">理学療法士等による訪問の場合
</t>
    </r>
    <r>
      <rPr>
        <sz val="8"/>
        <color theme="1"/>
        <rFont val="ＭＳ Ｐゴシック"/>
        <family val="3"/>
        <charset val="128"/>
      </rPr>
      <t>※　1日に2回を超えて実施する場合は９０/１００</t>
    </r>
    <rPh sb="0" eb="2">
      <t>リガク</t>
    </rPh>
    <rPh sb="2" eb="5">
      <t>リョウホウシ</t>
    </rPh>
    <rPh sb="5" eb="6">
      <t>トウ</t>
    </rPh>
    <rPh sb="9" eb="11">
      <t>ホウモン</t>
    </rPh>
    <rPh sb="12" eb="14">
      <t>バアイ</t>
    </rPh>
    <phoneticPr fontId="3"/>
  </si>
  <si>
    <t>サービス提供体制強化加算（Ⅰ）　　看護師のうち勤続７年以上の者の割合が30％以上</t>
    <rPh sb="4" eb="6">
      <t>テイキョウ</t>
    </rPh>
    <rPh sb="6" eb="8">
      <t>タイセイ</t>
    </rPh>
    <rPh sb="8" eb="10">
      <t>キョウカ</t>
    </rPh>
    <rPh sb="10" eb="12">
      <t>カサン</t>
    </rPh>
    <rPh sb="17" eb="20">
      <t>カンゴシ</t>
    </rPh>
    <rPh sb="23" eb="25">
      <t>キンゾク</t>
    </rPh>
    <rPh sb="26" eb="29">
      <t>ネンイジョウ</t>
    </rPh>
    <rPh sb="30" eb="31">
      <t>モノ</t>
    </rPh>
    <rPh sb="32" eb="34">
      <t>ワリアイ</t>
    </rPh>
    <rPh sb="38" eb="40">
      <t>イジョウ</t>
    </rPh>
    <phoneticPr fontId="3"/>
  </si>
  <si>
    <r>
      <t xml:space="preserve">理学療法士等による訪問の場合
</t>
    </r>
    <r>
      <rPr>
        <sz val="8"/>
        <color theme="1"/>
        <rFont val="ＭＳ Ｐゴシック"/>
        <family val="3"/>
        <charset val="128"/>
      </rPr>
      <t>※　1日に2回を超えて実施する場合は</t>
    </r>
    <r>
      <rPr>
        <i/>
        <sz val="8"/>
        <color theme="1"/>
        <rFont val="ＭＳ Ｐゴシック"/>
        <family val="3"/>
        <charset val="128"/>
      </rPr>
      <t>５０</t>
    </r>
    <r>
      <rPr>
        <sz val="8"/>
        <color theme="1"/>
        <rFont val="ＭＳ Ｐゴシック"/>
        <family val="3"/>
        <charset val="128"/>
      </rPr>
      <t>/１００</t>
    </r>
    <rPh sb="0" eb="2">
      <t>リガク</t>
    </rPh>
    <rPh sb="2" eb="5">
      <t>リョウホウシ</t>
    </rPh>
    <rPh sb="5" eb="6">
      <t>トウ</t>
    </rPh>
    <rPh sb="9" eb="11">
      <t>ホウモン</t>
    </rPh>
    <rPh sb="12" eb="14">
      <t>バアイ</t>
    </rPh>
    <phoneticPr fontId="3"/>
  </si>
  <si>
    <r>
      <rPr>
        <b/>
        <sz val="18"/>
        <rFont val="ＭＳ Ｐゴシック"/>
        <family val="3"/>
        <charset val="128"/>
      </rPr>
      <t>訪問看護・介護予防訪問看護事業所　料金表　（４級地）</t>
    </r>
    <r>
      <rPr>
        <b/>
        <sz val="14"/>
        <rFont val="ＭＳ Ｐゴシック"/>
        <family val="3"/>
        <charset val="128"/>
      </rPr>
      <t xml:space="preserve">
</t>
    </r>
    <r>
      <rPr>
        <b/>
        <sz val="12"/>
        <rFont val="ＭＳ Ｐゴシック"/>
        <family val="3"/>
        <charset val="128"/>
      </rPr>
      <t>（朝霞市、</t>
    </r>
    <r>
      <rPr>
        <b/>
        <sz val="12"/>
        <color theme="1"/>
        <rFont val="ＭＳ Ｐゴシック"/>
        <family val="3"/>
        <charset val="128"/>
      </rPr>
      <t>志木市</t>
    </r>
    <r>
      <rPr>
        <b/>
        <sz val="12"/>
        <rFont val="ＭＳ Ｐゴシック"/>
        <family val="3"/>
        <charset val="128"/>
      </rPr>
      <t>）</t>
    </r>
    <rPh sb="0" eb="2">
      <t>ホウモン</t>
    </rPh>
    <rPh sb="2" eb="4">
      <t>カンゴ</t>
    </rPh>
    <rPh sb="5" eb="9">
      <t>ヨ</t>
    </rPh>
    <rPh sb="9" eb="11">
      <t>ホウモン</t>
    </rPh>
    <rPh sb="11" eb="13">
      <t>カンゴ</t>
    </rPh>
    <rPh sb="13" eb="15">
      <t>ジギョウ</t>
    </rPh>
    <rPh sb="15" eb="16">
      <t>ショ</t>
    </rPh>
    <rPh sb="17" eb="19">
      <t>ベツリョウキン</t>
    </rPh>
    <rPh sb="19" eb="20">
      <t>ヒョウ</t>
    </rPh>
    <rPh sb="23" eb="25">
      <t>キュウチ</t>
    </rPh>
    <rPh sb="32" eb="35">
      <t>シキシ</t>
    </rPh>
    <phoneticPr fontId="3"/>
  </si>
  <si>
    <r>
      <rPr>
        <b/>
        <sz val="18"/>
        <rFont val="ＭＳ Ｐゴシック"/>
        <family val="3"/>
        <charset val="128"/>
      </rPr>
      <t>訪問看護・介護予防訪問看護事業所　料金表　（５級地）</t>
    </r>
    <r>
      <rPr>
        <b/>
        <sz val="14"/>
        <rFont val="ＭＳ Ｐゴシック"/>
        <family val="3"/>
        <charset val="128"/>
      </rPr>
      <t xml:space="preserve">
</t>
    </r>
    <r>
      <rPr>
        <b/>
        <sz val="12"/>
        <rFont val="ＭＳ Ｐゴシック"/>
        <family val="3"/>
        <charset val="128"/>
      </rPr>
      <t>（</t>
    </r>
    <r>
      <rPr>
        <b/>
        <i/>
        <sz val="12"/>
        <color rgb="FFFF0000"/>
        <rFont val="ＭＳ Ｐゴシック"/>
        <family val="3"/>
        <charset val="128"/>
      </rPr>
      <t>草加市、戸田市</t>
    </r>
    <r>
      <rPr>
        <b/>
        <sz val="12"/>
        <rFont val="ＭＳ Ｐゴシック"/>
        <family val="3"/>
        <charset val="128"/>
      </rPr>
      <t>、新座市、</t>
    </r>
    <r>
      <rPr>
        <b/>
        <i/>
        <sz val="12"/>
        <color rgb="FFFF0000"/>
        <rFont val="ＭＳ Ｐゴシック"/>
        <family val="3"/>
        <charset val="128"/>
      </rPr>
      <t>八潮市</t>
    </r>
    <r>
      <rPr>
        <b/>
        <sz val="12"/>
        <rFont val="ＭＳ Ｐゴシック"/>
        <family val="3"/>
        <charset val="128"/>
      </rPr>
      <t>、ふじみ野市）</t>
    </r>
    <rPh sb="0" eb="2">
      <t>ホウモン</t>
    </rPh>
    <rPh sb="2" eb="4">
      <t>カンゴ</t>
    </rPh>
    <rPh sb="5" eb="9">
      <t>ヨ</t>
    </rPh>
    <rPh sb="9" eb="11">
      <t>ホウモン</t>
    </rPh>
    <rPh sb="11" eb="13">
      <t>カンゴ</t>
    </rPh>
    <rPh sb="13" eb="15">
      <t>ジギョウ</t>
    </rPh>
    <rPh sb="15" eb="16">
      <t>ショ</t>
    </rPh>
    <rPh sb="17" eb="19">
      <t>ベツリョウキン</t>
    </rPh>
    <rPh sb="19" eb="20">
      <t>ヒョウ</t>
    </rPh>
    <rPh sb="23" eb="25">
      <t>キュウチ</t>
    </rPh>
    <rPh sb="28" eb="31">
      <t>ソウカシ</t>
    </rPh>
    <rPh sb="32" eb="35">
      <t>トダシ</t>
    </rPh>
    <rPh sb="40" eb="43">
      <t>ヤシオシ</t>
    </rPh>
    <rPh sb="47" eb="48">
      <t>ノ</t>
    </rPh>
    <rPh sb="48" eb="49">
      <t>シ</t>
    </rPh>
    <phoneticPr fontId="3"/>
  </si>
  <si>
    <r>
      <rPr>
        <b/>
        <sz val="18"/>
        <rFont val="ＭＳ Ｐゴシック"/>
        <family val="3"/>
        <charset val="128"/>
      </rPr>
      <t>訪問看護・介護予防訪問看護事業所　料金表　（６級地）</t>
    </r>
    <r>
      <rPr>
        <b/>
        <sz val="14"/>
        <rFont val="ＭＳ Ｐゴシック"/>
        <family val="3"/>
        <charset val="128"/>
      </rPr>
      <t xml:space="preserve">
</t>
    </r>
    <r>
      <rPr>
        <b/>
        <sz val="10"/>
        <rFont val="ＭＳ Ｐゴシック"/>
        <family val="3"/>
        <charset val="128"/>
      </rPr>
      <t>（行田市、所沢市、飯能市</t>
    </r>
    <r>
      <rPr>
        <b/>
        <i/>
        <sz val="10"/>
        <rFont val="ＭＳ Ｐゴシック"/>
        <family val="3"/>
        <charset val="128"/>
      </rPr>
      <t>、</t>
    </r>
    <r>
      <rPr>
        <b/>
        <sz val="10"/>
        <rFont val="ＭＳ Ｐゴシック"/>
        <family val="3"/>
        <charset val="128"/>
      </rPr>
      <t>加須市、東松山市、春日部市、狭山市、羽生市、鴻巣市、上尾市、
蕨市、入間市、桶川市、久喜市、北本市、富士見市、三郷市、蓮田市、坂戸市、幸手市、鶴ヶ島市、
吉川市、白岡市、伊奈町、三芳町、宮代町、杉戸町、松伏町）</t>
    </r>
    <rPh sb="0" eb="2">
      <t>ホウモン</t>
    </rPh>
    <rPh sb="2" eb="4">
      <t>カンゴ</t>
    </rPh>
    <rPh sb="5" eb="9">
      <t>ヨ</t>
    </rPh>
    <rPh sb="9" eb="11">
      <t>ホウモン</t>
    </rPh>
    <rPh sb="11" eb="13">
      <t>カンゴ</t>
    </rPh>
    <rPh sb="13" eb="15">
      <t>ジギョウ</t>
    </rPh>
    <rPh sb="15" eb="16">
      <t>ショ</t>
    </rPh>
    <rPh sb="17" eb="19">
      <t>ベツリョウキン</t>
    </rPh>
    <rPh sb="19" eb="20">
      <t>ヒョウ</t>
    </rPh>
    <rPh sb="23" eb="25">
      <t>キュウチ</t>
    </rPh>
    <rPh sb="36" eb="39">
      <t>ハンノウシ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</si>
</sst>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quot;円&quot;\ "/>
    <numFmt numFmtId="178" formatCode="#,##0_ "/>
  </numFmts>
  <fonts count="34">
    <font>
      <sz val="11"/>
      <name val="ＭＳ Ｐゴシック"/>
      <family val="3"/>
      <charset val="128"/>
    </font>
    <font>
      <b/>
      <sz val="14"/>
      <name val="ＭＳ Ｐゴシック"/>
      <family val="3"/>
      <charset val="128"/>
    </font>
    <font>
      <b/>
      <sz val="11"/>
      <name val="ＭＳ Ｐゴシック"/>
      <family val="3"/>
      <charset val="128"/>
    </font>
    <font>
      <sz val="6"/>
      <name val="ＭＳ Ｐゴシック"/>
      <family val="3"/>
      <charset val="128"/>
    </font>
    <font>
      <b/>
      <sz val="14"/>
      <name val="HG丸ｺﾞｼｯｸM-PRO"/>
      <family val="3"/>
      <charset val="128"/>
    </font>
    <font>
      <sz val="12"/>
      <name val="HG創英角ﾎﾟｯﾌﾟ体"/>
      <family val="3"/>
      <charset val="128"/>
    </font>
    <font>
      <sz val="10"/>
      <name val="ＭＳ Ｐゴシック"/>
      <family val="3"/>
      <charset val="128"/>
    </font>
    <font>
      <sz val="10"/>
      <name val="ＭＳ Ｐ明朝"/>
      <family val="1"/>
      <charset val="128"/>
    </font>
    <font>
      <sz val="10"/>
      <color indexed="8"/>
      <name val="ＭＳ Ｐゴシック"/>
      <family val="3"/>
      <charset val="128"/>
    </font>
    <font>
      <sz val="8"/>
      <color indexed="8"/>
      <name val="ＭＳ Ｐゴシック"/>
      <family val="3"/>
      <charset val="128"/>
    </font>
    <font>
      <sz val="10"/>
      <name val="HG創英角ﾎﾟｯﾌﾟ体"/>
      <family val="3"/>
      <charset val="128"/>
    </font>
    <font>
      <sz val="10"/>
      <name val="ＭＳ 明朝"/>
      <family val="1"/>
      <charset val="128"/>
    </font>
    <font>
      <sz val="10"/>
      <name val="Century"/>
      <family val="1"/>
    </font>
    <font>
      <b/>
      <sz val="10"/>
      <name val="ＭＳ Ｐゴシック"/>
      <family val="3"/>
      <charset val="128"/>
    </font>
    <font>
      <b/>
      <sz val="18"/>
      <name val="ＭＳ Ｐゴシック"/>
      <family val="3"/>
      <charset val="128"/>
    </font>
    <font>
      <b/>
      <sz val="12"/>
      <name val="ＭＳ Ｐゴシック"/>
      <family val="3"/>
      <charset val="128"/>
    </font>
    <font>
      <sz val="10"/>
      <color indexed="10"/>
      <name val="ＭＳ 明朝"/>
      <family val="1"/>
      <charset val="128"/>
    </font>
    <font>
      <sz val="10"/>
      <color indexed="8"/>
      <name val="ＭＳ 明朝"/>
      <family val="1"/>
      <charset val="128"/>
    </font>
    <font>
      <sz val="10"/>
      <color indexed="8"/>
      <name val="HG創英角ﾎﾟｯﾌﾟ体"/>
      <family val="3"/>
      <charset val="128"/>
    </font>
    <font>
      <sz val="11"/>
      <name val="ＭＳ Ｐ明朝"/>
      <family val="1"/>
      <charset val="128"/>
    </font>
    <font>
      <sz val="11"/>
      <color theme="1"/>
      <name val="ＭＳ Ｐゴシック"/>
      <family val="3"/>
      <charset val="128"/>
    </font>
    <font>
      <sz val="10"/>
      <color theme="1"/>
      <name val="ＭＳ Ｐゴシック"/>
      <family val="3"/>
      <charset val="128"/>
    </font>
    <font>
      <sz val="11"/>
      <color theme="1"/>
      <name val="ＭＳ Ｐ明朝"/>
      <family val="1"/>
      <charset val="128"/>
    </font>
    <font>
      <sz val="9"/>
      <color theme="1"/>
      <name val="ＭＳ Ｐゴシック"/>
      <family val="3"/>
      <charset val="128"/>
    </font>
    <font>
      <b/>
      <sz val="12"/>
      <color theme="1"/>
      <name val="HG創英角ﾎﾟｯﾌﾟ体"/>
      <family val="3"/>
      <charset val="128"/>
    </font>
    <font>
      <sz val="10"/>
      <color theme="1"/>
      <name val="HG創英角ﾎﾟｯﾌﾟ体"/>
      <family val="3"/>
      <charset val="128"/>
    </font>
    <font>
      <sz val="10"/>
      <color rgb="FFFF0000"/>
      <name val="HG創英角ﾎﾟｯﾌﾟ体"/>
      <family val="3"/>
      <charset val="128"/>
    </font>
    <font>
      <b/>
      <sz val="12"/>
      <color theme="1"/>
      <name val="ＭＳ Ｐゴシック"/>
      <family val="3"/>
      <charset val="128"/>
    </font>
    <font>
      <sz val="9"/>
      <name val="ＭＳ Ｐゴシック"/>
      <family val="3"/>
      <charset val="128"/>
    </font>
    <font>
      <sz val="8"/>
      <name val="ＭＳ Ｐゴシック"/>
      <family val="3"/>
      <charset val="128"/>
    </font>
    <font>
      <sz val="8"/>
      <color theme="1"/>
      <name val="ＭＳ Ｐゴシック"/>
      <family val="3"/>
      <charset val="128"/>
    </font>
    <font>
      <i/>
      <sz val="8"/>
      <color theme="1"/>
      <name val="ＭＳ Ｐゴシック"/>
      <family val="3"/>
      <charset val="128"/>
    </font>
    <font>
      <b/>
      <i/>
      <sz val="12"/>
      <color rgb="FFFF0000"/>
      <name val="ＭＳ Ｐゴシック"/>
      <family val="3"/>
      <charset val="128"/>
    </font>
    <font>
      <b/>
      <i/>
      <sz val="10"/>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8" tint="0.79998168889431442"/>
        <bgColor indexed="64"/>
      </patternFill>
    </fill>
  </fills>
  <borders count="9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medium">
        <color indexed="64"/>
      </right>
      <top/>
      <bottom style="medium">
        <color indexed="64"/>
      </bottom>
      <diagonal/>
    </border>
    <border>
      <left style="thin">
        <color indexed="64"/>
      </left>
      <right/>
      <top style="thin">
        <color indexed="64"/>
      </top>
      <bottom style="hair">
        <color indexed="64"/>
      </bottom>
      <diagonal/>
    </border>
    <border>
      <left style="hair">
        <color indexed="64"/>
      </left>
      <right style="medium">
        <color indexed="64"/>
      </right>
      <top style="double">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thin">
        <color indexed="64"/>
      </bottom>
      <diagonal/>
    </border>
    <border>
      <left style="thin">
        <color indexed="64"/>
      </left>
      <right/>
      <top style="double">
        <color indexed="64"/>
      </top>
      <bottom/>
      <diagonal/>
    </border>
    <border>
      <left style="hair">
        <color indexed="64"/>
      </left>
      <right style="medium">
        <color indexed="64"/>
      </right>
      <top/>
      <bottom style="thin">
        <color indexed="64"/>
      </bottom>
      <diagonal/>
    </border>
    <border>
      <left style="hair">
        <color indexed="64"/>
      </left>
      <right/>
      <top style="hair">
        <color indexed="64"/>
      </top>
      <bottom style="double">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double">
        <color indexed="64"/>
      </bottom>
      <diagonal/>
    </border>
    <border>
      <left style="hair">
        <color indexed="64"/>
      </left>
      <right/>
      <top style="double">
        <color indexed="64"/>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double">
        <color indexed="64"/>
      </top>
      <bottom/>
      <diagonal/>
    </border>
    <border>
      <left style="thin">
        <color indexed="64"/>
      </left>
      <right/>
      <top/>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style="thin">
        <color indexed="64"/>
      </bottom>
      <diagonal/>
    </border>
    <border>
      <left style="hair">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right/>
      <top/>
      <bottom style="thin">
        <color indexed="64"/>
      </bottom>
      <diagonal/>
    </border>
    <border>
      <left/>
      <right/>
      <top style="hair">
        <color indexed="64"/>
      </top>
      <bottom/>
      <diagonal/>
    </border>
    <border>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hair">
        <color indexed="64"/>
      </left>
      <right/>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bottom style="medium">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350">
    <xf numFmtId="0" fontId="0" fillId="0" borderId="0" xfId="0">
      <alignment vertical="center"/>
    </xf>
    <xf numFmtId="0" fontId="0" fillId="0" borderId="0" xfId="0" applyAlignment="1">
      <alignment vertical="center" wrapText="1"/>
    </xf>
    <xf numFmtId="0" fontId="1" fillId="0" borderId="0" xfId="0" applyFont="1">
      <alignment vertical="center"/>
    </xf>
    <xf numFmtId="0" fontId="4" fillId="0" borderId="0" xfId="0" applyFont="1">
      <alignment vertical="center"/>
    </xf>
    <xf numFmtId="0" fontId="5" fillId="0" borderId="0" xfId="0" applyFont="1" applyAlignment="1">
      <alignment vertical="top"/>
    </xf>
    <xf numFmtId="0" fontId="6" fillId="0" borderId="0" xfId="0" applyFont="1">
      <alignment vertical="center"/>
    </xf>
    <xf numFmtId="0" fontId="7" fillId="0" borderId="0" xfId="0" applyFont="1">
      <alignment vertical="center"/>
    </xf>
    <xf numFmtId="0" fontId="20" fillId="0" borderId="0" xfId="0" applyFont="1">
      <alignment vertical="center"/>
    </xf>
    <xf numFmtId="0" fontId="21" fillId="0" borderId="1" xfId="0" applyFont="1" applyBorder="1" applyAlignment="1">
      <alignment vertical="center" wrapText="1"/>
    </xf>
    <xf numFmtId="0" fontId="21" fillId="0" borderId="2" xfId="0" applyFont="1" applyBorder="1" applyAlignment="1">
      <alignment horizontal="justify" vertical="center"/>
    </xf>
    <xf numFmtId="0" fontId="21" fillId="0" borderId="3" xfId="0" applyFont="1" applyBorder="1" applyAlignment="1">
      <alignment horizontal="justify" vertical="center"/>
    </xf>
    <xf numFmtId="0" fontId="21" fillId="0" borderId="0" xfId="0" applyFont="1" applyAlignment="1"/>
    <xf numFmtId="0" fontId="11" fillId="0" borderId="0" xfId="0" applyFont="1" applyAlignment="1">
      <alignment horizontal="left"/>
    </xf>
    <xf numFmtId="0" fontId="6" fillId="0" borderId="0" xfId="0" applyFont="1" applyAlignment="1"/>
    <xf numFmtId="0" fontId="7" fillId="0" borderId="0" xfId="0" applyFont="1" applyAlignment="1"/>
    <xf numFmtId="0" fontId="21" fillId="0" borderId="0" xfId="0" applyFont="1" applyAlignment="1">
      <alignment horizontal="left"/>
    </xf>
    <xf numFmtId="0" fontId="21" fillId="0" borderId="0" xfId="0" applyFont="1">
      <alignment vertical="center"/>
    </xf>
    <xf numFmtId="0" fontId="21" fillId="0" borderId="4" xfId="0" applyFont="1" applyBorder="1">
      <alignment vertical="center"/>
    </xf>
    <xf numFmtId="0" fontId="21" fillId="0" borderId="5" xfId="0" applyFont="1" applyBorder="1">
      <alignment vertical="center"/>
    </xf>
    <xf numFmtId="49" fontId="22" fillId="0" borderId="5" xfId="0" applyNumberFormat="1" applyFont="1" applyBorder="1" applyAlignment="1">
      <alignment horizontal="right" vertical="center"/>
    </xf>
    <xf numFmtId="177" fontId="20" fillId="2" borderId="6" xfId="0" applyNumberFormat="1" applyFont="1" applyFill="1" applyBorder="1" applyAlignment="1">
      <alignment horizontal="right" vertical="center" wrapText="1"/>
    </xf>
    <xf numFmtId="0" fontId="21" fillId="0" borderId="7" xfId="0" applyFont="1" applyBorder="1">
      <alignment vertical="center"/>
    </xf>
    <xf numFmtId="49" fontId="22" fillId="0" borderId="7" xfId="0" applyNumberFormat="1" applyFont="1" applyBorder="1" applyAlignment="1">
      <alignment horizontal="right" vertical="center"/>
    </xf>
    <xf numFmtId="177" fontId="20" fillId="2" borderId="8" xfId="0" applyNumberFormat="1" applyFont="1" applyFill="1" applyBorder="1" applyAlignment="1">
      <alignment horizontal="right" vertical="center" wrapText="1"/>
    </xf>
    <xf numFmtId="0" fontId="21" fillId="0" borderId="9" xfId="0" applyFont="1" applyBorder="1" applyAlignment="1">
      <alignment vertical="center" wrapText="1"/>
    </xf>
    <xf numFmtId="0" fontId="21" fillId="0" borderId="10" xfId="0" applyFont="1" applyBorder="1">
      <alignment vertical="center"/>
    </xf>
    <xf numFmtId="49" fontId="22" fillId="0" borderId="11" xfId="0" applyNumberFormat="1" applyFont="1" applyBorder="1" applyAlignment="1">
      <alignment horizontal="right" vertical="center"/>
    </xf>
    <xf numFmtId="177" fontId="20" fillId="2" borderId="10" xfId="0" applyNumberFormat="1" applyFont="1" applyFill="1" applyBorder="1" applyAlignment="1">
      <alignment horizontal="right" vertical="center" wrapText="1"/>
    </xf>
    <xf numFmtId="0" fontId="21" fillId="0" borderId="12" xfId="0" applyFont="1" applyBorder="1" applyAlignment="1">
      <alignment vertical="center" wrapText="1"/>
    </xf>
    <xf numFmtId="178" fontId="21" fillId="0" borderId="12" xfId="0" applyNumberFormat="1" applyFont="1" applyBorder="1" applyAlignment="1">
      <alignment vertical="center" wrapText="1"/>
    </xf>
    <xf numFmtId="0" fontId="21" fillId="0" borderId="11" xfId="0" applyFont="1" applyBorder="1">
      <alignment vertical="center"/>
    </xf>
    <xf numFmtId="0" fontId="21" fillId="0" borderId="13" xfId="0" applyFont="1" applyBorder="1" applyAlignment="1">
      <alignment vertical="center" wrapText="1"/>
    </xf>
    <xf numFmtId="177" fontId="20" fillId="2" borderId="14" xfId="0" applyNumberFormat="1" applyFont="1" applyFill="1" applyBorder="1" applyAlignment="1">
      <alignment horizontal="right" vertical="center" wrapText="1"/>
    </xf>
    <xf numFmtId="0" fontId="6" fillId="0" borderId="13" xfId="0" applyFont="1" applyBorder="1" applyAlignment="1">
      <alignment vertical="center" wrapText="1"/>
    </xf>
    <xf numFmtId="0" fontId="6" fillId="0" borderId="7" xfId="0" applyFont="1" applyBorder="1" applyAlignment="1">
      <alignment vertical="center"/>
    </xf>
    <xf numFmtId="49" fontId="22" fillId="0" borderId="1" xfId="0" applyNumberFormat="1" applyFont="1" applyBorder="1" applyAlignment="1">
      <alignment horizontal="right" vertical="center"/>
    </xf>
    <xf numFmtId="0" fontId="21" fillId="0" borderId="15" xfId="0" applyFont="1" applyBorder="1" applyAlignment="1">
      <alignment vertical="center" wrapText="1"/>
    </xf>
    <xf numFmtId="0" fontId="23" fillId="0" borderId="0" xfId="0" applyFont="1" applyBorder="1" applyAlignment="1">
      <alignment vertical="center" wrapText="1"/>
    </xf>
    <xf numFmtId="49" fontId="23" fillId="0" borderId="0" xfId="0" applyNumberFormat="1" applyFont="1" applyBorder="1" applyAlignment="1">
      <alignment horizontal="right" vertical="center"/>
    </xf>
    <xf numFmtId="178" fontId="23" fillId="0" borderId="0" xfId="0" applyNumberFormat="1" applyFont="1" applyFill="1" applyBorder="1" applyAlignment="1">
      <alignment horizontal="right" vertical="center" wrapText="1"/>
    </xf>
    <xf numFmtId="0" fontId="24" fillId="0" borderId="0" xfId="0" applyFont="1" applyAlignment="1">
      <alignment vertical="top"/>
    </xf>
    <xf numFmtId="0" fontId="6" fillId="0" borderId="0" xfId="0" applyFont="1" applyAlignment="1">
      <alignment vertical="top"/>
    </xf>
    <xf numFmtId="0" fontId="6" fillId="0" borderId="0" xfId="0" applyFont="1" applyAlignment="1">
      <alignment horizontal="left"/>
    </xf>
    <xf numFmtId="0" fontId="10" fillId="0" borderId="0" xfId="0" applyFont="1" applyAlignment="1">
      <alignment horizontal="right" vertical="top"/>
    </xf>
    <xf numFmtId="49" fontId="20" fillId="0" borderId="5" xfId="0" applyNumberFormat="1" applyFont="1" applyBorder="1" applyAlignment="1">
      <alignment horizontal="right" vertical="center"/>
    </xf>
    <xf numFmtId="49" fontId="20" fillId="0" borderId="7" xfId="0" applyNumberFormat="1" applyFont="1" applyBorder="1" applyAlignment="1">
      <alignment horizontal="right" vertical="center"/>
    </xf>
    <xf numFmtId="49" fontId="20" fillId="0" borderId="11" xfId="0" applyNumberFormat="1" applyFont="1" applyBorder="1" applyAlignment="1">
      <alignment horizontal="right" vertical="center"/>
    </xf>
    <xf numFmtId="0" fontId="21" fillId="0" borderId="16" xfId="0" applyFont="1" applyBorder="1">
      <alignment vertical="center"/>
    </xf>
    <xf numFmtId="177" fontId="20" fillId="2" borderId="17" xfId="0" applyNumberFormat="1" applyFont="1" applyFill="1" applyBorder="1" applyAlignment="1">
      <alignment horizontal="right" vertical="center" wrapText="1"/>
    </xf>
    <xf numFmtId="0" fontId="21" fillId="0" borderId="12" xfId="0" applyFont="1" applyBorder="1" applyAlignment="1">
      <alignment vertical="center" wrapText="1"/>
    </xf>
    <xf numFmtId="0" fontId="21" fillId="0" borderId="4" xfId="0" applyFont="1" applyBorder="1">
      <alignment vertical="center"/>
    </xf>
    <xf numFmtId="0" fontId="6" fillId="0" borderId="18" xfId="0" applyFont="1" applyBorder="1">
      <alignment vertical="center"/>
    </xf>
    <xf numFmtId="0" fontId="6" fillId="0" borderId="19" xfId="0" applyFont="1" applyBorder="1">
      <alignment vertical="center"/>
    </xf>
    <xf numFmtId="0" fontId="7" fillId="0" borderId="20"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lignment vertical="center"/>
    </xf>
    <xf numFmtId="0" fontId="6" fillId="0" borderId="23" xfId="0" applyFont="1" applyBorder="1">
      <alignment vertical="center"/>
    </xf>
    <xf numFmtId="0" fontId="7" fillId="0" borderId="24" xfId="0" applyFont="1" applyBorder="1" applyAlignment="1">
      <alignment horizontal="center"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wrapText="1"/>
    </xf>
    <xf numFmtId="177" fontId="22" fillId="2" borderId="27" xfId="0" applyNumberFormat="1" applyFont="1" applyFill="1" applyBorder="1" applyAlignment="1">
      <alignment horizontal="right" vertical="center" wrapText="1"/>
    </xf>
    <xf numFmtId="177" fontId="22" fillId="2" borderId="6" xfId="0" applyNumberFormat="1" applyFont="1" applyFill="1" applyBorder="1" applyAlignment="1">
      <alignment horizontal="right" vertical="center" wrapText="1"/>
    </xf>
    <xf numFmtId="177" fontId="22" fillId="2" borderId="8" xfId="0" applyNumberFormat="1" applyFont="1" applyFill="1" applyBorder="1" applyAlignment="1">
      <alignment horizontal="right" vertical="center" wrapText="1"/>
    </xf>
    <xf numFmtId="177" fontId="22" fillId="2" borderId="10" xfId="0" applyNumberFormat="1" applyFont="1" applyFill="1" applyBorder="1" applyAlignment="1">
      <alignment horizontal="right" vertical="center" wrapText="1"/>
    </xf>
    <xf numFmtId="177" fontId="22" fillId="2" borderId="28" xfId="0" applyNumberFormat="1" applyFont="1" applyFill="1" applyBorder="1" applyAlignment="1">
      <alignment horizontal="right" vertical="center" wrapText="1"/>
    </xf>
    <xf numFmtId="177" fontId="22" fillId="2" borderId="29" xfId="0" applyNumberFormat="1" applyFont="1" applyFill="1" applyBorder="1" applyAlignment="1">
      <alignment horizontal="right" vertical="center" wrapText="1"/>
    </xf>
    <xf numFmtId="177" fontId="22" fillId="2" borderId="30" xfId="0" applyNumberFormat="1" applyFont="1" applyFill="1" applyBorder="1" applyAlignment="1">
      <alignment horizontal="right" vertical="center" wrapText="1"/>
    </xf>
    <xf numFmtId="177" fontId="22" fillId="2" borderId="31" xfId="0" applyNumberFormat="1" applyFont="1" applyFill="1" applyBorder="1" applyAlignment="1">
      <alignment horizontal="right" vertical="center" wrapText="1"/>
    </xf>
    <xf numFmtId="0" fontId="21" fillId="0" borderId="12" xfId="0" applyFont="1" applyBorder="1" applyAlignment="1">
      <alignment vertical="center" wrapText="1"/>
    </xf>
    <xf numFmtId="0" fontId="21" fillId="0" borderId="4" xfId="0" applyFont="1" applyBorder="1">
      <alignment vertical="center"/>
    </xf>
    <xf numFmtId="177" fontId="20" fillId="2" borderId="1" xfId="0" applyNumberFormat="1" applyFont="1" applyFill="1" applyBorder="1" applyAlignment="1">
      <alignment horizontal="right" vertical="center" wrapText="1"/>
    </xf>
    <xf numFmtId="177" fontId="20" fillId="2" borderId="32" xfId="0" applyNumberFormat="1" applyFont="1" applyFill="1" applyBorder="1" applyAlignment="1">
      <alignment horizontal="right" vertical="center" wrapText="1"/>
    </xf>
    <xf numFmtId="177" fontId="22" fillId="2" borderId="32" xfId="0" applyNumberFormat="1" applyFont="1" applyFill="1" applyBorder="1" applyAlignment="1">
      <alignment horizontal="right" vertical="center" wrapText="1"/>
    </xf>
    <xf numFmtId="177" fontId="22" fillId="2" borderId="33" xfId="0" applyNumberFormat="1" applyFont="1" applyFill="1" applyBorder="1" applyAlignment="1">
      <alignment horizontal="right" vertical="center" wrapText="1"/>
    </xf>
    <xf numFmtId="0" fontId="23" fillId="0" borderId="15" xfId="0" applyFont="1" applyBorder="1" applyAlignment="1">
      <alignment vertical="center" wrapText="1"/>
    </xf>
    <xf numFmtId="0" fontId="6" fillId="0" borderId="24" xfId="0" applyFont="1" applyBorder="1" applyAlignment="1">
      <alignment horizontal="center" vertical="center"/>
    </xf>
    <xf numFmtId="0" fontId="6" fillId="0" borderId="34" xfId="0" applyFont="1" applyBorder="1" applyAlignment="1">
      <alignment horizontal="center" vertical="center" wrapText="1"/>
    </xf>
    <xf numFmtId="177" fontId="22" fillId="2" borderId="35" xfId="0" applyNumberFormat="1" applyFont="1" applyFill="1" applyBorder="1" applyAlignment="1">
      <alignment horizontal="right" vertical="center" wrapText="1"/>
    </xf>
    <xf numFmtId="0" fontId="6" fillId="0" borderId="36" xfId="0" applyFont="1" applyBorder="1" applyAlignment="1">
      <alignment horizontal="center" vertical="center"/>
    </xf>
    <xf numFmtId="177" fontId="22" fillId="2" borderId="37" xfId="0" applyNumberFormat="1" applyFont="1" applyFill="1" applyBorder="1" applyAlignment="1">
      <alignment horizontal="right" vertical="center" wrapText="1"/>
    </xf>
    <xf numFmtId="177" fontId="22" fillId="2" borderId="38" xfId="0" applyNumberFormat="1" applyFont="1" applyFill="1" applyBorder="1" applyAlignment="1">
      <alignment horizontal="right" vertical="center" wrapText="1"/>
    </xf>
    <xf numFmtId="177" fontId="22" fillId="2" borderId="39" xfId="0" applyNumberFormat="1" applyFont="1" applyFill="1" applyBorder="1" applyAlignment="1">
      <alignment horizontal="right" vertical="center" wrapText="1"/>
    </xf>
    <xf numFmtId="177" fontId="22" fillId="2" borderId="40" xfId="0" applyNumberFormat="1" applyFont="1" applyFill="1" applyBorder="1" applyAlignment="1">
      <alignment horizontal="right" vertical="center" wrapText="1"/>
    </xf>
    <xf numFmtId="177" fontId="22" fillId="2" borderId="41" xfId="0" applyNumberFormat="1" applyFont="1" applyFill="1" applyBorder="1" applyAlignment="1">
      <alignment horizontal="right" vertical="center" wrapText="1"/>
    </xf>
    <xf numFmtId="177" fontId="20" fillId="2" borderId="42" xfId="0" applyNumberFormat="1" applyFont="1" applyFill="1" applyBorder="1" applyAlignment="1">
      <alignment horizontal="right" vertical="center" wrapText="1"/>
    </xf>
    <xf numFmtId="177" fontId="22" fillId="2" borderId="43" xfId="0" applyNumberFormat="1" applyFont="1" applyFill="1" applyBorder="1" applyAlignment="1">
      <alignment horizontal="right" vertical="center" wrapText="1"/>
    </xf>
    <xf numFmtId="177" fontId="22" fillId="2" borderId="44" xfId="0" applyNumberFormat="1" applyFont="1" applyFill="1" applyBorder="1" applyAlignment="1">
      <alignment horizontal="right" vertical="center" wrapText="1"/>
    </xf>
    <xf numFmtId="177" fontId="22" fillId="2" borderId="45" xfId="0" applyNumberFormat="1" applyFont="1" applyFill="1" applyBorder="1" applyAlignment="1">
      <alignment horizontal="right" vertical="center" wrapText="1"/>
    </xf>
    <xf numFmtId="177" fontId="20" fillId="2" borderId="28" xfId="0" applyNumberFormat="1" applyFont="1" applyFill="1" applyBorder="1" applyAlignment="1">
      <alignment horizontal="right" vertical="center" wrapText="1"/>
    </xf>
    <xf numFmtId="177" fontId="22" fillId="2" borderId="42" xfId="0" applyNumberFormat="1" applyFont="1" applyFill="1" applyBorder="1" applyAlignment="1">
      <alignment horizontal="right" vertical="center" wrapText="1"/>
    </xf>
    <xf numFmtId="177" fontId="22" fillId="2" borderId="46" xfId="0" applyNumberFormat="1" applyFont="1" applyFill="1" applyBorder="1" applyAlignment="1">
      <alignment horizontal="right" vertical="center" wrapText="1"/>
    </xf>
    <xf numFmtId="0" fontId="21" fillId="0" borderId="43" xfId="0" applyFont="1" applyBorder="1">
      <alignment vertical="center"/>
    </xf>
    <xf numFmtId="0" fontId="21" fillId="0" borderId="28" xfId="0" applyFont="1" applyBorder="1">
      <alignment vertical="center"/>
    </xf>
    <xf numFmtId="0" fontId="21" fillId="0" borderId="42" xfId="0" applyFont="1" applyBorder="1">
      <alignment vertical="center"/>
    </xf>
    <xf numFmtId="49" fontId="22" fillId="0" borderId="3" xfId="0" applyNumberFormat="1" applyFont="1" applyBorder="1" applyAlignment="1">
      <alignment horizontal="right" vertical="center"/>
    </xf>
    <xf numFmtId="49" fontId="22" fillId="0" borderId="47" xfId="0" applyNumberFormat="1" applyFont="1" applyBorder="1" applyAlignment="1">
      <alignment horizontal="right" vertical="center"/>
    </xf>
    <xf numFmtId="0" fontId="21" fillId="0" borderId="7" xfId="0" applyFont="1" applyBorder="1" applyAlignment="1">
      <alignment vertical="center"/>
    </xf>
    <xf numFmtId="177" fontId="0" fillId="2" borderId="8" xfId="0" applyNumberFormat="1" applyFont="1" applyFill="1" applyBorder="1" applyAlignment="1">
      <alignment horizontal="right" vertical="center" wrapText="1"/>
    </xf>
    <xf numFmtId="177" fontId="0" fillId="2" borderId="10" xfId="0" applyNumberFormat="1" applyFont="1" applyFill="1" applyBorder="1" applyAlignment="1">
      <alignment horizontal="right" vertical="center" wrapText="1"/>
    </xf>
    <xf numFmtId="0" fontId="21" fillId="0" borderId="8" xfId="0" applyFont="1" applyBorder="1">
      <alignment vertical="center"/>
    </xf>
    <xf numFmtId="177" fontId="20" fillId="2" borderId="48" xfId="0" applyNumberFormat="1" applyFont="1" applyFill="1" applyBorder="1" applyAlignment="1">
      <alignment horizontal="right" vertical="center" wrapText="1"/>
    </xf>
    <xf numFmtId="177" fontId="22" fillId="2" borderId="48" xfId="0" applyNumberFormat="1" applyFont="1" applyFill="1" applyBorder="1" applyAlignment="1">
      <alignment horizontal="right" vertical="center" wrapText="1"/>
    </xf>
    <xf numFmtId="177" fontId="22" fillId="2" borderId="49" xfId="0" applyNumberFormat="1" applyFont="1" applyFill="1" applyBorder="1" applyAlignment="1">
      <alignment horizontal="right" vertical="center" wrapText="1"/>
    </xf>
    <xf numFmtId="177" fontId="20" fillId="2" borderId="43" xfId="0" applyNumberFormat="1" applyFont="1" applyFill="1" applyBorder="1" applyAlignment="1">
      <alignment horizontal="right" vertical="center" wrapText="1"/>
    </xf>
    <xf numFmtId="0" fontId="6" fillId="0" borderId="7" xfId="0" applyFont="1" applyBorder="1">
      <alignment vertical="center"/>
    </xf>
    <xf numFmtId="177" fontId="0" fillId="2" borderId="42" xfId="0" applyNumberFormat="1" applyFont="1" applyFill="1" applyBorder="1" applyAlignment="1">
      <alignment horizontal="right" vertical="center" wrapText="1"/>
    </xf>
    <xf numFmtId="177" fontId="19" fillId="2" borderId="35" xfId="0" applyNumberFormat="1" applyFont="1" applyFill="1" applyBorder="1" applyAlignment="1">
      <alignment horizontal="right" vertical="center" wrapText="1"/>
    </xf>
    <xf numFmtId="0" fontId="6" fillId="0" borderId="43" xfId="0" applyFont="1" applyBorder="1">
      <alignment vertical="center"/>
    </xf>
    <xf numFmtId="177" fontId="0" fillId="2" borderId="50" xfId="0" applyNumberFormat="1" applyFont="1" applyFill="1" applyBorder="1" applyAlignment="1">
      <alignment horizontal="right" vertical="center" wrapText="1"/>
    </xf>
    <xf numFmtId="177" fontId="19" fillId="2" borderId="45" xfId="0" applyNumberFormat="1" applyFont="1" applyFill="1" applyBorder="1" applyAlignment="1">
      <alignment horizontal="right" vertical="center" wrapText="1"/>
    </xf>
    <xf numFmtId="0" fontId="6" fillId="0" borderId="28" xfId="0" applyFont="1" applyBorder="1">
      <alignment vertical="center"/>
    </xf>
    <xf numFmtId="0" fontId="6" fillId="0" borderId="42" xfId="0" applyFont="1" applyBorder="1">
      <alignment vertical="center"/>
    </xf>
    <xf numFmtId="177" fontId="0" fillId="2" borderId="43" xfId="0" applyNumberFormat="1" applyFont="1" applyFill="1" applyBorder="1" applyAlignment="1">
      <alignment horizontal="right" vertical="center" wrapText="1"/>
    </xf>
    <xf numFmtId="49" fontId="19" fillId="0" borderId="7" xfId="0" applyNumberFormat="1" applyFont="1" applyBorder="1" applyAlignment="1">
      <alignment horizontal="right" vertical="center"/>
    </xf>
    <xf numFmtId="49" fontId="19" fillId="0" borderId="3" xfId="0" applyNumberFormat="1" applyFont="1" applyBorder="1" applyAlignment="1">
      <alignment horizontal="right" vertical="center"/>
    </xf>
    <xf numFmtId="49" fontId="19" fillId="0" borderId="1" xfId="0" applyNumberFormat="1" applyFont="1" applyBorder="1" applyAlignment="1">
      <alignment horizontal="right" vertical="center"/>
    </xf>
    <xf numFmtId="49" fontId="19" fillId="0" borderId="47" xfId="0" applyNumberFormat="1" applyFont="1" applyBorder="1" applyAlignment="1">
      <alignment horizontal="right" vertical="center"/>
    </xf>
    <xf numFmtId="0" fontId="6" fillId="0" borderId="8" xfId="0" applyFont="1" applyBorder="1">
      <alignment vertical="center"/>
    </xf>
    <xf numFmtId="177" fontId="0" fillId="2" borderId="14" xfId="0" applyNumberFormat="1" applyFont="1" applyFill="1" applyBorder="1" applyAlignment="1">
      <alignment horizontal="right" vertical="center" wrapText="1"/>
    </xf>
    <xf numFmtId="177" fontId="0" fillId="2" borderId="28" xfId="0" applyNumberFormat="1" applyFont="1" applyFill="1" applyBorder="1" applyAlignment="1">
      <alignment horizontal="right" vertical="center" wrapText="1"/>
    </xf>
    <xf numFmtId="177" fontId="19" fillId="2" borderId="28" xfId="0" applyNumberFormat="1" applyFont="1" applyFill="1" applyBorder="1" applyAlignment="1">
      <alignment horizontal="right" vertical="center" wrapText="1"/>
    </xf>
    <xf numFmtId="177" fontId="19" fillId="2" borderId="39" xfId="0" applyNumberFormat="1" applyFont="1" applyFill="1" applyBorder="1" applyAlignment="1">
      <alignment horizontal="right" vertical="center" wrapText="1"/>
    </xf>
    <xf numFmtId="177" fontId="0" fillId="2" borderId="48" xfId="0" applyNumberFormat="1" applyFont="1" applyFill="1" applyBorder="1" applyAlignment="1">
      <alignment horizontal="right" vertical="center" wrapText="1"/>
    </xf>
    <xf numFmtId="177" fontId="19" fillId="2" borderId="48" xfId="0" applyNumberFormat="1" applyFont="1" applyFill="1" applyBorder="1" applyAlignment="1">
      <alignment horizontal="right" vertical="center" wrapText="1"/>
    </xf>
    <xf numFmtId="177" fontId="19" fillId="2" borderId="49" xfId="0" applyNumberFormat="1" applyFont="1" applyFill="1" applyBorder="1" applyAlignment="1">
      <alignment horizontal="right" vertical="center" wrapText="1"/>
    </xf>
    <xf numFmtId="177" fontId="19" fillId="2" borderId="8" xfId="0" applyNumberFormat="1" applyFont="1" applyFill="1" applyBorder="1" applyAlignment="1">
      <alignment horizontal="right" vertical="center" wrapText="1"/>
    </xf>
    <xf numFmtId="177" fontId="19" fillId="2" borderId="38" xfId="0" applyNumberFormat="1" applyFont="1" applyFill="1" applyBorder="1" applyAlignment="1">
      <alignment horizontal="right" vertical="center" wrapText="1"/>
    </xf>
    <xf numFmtId="177" fontId="19" fillId="2" borderId="43" xfId="0" applyNumberFormat="1" applyFont="1" applyFill="1" applyBorder="1" applyAlignment="1">
      <alignment horizontal="right" vertical="center" wrapText="1"/>
    </xf>
    <xf numFmtId="177" fontId="19" fillId="2" borderId="44" xfId="0" applyNumberFormat="1" applyFont="1" applyFill="1" applyBorder="1" applyAlignment="1">
      <alignment horizontal="right" vertical="center" wrapText="1"/>
    </xf>
    <xf numFmtId="177" fontId="19" fillId="2" borderId="10" xfId="0" applyNumberFormat="1" applyFont="1" applyFill="1" applyBorder="1" applyAlignment="1">
      <alignment horizontal="right" vertical="center" wrapText="1"/>
    </xf>
    <xf numFmtId="177" fontId="19" fillId="2" borderId="40" xfId="0" applyNumberFormat="1" applyFont="1" applyFill="1" applyBorder="1" applyAlignment="1">
      <alignment horizontal="right" vertical="center" wrapText="1"/>
    </xf>
    <xf numFmtId="177" fontId="19" fillId="2" borderId="31" xfId="0" applyNumberFormat="1" applyFont="1" applyFill="1" applyBorder="1" applyAlignment="1">
      <alignment horizontal="right" vertical="center" wrapText="1"/>
    </xf>
    <xf numFmtId="49" fontId="19" fillId="0" borderId="11" xfId="0" applyNumberFormat="1" applyFont="1" applyBorder="1" applyAlignment="1">
      <alignment horizontal="right" vertical="center"/>
    </xf>
    <xf numFmtId="0" fontId="21" fillId="0" borderId="51" xfId="0" applyFont="1" applyBorder="1" applyAlignment="1">
      <alignment vertical="center" wrapText="1"/>
    </xf>
    <xf numFmtId="0" fontId="21" fillId="0" borderId="11" xfId="0" applyFont="1" applyBorder="1" applyAlignment="1">
      <alignment vertical="center" wrapText="1"/>
    </xf>
    <xf numFmtId="0" fontId="21" fillId="0" borderId="53" xfId="0" applyFont="1" applyBorder="1" applyAlignment="1">
      <alignment vertical="center" wrapText="1"/>
    </xf>
    <xf numFmtId="0" fontId="21" fillId="0" borderId="7" xfId="0" applyFont="1" applyBorder="1" applyAlignment="1">
      <alignment vertical="center" wrapText="1"/>
    </xf>
    <xf numFmtId="0" fontId="23" fillId="0" borderId="53" xfId="0" applyFont="1" applyBorder="1" applyAlignment="1">
      <alignment vertical="center" wrapText="1"/>
    </xf>
    <xf numFmtId="0" fontId="21" fillId="0" borderId="47" xfId="0" applyFont="1" applyBorder="1" applyAlignment="1">
      <alignment vertical="center" wrapText="1"/>
    </xf>
    <xf numFmtId="0" fontId="23" fillId="0" borderId="11" xfId="0" applyFont="1" applyBorder="1" applyAlignment="1">
      <alignment vertical="center" wrapText="1"/>
    </xf>
    <xf numFmtId="177" fontId="22" fillId="2" borderId="55" xfId="0" applyNumberFormat="1" applyFont="1" applyFill="1" applyBorder="1" applyAlignment="1">
      <alignment horizontal="right" vertical="center" wrapText="1"/>
    </xf>
    <xf numFmtId="177" fontId="22" fillId="2" borderId="56" xfId="0" applyNumberFormat="1" applyFont="1" applyFill="1" applyBorder="1" applyAlignment="1">
      <alignment horizontal="right" vertical="center" wrapText="1"/>
    </xf>
    <xf numFmtId="0" fontId="21" fillId="0" borderId="0" xfId="0" applyFont="1" applyBorder="1" applyAlignment="1">
      <alignment horizontal="left" vertical="center" wrapText="1"/>
    </xf>
    <xf numFmtId="49" fontId="22" fillId="0" borderId="0" xfId="0" applyNumberFormat="1" applyFont="1" applyBorder="1" applyAlignment="1">
      <alignment horizontal="right" vertical="center"/>
    </xf>
    <xf numFmtId="0" fontId="21" fillId="0" borderId="57" xfId="0" applyFont="1" applyBorder="1" applyAlignment="1">
      <alignment vertical="center" wrapText="1"/>
    </xf>
    <xf numFmtId="0" fontId="23" fillId="0" borderId="60" xfId="0" applyFont="1" applyBorder="1" applyAlignment="1">
      <alignment vertical="center" wrapText="1"/>
    </xf>
    <xf numFmtId="177" fontId="19" fillId="2" borderId="42" xfId="0" applyNumberFormat="1" applyFont="1" applyFill="1" applyBorder="1" applyAlignment="1">
      <alignment horizontal="right" vertical="center" wrapText="1"/>
    </xf>
    <xf numFmtId="177" fontId="19" fillId="2" borderId="46" xfId="0" applyNumberFormat="1" applyFont="1" applyFill="1" applyBorder="1" applyAlignment="1">
      <alignment horizontal="right" vertical="center" wrapText="1"/>
    </xf>
    <xf numFmtId="177" fontId="19" fillId="2" borderId="50" xfId="0" applyNumberFormat="1" applyFont="1" applyFill="1" applyBorder="1" applyAlignment="1">
      <alignment horizontal="right" vertical="center" wrapText="1"/>
    </xf>
    <xf numFmtId="177" fontId="19" fillId="2" borderId="59" xfId="0" applyNumberFormat="1" applyFont="1" applyFill="1" applyBorder="1" applyAlignment="1">
      <alignment horizontal="right" vertical="center" wrapText="1"/>
    </xf>
    <xf numFmtId="177" fontId="20" fillId="2" borderId="45" xfId="0" applyNumberFormat="1" applyFont="1" applyFill="1" applyBorder="1" applyAlignment="1">
      <alignment horizontal="right" vertical="center" wrapText="1"/>
    </xf>
    <xf numFmtId="0" fontId="21" fillId="0" borderId="61" xfId="0" applyFont="1" applyBorder="1" applyAlignment="1">
      <alignment vertical="center" wrapText="1"/>
    </xf>
    <xf numFmtId="177" fontId="20" fillId="2" borderId="62" xfId="0" applyNumberFormat="1" applyFont="1" applyFill="1" applyBorder="1" applyAlignment="1">
      <alignment horizontal="right" vertical="center" wrapText="1"/>
    </xf>
    <xf numFmtId="0" fontId="23" fillId="0" borderId="57" xfId="0" applyFont="1" applyBorder="1" applyAlignment="1">
      <alignment vertical="center" wrapText="1"/>
    </xf>
    <xf numFmtId="177" fontId="20" fillId="2" borderId="65" xfId="0" applyNumberFormat="1" applyFont="1" applyFill="1" applyBorder="1" applyAlignment="1">
      <alignment horizontal="right" vertical="center" wrapText="1"/>
    </xf>
    <xf numFmtId="0" fontId="21" fillId="0" borderId="12" xfId="0" applyFont="1" applyBorder="1" applyAlignment="1">
      <alignment vertical="center" wrapText="1"/>
    </xf>
    <xf numFmtId="0" fontId="21" fillId="0" borderId="4" xfId="0" applyFont="1" applyBorder="1">
      <alignment vertical="center"/>
    </xf>
    <xf numFmtId="0" fontId="21" fillId="0" borderId="51" xfId="0" applyFont="1" applyBorder="1" applyAlignment="1">
      <alignment vertical="center" wrapText="1"/>
    </xf>
    <xf numFmtId="0" fontId="6" fillId="0" borderId="12" xfId="0" applyFont="1" applyBorder="1" applyAlignment="1">
      <alignment vertical="center" wrapText="1"/>
    </xf>
    <xf numFmtId="0" fontId="6" fillId="0" borderId="4" xfId="0" applyFont="1" applyBorder="1">
      <alignment vertical="center"/>
    </xf>
    <xf numFmtId="176" fontId="20" fillId="3" borderId="1" xfId="0" applyNumberFormat="1" applyFont="1" applyFill="1" applyBorder="1">
      <alignment vertical="center"/>
    </xf>
    <xf numFmtId="177" fontId="20" fillId="2" borderId="47" xfId="0" applyNumberFormat="1" applyFont="1" applyFill="1" applyBorder="1" applyAlignment="1">
      <alignment horizontal="right" vertical="center" wrapText="1"/>
    </xf>
    <xf numFmtId="177" fontId="20" fillId="2" borderId="80" xfId="0" applyNumberFormat="1" applyFont="1" applyFill="1" applyBorder="1" applyAlignment="1">
      <alignment horizontal="right" vertical="center" wrapText="1"/>
    </xf>
    <xf numFmtId="177" fontId="20" fillId="2" borderId="81" xfId="0" applyNumberFormat="1" applyFont="1" applyFill="1" applyBorder="1" applyAlignment="1">
      <alignment horizontal="right" vertical="center" wrapText="1"/>
    </xf>
    <xf numFmtId="177" fontId="20" fillId="2" borderId="35" xfId="0" applyNumberFormat="1" applyFont="1" applyFill="1" applyBorder="1" applyAlignment="1">
      <alignment horizontal="right" vertical="center" wrapText="1"/>
    </xf>
    <xf numFmtId="176" fontId="20" fillId="3" borderId="2" xfId="0" applyNumberFormat="1" applyFont="1" applyFill="1" applyBorder="1">
      <alignment vertical="center"/>
    </xf>
    <xf numFmtId="177" fontId="20" fillId="2" borderId="2" xfId="0" applyNumberFormat="1" applyFont="1" applyFill="1" applyBorder="1" applyAlignment="1">
      <alignment horizontal="right" vertical="center" wrapText="1"/>
    </xf>
    <xf numFmtId="177" fontId="20" fillId="2" borderId="83" xfId="0" applyNumberFormat="1" applyFont="1" applyFill="1" applyBorder="1" applyAlignment="1">
      <alignment horizontal="right" vertical="center" wrapText="1"/>
    </xf>
    <xf numFmtId="177" fontId="20" fillId="2" borderId="84" xfId="0" applyNumberFormat="1" applyFont="1" applyFill="1" applyBorder="1" applyAlignment="1">
      <alignment horizontal="right" vertical="center" wrapText="1"/>
    </xf>
    <xf numFmtId="177" fontId="20" fillId="2" borderId="85" xfId="0" applyNumberFormat="1" applyFont="1" applyFill="1" applyBorder="1" applyAlignment="1">
      <alignment horizontal="right" vertical="center" wrapText="1"/>
    </xf>
    <xf numFmtId="176" fontId="20" fillId="3" borderId="3" xfId="0" applyNumberFormat="1" applyFont="1" applyFill="1" applyBorder="1">
      <alignment vertical="center"/>
    </xf>
    <xf numFmtId="176" fontId="20" fillId="3" borderId="15" xfId="0" applyNumberFormat="1" applyFont="1" applyFill="1" applyBorder="1" applyAlignment="1">
      <alignment horizontal="right" vertical="center"/>
    </xf>
    <xf numFmtId="177" fontId="20" fillId="2" borderId="60" xfId="0" applyNumberFormat="1" applyFont="1" applyFill="1" applyBorder="1" applyAlignment="1">
      <alignment horizontal="right" vertical="center" wrapText="1"/>
    </xf>
    <xf numFmtId="177" fontId="20" fillId="2" borderId="75" xfId="0" applyNumberFormat="1" applyFont="1" applyFill="1" applyBorder="1" applyAlignment="1">
      <alignment horizontal="right" vertical="center" wrapText="1"/>
    </xf>
    <xf numFmtId="177" fontId="20" fillId="2" borderId="76" xfId="0" applyNumberFormat="1" applyFont="1" applyFill="1" applyBorder="1" applyAlignment="1">
      <alignment horizontal="right" vertical="center" wrapText="1"/>
    </xf>
    <xf numFmtId="177" fontId="20" fillId="2" borderId="52" xfId="0" applyNumberFormat="1" applyFont="1" applyFill="1" applyBorder="1" applyAlignment="1">
      <alignment horizontal="right" vertical="center" wrapText="1"/>
    </xf>
    <xf numFmtId="176" fontId="20" fillId="3" borderId="60" xfId="0" applyNumberFormat="1" applyFont="1" applyFill="1" applyBorder="1">
      <alignment vertical="center"/>
    </xf>
    <xf numFmtId="177" fontId="20" fillId="2" borderId="72" xfId="0" applyNumberFormat="1" applyFont="1" applyFill="1" applyBorder="1" applyAlignment="1">
      <alignment horizontal="right" vertical="center" wrapText="1"/>
    </xf>
    <xf numFmtId="177" fontId="20" fillId="2" borderId="73" xfId="0" applyNumberFormat="1" applyFont="1" applyFill="1" applyBorder="1" applyAlignment="1">
      <alignment horizontal="right" vertical="center" wrapText="1"/>
    </xf>
    <xf numFmtId="177" fontId="20" fillId="2" borderId="86" xfId="0" applyNumberFormat="1" applyFont="1" applyFill="1" applyBorder="1" applyAlignment="1">
      <alignment horizontal="right" vertical="center" wrapText="1"/>
    </xf>
    <xf numFmtId="49" fontId="0" fillId="0" borderId="7" xfId="0" applyNumberFormat="1" applyFont="1" applyBorder="1" applyAlignment="1">
      <alignment horizontal="right" vertical="center"/>
    </xf>
    <xf numFmtId="177" fontId="0" fillId="2" borderId="38" xfId="0" applyNumberFormat="1" applyFont="1" applyFill="1" applyBorder="1" applyAlignment="1">
      <alignment horizontal="right" vertical="center" wrapText="1"/>
    </xf>
    <xf numFmtId="177" fontId="0" fillId="2" borderId="33" xfId="0" applyNumberFormat="1" applyFont="1" applyFill="1" applyBorder="1" applyAlignment="1">
      <alignment horizontal="right" vertical="center" wrapText="1"/>
    </xf>
    <xf numFmtId="177" fontId="0" fillId="2" borderId="52" xfId="0" applyNumberFormat="1" applyFont="1" applyFill="1" applyBorder="1" applyAlignment="1">
      <alignment horizontal="right" vertical="center" wrapText="1"/>
    </xf>
    <xf numFmtId="49" fontId="0" fillId="0" borderId="11" xfId="0" applyNumberFormat="1" applyFont="1" applyBorder="1" applyAlignment="1">
      <alignment horizontal="right" vertical="center"/>
    </xf>
    <xf numFmtId="177" fontId="0" fillId="2" borderId="11" xfId="0" applyNumberFormat="1" applyFont="1" applyFill="1" applyBorder="1" applyAlignment="1">
      <alignment horizontal="right" vertical="center" wrapText="1"/>
    </xf>
    <xf numFmtId="177" fontId="0" fillId="2" borderId="40" xfId="0" applyNumberFormat="1" applyFont="1" applyFill="1" applyBorder="1" applyAlignment="1">
      <alignment horizontal="right" vertical="center" wrapText="1"/>
    </xf>
    <xf numFmtId="177" fontId="0" fillId="2" borderId="31" xfId="0" applyNumberFormat="1" applyFont="1" applyFill="1" applyBorder="1" applyAlignment="1">
      <alignment horizontal="right" vertical="center" wrapText="1"/>
    </xf>
    <xf numFmtId="177" fontId="0" fillId="2" borderId="54" xfId="0" applyNumberFormat="1" applyFont="1" applyFill="1" applyBorder="1" applyAlignment="1">
      <alignment horizontal="right" vertical="center" wrapText="1"/>
    </xf>
    <xf numFmtId="49" fontId="0" fillId="0" borderId="47" xfId="0" applyNumberFormat="1" applyFont="1" applyBorder="1" applyAlignment="1">
      <alignment horizontal="right" vertical="center"/>
    </xf>
    <xf numFmtId="177" fontId="0" fillId="2" borderId="47" xfId="0" applyNumberFormat="1" applyFont="1" applyFill="1" applyBorder="1" applyAlignment="1">
      <alignment horizontal="right" vertical="center" wrapText="1"/>
    </xf>
    <xf numFmtId="177" fontId="0" fillId="2" borderId="46" xfId="0" applyNumberFormat="1" applyFont="1" applyFill="1" applyBorder="1" applyAlignment="1">
      <alignment horizontal="right" vertical="center" wrapText="1"/>
    </xf>
    <xf numFmtId="49" fontId="0" fillId="0" borderId="16" xfId="0" applyNumberFormat="1" applyFont="1" applyBorder="1" applyAlignment="1">
      <alignment horizontal="right" vertical="center"/>
    </xf>
    <xf numFmtId="177" fontId="0" fillId="2" borderId="16" xfId="0" applyNumberFormat="1" applyFont="1" applyFill="1" applyBorder="1" applyAlignment="1">
      <alignment horizontal="right" vertical="center" wrapText="1"/>
    </xf>
    <xf numFmtId="177" fontId="0" fillId="2" borderId="55" xfId="0" applyNumberFormat="1" applyFont="1" applyFill="1" applyBorder="1" applyAlignment="1">
      <alignment horizontal="right" vertical="center" wrapText="1"/>
    </xf>
    <xf numFmtId="177" fontId="0" fillId="2" borderId="69" xfId="0" applyNumberFormat="1" applyFont="1" applyFill="1" applyBorder="1" applyAlignment="1">
      <alignment horizontal="right" vertical="center" wrapText="1"/>
    </xf>
    <xf numFmtId="177" fontId="0" fillId="2" borderId="70" xfId="0" applyNumberFormat="1" applyFont="1" applyFill="1" applyBorder="1" applyAlignment="1">
      <alignment horizontal="right" vertical="center" wrapText="1"/>
    </xf>
    <xf numFmtId="177" fontId="20" fillId="2" borderId="82" xfId="0" applyNumberFormat="1" applyFont="1" applyFill="1" applyBorder="1" applyAlignment="1">
      <alignment horizontal="right" vertical="center" wrapText="1"/>
    </xf>
    <xf numFmtId="177" fontId="20" fillId="2" borderId="27" xfId="0" applyNumberFormat="1" applyFont="1" applyFill="1" applyBorder="1" applyAlignment="1">
      <alignment horizontal="right" vertical="center" wrapText="1"/>
    </xf>
    <xf numFmtId="177" fontId="20" fillId="2" borderId="38" xfId="0" applyNumberFormat="1" applyFont="1" applyFill="1" applyBorder="1" applyAlignment="1">
      <alignment horizontal="right" vertical="center" wrapText="1"/>
    </xf>
    <xf numFmtId="177" fontId="20" fillId="2" borderId="31" xfId="0" applyNumberFormat="1" applyFont="1" applyFill="1" applyBorder="1" applyAlignment="1">
      <alignment horizontal="right" vertical="center" wrapText="1"/>
    </xf>
    <xf numFmtId="49" fontId="20" fillId="0" borderId="16" xfId="0" applyNumberFormat="1" applyFont="1" applyBorder="1" applyAlignment="1">
      <alignment horizontal="right" vertical="center"/>
    </xf>
    <xf numFmtId="177" fontId="20" fillId="2" borderId="55" xfId="0" applyNumberFormat="1" applyFont="1" applyFill="1" applyBorder="1" applyAlignment="1">
      <alignment horizontal="right" vertical="center" wrapText="1"/>
    </xf>
    <xf numFmtId="177" fontId="20" fillId="2" borderId="56" xfId="0" applyNumberFormat="1" applyFont="1" applyFill="1" applyBorder="1" applyAlignment="1">
      <alignment horizontal="right" vertical="center" wrapText="1"/>
    </xf>
    <xf numFmtId="49" fontId="0" fillId="0" borderId="57" xfId="0" applyNumberFormat="1" applyFont="1" applyBorder="1" applyAlignment="1">
      <alignment horizontal="right" vertical="center"/>
    </xf>
    <xf numFmtId="177" fontId="0" fillId="2" borderId="58" xfId="0" applyNumberFormat="1" applyFont="1" applyFill="1" applyBorder="1" applyAlignment="1">
      <alignment horizontal="right" vertical="center" wrapText="1"/>
    </xf>
    <xf numFmtId="177" fontId="0" fillId="2" borderId="59" xfId="0" applyNumberFormat="1" applyFont="1" applyFill="1" applyBorder="1" applyAlignment="1">
      <alignment horizontal="right" vertical="center" wrapText="1"/>
    </xf>
    <xf numFmtId="177" fontId="0" fillId="2" borderId="45" xfId="0" applyNumberFormat="1" applyFont="1" applyFill="1" applyBorder="1" applyAlignment="1">
      <alignment horizontal="right" vertical="center" wrapText="1"/>
    </xf>
    <xf numFmtId="49" fontId="0" fillId="0" borderId="1" xfId="0" applyNumberFormat="1" applyFont="1" applyBorder="1" applyAlignment="1">
      <alignment horizontal="right" vertical="center"/>
    </xf>
    <xf numFmtId="177" fontId="0" fillId="2" borderId="67" xfId="0" applyNumberFormat="1" applyFont="1" applyFill="1" applyBorder="1" applyAlignment="1">
      <alignment horizontal="right" vertical="center" wrapText="1"/>
    </xf>
    <xf numFmtId="177" fontId="0" fillId="2" borderId="39" xfId="0" applyNumberFormat="1" applyFont="1" applyFill="1" applyBorder="1" applyAlignment="1">
      <alignment horizontal="right" vertical="center" wrapText="1"/>
    </xf>
    <xf numFmtId="177" fontId="0" fillId="2" borderId="68" xfId="0" applyNumberFormat="1" applyFont="1" applyFill="1" applyBorder="1" applyAlignment="1">
      <alignment horizontal="right" vertical="center" wrapText="1"/>
    </xf>
    <xf numFmtId="49" fontId="0" fillId="0" borderId="60" xfId="0" applyNumberFormat="1" applyFont="1" applyBorder="1" applyAlignment="1">
      <alignment horizontal="right" vertical="center"/>
    </xf>
    <xf numFmtId="177" fontId="0" fillId="2" borderId="60" xfId="0" applyNumberFormat="1" applyFont="1" applyFill="1" applyBorder="1" applyAlignment="1">
      <alignment horizontal="right" vertical="center" wrapText="1"/>
    </xf>
    <xf numFmtId="177" fontId="0" fillId="2" borderId="72" xfId="0" applyNumberFormat="1" applyFont="1" applyFill="1" applyBorder="1" applyAlignment="1">
      <alignment horizontal="right" vertical="center" wrapText="1"/>
    </xf>
    <xf numFmtId="177" fontId="0" fillId="2" borderId="78" xfId="0" applyNumberFormat="1" applyFont="1" applyFill="1" applyBorder="1" applyAlignment="1">
      <alignment horizontal="right" vertical="center" wrapText="1"/>
    </xf>
    <xf numFmtId="177" fontId="0" fillId="2" borderId="79" xfId="0" applyNumberFormat="1" applyFont="1" applyFill="1" applyBorder="1" applyAlignment="1">
      <alignment horizontal="right" vertical="center" wrapText="1"/>
    </xf>
    <xf numFmtId="177" fontId="0" fillId="2" borderId="35" xfId="0" applyNumberFormat="1" applyFont="1" applyFill="1" applyBorder="1" applyAlignment="1">
      <alignment horizontal="right" vertical="center" wrapText="1"/>
    </xf>
    <xf numFmtId="49" fontId="0" fillId="0" borderId="15" xfId="0" applyNumberFormat="1" applyFont="1" applyBorder="1" applyAlignment="1">
      <alignment horizontal="right" vertical="center"/>
    </xf>
    <xf numFmtId="177" fontId="0" fillId="2" borderId="74" xfId="0" applyNumberFormat="1" applyFont="1" applyFill="1" applyBorder="1" applyAlignment="1">
      <alignment horizontal="right" vertical="center" wrapText="1"/>
    </xf>
    <xf numFmtId="177" fontId="0" fillId="2" borderId="75" xfId="0" applyNumberFormat="1" applyFont="1" applyFill="1" applyBorder="1" applyAlignment="1">
      <alignment horizontal="right" vertical="center" wrapText="1"/>
    </xf>
    <xf numFmtId="177" fontId="0" fillId="2" borderId="76" xfId="0" applyNumberFormat="1" applyFont="1" applyFill="1" applyBorder="1" applyAlignment="1">
      <alignment horizontal="right" vertical="center" wrapText="1"/>
    </xf>
    <xf numFmtId="177" fontId="0" fillId="2" borderId="77" xfId="0" applyNumberFormat="1" applyFont="1" applyFill="1" applyBorder="1" applyAlignment="1">
      <alignment horizontal="right" vertical="center" wrapText="1"/>
    </xf>
    <xf numFmtId="49" fontId="28" fillId="0" borderId="0" xfId="0" applyNumberFormat="1" applyFont="1" applyBorder="1" applyAlignment="1">
      <alignment horizontal="right" vertical="center"/>
    </xf>
    <xf numFmtId="178" fontId="28" fillId="0" borderId="0" xfId="0" applyNumberFormat="1" applyFont="1" applyFill="1" applyBorder="1" applyAlignment="1">
      <alignment horizontal="right" vertical="center" wrapText="1"/>
    </xf>
    <xf numFmtId="177" fontId="20" fillId="2" borderId="40" xfId="0" applyNumberFormat="1" applyFont="1" applyFill="1" applyBorder="1" applyAlignment="1">
      <alignment horizontal="right" vertical="center" wrapText="1"/>
    </xf>
    <xf numFmtId="0" fontId="6" fillId="0" borderId="1" xfId="0" applyFont="1" applyBorder="1" applyAlignment="1">
      <alignment vertical="center" wrapText="1"/>
    </xf>
    <xf numFmtId="176" fontId="0" fillId="3" borderId="1" xfId="0" applyNumberFormat="1" applyFont="1" applyFill="1" applyBorder="1">
      <alignment vertical="center"/>
    </xf>
    <xf numFmtId="177" fontId="0" fillId="2" borderId="80" xfId="0" applyNumberFormat="1" applyFont="1" applyFill="1" applyBorder="1" applyAlignment="1">
      <alignment horizontal="right" vertical="center" wrapText="1"/>
    </xf>
    <xf numFmtId="177" fontId="0" fillId="2" borderId="81" xfId="0" applyNumberFormat="1" applyFont="1" applyFill="1" applyBorder="1" applyAlignment="1">
      <alignment horizontal="right" vertical="center" wrapText="1"/>
    </xf>
    <xf numFmtId="177" fontId="0" fillId="2" borderId="82" xfId="0" applyNumberFormat="1" applyFont="1" applyFill="1" applyBorder="1" applyAlignment="1">
      <alignment horizontal="right" vertical="center" wrapText="1"/>
    </xf>
    <xf numFmtId="0" fontId="6" fillId="0" borderId="2" xfId="0" applyFont="1" applyBorder="1" applyAlignment="1">
      <alignment horizontal="justify" vertical="center"/>
    </xf>
    <xf numFmtId="176" fontId="0" fillId="3" borderId="2" xfId="0" applyNumberFormat="1" applyFont="1" applyFill="1" applyBorder="1">
      <alignment vertical="center"/>
    </xf>
    <xf numFmtId="177" fontId="0" fillId="2" borderId="83" xfId="0" applyNumberFormat="1" applyFont="1" applyFill="1" applyBorder="1" applyAlignment="1">
      <alignment horizontal="right" vertical="center" wrapText="1"/>
    </xf>
    <xf numFmtId="177" fontId="0" fillId="2" borderId="84" xfId="0" applyNumberFormat="1" applyFont="1" applyFill="1" applyBorder="1" applyAlignment="1">
      <alignment horizontal="right" vertical="center" wrapText="1"/>
    </xf>
    <xf numFmtId="177" fontId="0" fillId="2" borderId="85" xfId="0" applyNumberFormat="1" applyFont="1" applyFill="1" applyBorder="1" applyAlignment="1">
      <alignment horizontal="right" vertical="center" wrapText="1"/>
    </xf>
    <xf numFmtId="0" fontId="6" fillId="0" borderId="3" xfId="0" applyFont="1" applyBorder="1" applyAlignment="1">
      <alignment horizontal="justify" vertical="center"/>
    </xf>
    <xf numFmtId="176" fontId="0" fillId="3" borderId="3" xfId="0" applyNumberFormat="1" applyFont="1" applyFill="1" applyBorder="1">
      <alignment vertical="center"/>
    </xf>
    <xf numFmtId="0" fontId="6" fillId="0" borderId="15" xfId="0" applyFont="1" applyBorder="1" applyAlignment="1">
      <alignment vertical="center" wrapText="1"/>
    </xf>
    <xf numFmtId="176" fontId="0" fillId="3" borderId="15" xfId="0" applyNumberFormat="1" applyFont="1" applyFill="1" applyBorder="1" applyAlignment="1">
      <alignment horizontal="right" vertical="center"/>
    </xf>
    <xf numFmtId="176" fontId="0" fillId="3" borderId="60" xfId="0" applyNumberFormat="1" applyFont="1" applyFill="1" applyBorder="1">
      <alignment vertical="center"/>
    </xf>
    <xf numFmtId="177" fontId="0" fillId="2" borderId="73" xfId="0" applyNumberFormat="1" applyFont="1" applyFill="1" applyBorder="1" applyAlignment="1">
      <alignment horizontal="right" vertical="center" wrapText="1"/>
    </xf>
    <xf numFmtId="177" fontId="0" fillId="2" borderId="86" xfId="0" applyNumberFormat="1" applyFont="1" applyFill="1" applyBorder="1" applyAlignment="1">
      <alignment horizontal="right"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5" xfId="0" applyFont="1" applyBorder="1">
      <alignment vertical="center"/>
    </xf>
    <xf numFmtId="49" fontId="0" fillId="0" borderId="5" xfId="0" applyNumberFormat="1" applyFont="1" applyBorder="1" applyAlignment="1">
      <alignment horizontal="right" vertical="center"/>
    </xf>
    <xf numFmtId="177" fontId="0" fillId="2" borderId="32" xfId="0" applyNumberFormat="1" applyFont="1" applyFill="1" applyBorder="1" applyAlignment="1">
      <alignment horizontal="right" vertical="center" wrapText="1"/>
    </xf>
    <xf numFmtId="177" fontId="0" fillId="2" borderId="41" xfId="0" applyNumberFormat="1" applyFont="1" applyFill="1" applyBorder="1" applyAlignment="1">
      <alignment horizontal="right" vertical="center" wrapText="1"/>
    </xf>
    <xf numFmtId="177" fontId="0" fillId="2" borderId="29" xfId="0" applyNumberFormat="1" applyFont="1" applyFill="1" applyBorder="1" applyAlignment="1">
      <alignment horizontal="right" vertical="center" wrapText="1"/>
    </xf>
    <xf numFmtId="49" fontId="0" fillId="0" borderId="3" xfId="0" applyNumberFormat="1" applyFont="1" applyBorder="1" applyAlignment="1">
      <alignment horizontal="right" vertical="center"/>
    </xf>
    <xf numFmtId="177" fontId="0" fillId="2" borderId="49" xfId="0" applyNumberFormat="1" applyFont="1" applyFill="1" applyBorder="1" applyAlignment="1">
      <alignment horizontal="right" vertical="center" wrapText="1"/>
    </xf>
    <xf numFmtId="177" fontId="0" fillId="2" borderId="44" xfId="0" applyNumberFormat="1" applyFont="1" applyFill="1" applyBorder="1" applyAlignment="1">
      <alignment horizontal="right" vertical="center" wrapText="1"/>
    </xf>
    <xf numFmtId="0" fontId="6" fillId="0" borderId="9" xfId="0" applyFont="1" applyBorder="1" applyAlignment="1">
      <alignment vertical="center" wrapText="1"/>
    </xf>
    <xf numFmtId="0" fontId="6" fillId="0" borderId="10" xfId="0" applyFont="1" applyBorder="1">
      <alignment vertical="center"/>
    </xf>
    <xf numFmtId="177" fontId="0" fillId="2" borderId="30" xfId="0" applyNumberFormat="1" applyFont="1" applyFill="1" applyBorder="1" applyAlignment="1">
      <alignment horizontal="right" vertical="center" wrapText="1"/>
    </xf>
    <xf numFmtId="178" fontId="6" fillId="0" borderId="12" xfId="0" applyNumberFormat="1" applyFont="1" applyBorder="1" applyAlignment="1">
      <alignment vertical="center" wrapText="1"/>
    </xf>
    <xf numFmtId="0" fontId="6" fillId="0" borderId="11" xfId="0" applyFont="1" applyBorder="1">
      <alignment vertical="center"/>
    </xf>
    <xf numFmtId="0" fontId="6" fillId="0" borderId="7" xfId="0" applyFont="1" applyBorder="1" applyAlignment="1">
      <alignment vertical="center" wrapText="1"/>
    </xf>
    <xf numFmtId="0" fontId="6" fillId="0" borderId="3" xfId="0" applyFont="1" applyBorder="1" applyAlignment="1">
      <alignment vertical="center" wrapText="1"/>
    </xf>
    <xf numFmtId="177" fontId="0" fillId="2" borderId="66" xfId="0" applyNumberFormat="1" applyFont="1" applyFill="1" applyBorder="1" applyAlignment="1">
      <alignment horizontal="right" vertical="center" wrapText="1"/>
    </xf>
    <xf numFmtId="0" fontId="28" fillId="0" borderId="15" xfId="0" applyFont="1" applyBorder="1" applyAlignment="1">
      <alignment vertical="center" wrapText="1"/>
    </xf>
    <xf numFmtId="177" fontId="0" fillId="2" borderId="71" xfId="0" applyNumberFormat="1" applyFont="1" applyFill="1" applyBorder="1" applyAlignment="1">
      <alignment horizontal="right" vertical="center" wrapText="1"/>
    </xf>
    <xf numFmtId="177" fontId="0" fillId="2" borderId="27" xfId="0" applyNumberFormat="1" applyFont="1" applyFill="1" applyBorder="1" applyAlignment="1">
      <alignment horizontal="right" vertical="center" wrapText="1"/>
    </xf>
    <xf numFmtId="0" fontId="6" fillId="0" borderId="0" xfId="0" applyFont="1" applyBorder="1" applyAlignment="1">
      <alignment horizontal="left" vertical="center" wrapText="1"/>
    </xf>
    <xf numFmtId="0" fontId="28" fillId="0" borderId="0" xfId="0" applyFont="1" applyBorder="1" applyAlignment="1">
      <alignment vertical="center" wrapText="1"/>
    </xf>
    <xf numFmtId="49" fontId="0" fillId="0" borderId="0" xfId="0" applyNumberFormat="1" applyFont="1" applyBorder="1" applyAlignment="1">
      <alignment horizontal="right" vertical="center"/>
    </xf>
    <xf numFmtId="0" fontId="6" fillId="0" borderId="0" xfId="0" applyFont="1" applyAlignment="1">
      <alignment horizontal="right" vertical="top"/>
    </xf>
    <xf numFmtId="0" fontId="6" fillId="0" borderId="51" xfId="0" applyFont="1" applyBorder="1" applyAlignment="1">
      <alignment vertical="center" wrapText="1"/>
    </xf>
    <xf numFmtId="0" fontId="6" fillId="0" borderId="16" xfId="0" applyFont="1" applyBorder="1">
      <alignment vertical="center"/>
    </xf>
    <xf numFmtId="177" fontId="0" fillId="2" borderId="17" xfId="0" applyNumberFormat="1" applyFont="1" applyFill="1" applyBorder="1" applyAlignment="1">
      <alignment horizontal="right" vertical="center" wrapText="1"/>
    </xf>
    <xf numFmtId="177" fontId="0" fillId="2" borderId="56" xfId="0" applyNumberFormat="1" applyFont="1" applyFill="1" applyBorder="1" applyAlignment="1">
      <alignment horizontal="right" vertical="center" wrapText="1"/>
    </xf>
    <xf numFmtId="0" fontId="21" fillId="0" borderId="18" xfId="0" applyFont="1" applyBorder="1">
      <alignment vertical="center"/>
    </xf>
    <xf numFmtId="0" fontId="21" fillId="0" borderId="19" xfId="0" applyFont="1" applyBorder="1">
      <alignment vertical="center"/>
    </xf>
    <xf numFmtId="0" fontId="21" fillId="0" borderId="20" xfId="0" applyFont="1" applyBorder="1" applyAlignment="1">
      <alignment horizontal="center" vertical="center" wrapText="1"/>
    </xf>
    <xf numFmtId="0" fontId="21" fillId="0" borderId="21" xfId="0" applyFont="1" applyBorder="1" applyAlignment="1">
      <alignment horizontal="center" vertical="center"/>
    </xf>
    <xf numFmtId="0" fontId="21" fillId="0" borderId="22" xfId="0" applyFont="1" applyBorder="1">
      <alignment vertical="center"/>
    </xf>
    <xf numFmtId="0" fontId="21" fillId="0" borderId="23" xfId="0" applyFont="1" applyBorder="1">
      <alignment vertical="center"/>
    </xf>
    <xf numFmtId="0" fontId="21" fillId="0" borderId="24" xfId="0" applyFont="1" applyBorder="1" applyAlignment="1">
      <alignment horizontal="center" vertical="center" wrapText="1"/>
    </xf>
    <xf numFmtId="0" fontId="21" fillId="0" borderId="25" xfId="0" applyFont="1" applyBorder="1" applyAlignment="1">
      <alignment horizontal="center" vertical="center"/>
    </xf>
    <xf numFmtId="0" fontId="21" fillId="0" borderId="26"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6" xfId="0" applyFont="1" applyBorder="1" applyAlignment="1">
      <alignment horizontal="center" vertical="center"/>
    </xf>
    <xf numFmtId="177" fontId="20" fillId="2" borderId="41" xfId="0" applyNumberFormat="1" applyFont="1" applyFill="1" applyBorder="1" applyAlignment="1">
      <alignment horizontal="right" vertical="center" wrapText="1"/>
    </xf>
    <xf numFmtId="177" fontId="20" fillId="2" borderId="29" xfId="0" applyNumberFormat="1" applyFont="1" applyFill="1" applyBorder="1" applyAlignment="1">
      <alignment horizontal="right" vertical="center" wrapText="1"/>
    </xf>
    <xf numFmtId="49" fontId="20" fillId="0" borderId="8" xfId="0" applyNumberFormat="1" applyFont="1" applyBorder="1" applyAlignment="1">
      <alignment horizontal="right" vertical="center"/>
    </xf>
    <xf numFmtId="177" fontId="20" fillId="2" borderId="39" xfId="0" applyNumberFormat="1" applyFont="1" applyFill="1" applyBorder="1" applyAlignment="1">
      <alignment horizontal="right" vertical="center" wrapText="1"/>
    </xf>
    <xf numFmtId="49" fontId="20" fillId="0" borderId="3" xfId="0" applyNumberFormat="1" applyFont="1" applyBorder="1" applyAlignment="1">
      <alignment horizontal="right" vertical="center"/>
    </xf>
    <xf numFmtId="177" fontId="20" fillId="2" borderId="49" xfId="0" applyNumberFormat="1" applyFont="1" applyFill="1" applyBorder="1" applyAlignment="1">
      <alignment horizontal="right" vertical="center" wrapText="1"/>
    </xf>
    <xf numFmtId="49" fontId="20" fillId="0" borderId="1" xfId="0" applyNumberFormat="1" applyFont="1" applyBorder="1" applyAlignment="1">
      <alignment horizontal="right" vertical="center"/>
    </xf>
    <xf numFmtId="49" fontId="20" fillId="0" borderId="47" xfId="0" applyNumberFormat="1" applyFont="1" applyBorder="1" applyAlignment="1">
      <alignment horizontal="right" vertical="center"/>
    </xf>
    <xf numFmtId="177" fontId="20" fillId="2" borderId="44" xfId="0" applyNumberFormat="1" applyFont="1" applyFill="1" applyBorder="1" applyAlignment="1">
      <alignment horizontal="right" vertical="center" wrapText="1"/>
    </xf>
    <xf numFmtId="177" fontId="20" fillId="2" borderId="30" xfId="0" applyNumberFormat="1" applyFont="1" applyFill="1" applyBorder="1" applyAlignment="1">
      <alignment horizontal="right" vertical="center" wrapText="1"/>
    </xf>
    <xf numFmtId="177" fontId="20" fillId="2" borderId="33" xfId="0" applyNumberFormat="1" applyFont="1" applyFill="1" applyBorder="1" applyAlignment="1">
      <alignment horizontal="right" vertical="center" wrapText="1"/>
    </xf>
    <xf numFmtId="177" fontId="20" fillId="2" borderId="67" xfId="0" applyNumberFormat="1" applyFont="1" applyFill="1" applyBorder="1" applyAlignment="1">
      <alignment horizontal="right" vertical="center" wrapText="1"/>
    </xf>
    <xf numFmtId="177" fontId="20" fillId="2" borderId="68" xfId="0" applyNumberFormat="1" applyFont="1" applyFill="1" applyBorder="1" applyAlignment="1">
      <alignment horizontal="right" vertical="center" wrapText="1"/>
    </xf>
    <xf numFmtId="49" fontId="20" fillId="0" borderId="61" xfId="0" applyNumberFormat="1" applyFont="1" applyBorder="1" applyAlignment="1">
      <alignment horizontal="right" vertical="center"/>
    </xf>
    <xf numFmtId="177" fontId="20" fillId="2" borderId="63" xfId="0" applyNumberFormat="1" applyFont="1" applyFill="1" applyBorder="1" applyAlignment="1">
      <alignment horizontal="right" vertical="center" wrapText="1"/>
    </xf>
    <xf numFmtId="177" fontId="20" fillId="2" borderId="64" xfId="0" applyNumberFormat="1" applyFont="1" applyFill="1" applyBorder="1" applyAlignment="1">
      <alignment horizontal="right" vertical="center" wrapText="1"/>
    </xf>
    <xf numFmtId="49" fontId="20" fillId="0" borderId="60" xfId="0" applyNumberFormat="1" applyFont="1" applyBorder="1" applyAlignment="1">
      <alignment horizontal="right" vertical="center"/>
    </xf>
    <xf numFmtId="177" fontId="20" fillId="2" borderId="71" xfId="0" applyNumberFormat="1" applyFont="1" applyFill="1" applyBorder="1" applyAlignment="1">
      <alignment horizontal="right" vertical="center" wrapText="1"/>
    </xf>
    <xf numFmtId="177" fontId="20" fillId="2" borderId="77" xfId="0" applyNumberFormat="1" applyFont="1" applyFill="1" applyBorder="1" applyAlignment="1">
      <alignment horizontal="right" vertical="center" wrapText="1"/>
    </xf>
    <xf numFmtId="0" fontId="21" fillId="0" borderId="0" xfId="0" applyFont="1" applyAlignment="1">
      <alignment horizontal="right" vertical="top"/>
    </xf>
    <xf numFmtId="0" fontId="21" fillId="0" borderId="0" xfId="0" applyFont="1" applyAlignment="1">
      <alignment vertical="top"/>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10" fillId="0" borderId="0" xfId="0" applyFont="1" applyBorder="1" applyAlignment="1">
      <alignment horizontal="right"/>
    </xf>
    <xf numFmtId="0" fontId="10" fillId="0" borderId="0" xfId="0" applyFont="1" applyAlignment="1">
      <alignment horizontal="right"/>
    </xf>
    <xf numFmtId="0" fontId="21" fillId="0" borderId="12" xfId="0" applyFont="1" applyBorder="1" applyAlignment="1">
      <alignment vertical="center" wrapText="1"/>
    </xf>
    <xf numFmtId="0" fontId="21" fillId="0" borderId="4" xfId="0" applyFont="1" applyBorder="1">
      <alignment vertical="center"/>
    </xf>
    <xf numFmtId="0" fontId="25" fillId="0" borderId="0" xfId="0" applyFont="1" applyAlignment="1">
      <alignment horizontal="right"/>
    </xf>
    <xf numFmtId="0" fontId="26" fillId="0" borderId="0" xfId="0" applyFont="1" applyAlignment="1">
      <alignment horizontal="right"/>
    </xf>
    <xf numFmtId="0" fontId="21" fillId="0" borderId="12" xfId="0" applyFont="1" applyBorder="1" applyAlignment="1">
      <alignment horizontal="left" vertical="center" wrapText="1"/>
    </xf>
    <xf numFmtId="0" fontId="21" fillId="0" borderId="4" xfId="0" applyFont="1" applyBorder="1" applyAlignment="1">
      <alignment horizontal="left" vertical="center" wrapText="1"/>
    </xf>
    <xf numFmtId="0" fontId="21" fillId="0" borderId="13" xfId="0" applyFont="1" applyBorder="1" applyAlignment="1">
      <alignment horizontal="left" vertical="center" wrapText="1"/>
    </xf>
    <xf numFmtId="0" fontId="21" fillId="0" borderId="90" xfId="0" applyFont="1" applyBorder="1" applyAlignment="1">
      <alignment horizontal="left" vertical="center" wrapText="1"/>
    </xf>
    <xf numFmtId="0" fontId="1" fillId="0" borderId="0" xfId="0" applyFont="1" applyAlignment="1">
      <alignment vertical="center" wrapText="1"/>
    </xf>
    <xf numFmtId="0" fontId="0" fillId="0" borderId="0" xfId="0" applyAlignment="1">
      <alignment vertical="center" wrapText="1"/>
    </xf>
    <xf numFmtId="0" fontId="6" fillId="0" borderId="91" xfId="0" applyFont="1" applyBorder="1" applyAlignment="1">
      <alignment vertical="center" wrapText="1"/>
    </xf>
    <xf numFmtId="0" fontId="6" fillId="0" borderId="92" xfId="0" applyFont="1" applyBorder="1" applyAlignment="1">
      <alignment vertical="center" wrapText="1"/>
    </xf>
    <xf numFmtId="0" fontId="6" fillId="0" borderId="93" xfId="0" applyFont="1" applyBorder="1" applyAlignment="1">
      <alignment vertical="center" wrapText="1"/>
    </xf>
    <xf numFmtId="0" fontId="21" fillId="0" borderId="51" xfId="0" applyFont="1" applyBorder="1" applyAlignment="1">
      <alignment vertical="center" wrapText="1"/>
    </xf>
    <xf numFmtId="0" fontId="21" fillId="0" borderId="94" xfId="0" applyFont="1" applyBorder="1" applyAlignment="1">
      <alignment vertical="center" wrapText="1"/>
    </xf>
    <xf numFmtId="0" fontId="21" fillId="0" borderId="12" xfId="0" applyFont="1" applyBorder="1" applyAlignment="1">
      <alignment vertical="center"/>
    </xf>
    <xf numFmtId="0" fontId="20" fillId="0" borderId="4" xfId="0" applyFont="1" applyBorder="1" applyAlignment="1">
      <alignment vertical="center"/>
    </xf>
    <xf numFmtId="0" fontId="6" fillId="0" borderId="12" xfId="0" applyFont="1" applyBorder="1" applyAlignment="1">
      <alignment vertical="center"/>
    </xf>
    <xf numFmtId="0" fontId="0" fillId="0" borderId="4" xfId="0" applyFont="1" applyBorder="1" applyAlignment="1">
      <alignment vertical="center"/>
    </xf>
    <xf numFmtId="0" fontId="6" fillId="0" borderId="12" xfId="0" applyFont="1" applyBorder="1" applyAlignment="1">
      <alignment vertical="center" wrapText="1"/>
    </xf>
    <xf numFmtId="0" fontId="6" fillId="0" borderId="4" xfId="0" applyFont="1" applyBorder="1">
      <alignment vertical="center"/>
    </xf>
    <xf numFmtId="0" fontId="21" fillId="0" borderId="93" xfId="0" applyFont="1" applyBorder="1" applyAlignment="1">
      <alignment horizontal="left" vertical="center" wrapText="1"/>
    </xf>
    <xf numFmtId="0" fontId="1" fillId="0" borderId="0" xfId="0" applyFont="1" applyAlignment="1">
      <alignment horizontal="left" vertical="center" wrapText="1"/>
    </xf>
    <xf numFmtId="0" fontId="0" fillId="0" borderId="0" xfId="0" applyAlignment="1">
      <alignment vertical="center"/>
    </xf>
    <xf numFmtId="0" fontId="21" fillId="0" borderId="92" xfId="0" applyFont="1" applyBorder="1" applyAlignment="1">
      <alignment horizontal="left" vertical="center" wrapText="1"/>
    </xf>
    <xf numFmtId="0" fontId="6" fillId="0" borderId="0" xfId="0" applyFont="1" applyBorder="1" applyAlignment="1">
      <alignment horizontal="right"/>
    </xf>
    <xf numFmtId="0" fontId="6" fillId="0" borderId="0" xfId="0" applyFont="1" applyAlignment="1">
      <alignment horizontal="right"/>
    </xf>
    <xf numFmtId="0" fontId="6" fillId="0" borderId="12" xfId="0" applyFont="1" applyBorder="1" applyAlignment="1">
      <alignment horizontal="left" vertical="center" wrapText="1"/>
    </xf>
    <xf numFmtId="0" fontId="6" fillId="0" borderId="93" xfId="0" applyFont="1" applyBorder="1" applyAlignment="1">
      <alignment horizontal="left" vertical="center" wrapText="1"/>
    </xf>
    <xf numFmtId="0" fontId="6" fillId="0" borderId="92" xfId="0" applyFont="1" applyBorder="1" applyAlignment="1">
      <alignment horizontal="left" vertical="center" wrapText="1"/>
    </xf>
    <xf numFmtId="0" fontId="6" fillId="0" borderId="51" xfId="0" applyFont="1" applyBorder="1" applyAlignment="1">
      <alignment vertical="center" wrapText="1"/>
    </xf>
    <xf numFmtId="0" fontId="6" fillId="0" borderId="94" xfId="0" applyFont="1" applyBorder="1" applyAlignment="1">
      <alignment vertical="center" wrapText="1"/>
    </xf>
    <xf numFmtId="0" fontId="21" fillId="0" borderId="91" xfId="0" applyFont="1" applyBorder="1" applyAlignment="1">
      <alignment vertical="center" wrapText="1"/>
    </xf>
    <xf numFmtId="0" fontId="21" fillId="0" borderId="92" xfId="0" applyFont="1" applyBorder="1" applyAlignment="1">
      <alignment vertical="center" wrapText="1"/>
    </xf>
    <xf numFmtId="0" fontId="21" fillId="0" borderId="93" xfId="0" applyFont="1" applyBorder="1" applyAlignment="1">
      <alignment vertical="center" wrapText="1"/>
    </xf>
    <xf numFmtId="0" fontId="21" fillId="0" borderId="0" xfId="0" applyFont="1" applyAlignment="1">
      <alignment horizontal="right"/>
    </xf>
    <xf numFmtId="0" fontId="21" fillId="0" borderId="87" xfId="0" applyFont="1" applyBorder="1" applyAlignment="1">
      <alignment horizontal="center" vertical="center" wrapText="1"/>
    </xf>
    <xf numFmtId="0" fontId="21" fillId="0" borderId="88" xfId="0" applyFont="1" applyBorder="1" applyAlignment="1">
      <alignment horizontal="center" vertical="center" wrapText="1"/>
    </xf>
    <xf numFmtId="0" fontId="21" fillId="0" borderId="89" xfId="0" applyFont="1" applyBorder="1" applyAlignment="1">
      <alignment horizontal="center" vertical="center" wrapText="1"/>
    </xf>
    <xf numFmtId="0" fontId="21" fillId="0" borderId="0" xfId="0" applyFont="1" applyBorder="1" applyAlignment="1">
      <alignment horizontal="right"/>
    </xf>
    <xf numFmtId="0" fontId="21" fillId="0" borderId="4"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66676</xdr:colOff>
      <xdr:row>2</xdr:row>
      <xdr:rowOff>314325</xdr:rowOff>
    </xdr:from>
    <xdr:to>
      <xdr:col>4</xdr:col>
      <xdr:colOff>1295401</xdr:colOff>
      <xdr:row>2</xdr:row>
      <xdr:rowOff>1219200</xdr:rowOff>
    </xdr:to>
    <xdr:sp macro="" textlink="">
      <xdr:nvSpPr>
        <xdr:cNvPr id="2" name="Rectangle 10">
          <a:extLst>
            <a:ext uri="{FF2B5EF4-FFF2-40B4-BE49-F238E27FC236}">
              <a16:creationId xmlns:a16="http://schemas.microsoft.com/office/drawing/2014/main" id="{89FF0910-F7D5-47E6-A0BF-830FB2D8621D}"/>
            </a:ext>
          </a:extLst>
        </xdr:cNvPr>
        <xdr:cNvSpPr>
          <a:spLocks noChangeArrowheads="1"/>
        </xdr:cNvSpPr>
      </xdr:nvSpPr>
      <xdr:spPr bwMode="auto">
        <a:xfrm>
          <a:off x="152401" y="1209675"/>
          <a:ext cx="6343650" cy="904875"/>
        </a:xfrm>
        <a:prstGeom prst="rect">
          <a:avLst/>
        </a:prstGeom>
        <a:solidFill>
          <a:srgbClr val="FFCC99"/>
        </a:solidFill>
        <a:ln w="22225">
          <a:solidFill>
            <a:srgbClr val="000000"/>
          </a:solidFill>
          <a:miter lim="800000"/>
          <a:headEnd/>
          <a:tailEnd/>
        </a:ln>
      </xdr:spPr>
      <xdr:txBody>
        <a:bodyPr vertOverflow="clip" wrap="square" lIns="36576" tIns="18288" rIns="0" bIns="18288" anchor="ctr" upright="1"/>
        <a:lstStyle/>
        <a:p>
          <a:pPr algn="l" rtl="0">
            <a:lnSpc>
              <a:spcPts val="1300"/>
            </a:lnSpc>
            <a:defRPr sz="1000"/>
          </a:pP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費用額（</a:t>
          </a:r>
          <a:r>
            <a:rPr lang="en-US" altLang="ja-JP" sz="1050" b="0" i="0" u="none" strike="noStrike" baseline="0">
              <a:solidFill>
                <a:schemeClr val="tx1"/>
              </a:solidFill>
              <a:latin typeface="HG丸ｺﾞｼｯｸM-PRO"/>
              <a:ea typeface="HG丸ｺﾞｼｯｸM-PRO"/>
            </a:rPr>
            <a:t>10</a:t>
          </a:r>
          <a:r>
            <a:rPr lang="ja-JP" altLang="en-US" sz="1050" b="0" i="0" u="none" strike="noStrike" baseline="0">
              <a:solidFill>
                <a:schemeClr val="tx1"/>
              </a:solidFill>
              <a:latin typeface="HG丸ｺﾞｼｯｸM-PRO"/>
              <a:ea typeface="HG丸ｺﾞｼｯｸM-PRO"/>
            </a:rPr>
            <a:t>割分）の計算</a:t>
          </a:r>
          <a:r>
            <a:rPr lang="en-US" altLang="ja-JP" sz="1050" b="0" i="0" u="none" strike="noStrike" baseline="0">
              <a:solidFill>
                <a:schemeClr val="tx1"/>
              </a:solidFill>
              <a:latin typeface="HG丸ｺﾞｼｯｸM-PRO"/>
              <a:ea typeface="HG丸ｺﾞｼｯｸM-PRO"/>
            </a:rPr>
            <a:t>】</a:t>
          </a:r>
        </a:p>
        <a:p>
          <a:pPr algn="l" rtl="0">
            <a:lnSpc>
              <a:spcPts val="1300"/>
            </a:lnSpc>
            <a:defRPr sz="1000"/>
          </a:pPr>
          <a:r>
            <a:rPr lang="ja-JP" altLang="en-US" sz="1050" b="1" i="0" u="sng" strike="noStrike" baseline="0">
              <a:solidFill>
                <a:schemeClr val="tx1"/>
              </a:solidFill>
              <a:latin typeface="HG丸ｺﾞｼｯｸM-PRO"/>
              <a:ea typeface="HG丸ｺﾞｼｯｸM-PRO"/>
            </a:rPr>
            <a:t>費　用　額　＝</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単位数</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一単位の単価（端数は切り捨て）</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　</a:t>
          </a:r>
        </a:p>
        <a:p>
          <a:pPr algn="l" rtl="0">
            <a:lnSpc>
              <a:spcPts val="1300"/>
            </a:lnSpc>
            <a:defRPr sz="1000"/>
          </a:pP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利用者負担額（１割の場合）の計算</a:t>
          </a: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　</a:t>
          </a:r>
        </a:p>
        <a:p>
          <a:pPr algn="l" rtl="0">
            <a:lnSpc>
              <a:spcPts val="1300"/>
            </a:lnSpc>
            <a:defRPr sz="1000"/>
          </a:pPr>
          <a:r>
            <a:rPr lang="ja-JP" altLang="en-US" sz="1050" b="1" i="0" u="sng" strike="noStrike" baseline="0">
              <a:solidFill>
                <a:schemeClr val="tx1"/>
              </a:solidFill>
              <a:latin typeface="HG丸ｺﾞｼｯｸM-PRO"/>
              <a:ea typeface="HG丸ｺﾞｼｯｸM-PRO"/>
            </a:rPr>
            <a:t>利用者負担額＝</a:t>
          </a:r>
          <a:r>
            <a:rPr lang="en-US" altLang="ja-JP" sz="1050" b="1" i="0" u="sng" strike="noStrike" baseline="0">
              <a:solidFill>
                <a:schemeClr val="tx1"/>
              </a:solidFill>
              <a:latin typeface="HG丸ｺﾞｼｯｸM-PRO"/>
              <a:ea typeface="HG丸ｺﾞｼｯｸM-PRO"/>
            </a:rPr>
            <a:t>【10</a:t>
          </a:r>
          <a:r>
            <a:rPr lang="ja-JP" altLang="en-US" sz="1050" b="1" i="0" u="sng" strike="noStrike" baseline="0">
              <a:solidFill>
                <a:schemeClr val="tx1"/>
              </a:solidFill>
              <a:latin typeface="HG丸ｺﾞｼｯｸM-PRO"/>
              <a:ea typeface="HG丸ｺﾞｼｯｸM-PRO"/>
            </a:rPr>
            <a:t>割分の額－（</a:t>
          </a:r>
          <a:r>
            <a:rPr lang="en-US" altLang="ja-JP" sz="1050" b="1" i="0" u="sng" strike="noStrike" baseline="0">
              <a:solidFill>
                <a:schemeClr val="tx1"/>
              </a:solidFill>
              <a:latin typeface="HG丸ｺﾞｼｯｸM-PRO"/>
              <a:ea typeface="HG丸ｺﾞｼｯｸM-PRO"/>
            </a:rPr>
            <a:t>10</a:t>
          </a:r>
          <a:r>
            <a:rPr lang="ja-JP" altLang="en-US" sz="1050" b="1" i="0" u="sng" strike="noStrike" baseline="0">
              <a:solidFill>
                <a:schemeClr val="tx1"/>
              </a:solidFill>
              <a:latin typeface="HG丸ｺﾞｼｯｸM-PRO"/>
              <a:ea typeface="HG丸ｺﾞｼｯｸM-PRO"/>
            </a:rPr>
            <a:t>割分の額</a:t>
          </a:r>
          <a:r>
            <a:rPr lang="en-US" altLang="ja-JP" sz="1050" b="1" i="0" u="sng" strike="noStrike" baseline="0">
              <a:solidFill>
                <a:schemeClr val="tx1"/>
              </a:solidFill>
              <a:latin typeface="HG丸ｺﾞｼｯｸM-PRO"/>
              <a:ea typeface="HG丸ｺﾞｼｯｸM-PRO"/>
            </a:rPr>
            <a:t>×0.9</a:t>
          </a:r>
          <a:r>
            <a:rPr lang="ja-JP" altLang="en-US" sz="1050" b="1" i="0" u="sng" strike="noStrike" baseline="0">
              <a:solidFill>
                <a:schemeClr val="tx1"/>
              </a:solidFill>
              <a:latin typeface="HG丸ｺﾞｼｯｸM-PRO"/>
              <a:ea typeface="HG丸ｺﾞｼｯｸM-PRO"/>
            </a:rPr>
            <a:t>（</a:t>
          </a:r>
          <a:r>
            <a:rPr lang="en-US" altLang="ja-JP" sz="1050" b="1" i="0" u="sng" strike="noStrike" baseline="0">
              <a:solidFill>
                <a:schemeClr val="tx1"/>
              </a:solidFill>
              <a:latin typeface="HG丸ｺﾞｼｯｸM-PRO"/>
              <a:ea typeface="HG丸ｺﾞｼｯｸM-PRO"/>
            </a:rPr>
            <a:t>1</a:t>
          </a:r>
          <a:r>
            <a:rPr lang="ja-JP" altLang="en-US" sz="1050" b="1" i="0" u="sng" strike="noStrike" baseline="0">
              <a:solidFill>
                <a:schemeClr val="tx1"/>
              </a:solidFill>
              <a:latin typeface="HG丸ｺﾞｼｯｸM-PRO"/>
              <a:ea typeface="HG丸ｺﾞｼｯｸM-PRO"/>
            </a:rPr>
            <a:t>円未満切り捨て）</a:t>
          </a:r>
          <a:r>
            <a:rPr lang="en-US" altLang="ja-JP" sz="1050" b="1" i="0" u="sng" strike="noStrike" baseline="0">
              <a:solidFill>
                <a:schemeClr val="tx1"/>
              </a:solidFill>
              <a:latin typeface="HG丸ｺﾞｼｯｸM-PRO"/>
              <a:ea typeface="HG丸ｺﾞｼｯｸM-PRO"/>
            </a:rPr>
            <a:t>】</a:t>
          </a:r>
        </a:p>
        <a:p>
          <a:pPr algn="l" rtl="0">
            <a:lnSpc>
              <a:spcPts val="1500"/>
            </a:lnSpc>
            <a:defRPr sz="1000"/>
          </a:pPr>
          <a:endParaRPr lang="en-US" altLang="ja-JP" sz="1200" b="1" i="0" u="sng" strike="noStrike" baseline="0">
            <a:solidFill>
              <a:srgbClr val="FF0000"/>
            </a:solidFill>
            <a:latin typeface="HG丸ｺﾞｼｯｸM-PRO"/>
            <a:ea typeface="HG丸ｺﾞｼｯｸM-PRO"/>
          </a:endParaRPr>
        </a:p>
        <a:p>
          <a:pPr algn="l" rtl="0">
            <a:lnSpc>
              <a:spcPts val="1400"/>
            </a:lnSpc>
            <a:defRPr sz="1000"/>
          </a:pPr>
          <a:endParaRPr lang="en-US" altLang="ja-JP" sz="1200" b="1" i="0" u="sng" strike="noStrike" baseline="0">
            <a:solidFill>
              <a:srgbClr val="FF0000"/>
            </a:solidFill>
            <a:latin typeface="HG丸ｺﾞｼｯｸM-PRO"/>
            <a:ea typeface="HG丸ｺﾞｼｯｸM-PRO"/>
          </a:endParaRPr>
        </a:p>
      </xdr:txBody>
    </xdr:sp>
    <xdr:clientData/>
  </xdr:twoCellAnchor>
  <xdr:twoCellAnchor>
    <xdr:from>
      <xdr:col>1</xdr:col>
      <xdr:colOff>238125</xdr:colOff>
      <xdr:row>39</xdr:row>
      <xdr:rowOff>228601</xdr:rowOff>
    </xdr:from>
    <xdr:to>
      <xdr:col>5</xdr:col>
      <xdr:colOff>0</xdr:colOff>
      <xdr:row>39</xdr:row>
      <xdr:rowOff>1162051</xdr:rowOff>
    </xdr:to>
    <xdr:sp macro="" textlink="">
      <xdr:nvSpPr>
        <xdr:cNvPr id="3" name="Rectangle 10">
          <a:extLst>
            <a:ext uri="{FF2B5EF4-FFF2-40B4-BE49-F238E27FC236}">
              <a16:creationId xmlns:a16="http://schemas.microsoft.com/office/drawing/2014/main" id="{BB536DA0-D378-4BE0-A0F3-BE020A42C71F}"/>
            </a:ext>
          </a:extLst>
        </xdr:cNvPr>
        <xdr:cNvSpPr>
          <a:spLocks noChangeArrowheads="1"/>
        </xdr:cNvSpPr>
      </xdr:nvSpPr>
      <xdr:spPr bwMode="auto">
        <a:xfrm>
          <a:off x="295275" y="11687176"/>
          <a:ext cx="5619750" cy="933450"/>
        </a:xfrm>
        <a:prstGeom prst="rect">
          <a:avLst/>
        </a:prstGeom>
        <a:solidFill>
          <a:srgbClr val="FFCC99"/>
        </a:solidFill>
        <a:ln w="22225">
          <a:solidFill>
            <a:srgbClr val="000000"/>
          </a:solidFill>
          <a:miter lim="800000"/>
          <a:headEnd/>
          <a:tailEnd/>
        </a:ln>
      </xdr:spPr>
      <xdr:txBody>
        <a:bodyPr vertOverflow="clip" wrap="square" lIns="36576" tIns="18288" rIns="0" bIns="18288" anchor="ctr" upright="1"/>
        <a:lstStyle/>
        <a:p>
          <a:pPr algn="l" rtl="0">
            <a:lnSpc>
              <a:spcPts val="1500"/>
            </a:lnSpc>
            <a:defRPr sz="1000"/>
          </a:pPr>
          <a:r>
            <a:rPr lang="en-US" altLang="ja-JP" sz="1200" b="0" i="0" u="none" strike="noStrike" baseline="0">
              <a:solidFill>
                <a:schemeClr val="tx1"/>
              </a:solidFill>
              <a:latin typeface="HG丸ｺﾞｼｯｸM-PRO"/>
              <a:ea typeface="HG丸ｺﾞｼｯｸM-PRO"/>
            </a:rPr>
            <a:t>【</a:t>
          </a:r>
          <a:r>
            <a:rPr lang="ja-JP" altLang="en-US" sz="1200" b="0" i="0" u="none" strike="noStrike" baseline="0">
              <a:solidFill>
                <a:schemeClr val="tx1"/>
              </a:solidFill>
              <a:latin typeface="HG丸ｺﾞｼｯｸM-PRO"/>
              <a:ea typeface="HG丸ｺﾞｼｯｸM-PRO"/>
            </a:rPr>
            <a:t>費用額（</a:t>
          </a:r>
          <a:r>
            <a:rPr lang="en-US" altLang="ja-JP" sz="1200" b="0" i="0" u="none" strike="noStrike" baseline="0">
              <a:solidFill>
                <a:schemeClr val="tx1"/>
              </a:solidFill>
              <a:latin typeface="HG丸ｺﾞｼｯｸM-PRO"/>
              <a:ea typeface="HG丸ｺﾞｼｯｸM-PRO"/>
            </a:rPr>
            <a:t>10</a:t>
          </a:r>
          <a:r>
            <a:rPr lang="ja-JP" altLang="en-US" sz="1200" b="0" i="0" u="none" strike="noStrike" baseline="0">
              <a:solidFill>
                <a:schemeClr val="tx1"/>
              </a:solidFill>
              <a:latin typeface="HG丸ｺﾞｼｯｸM-PRO"/>
              <a:ea typeface="HG丸ｺﾞｼｯｸM-PRO"/>
            </a:rPr>
            <a:t>割分）の計算</a:t>
          </a:r>
          <a:r>
            <a:rPr lang="en-US" altLang="ja-JP" sz="1200" b="0" i="0" u="none" strike="noStrike" baseline="0">
              <a:solidFill>
                <a:schemeClr val="tx1"/>
              </a:solidFill>
              <a:latin typeface="HG丸ｺﾞｼｯｸM-PRO"/>
              <a:ea typeface="HG丸ｺﾞｼｯｸM-PRO"/>
            </a:rPr>
            <a:t>】</a:t>
          </a:r>
        </a:p>
        <a:p>
          <a:pPr algn="l" rtl="0">
            <a:lnSpc>
              <a:spcPts val="1300"/>
            </a:lnSpc>
            <a:defRPr sz="1000"/>
          </a:pPr>
          <a:r>
            <a:rPr lang="ja-JP" altLang="en-US" sz="1050" b="1" i="0" u="sng" strike="noStrike" baseline="0">
              <a:solidFill>
                <a:schemeClr val="tx1"/>
              </a:solidFill>
              <a:latin typeface="HG丸ｺﾞｼｯｸM-PRO"/>
              <a:ea typeface="HG丸ｺﾞｼｯｸM-PRO"/>
            </a:rPr>
            <a:t>費　用　額　＝</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単位数</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一単位の単価（端数は切り捨て）</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　</a:t>
          </a:r>
        </a:p>
        <a:p>
          <a:pPr algn="l" rtl="0">
            <a:lnSpc>
              <a:spcPts val="1300"/>
            </a:lnSpc>
            <a:defRPr sz="1000"/>
          </a:pP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利用者負担額（１割の場合）の計算</a:t>
          </a: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　</a:t>
          </a:r>
        </a:p>
        <a:p>
          <a:pPr algn="l" rtl="0">
            <a:lnSpc>
              <a:spcPts val="1300"/>
            </a:lnSpc>
            <a:defRPr sz="1000"/>
          </a:pPr>
          <a:r>
            <a:rPr lang="ja-JP" altLang="en-US" sz="1050" b="1" i="0" u="sng" strike="noStrike" baseline="0">
              <a:solidFill>
                <a:schemeClr val="tx1"/>
              </a:solidFill>
              <a:latin typeface="HG丸ｺﾞｼｯｸM-PRO"/>
              <a:ea typeface="HG丸ｺﾞｼｯｸM-PRO"/>
            </a:rPr>
            <a:t>利用者負担額＝</a:t>
          </a:r>
          <a:r>
            <a:rPr lang="en-US" altLang="ja-JP" sz="1050" b="1" i="0" u="sng" strike="noStrike" baseline="0">
              <a:solidFill>
                <a:schemeClr val="tx1"/>
              </a:solidFill>
              <a:latin typeface="HG丸ｺﾞｼｯｸM-PRO"/>
              <a:ea typeface="HG丸ｺﾞｼｯｸM-PRO"/>
            </a:rPr>
            <a:t>【10</a:t>
          </a:r>
          <a:r>
            <a:rPr lang="ja-JP" altLang="en-US" sz="1050" b="1" i="0" u="sng" strike="noStrike" baseline="0">
              <a:solidFill>
                <a:schemeClr val="tx1"/>
              </a:solidFill>
              <a:latin typeface="HG丸ｺﾞｼｯｸM-PRO"/>
              <a:ea typeface="HG丸ｺﾞｼｯｸM-PRO"/>
            </a:rPr>
            <a:t>割分の額－（</a:t>
          </a:r>
          <a:r>
            <a:rPr lang="en-US" altLang="ja-JP" sz="1050" b="1" i="0" u="sng" strike="noStrike" baseline="0">
              <a:solidFill>
                <a:schemeClr val="tx1"/>
              </a:solidFill>
              <a:latin typeface="HG丸ｺﾞｼｯｸM-PRO"/>
              <a:ea typeface="HG丸ｺﾞｼｯｸM-PRO"/>
            </a:rPr>
            <a:t>10</a:t>
          </a:r>
          <a:r>
            <a:rPr lang="ja-JP" altLang="en-US" sz="1050" b="1" i="0" u="sng" strike="noStrike" baseline="0">
              <a:solidFill>
                <a:schemeClr val="tx1"/>
              </a:solidFill>
              <a:latin typeface="HG丸ｺﾞｼｯｸM-PRO"/>
              <a:ea typeface="HG丸ｺﾞｼｯｸM-PRO"/>
            </a:rPr>
            <a:t>割分の額</a:t>
          </a:r>
          <a:r>
            <a:rPr lang="en-US" altLang="ja-JP" sz="1050" b="1" i="0" u="sng" strike="noStrike" baseline="0">
              <a:solidFill>
                <a:schemeClr val="tx1"/>
              </a:solidFill>
              <a:latin typeface="HG丸ｺﾞｼｯｸM-PRO"/>
              <a:ea typeface="HG丸ｺﾞｼｯｸM-PRO"/>
            </a:rPr>
            <a:t>×0.9</a:t>
          </a:r>
          <a:r>
            <a:rPr lang="ja-JP" altLang="en-US" sz="1050" b="1" i="0" u="sng" strike="noStrike" baseline="0">
              <a:solidFill>
                <a:schemeClr val="tx1"/>
              </a:solidFill>
              <a:latin typeface="HG丸ｺﾞｼｯｸM-PRO"/>
              <a:ea typeface="HG丸ｺﾞｼｯｸM-PRO"/>
            </a:rPr>
            <a:t>（</a:t>
          </a:r>
          <a:r>
            <a:rPr lang="en-US" altLang="ja-JP" sz="1050" b="1" i="0" u="sng" strike="noStrike" baseline="0">
              <a:solidFill>
                <a:schemeClr val="tx1"/>
              </a:solidFill>
              <a:latin typeface="HG丸ｺﾞｼｯｸM-PRO"/>
              <a:ea typeface="HG丸ｺﾞｼｯｸM-PRO"/>
            </a:rPr>
            <a:t>1</a:t>
          </a:r>
          <a:r>
            <a:rPr lang="ja-JP" altLang="en-US" sz="1050" b="1" i="0" u="sng" strike="noStrike" baseline="0">
              <a:solidFill>
                <a:schemeClr val="tx1"/>
              </a:solidFill>
              <a:latin typeface="HG丸ｺﾞｼｯｸM-PRO"/>
              <a:ea typeface="HG丸ｺﾞｼｯｸM-PRO"/>
            </a:rPr>
            <a:t>円未満切り捨て）</a:t>
          </a:r>
          <a:r>
            <a:rPr lang="en-US" altLang="ja-JP" sz="1050" b="1" i="0" u="sng" strike="noStrike" baseline="0">
              <a:solidFill>
                <a:schemeClr val="tx1"/>
              </a:solidFill>
              <a:latin typeface="HG丸ｺﾞｼｯｸM-PRO"/>
              <a:ea typeface="HG丸ｺﾞｼｯｸM-PRO"/>
            </a:rPr>
            <a:t>】</a:t>
          </a:r>
        </a:p>
        <a:p>
          <a:pPr algn="l" rtl="0">
            <a:lnSpc>
              <a:spcPts val="1500"/>
            </a:lnSpc>
            <a:defRPr sz="1000"/>
          </a:pPr>
          <a:endParaRPr lang="en-US" altLang="ja-JP" sz="1200" b="1" i="0" u="sng" strike="noStrike" baseline="0">
            <a:solidFill>
              <a:srgbClr val="FF0000"/>
            </a:solidFill>
            <a:latin typeface="HG丸ｺﾞｼｯｸM-PRO"/>
            <a:ea typeface="HG丸ｺﾞｼｯｸM-PRO"/>
          </a:endParaRPr>
        </a:p>
        <a:p>
          <a:pPr algn="l" rtl="0">
            <a:lnSpc>
              <a:spcPts val="1400"/>
            </a:lnSpc>
            <a:defRPr sz="1000"/>
          </a:pPr>
          <a:endParaRPr lang="en-US" altLang="ja-JP" sz="1200" b="1" i="0" u="sng" strike="noStrike" baseline="0">
            <a:solidFill>
              <a:srgbClr val="FF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66676</xdr:colOff>
      <xdr:row>2</xdr:row>
      <xdr:rowOff>314325</xdr:rowOff>
    </xdr:from>
    <xdr:to>
      <xdr:col>4</xdr:col>
      <xdr:colOff>1295401</xdr:colOff>
      <xdr:row>2</xdr:row>
      <xdr:rowOff>1219200</xdr:rowOff>
    </xdr:to>
    <xdr:sp macro="" textlink="">
      <xdr:nvSpPr>
        <xdr:cNvPr id="2" name="Rectangle 10">
          <a:extLst>
            <a:ext uri="{FF2B5EF4-FFF2-40B4-BE49-F238E27FC236}">
              <a16:creationId xmlns:a16="http://schemas.microsoft.com/office/drawing/2014/main" id="{BB914277-E1C7-48A4-A927-012B7A6B04F5}"/>
            </a:ext>
          </a:extLst>
        </xdr:cNvPr>
        <xdr:cNvSpPr>
          <a:spLocks noChangeArrowheads="1"/>
        </xdr:cNvSpPr>
      </xdr:nvSpPr>
      <xdr:spPr bwMode="auto">
        <a:xfrm>
          <a:off x="152401" y="1209675"/>
          <a:ext cx="6343650" cy="904875"/>
        </a:xfrm>
        <a:prstGeom prst="rect">
          <a:avLst/>
        </a:prstGeom>
        <a:solidFill>
          <a:srgbClr val="FFCC99"/>
        </a:solidFill>
        <a:ln w="22225">
          <a:solidFill>
            <a:srgbClr val="000000"/>
          </a:solidFill>
          <a:miter lim="800000"/>
          <a:headEnd/>
          <a:tailEnd/>
        </a:ln>
      </xdr:spPr>
      <xdr:txBody>
        <a:bodyPr vertOverflow="clip" wrap="square" lIns="36576" tIns="18288" rIns="0" bIns="18288" anchor="ctr" upright="1"/>
        <a:lstStyle/>
        <a:p>
          <a:pPr algn="l" rtl="0">
            <a:lnSpc>
              <a:spcPts val="1300"/>
            </a:lnSpc>
            <a:defRPr sz="1000"/>
          </a:pP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費用額（</a:t>
          </a:r>
          <a:r>
            <a:rPr lang="en-US" altLang="ja-JP" sz="1050" b="0" i="0" u="none" strike="noStrike" baseline="0">
              <a:solidFill>
                <a:schemeClr val="tx1"/>
              </a:solidFill>
              <a:latin typeface="HG丸ｺﾞｼｯｸM-PRO"/>
              <a:ea typeface="HG丸ｺﾞｼｯｸM-PRO"/>
            </a:rPr>
            <a:t>10</a:t>
          </a:r>
          <a:r>
            <a:rPr lang="ja-JP" altLang="en-US" sz="1050" b="0" i="0" u="none" strike="noStrike" baseline="0">
              <a:solidFill>
                <a:schemeClr val="tx1"/>
              </a:solidFill>
              <a:latin typeface="HG丸ｺﾞｼｯｸM-PRO"/>
              <a:ea typeface="HG丸ｺﾞｼｯｸM-PRO"/>
            </a:rPr>
            <a:t>割分）の計算</a:t>
          </a:r>
          <a:r>
            <a:rPr lang="en-US" altLang="ja-JP" sz="1050" b="0" i="0" u="none" strike="noStrike" baseline="0">
              <a:solidFill>
                <a:schemeClr val="tx1"/>
              </a:solidFill>
              <a:latin typeface="HG丸ｺﾞｼｯｸM-PRO"/>
              <a:ea typeface="HG丸ｺﾞｼｯｸM-PRO"/>
            </a:rPr>
            <a:t>】</a:t>
          </a:r>
        </a:p>
        <a:p>
          <a:pPr algn="l" rtl="0">
            <a:lnSpc>
              <a:spcPts val="1300"/>
            </a:lnSpc>
            <a:defRPr sz="1000"/>
          </a:pPr>
          <a:r>
            <a:rPr lang="ja-JP" altLang="en-US" sz="1050" b="1" i="0" u="sng" strike="noStrike" baseline="0">
              <a:solidFill>
                <a:schemeClr val="tx1"/>
              </a:solidFill>
              <a:latin typeface="HG丸ｺﾞｼｯｸM-PRO"/>
              <a:ea typeface="HG丸ｺﾞｼｯｸM-PRO"/>
            </a:rPr>
            <a:t>費　用　額　＝</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単位数</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一単位の単価（端数は切り捨て）</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　</a:t>
          </a:r>
        </a:p>
        <a:p>
          <a:pPr algn="l" rtl="0">
            <a:lnSpc>
              <a:spcPts val="1300"/>
            </a:lnSpc>
            <a:defRPr sz="1000"/>
          </a:pP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利用者負担額（１割の場合）の計算</a:t>
          </a: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　</a:t>
          </a:r>
        </a:p>
        <a:p>
          <a:pPr algn="l" rtl="0">
            <a:lnSpc>
              <a:spcPts val="1300"/>
            </a:lnSpc>
            <a:defRPr sz="1000"/>
          </a:pPr>
          <a:r>
            <a:rPr lang="ja-JP" altLang="en-US" sz="1050" b="1" i="0" u="sng" strike="noStrike" baseline="0">
              <a:solidFill>
                <a:schemeClr val="tx1"/>
              </a:solidFill>
              <a:latin typeface="HG丸ｺﾞｼｯｸM-PRO"/>
              <a:ea typeface="HG丸ｺﾞｼｯｸM-PRO"/>
            </a:rPr>
            <a:t>利用者負担額＝</a:t>
          </a:r>
          <a:r>
            <a:rPr lang="en-US" altLang="ja-JP" sz="1050" b="1" i="0" u="sng" strike="noStrike" baseline="0">
              <a:solidFill>
                <a:schemeClr val="tx1"/>
              </a:solidFill>
              <a:latin typeface="HG丸ｺﾞｼｯｸM-PRO"/>
              <a:ea typeface="HG丸ｺﾞｼｯｸM-PRO"/>
            </a:rPr>
            <a:t>【10</a:t>
          </a:r>
          <a:r>
            <a:rPr lang="ja-JP" altLang="en-US" sz="1050" b="1" i="0" u="sng" strike="noStrike" baseline="0">
              <a:solidFill>
                <a:schemeClr val="tx1"/>
              </a:solidFill>
              <a:latin typeface="HG丸ｺﾞｼｯｸM-PRO"/>
              <a:ea typeface="HG丸ｺﾞｼｯｸM-PRO"/>
            </a:rPr>
            <a:t>割分の額－（</a:t>
          </a:r>
          <a:r>
            <a:rPr lang="en-US" altLang="ja-JP" sz="1050" b="1" i="0" u="sng" strike="noStrike" baseline="0">
              <a:solidFill>
                <a:schemeClr val="tx1"/>
              </a:solidFill>
              <a:latin typeface="HG丸ｺﾞｼｯｸM-PRO"/>
              <a:ea typeface="HG丸ｺﾞｼｯｸM-PRO"/>
            </a:rPr>
            <a:t>10</a:t>
          </a:r>
          <a:r>
            <a:rPr lang="ja-JP" altLang="en-US" sz="1050" b="1" i="0" u="sng" strike="noStrike" baseline="0">
              <a:solidFill>
                <a:schemeClr val="tx1"/>
              </a:solidFill>
              <a:latin typeface="HG丸ｺﾞｼｯｸM-PRO"/>
              <a:ea typeface="HG丸ｺﾞｼｯｸM-PRO"/>
            </a:rPr>
            <a:t>割分の額</a:t>
          </a:r>
          <a:r>
            <a:rPr lang="en-US" altLang="ja-JP" sz="1050" b="1" i="0" u="sng" strike="noStrike" baseline="0">
              <a:solidFill>
                <a:schemeClr val="tx1"/>
              </a:solidFill>
              <a:latin typeface="HG丸ｺﾞｼｯｸM-PRO"/>
              <a:ea typeface="HG丸ｺﾞｼｯｸM-PRO"/>
            </a:rPr>
            <a:t>×0.9</a:t>
          </a:r>
          <a:r>
            <a:rPr lang="ja-JP" altLang="en-US" sz="1050" b="1" i="0" u="sng" strike="noStrike" baseline="0">
              <a:solidFill>
                <a:schemeClr val="tx1"/>
              </a:solidFill>
              <a:latin typeface="HG丸ｺﾞｼｯｸM-PRO"/>
              <a:ea typeface="HG丸ｺﾞｼｯｸM-PRO"/>
            </a:rPr>
            <a:t>（</a:t>
          </a:r>
          <a:r>
            <a:rPr lang="en-US" altLang="ja-JP" sz="1050" b="1" i="0" u="sng" strike="noStrike" baseline="0">
              <a:solidFill>
                <a:schemeClr val="tx1"/>
              </a:solidFill>
              <a:latin typeface="HG丸ｺﾞｼｯｸM-PRO"/>
              <a:ea typeface="HG丸ｺﾞｼｯｸM-PRO"/>
            </a:rPr>
            <a:t>1</a:t>
          </a:r>
          <a:r>
            <a:rPr lang="ja-JP" altLang="en-US" sz="1050" b="1" i="0" u="sng" strike="noStrike" baseline="0">
              <a:solidFill>
                <a:schemeClr val="tx1"/>
              </a:solidFill>
              <a:latin typeface="HG丸ｺﾞｼｯｸM-PRO"/>
              <a:ea typeface="HG丸ｺﾞｼｯｸM-PRO"/>
            </a:rPr>
            <a:t>円未満切り捨て）</a:t>
          </a:r>
          <a:r>
            <a:rPr lang="en-US" altLang="ja-JP" sz="1050" b="1" i="0" u="sng" strike="noStrike" baseline="0">
              <a:solidFill>
                <a:schemeClr val="tx1"/>
              </a:solidFill>
              <a:latin typeface="HG丸ｺﾞｼｯｸM-PRO"/>
              <a:ea typeface="HG丸ｺﾞｼｯｸM-PRO"/>
            </a:rPr>
            <a:t>】</a:t>
          </a:r>
        </a:p>
        <a:p>
          <a:pPr algn="l" rtl="0">
            <a:lnSpc>
              <a:spcPts val="1500"/>
            </a:lnSpc>
            <a:defRPr sz="1000"/>
          </a:pPr>
          <a:endParaRPr lang="en-US" altLang="ja-JP" sz="1200" b="1" i="0" u="sng" strike="noStrike" baseline="0">
            <a:solidFill>
              <a:srgbClr val="FF0000"/>
            </a:solidFill>
            <a:latin typeface="HG丸ｺﾞｼｯｸM-PRO"/>
            <a:ea typeface="HG丸ｺﾞｼｯｸM-PRO"/>
          </a:endParaRPr>
        </a:p>
        <a:p>
          <a:pPr algn="l" rtl="0">
            <a:lnSpc>
              <a:spcPts val="1400"/>
            </a:lnSpc>
            <a:defRPr sz="1000"/>
          </a:pPr>
          <a:endParaRPr lang="en-US" altLang="ja-JP" sz="1200" b="1" i="0" u="sng" strike="noStrike" baseline="0">
            <a:solidFill>
              <a:srgbClr val="FF0000"/>
            </a:solidFill>
            <a:latin typeface="HG丸ｺﾞｼｯｸM-PRO"/>
            <a:ea typeface="HG丸ｺﾞｼｯｸM-PRO"/>
          </a:endParaRPr>
        </a:p>
      </xdr:txBody>
    </xdr:sp>
    <xdr:clientData/>
  </xdr:twoCellAnchor>
  <xdr:twoCellAnchor>
    <xdr:from>
      <xdr:col>1</xdr:col>
      <xdr:colOff>238125</xdr:colOff>
      <xdr:row>40</xdr:row>
      <xdr:rowOff>228601</xdr:rowOff>
    </xdr:from>
    <xdr:to>
      <xdr:col>5</xdr:col>
      <xdr:colOff>0</xdr:colOff>
      <xdr:row>40</xdr:row>
      <xdr:rowOff>1162051</xdr:rowOff>
    </xdr:to>
    <xdr:sp macro="" textlink="">
      <xdr:nvSpPr>
        <xdr:cNvPr id="3" name="Rectangle 10">
          <a:extLst>
            <a:ext uri="{FF2B5EF4-FFF2-40B4-BE49-F238E27FC236}">
              <a16:creationId xmlns:a16="http://schemas.microsoft.com/office/drawing/2014/main" id="{EC4FF137-3C27-41B4-9ED8-237629D94A18}"/>
            </a:ext>
          </a:extLst>
        </xdr:cNvPr>
        <xdr:cNvSpPr>
          <a:spLocks noChangeArrowheads="1"/>
        </xdr:cNvSpPr>
      </xdr:nvSpPr>
      <xdr:spPr bwMode="auto">
        <a:xfrm>
          <a:off x="323850" y="10848976"/>
          <a:ext cx="6172200" cy="933450"/>
        </a:xfrm>
        <a:prstGeom prst="rect">
          <a:avLst/>
        </a:prstGeom>
        <a:solidFill>
          <a:srgbClr val="FFCC99"/>
        </a:solidFill>
        <a:ln w="22225">
          <a:solidFill>
            <a:srgbClr val="000000"/>
          </a:solidFill>
          <a:miter lim="800000"/>
          <a:headEnd/>
          <a:tailEnd/>
        </a:ln>
      </xdr:spPr>
      <xdr:txBody>
        <a:bodyPr vertOverflow="clip" wrap="square" lIns="36576" tIns="18288" rIns="0" bIns="18288" anchor="ctr" upright="1"/>
        <a:lstStyle/>
        <a:p>
          <a:pPr algn="l" rtl="0">
            <a:lnSpc>
              <a:spcPts val="1500"/>
            </a:lnSpc>
            <a:defRPr sz="1000"/>
          </a:pPr>
          <a:r>
            <a:rPr lang="en-US" altLang="ja-JP" sz="1200" b="0" i="0" u="none" strike="noStrike" baseline="0">
              <a:solidFill>
                <a:schemeClr val="tx1"/>
              </a:solidFill>
              <a:latin typeface="HG丸ｺﾞｼｯｸM-PRO"/>
              <a:ea typeface="HG丸ｺﾞｼｯｸM-PRO"/>
            </a:rPr>
            <a:t>【</a:t>
          </a:r>
          <a:r>
            <a:rPr lang="ja-JP" altLang="en-US" sz="1200" b="0" i="0" u="none" strike="noStrike" baseline="0">
              <a:solidFill>
                <a:schemeClr val="tx1"/>
              </a:solidFill>
              <a:latin typeface="HG丸ｺﾞｼｯｸM-PRO"/>
              <a:ea typeface="HG丸ｺﾞｼｯｸM-PRO"/>
            </a:rPr>
            <a:t>費用額（</a:t>
          </a:r>
          <a:r>
            <a:rPr lang="en-US" altLang="ja-JP" sz="1200" b="0" i="0" u="none" strike="noStrike" baseline="0">
              <a:solidFill>
                <a:schemeClr val="tx1"/>
              </a:solidFill>
              <a:latin typeface="HG丸ｺﾞｼｯｸM-PRO"/>
              <a:ea typeface="HG丸ｺﾞｼｯｸM-PRO"/>
            </a:rPr>
            <a:t>10</a:t>
          </a:r>
          <a:r>
            <a:rPr lang="ja-JP" altLang="en-US" sz="1200" b="0" i="0" u="none" strike="noStrike" baseline="0">
              <a:solidFill>
                <a:schemeClr val="tx1"/>
              </a:solidFill>
              <a:latin typeface="HG丸ｺﾞｼｯｸM-PRO"/>
              <a:ea typeface="HG丸ｺﾞｼｯｸM-PRO"/>
            </a:rPr>
            <a:t>割分）の計算</a:t>
          </a:r>
          <a:r>
            <a:rPr lang="en-US" altLang="ja-JP" sz="1200" b="0" i="0" u="none" strike="noStrike" baseline="0">
              <a:solidFill>
                <a:schemeClr val="tx1"/>
              </a:solidFill>
              <a:latin typeface="HG丸ｺﾞｼｯｸM-PRO"/>
              <a:ea typeface="HG丸ｺﾞｼｯｸM-PRO"/>
            </a:rPr>
            <a:t>】</a:t>
          </a:r>
        </a:p>
        <a:p>
          <a:pPr algn="l" rtl="0">
            <a:lnSpc>
              <a:spcPts val="1300"/>
            </a:lnSpc>
            <a:defRPr sz="1000"/>
          </a:pPr>
          <a:r>
            <a:rPr lang="ja-JP" altLang="en-US" sz="1050" b="1" i="0" u="sng" strike="noStrike" baseline="0">
              <a:solidFill>
                <a:schemeClr val="tx1"/>
              </a:solidFill>
              <a:latin typeface="HG丸ｺﾞｼｯｸM-PRO"/>
              <a:ea typeface="HG丸ｺﾞｼｯｸM-PRO"/>
            </a:rPr>
            <a:t>費　用　額　＝</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単位数</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一単位の単価（端数は切り捨て）</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　</a:t>
          </a:r>
        </a:p>
        <a:p>
          <a:pPr algn="l" rtl="0">
            <a:lnSpc>
              <a:spcPts val="1300"/>
            </a:lnSpc>
            <a:defRPr sz="1000"/>
          </a:pP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利用者負担額（１割の場合）の計算</a:t>
          </a: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　</a:t>
          </a:r>
        </a:p>
        <a:p>
          <a:pPr algn="l" rtl="0">
            <a:lnSpc>
              <a:spcPts val="1300"/>
            </a:lnSpc>
            <a:defRPr sz="1000"/>
          </a:pPr>
          <a:r>
            <a:rPr lang="ja-JP" altLang="en-US" sz="1050" b="1" i="0" u="sng" strike="noStrike" baseline="0">
              <a:solidFill>
                <a:schemeClr val="tx1"/>
              </a:solidFill>
              <a:latin typeface="HG丸ｺﾞｼｯｸM-PRO"/>
              <a:ea typeface="HG丸ｺﾞｼｯｸM-PRO"/>
            </a:rPr>
            <a:t>利用者負担額＝</a:t>
          </a:r>
          <a:r>
            <a:rPr lang="en-US" altLang="ja-JP" sz="1050" b="1" i="0" u="sng" strike="noStrike" baseline="0">
              <a:solidFill>
                <a:schemeClr val="tx1"/>
              </a:solidFill>
              <a:latin typeface="HG丸ｺﾞｼｯｸM-PRO"/>
              <a:ea typeface="HG丸ｺﾞｼｯｸM-PRO"/>
            </a:rPr>
            <a:t>【10</a:t>
          </a:r>
          <a:r>
            <a:rPr lang="ja-JP" altLang="en-US" sz="1050" b="1" i="0" u="sng" strike="noStrike" baseline="0">
              <a:solidFill>
                <a:schemeClr val="tx1"/>
              </a:solidFill>
              <a:latin typeface="HG丸ｺﾞｼｯｸM-PRO"/>
              <a:ea typeface="HG丸ｺﾞｼｯｸM-PRO"/>
            </a:rPr>
            <a:t>割分の額－（</a:t>
          </a:r>
          <a:r>
            <a:rPr lang="en-US" altLang="ja-JP" sz="1050" b="1" i="0" u="sng" strike="noStrike" baseline="0">
              <a:solidFill>
                <a:schemeClr val="tx1"/>
              </a:solidFill>
              <a:latin typeface="HG丸ｺﾞｼｯｸM-PRO"/>
              <a:ea typeface="HG丸ｺﾞｼｯｸM-PRO"/>
            </a:rPr>
            <a:t>10</a:t>
          </a:r>
          <a:r>
            <a:rPr lang="ja-JP" altLang="en-US" sz="1050" b="1" i="0" u="sng" strike="noStrike" baseline="0">
              <a:solidFill>
                <a:schemeClr val="tx1"/>
              </a:solidFill>
              <a:latin typeface="HG丸ｺﾞｼｯｸM-PRO"/>
              <a:ea typeface="HG丸ｺﾞｼｯｸM-PRO"/>
            </a:rPr>
            <a:t>割分の額</a:t>
          </a:r>
          <a:r>
            <a:rPr lang="en-US" altLang="ja-JP" sz="1050" b="1" i="0" u="sng" strike="noStrike" baseline="0">
              <a:solidFill>
                <a:schemeClr val="tx1"/>
              </a:solidFill>
              <a:latin typeface="HG丸ｺﾞｼｯｸM-PRO"/>
              <a:ea typeface="HG丸ｺﾞｼｯｸM-PRO"/>
            </a:rPr>
            <a:t>×0.9</a:t>
          </a:r>
          <a:r>
            <a:rPr lang="ja-JP" altLang="en-US" sz="1050" b="1" i="0" u="sng" strike="noStrike" baseline="0">
              <a:solidFill>
                <a:schemeClr val="tx1"/>
              </a:solidFill>
              <a:latin typeface="HG丸ｺﾞｼｯｸM-PRO"/>
              <a:ea typeface="HG丸ｺﾞｼｯｸM-PRO"/>
            </a:rPr>
            <a:t>（</a:t>
          </a:r>
          <a:r>
            <a:rPr lang="en-US" altLang="ja-JP" sz="1050" b="1" i="0" u="sng" strike="noStrike" baseline="0">
              <a:solidFill>
                <a:schemeClr val="tx1"/>
              </a:solidFill>
              <a:latin typeface="HG丸ｺﾞｼｯｸM-PRO"/>
              <a:ea typeface="HG丸ｺﾞｼｯｸM-PRO"/>
            </a:rPr>
            <a:t>1</a:t>
          </a:r>
          <a:r>
            <a:rPr lang="ja-JP" altLang="en-US" sz="1050" b="1" i="0" u="sng" strike="noStrike" baseline="0">
              <a:solidFill>
                <a:schemeClr val="tx1"/>
              </a:solidFill>
              <a:latin typeface="HG丸ｺﾞｼｯｸM-PRO"/>
              <a:ea typeface="HG丸ｺﾞｼｯｸM-PRO"/>
            </a:rPr>
            <a:t>円未満切り捨て</a:t>
          </a:r>
          <a:r>
            <a:rPr lang="en-US" altLang="ja-JP" sz="1050" b="1" i="0" u="sng" strike="noStrike" baseline="0">
              <a:solidFill>
                <a:schemeClr val="tx1"/>
              </a:solidFill>
              <a:latin typeface="HG丸ｺﾞｼｯｸM-PRO"/>
              <a:ea typeface="HG丸ｺﾞｼｯｸM-PRO"/>
            </a:rPr>
            <a:t>】</a:t>
          </a:r>
        </a:p>
        <a:p>
          <a:pPr algn="l" rtl="0">
            <a:lnSpc>
              <a:spcPts val="1500"/>
            </a:lnSpc>
            <a:defRPr sz="1000"/>
          </a:pPr>
          <a:endParaRPr lang="en-US" altLang="ja-JP" sz="1200" b="1" i="0" u="sng" strike="noStrike" baseline="0">
            <a:solidFill>
              <a:srgbClr val="FF0000"/>
            </a:solidFill>
            <a:latin typeface="HG丸ｺﾞｼｯｸM-PRO"/>
            <a:ea typeface="HG丸ｺﾞｼｯｸM-PRO"/>
          </a:endParaRPr>
        </a:p>
        <a:p>
          <a:pPr algn="l" rtl="0">
            <a:lnSpc>
              <a:spcPts val="1400"/>
            </a:lnSpc>
            <a:defRPr sz="1000"/>
          </a:pPr>
          <a:endParaRPr lang="en-US" altLang="ja-JP" sz="1200" b="1" i="0" u="sng" strike="noStrike" baseline="0">
            <a:solidFill>
              <a:srgbClr val="FF0000"/>
            </a:solidFill>
            <a:latin typeface="HG丸ｺﾞｼｯｸM-PRO"/>
            <a:ea typeface="HG丸ｺﾞｼｯｸM-PRO"/>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66676</xdr:colOff>
      <xdr:row>1</xdr:row>
      <xdr:rowOff>314325</xdr:rowOff>
    </xdr:from>
    <xdr:to>
      <xdr:col>4</xdr:col>
      <xdr:colOff>1295401</xdr:colOff>
      <xdr:row>1</xdr:row>
      <xdr:rowOff>1219200</xdr:rowOff>
    </xdr:to>
    <xdr:sp macro="" textlink="">
      <xdr:nvSpPr>
        <xdr:cNvPr id="2" name="Rectangle 10">
          <a:extLst>
            <a:ext uri="{FF2B5EF4-FFF2-40B4-BE49-F238E27FC236}">
              <a16:creationId xmlns:a16="http://schemas.microsoft.com/office/drawing/2014/main" id="{AB388F4C-BB75-4A80-ACA6-952F3FD4A22A}"/>
            </a:ext>
          </a:extLst>
        </xdr:cNvPr>
        <xdr:cNvSpPr>
          <a:spLocks noChangeArrowheads="1"/>
        </xdr:cNvSpPr>
      </xdr:nvSpPr>
      <xdr:spPr bwMode="auto">
        <a:xfrm>
          <a:off x="152401" y="1209675"/>
          <a:ext cx="6343650" cy="904875"/>
        </a:xfrm>
        <a:prstGeom prst="rect">
          <a:avLst/>
        </a:prstGeom>
        <a:solidFill>
          <a:srgbClr val="FFCC99"/>
        </a:solidFill>
        <a:ln w="22225">
          <a:solidFill>
            <a:srgbClr val="000000"/>
          </a:solidFill>
          <a:miter lim="800000"/>
          <a:headEnd/>
          <a:tailEnd/>
        </a:ln>
      </xdr:spPr>
      <xdr:txBody>
        <a:bodyPr vertOverflow="clip" wrap="square" lIns="36576" tIns="18288" rIns="0" bIns="18288" anchor="ctr" upright="1"/>
        <a:lstStyle/>
        <a:p>
          <a:pPr algn="l" rtl="0">
            <a:lnSpc>
              <a:spcPts val="1300"/>
            </a:lnSpc>
            <a:defRPr sz="1000"/>
          </a:pP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費用額（</a:t>
          </a:r>
          <a:r>
            <a:rPr lang="en-US" altLang="ja-JP" sz="1050" b="0" i="0" u="none" strike="noStrike" baseline="0">
              <a:solidFill>
                <a:schemeClr val="tx1"/>
              </a:solidFill>
              <a:latin typeface="HG丸ｺﾞｼｯｸM-PRO"/>
              <a:ea typeface="HG丸ｺﾞｼｯｸM-PRO"/>
            </a:rPr>
            <a:t>10</a:t>
          </a:r>
          <a:r>
            <a:rPr lang="ja-JP" altLang="en-US" sz="1050" b="0" i="0" u="none" strike="noStrike" baseline="0">
              <a:solidFill>
                <a:schemeClr val="tx1"/>
              </a:solidFill>
              <a:latin typeface="HG丸ｺﾞｼｯｸM-PRO"/>
              <a:ea typeface="HG丸ｺﾞｼｯｸM-PRO"/>
            </a:rPr>
            <a:t>割分）の計算</a:t>
          </a:r>
          <a:r>
            <a:rPr lang="en-US" altLang="ja-JP" sz="1050" b="0" i="0" u="none" strike="noStrike" baseline="0">
              <a:solidFill>
                <a:schemeClr val="tx1"/>
              </a:solidFill>
              <a:latin typeface="HG丸ｺﾞｼｯｸM-PRO"/>
              <a:ea typeface="HG丸ｺﾞｼｯｸM-PRO"/>
            </a:rPr>
            <a:t>】</a:t>
          </a:r>
        </a:p>
        <a:p>
          <a:pPr algn="l" rtl="0">
            <a:lnSpc>
              <a:spcPts val="1300"/>
            </a:lnSpc>
            <a:defRPr sz="1000"/>
          </a:pPr>
          <a:r>
            <a:rPr lang="ja-JP" altLang="en-US" sz="1050" b="1" i="0" u="sng" strike="noStrike" baseline="0">
              <a:solidFill>
                <a:schemeClr val="tx1"/>
              </a:solidFill>
              <a:latin typeface="HG丸ｺﾞｼｯｸM-PRO"/>
              <a:ea typeface="HG丸ｺﾞｼｯｸM-PRO"/>
            </a:rPr>
            <a:t>費　用　額　＝</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単位数</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一単位の単価（端数は切り捨て）</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　</a:t>
          </a:r>
        </a:p>
        <a:p>
          <a:pPr algn="l" rtl="0">
            <a:lnSpc>
              <a:spcPts val="1300"/>
            </a:lnSpc>
            <a:defRPr sz="1000"/>
          </a:pP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利用者負担額（１割の場合）の計算</a:t>
          </a: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　</a:t>
          </a:r>
        </a:p>
        <a:p>
          <a:pPr algn="l" rtl="0">
            <a:lnSpc>
              <a:spcPts val="1300"/>
            </a:lnSpc>
            <a:defRPr sz="1000"/>
          </a:pPr>
          <a:r>
            <a:rPr lang="ja-JP" altLang="en-US" sz="1050" b="1" i="0" u="sng" strike="noStrike" baseline="0">
              <a:solidFill>
                <a:schemeClr val="tx1"/>
              </a:solidFill>
              <a:latin typeface="HG丸ｺﾞｼｯｸM-PRO"/>
              <a:ea typeface="HG丸ｺﾞｼｯｸM-PRO"/>
            </a:rPr>
            <a:t>利用者負担額＝</a:t>
          </a:r>
          <a:r>
            <a:rPr lang="en-US" altLang="ja-JP" sz="1050" b="1" i="0" u="sng" strike="noStrike" baseline="0">
              <a:solidFill>
                <a:schemeClr val="tx1"/>
              </a:solidFill>
              <a:latin typeface="HG丸ｺﾞｼｯｸM-PRO"/>
              <a:ea typeface="HG丸ｺﾞｼｯｸM-PRO"/>
            </a:rPr>
            <a:t>【10</a:t>
          </a:r>
          <a:r>
            <a:rPr lang="ja-JP" altLang="en-US" sz="1050" b="1" i="0" u="sng" strike="noStrike" baseline="0">
              <a:solidFill>
                <a:schemeClr val="tx1"/>
              </a:solidFill>
              <a:latin typeface="HG丸ｺﾞｼｯｸM-PRO"/>
              <a:ea typeface="HG丸ｺﾞｼｯｸM-PRO"/>
            </a:rPr>
            <a:t>割分の額－（</a:t>
          </a:r>
          <a:r>
            <a:rPr lang="en-US" altLang="ja-JP" sz="1050" b="1" i="0" u="sng" strike="noStrike" baseline="0">
              <a:solidFill>
                <a:schemeClr val="tx1"/>
              </a:solidFill>
              <a:latin typeface="HG丸ｺﾞｼｯｸM-PRO"/>
              <a:ea typeface="HG丸ｺﾞｼｯｸM-PRO"/>
            </a:rPr>
            <a:t>10</a:t>
          </a:r>
          <a:r>
            <a:rPr lang="ja-JP" altLang="en-US" sz="1050" b="1" i="0" u="sng" strike="noStrike" baseline="0">
              <a:solidFill>
                <a:schemeClr val="tx1"/>
              </a:solidFill>
              <a:latin typeface="HG丸ｺﾞｼｯｸM-PRO"/>
              <a:ea typeface="HG丸ｺﾞｼｯｸM-PRO"/>
            </a:rPr>
            <a:t>割分の額</a:t>
          </a:r>
          <a:r>
            <a:rPr lang="en-US" altLang="ja-JP" sz="1050" b="1" i="0" u="sng" strike="noStrike" baseline="0">
              <a:solidFill>
                <a:schemeClr val="tx1"/>
              </a:solidFill>
              <a:latin typeface="HG丸ｺﾞｼｯｸM-PRO"/>
              <a:ea typeface="HG丸ｺﾞｼｯｸM-PRO"/>
            </a:rPr>
            <a:t>×0.9</a:t>
          </a:r>
          <a:r>
            <a:rPr lang="ja-JP" altLang="en-US" sz="1050" b="1" i="0" u="sng" strike="noStrike" baseline="0">
              <a:solidFill>
                <a:schemeClr val="tx1"/>
              </a:solidFill>
              <a:latin typeface="HG丸ｺﾞｼｯｸM-PRO"/>
              <a:ea typeface="HG丸ｺﾞｼｯｸM-PRO"/>
            </a:rPr>
            <a:t>（</a:t>
          </a:r>
          <a:r>
            <a:rPr lang="en-US" altLang="ja-JP" sz="1050" b="1" i="0" u="sng" strike="noStrike" baseline="0">
              <a:solidFill>
                <a:schemeClr val="tx1"/>
              </a:solidFill>
              <a:latin typeface="HG丸ｺﾞｼｯｸM-PRO"/>
              <a:ea typeface="HG丸ｺﾞｼｯｸM-PRO"/>
            </a:rPr>
            <a:t>1</a:t>
          </a:r>
          <a:r>
            <a:rPr lang="ja-JP" altLang="en-US" sz="1050" b="1" i="0" u="sng" strike="noStrike" baseline="0">
              <a:solidFill>
                <a:schemeClr val="tx1"/>
              </a:solidFill>
              <a:latin typeface="HG丸ｺﾞｼｯｸM-PRO"/>
              <a:ea typeface="HG丸ｺﾞｼｯｸM-PRO"/>
            </a:rPr>
            <a:t>円未満切り捨て）</a:t>
          </a:r>
          <a:r>
            <a:rPr lang="en-US" altLang="ja-JP" sz="1050" b="1" i="0" u="sng" strike="noStrike" baseline="0">
              <a:solidFill>
                <a:schemeClr val="tx1"/>
              </a:solidFill>
              <a:latin typeface="HG丸ｺﾞｼｯｸM-PRO"/>
              <a:ea typeface="HG丸ｺﾞｼｯｸM-PRO"/>
            </a:rPr>
            <a:t>】</a:t>
          </a:r>
        </a:p>
        <a:p>
          <a:pPr algn="l" rtl="0">
            <a:lnSpc>
              <a:spcPts val="1500"/>
            </a:lnSpc>
            <a:defRPr sz="1000"/>
          </a:pPr>
          <a:endParaRPr lang="en-US" altLang="ja-JP" sz="1200" b="1" i="0" u="sng" strike="noStrike" baseline="0">
            <a:solidFill>
              <a:srgbClr val="FF0000"/>
            </a:solidFill>
            <a:latin typeface="HG丸ｺﾞｼｯｸM-PRO"/>
            <a:ea typeface="HG丸ｺﾞｼｯｸM-PRO"/>
          </a:endParaRPr>
        </a:p>
        <a:p>
          <a:pPr algn="l" rtl="0">
            <a:lnSpc>
              <a:spcPts val="1400"/>
            </a:lnSpc>
            <a:defRPr sz="1000"/>
          </a:pPr>
          <a:endParaRPr lang="en-US" altLang="ja-JP" sz="1200" b="1" i="0" u="sng" strike="noStrike" baseline="0">
            <a:solidFill>
              <a:srgbClr val="FF0000"/>
            </a:solidFill>
            <a:latin typeface="HG丸ｺﾞｼｯｸM-PRO"/>
            <a:ea typeface="HG丸ｺﾞｼｯｸM-PRO"/>
          </a:endParaRPr>
        </a:p>
      </xdr:txBody>
    </xdr:sp>
    <xdr:clientData/>
  </xdr:twoCellAnchor>
  <xdr:twoCellAnchor>
    <xdr:from>
      <xdr:col>1</xdr:col>
      <xdr:colOff>238125</xdr:colOff>
      <xdr:row>40</xdr:row>
      <xdr:rowOff>228601</xdr:rowOff>
    </xdr:from>
    <xdr:to>
      <xdr:col>5</xdr:col>
      <xdr:colOff>0</xdr:colOff>
      <xdr:row>40</xdr:row>
      <xdr:rowOff>1162051</xdr:rowOff>
    </xdr:to>
    <xdr:sp macro="" textlink="">
      <xdr:nvSpPr>
        <xdr:cNvPr id="3" name="Rectangle 10">
          <a:extLst>
            <a:ext uri="{FF2B5EF4-FFF2-40B4-BE49-F238E27FC236}">
              <a16:creationId xmlns:a16="http://schemas.microsoft.com/office/drawing/2014/main" id="{8C42425B-7DA4-4524-BE21-2C4CA7405CFB}"/>
            </a:ext>
          </a:extLst>
        </xdr:cNvPr>
        <xdr:cNvSpPr>
          <a:spLocks noChangeArrowheads="1"/>
        </xdr:cNvSpPr>
      </xdr:nvSpPr>
      <xdr:spPr bwMode="auto">
        <a:xfrm>
          <a:off x="323850" y="10801351"/>
          <a:ext cx="6172200" cy="933450"/>
        </a:xfrm>
        <a:prstGeom prst="rect">
          <a:avLst/>
        </a:prstGeom>
        <a:solidFill>
          <a:srgbClr val="FFCC99"/>
        </a:solidFill>
        <a:ln w="22225">
          <a:solidFill>
            <a:srgbClr val="000000"/>
          </a:solidFill>
          <a:miter lim="800000"/>
          <a:headEnd/>
          <a:tailEnd/>
        </a:ln>
      </xdr:spPr>
      <xdr:txBody>
        <a:bodyPr vertOverflow="clip" wrap="square" lIns="36576" tIns="18288" rIns="0" bIns="18288" anchor="ctr" upright="1"/>
        <a:lstStyle/>
        <a:p>
          <a:pPr algn="l" rtl="0">
            <a:lnSpc>
              <a:spcPts val="1500"/>
            </a:lnSpc>
            <a:defRPr sz="1000"/>
          </a:pPr>
          <a:r>
            <a:rPr lang="en-US" altLang="ja-JP" sz="1200" b="0" i="0" u="none" strike="noStrike" baseline="0">
              <a:solidFill>
                <a:schemeClr val="tx1"/>
              </a:solidFill>
              <a:latin typeface="HG丸ｺﾞｼｯｸM-PRO"/>
              <a:ea typeface="HG丸ｺﾞｼｯｸM-PRO"/>
            </a:rPr>
            <a:t>【</a:t>
          </a:r>
          <a:r>
            <a:rPr lang="ja-JP" altLang="en-US" sz="1200" b="0" i="0" u="none" strike="noStrike" baseline="0">
              <a:solidFill>
                <a:schemeClr val="tx1"/>
              </a:solidFill>
              <a:latin typeface="HG丸ｺﾞｼｯｸM-PRO"/>
              <a:ea typeface="HG丸ｺﾞｼｯｸM-PRO"/>
            </a:rPr>
            <a:t>費用額（</a:t>
          </a:r>
          <a:r>
            <a:rPr lang="en-US" altLang="ja-JP" sz="1200" b="0" i="0" u="none" strike="noStrike" baseline="0">
              <a:solidFill>
                <a:schemeClr val="tx1"/>
              </a:solidFill>
              <a:latin typeface="HG丸ｺﾞｼｯｸM-PRO"/>
              <a:ea typeface="HG丸ｺﾞｼｯｸM-PRO"/>
            </a:rPr>
            <a:t>10</a:t>
          </a:r>
          <a:r>
            <a:rPr lang="ja-JP" altLang="en-US" sz="1200" b="0" i="0" u="none" strike="noStrike" baseline="0">
              <a:solidFill>
                <a:schemeClr val="tx1"/>
              </a:solidFill>
              <a:latin typeface="HG丸ｺﾞｼｯｸM-PRO"/>
              <a:ea typeface="HG丸ｺﾞｼｯｸM-PRO"/>
            </a:rPr>
            <a:t>割分）の計算</a:t>
          </a:r>
          <a:r>
            <a:rPr lang="en-US" altLang="ja-JP" sz="1200" b="0" i="0" u="none" strike="noStrike" baseline="0">
              <a:solidFill>
                <a:schemeClr val="tx1"/>
              </a:solidFill>
              <a:latin typeface="HG丸ｺﾞｼｯｸM-PRO"/>
              <a:ea typeface="HG丸ｺﾞｼｯｸM-PRO"/>
            </a:rPr>
            <a:t>】</a:t>
          </a:r>
        </a:p>
        <a:p>
          <a:pPr algn="l" rtl="0">
            <a:lnSpc>
              <a:spcPts val="1300"/>
            </a:lnSpc>
            <a:defRPr sz="1000"/>
          </a:pPr>
          <a:r>
            <a:rPr lang="ja-JP" altLang="en-US" sz="1050" b="1" i="0" u="sng" strike="noStrike" baseline="0">
              <a:solidFill>
                <a:schemeClr val="tx1"/>
              </a:solidFill>
              <a:latin typeface="HG丸ｺﾞｼｯｸM-PRO"/>
              <a:ea typeface="HG丸ｺﾞｼｯｸM-PRO"/>
            </a:rPr>
            <a:t>費　用　額　＝</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単位数</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一単位の単価（端数は切り捨て）</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　</a:t>
          </a:r>
        </a:p>
        <a:p>
          <a:pPr algn="l" rtl="0">
            <a:lnSpc>
              <a:spcPts val="1300"/>
            </a:lnSpc>
            <a:defRPr sz="1000"/>
          </a:pP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利用者負担額（１割の場合）の計算</a:t>
          </a: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　</a:t>
          </a:r>
        </a:p>
        <a:p>
          <a:pPr algn="l" rtl="0">
            <a:lnSpc>
              <a:spcPts val="1300"/>
            </a:lnSpc>
            <a:defRPr sz="1000"/>
          </a:pPr>
          <a:r>
            <a:rPr lang="ja-JP" altLang="en-US" sz="1050" b="1" i="0" u="sng" strike="noStrike" baseline="0">
              <a:solidFill>
                <a:schemeClr val="tx1"/>
              </a:solidFill>
              <a:latin typeface="HG丸ｺﾞｼｯｸM-PRO"/>
              <a:ea typeface="HG丸ｺﾞｼｯｸM-PRO"/>
            </a:rPr>
            <a:t>利用者負担額＝</a:t>
          </a:r>
          <a:r>
            <a:rPr lang="en-US" altLang="ja-JP" sz="1050" b="1" i="0" u="sng" strike="noStrike" baseline="0">
              <a:solidFill>
                <a:schemeClr val="tx1"/>
              </a:solidFill>
              <a:latin typeface="HG丸ｺﾞｼｯｸM-PRO"/>
              <a:ea typeface="HG丸ｺﾞｼｯｸM-PRO"/>
            </a:rPr>
            <a:t>【10</a:t>
          </a:r>
          <a:r>
            <a:rPr lang="ja-JP" altLang="en-US" sz="1050" b="1" i="0" u="sng" strike="noStrike" baseline="0">
              <a:solidFill>
                <a:schemeClr val="tx1"/>
              </a:solidFill>
              <a:latin typeface="HG丸ｺﾞｼｯｸM-PRO"/>
              <a:ea typeface="HG丸ｺﾞｼｯｸM-PRO"/>
            </a:rPr>
            <a:t>割分の額－（</a:t>
          </a:r>
          <a:r>
            <a:rPr lang="en-US" altLang="ja-JP" sz="1050" b="1" i="0" u="sng" strike="noStrike" baseline="0">
              <a:solidFill>
                <a:schemeClr val="tx1"/>
              </a:solidFill>
              <a:latin typeface="HG丸ｺﾞｼｯｸM-PRO"/>
              <a:ea typeface="HG丸ｺﾞｼｯｸM-PRO"/>
            </a:rPr>
            <a:t>10</a:t>
          </a:r>
          <a:r>
            <a:rPr lang="ja-JP" altLang="en-US" sz="1050" b="1" i="0" u="sng" strike="noStrike" baseline="0">
              <a:solidFill>
                <a:schemeClr val="tx1"/>
              </a:solidFill>
              <a:latin typeface="HG丸ｺﾞｼｯｸM-PRO"/>
              <a:ea typeface="HG丸ｺﾞｼｯｸM-PRO"/>
            </a:rPr>
            <a:t>割分の額</a:t>
          </a:r>
          <a:r>
            <a:rPr lang="en-US" altLang="ja-JP" sz="1050" b="1" i="0" u="sng" strike="noStrike" baseline="0">
              <a:solidFill>
                <a:schemeClr val="tx1"/>
              </a:solidFill>
              <a:latin typeface="HG丸ｺﾞｼｯｸM-PRO"/>
              <a:ea typeface="HG丸ｺﾞｼｯｸM-PRO"/>
            </a:rPr>
            <a:t>×0.9</a:t>
          </a:r>
          <a:r>
            <a:rPr lang="ja-JP" altLang="en-US" sz="1050" b="1" i="0" u="sng" strike="noStrike" baseline="0">
              <a:solidFill>
                <a:schemeClr val="tx1"/>
              </a:solidFill>
              <a:latin typeface="HG丸ｺﾞｼｯｸM-PRO"/>
              <a:ea typeface="HG丸ｺﾞｼｯｸM-PRO"/>
            </a:rPr>
            <a:t>（</a:t>
          </a:r>
          <a:r>
            <a:rPr lang="en-US" altLang="ja-JP" sz="1050" b="1" i="0" u="sng" strike="noStrike" baseline="0">
              <a:solidFill>
                <a:schemeClr val="tx1"/>
              </a:solidFill>
              <a:latin typeface="HG丸ｺﾞｼｯｸM-PRO"/>
              <a:ea typeface="HG丸ｺﾞｼｯｸM-PRO"/>
            </a:rPr>
            <a:t>1</a:t>
          </a:r>
          <a:r>
            <a:rPr lang="ja-JP" altLang="en-US" sz="1050" b="1" i="0" u="sng" strike="noStrike" baseline="0">
              <a:solidFill>
                <a:schemeClr val="tx1"/>
              </a:solidFill>
              <a:latin typeface="HG丸ｺﾞｼｯｸM-PRO"/>
              <a:ea typeface="HG丸ｺﾞｼｯｸM-PRO"/>
            </a:rPr>
            <a:t>円未満切り捨て</a:t>
          </a:r>
          <a:r>
            <a:rPr lang="en-US" altLang="ja-JP" sz="1050" b="1" i="0" u="sng" strike="noStrike" baseline="0">
              <a:solidFill>
                <a:schemeClr val="tx1"/>
              </a:solidFill>
              <a:latin typeface="HG丸ｺﾞｼｯｸM-PRO"/>
              <a:ea typeface="HG丸ｺﾞｼｯｸM-PRO"/>
            </a:rPr>
            <a:t>】</a:t>
          </a:r>
        </a:p>
        <a:p>
          <a:pPr algn="l" rtl="0">
            <a:lnSpc>
              <a:spcPts val="1500"/>
            </a:lnSpc>
            <a:defRPr sz="1000"/>
          </a:pPr>
          <a:endParaRPr lang="en-US" altLang="ja-JP" sz="1200" b="1" i="0" u="sng" strike="noStrike" baseline="0">
            <a:solidFill>
              <a:srgbClr val="FF0000"/>
            </a:solidFill>
            <a:latin typeface="HG丸ｺﾞｼｯｸM-PRO"/>
            <a:ea typeface="HG丸ｺﾞｼｯｸM-PRO"/>
          </a:endParaRPr>
        </a:p>
        <a:p>
          <a:pPr algn="l" rtl="0">
            <a:lnSpc>
              <a:spcPts val="1400"/>
            </a:lnSpc>
            <a:defRPr sz="1000"/>
          </a:pPr>
          <a:endParaRPr lang="en-US" altLang="ja-JP" sz="1200" b="1" i="0" u="sng" strike="noStrike" baseline="0">
            <a:solidFill>
              <a:srgbClr val="FF0000"/>
            </a:solidFill>
            <a:latin typeface="HG丸ｺﾞｼｯｸM-PRO"/>
            <a:ea typeface="HG丸ｺﾞｼｯｸM-PRO"/>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66676</xdr:colOff>
      <xdr:row>2</xdr:row>
      <xdr:rowOff>314325</xdr:rowOff>
    </xdr:from>
    <xdr:to>
      <xdr:col>4</xdr:col>
      <xdr:colOff>1295401</xdr:colOff>
      <xdr:row>2</xdr:row>
      <xdr:rowOff>1219200</xdr:rowOff>
    </xdr:to>
    <xdr:sp macro="" textlink="">
      <xdr:nvSpPr>
        <xdr:cNvPr id="2" name="Rectangle 10">
          <a:extLst>
            <a:ext uri="{FF2B5EF4-FFF2-40B4-BE49-F238E27FC236}">
              <a16:creationId xmlns:a16="http://schemas.microsoft.com/office/drawing/2014/main" id="{71DC02A2-BF46-4CEA-9F66-F8580F00C489}"/>
            </a:ext>
          </a:extLst>
        </xdr:cNvPr>
        <xdr:cNvSpPr>
          <a:spLocks noChangeArrowheads="1"/>
        </xdr:cNvSpPr>
      </xdr:nvSpPr>
      <xdr:spPr bwMode="auto">
        <a:xfrm>
          <a:off x="152401" y="1209675"/>
          <a:ext cx="6343650" cy="904875"/>
        </a:xfrm>
        <a:prstGeom prst="rect">
          <a:avLst/>
        </a:prstGeom>
        <a:solidFill>
          <a:srgbClr val="FFCC99"/>
        </a:solidFill>
        <a:ln w="22225">
          <a:solidFill>
            <a:srgbClr val="000000"/>
          </a:solidFill>
          <a:miter lim="800000"/>
          <a:headEnd/>
          <a:tailEnd/>
        </a:ln>
      </xdr:spPr>
      <xdr:txBody>
        <a:bodyPr vertOverflow="clip" wrap="square" lIns="36576" tIns="18288" rIns="0" bIns="18288" anchor="ctr" upright="1"/>
        <a:lstStyle/>
        <a:p>
          <a:pPr algn="l" rtl="0">
            <a:lnSpc>
              <a:spcPts val="1300"/>
            </a:lnSpc>
            <a:defRPr sz="1000"/>
          </a:pP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費用額（</a:t>
          </a:r>
          <a:r>
            <a:rPr lang="en-US" altLang="ja-JP" sz="1050" b="0" i="0" u="none" strike="noStrike" baseline="0">
              <a:solidFill>
                <a:schemeClr val="tx1"/>
              </a:solidFill>
              <a:latin typeface="HG丸ｺﾞｼｯｸM-PRO"/>
              <a:ea typeface="HG丸ｺﾞｼｯｸM-PRO"/>
            </a:rPr>
            <a:t>10</a:t>
          </a:r>
          <a:r>
            <a:rPr lang="ja-JP" altLang="en-US" sz="1050" b="0" i="0" u="none" strike="noStrike" baseline="0">
              <a:solidFill>
                <a:schemeClr val="tx1"/>
              </a:solidFill>
              <a:latin typeface="HG丸ｺﾞｼｯｸM-PRO"/>
              <a:ea typeface="HG丸ｺﾞｼｯｸM-PRO"/>
            </a:rPr>
            <a:t>割分）の計算</a:t>
          </a:r>
          <a:r>
            <a:rPr lang="en-US" altLang="ja-JP" sz="1050" b="0" i="0" u="none" strike="noStrike" baseline="0">
              <a:solidFill>
                <a:schemeClr val="tx1"/>
              </a:solidFill>
              <a:latin typeface="HG丸ｺﾞｼｯｸM-PRO"/>
              <a:ea typeface="HG丸ｺﾞｼｯｸM-PRO"/>
            </a:rPr>
            <a:t>】</a:t>
          </a:r>
        </a:p>
        <a:p>
          <a:pPr algn="l" rtl="0">
            <a:lnSpc>
              <a:spcPts val="1300"/>
            </a:lnSpc>
            <a:defRPr sz="1000"/>
          </a:pPr>
          <a:r>
            <a:rPr lang="ja-JP" altLang="en-US" sz="1050" b="1" i="0" u="sng" strike="noStrike" baseline="0">
              <a:solidFill>
                <a:schemeClr val="tx1"/>
              </a:solidFill>
              <a:latin typeface="HG丸ｺﾞｼｯｸM-PRO"/>
              <a:ea typeface="HG丸ｺﾞｼｯｸM-PRO"/>
            </a:rPr>
            <a:t>費　用　額　＝</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単位数</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一単位の単価（端数は切り捨て）</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　</a:t>
          </a:r>
        </a:p>
        <a:p>
          <a:pPr algn="l" rtl="0">
            <a:lnSpc>
              <a:spcPts val="1300"/>
            </a:lnSpc>
            <a:defRPr sz="1000"/>
          </a:pP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利用者負担額（１割の場合）の計算</a:t>
          </a: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　</a:t>
          </a:r>
        </a:p>
        <a:p>
          <a:pPr algn="l" rtl="0">
            <a:lnSpc>
              <a:spcPts val="1300"/>
            </a:lnSpc>
            <a:defRPr sz="1000"/>
          </a:pPr>
          <a:r>
            <a:rPr lang="ja-JP" altLang="en-US" sz="1050" b="1" i="0" u="sng" strike="noStrike" baseline="0">
              <a:solidFill>
                <a:schemeClr val="tx1"/>
              </a:solidFill>
              <a:latin typeface="HG丸ｺﾞｼｯｸM-PRO"/>
              <a:ea typeface="HG丸ｺﾞｼｯｸM-PRO"/>
            </a:rPr>
            <a:t>利用者負担額＝</a:t>
          </a:r>
          <a:r>
            <a:rPr lang="en-US" altLang="ja-JP" sz="1050" b="1" i="0" u="sng" strike="noStrike" baseline="0">
              <a:solidFill>
                <a:schemeClr val="tx1"/>
              </a:solidFill>
              <a:latin typeface="HG丸ｺﾞｼｯｸM-PRO"/>
              <a:ea typeface="HG丸ｺﾞｼｯｸM-PRO"/>
            </a:rPr>
            <a:t>【10</a:t>
          </a:r>
          <a:r>
            <a:rPr lang="ja-JP" altLang="en-US" sz="1050" b="1" i="0" u="sng" strike="noStrike" baseline="0">
              <a:solidFill>
                <a:schemeClr val="tx1"/>
              </a:solidFill>
              <a:latin typeface="HG丸ｺﾞｼｯｸM-PRO"/>
              <a:ea typeface="HG丸ｺﾞｼｯｸM-PRO"/>
            </a:rPr>
            <a:t>割分の額－（</a:t>
          </a:r>
          <a:r>
            <a:rPr lang="en-US" altLang="ja-JP" sz="1050" b="1" i="0" u="sng" strike="noStrike" baseline="0">
              <a:solidFill>
                <a:schemeClr val="tx1"/>
              </a:solidFill>
              <a:latin typeface="HG丸ｺﾞｼｯｸM-PRO"/>
              <a:ea typeface="HG丸ｺﾞｼｯｸM-PRO"/>
            </a:rPr>
            <a:t>10</a:t>
          </a:r>
          <a:r>
            <a:rPr lang="ja-JP" altLang="en-US" sz="1050" b="1" i="0" u="sng" strike="noStrike" baseline="0">
              <a:solidFill>
                <a:schemeClr val="tx1"/>
              </a:solidFill>
              <a:latin typeface="HG丸ｺﾞｼｯｸM-PRO"/>
              <a:ea typeface="HG丸ｺﾞｼｯｸM-PRO"/>
            </a:rPr>
            <a:t>割分の額</a:t>
          </a:r>
          <a:r>
            <a:rPr lang="en-US" altLang="ja-JP" sz="1050" b="1" i="0" u="sng" strike="noStrike" baseline="0">
              <a:solidFill>
                <a:schemeClr val="tx1"/>
              </a:solidFill>
              <a:latin typeface="HG丸ｺﾞｼｯｸM-PRO"/>
              <a:ea typeface="HG丸ｺﾞｼｯｸM-PRO"/>
            </a:rPr>
            <a:t>×0.9</a:t>
          </a:r>
          <a:r>
            <a:rPr lang="ja-JP" altLang="en-US" sz="1050" b="1" i="0" u="sng" strike="noStrike" baseline="0">
              <a:solidFill>
                <a:schemeClr val="tx1"/>
              </a:solidFill>
              <a:latin typeface="HG丸ｺﾞｼｯｸM-PRO"/>
              <a:ea typeface="HG丸ｺﾞｼｯｸM-PRO"/>
            </a:rPr>
            <a:t>（</a:t>
          </a:r>
          <a:r>
            <a:rPr lang="en-US" altLang="ja-JP" sz="1050" b="1" i="0" u="sng" strike="noStrike" baseline="0">
              <a:solidFill>
                <a:schemeClr val="tx1"/>
              </a:solidFill>
              <a:latin typeface="HG丸ｺﾞｼｯｸM-PRO"/>
              <a:ea typeface="HG丸ｺﾞｼｯｸM-PRO"/>
            </a:rPr>
            <a:t>1</a:t>
          </a:r>
          <a:r>
            <a:rPr lang="ja-JP" altLang="en-US" sz="1050" b="1" i="0" u="sng" strike="noStrike" baseline="0">
              <a:solidFill>
                <a:schemeClr val="tx1"/>
              </a:solidFill>
              <a:latin typeface="HG丸ｺﾞｼｯｸM-PRO"/>
              <a:ea typeface="HG丸ｺﾞｼｯｸM-PRO"/>
            </a:rPr>
            <a:t>円未満切り捨て）</a:t>
          </a:r>
          <a:r>
            <a:rPr lang="en-US" altLang="ja-JP" sz="1050" b="1" i="0" u="sng" strike="noStrike" baseline="0">
              <a:solidFill>
                <a:schemeClr val="tx1"/>
              </a:solidFill>
              <a:latin typeface="HG丸ｺﾞｼｯｸM-PRO"/>
              <a:ea typeface="HG丸ｺﾞｼｯｸM-PRO"/>
            </a:rPr>
            <a:t>】</a:t>
          </a:r>
        </a:p>
        <a:p>
          <a:pPr algn="l" rtl="0">
            <a:lnSpc>
              <a:spcPts val="1500"/>
            </a:lnSpc>
            <a:defRPr sz="1000"/>
          </a:pPr>
          <a:endParaRPr lang="en-US" altLang="ja-JP" sz="1200" b="1" i="0" u="sng" strike="noStrike" baseline="0">
            <a:solidFill>
              <a:srgbClr val="FF0000"/>
            </a:solidFill>
            <a:latin typeface="HG丸ｺﾞｼｯｸM-PRO"/>
            <a:ea typeface="HG丸ｺﾞｼｯｸM-PRO"/>
          </a:endParaRPr>
        </a:p>
        <a:p>
          <a:pPr algn="l" rtl="0">
            <a:lnSpc>
              <a:spcPts val="1400"/>
            </a:lnSpc>
            <a:defRPr sz="1000"/>
          </a:pPr>
          <a:endParaRPr lang="en-US" altLang="ja-JP" sz="1200" b="1" i="0" u="sng" strike="noStrike" baseline="0">
            <a:solidFill>
              <a:srgbClr val="FF0000"/>
            </a:solidFill>
            <a:latin typeface="HG丸ｺﾞｼｯｸM-PRO"/>
            <a:ea typeface="HG丸ｺﾞｼｯｸM-PRO"/>
          </a:endParaRPr>
        </a:p>
      </xdr:txBody>
    </xdr:sp>
    <xdr:clientData/>
  </xdr:twoCellAnchor>
  <xdr:twoCellAnchor>
    <xdr:from>
      <xdr:col>1</xdr:col>
      <xdr:colOff>238125</xdr:colOff>
      <xdr:row>41</xdr:row>
      <xdr:rowOff>228601</xdr:rowOff>
    </xdr:from>
    <xdr:to>
      <xdr:col>5</xdr:col>
      <xdr:colOff>0</xdr:colOff>
      <xdr:row>41</xdr:row>
      <xdr:rowOff>1162051</xdr:rowOff>
    </xdr:to>
    <xdr:sp macro="" textlink="">
      <xdr:nvSpPr>
        <xdr:cNvPr id="3" name="Rectangle 10">
          <a:extLst>
            <a:ext uri="{FF2B5EF4-FFF2-40B4-BE49-F238E27FC236}">
              <a16:creationId xmlns:a16="http://schemas.microsoft.com/office/drawing/2014/main" id="{29423158-5F7F-4786-8C3B-6D1C2187E3D5}"/>
            </a:ext>
          </a:extLst>
        </xdr:cNvPr>
        <xdr:cNvSpPr>
          <a:spLocks noChangeArrowheads="1"/>
        </xdr:cNvSpPr>
      </xdr:nvSpPr>
      <xdr:spPr bwMode="auto">
        <a:xfrm>
          <a:off x="323850" y="10801351"/>
          <a:ext cx="6172200" cy="933450"/>
        </a:xfrm>
        <a:prstGeom prst="rect">
          <a:avLst/>
        </a:prstGeom>
        <a:solidFill>
          <a:srgbClr val="FFCC99"/>
        </a:solidFill>
        <a:ln w="22225">
          <a:solidFill>
            <a:srgbClr val="000000"/>
          </a:solidFill>
          <a:miter lim="800000"/>
          <a:headEnd/>
          <a:tailEnd/>
        </a:ln>
      </xdr:spPr>
      <xdr:txBody>
        <a:bodyPr vertOverflow="clip" wrap="square" lIns="36576" tIns="18288" rIns="0" bIns="18288" anchor="ctr" upright="1"/>
        <a:lstStyle/>
        <a:p>
          <a:pPr algn="l" rtl="0">
            <a:lnSpc>
              <a:spcPts val="1500"/>
            </a:lnSpc>
            <a:defRPr sz="1000"/>
          </a:pPr>
          <a:r>
            <a:rPr lang="en-US" altLang="ja-JP" sz="1200" b="0" i="0" u="none" strike="noStrike" baseline="0">
              <a:solidFill>
                <a:schemeClr val="tx1"/>
              </a:solidFill>
              <a:latin typeface="HG丸ｺﾞｼｯｸM-PRO"/>
              <a:ea typeface="HG丸ｺﾞｼｯｸM-PRO"/>
            </a:rPr>
            <a:t>【</a:t>
          </a:r>
          <a:r>
            <a:rPr lang="ja-JP" altLang="en-US" sz="1200" b="0" i="0" u="none" strike="noStrike" baseline="0">
              <a:solidFill>
                <a:schemeClr val="tx1"/>
              </a:solidFill>
              <a:latin typeface="HG丸ｺﾞｼｯｸM-PRO"/>
              <a:ea typeface="HG丸ｺﾞｼｯｸM-PRO"/>
            </a:rPr>
            <a:t>費用額（</a:t>
          </a:r>
          <a:r>
            <a:rPr lang="en-US" altLang="ja-JP" sz="1200" b="0" i="0" u="none" strike="noStrike" baseline="0">
              <a:solidFill>
                <a:schemeClr val="tx1"/>
              </a:solidFill>
              <a:latin typeface="HG丸ｺﾞｼｯｸM-PRO"/>
              <a:ea typeface="HG丸ｺﾞｼｯｸM-PRO"/>
            </a:rPr>
            <a:t>10</a:t>
          </a:r>
          <a:r>
            <a:rPr lang="ja-JP" altLang="en-US" sz="1200" b="0" i="0" u="none" strike="noStrike" baseline="0">
              <a:solidFill>
                <a:schemeClr val="tx1"/>
              </a:solidFill>
              <a:latin typeface="HG丸ｺﾞｼｯｸM-PRO"/>
              <a:ea typeface="HG丸ｺﾞｼｯｸM-PRO"/>
            </a:rPr>
            <a:t>割分）の計算</a:t>
          </a:r>
          <a:r>
            <a:rPr lang="en-US" altLang="ja-JP" sz="1200" b="0" i="0" u="none" strike="noStrike" baseline="0">
              <a:solidFill>
                <a:schemeClr val="tx1"/>
              </a:solidFill>
              <a:latin typeface="HG丸ｺﾞｼｯｸM-PRO"/>
              <a:ea typeface="HG丸ｺﾞｼｯｸM-PRO"/>
            </a:rPr>
            <a:t>】</a:t>
          </a:r>
        </a:p>
        <a:p>
          <a:pPr algn="l" rtl="0">
            <a:lnSpc>
              <a:spcPts val="1300"/>
            </a:lnSpc>
            <a:defRPr sz="1000"/>
          </a:pPr>
          <a:r>
            <a:rPr lang="ja-JP" altLang="en-US" sz="1050" b="1" i="0" u="sng" strike="noStrike" baseline="0">
              <a:solidFill>
                <a:schemeClr val="tx1"/>
              </a:solidFill>
              <a:latin typeface="HG丸ｺﾞｼｯｸM-PRO"/>
              <a:ea typeface="HG丸ｺﾞｼｯｸM-PRO"/>
            </a:rPr>
            <a:t>費　用　額　＝</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単位数</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一単位の単価（端数は切り捨て）</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　</a:t>
          </a:r>
        </a:p>
        <a:p>
          <a:pPr algn="l" rtl="0">
            <a:lnSpc>
              <a:spcPts val="1300"/>
            </a:lnSpc>
            <a:defRPr sz="1000"/>
          </a:pP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利用者負担額（１割の場合）の計算</a:t>
          </a: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　</a:t>
          </a:r>
        </a:p>
        <a:p>
          <a:pPr algn="l" rtl="0">
            <a:lnSpc>
              <a:spcPts val="1300"/>
            </a:lnSpc>
            <a:defRPr sz="1000"/>
          </a:pPr>
          <a:r>
            <a:rPr lang="ja-JP" altLang="en-US" sz="1050" b="1" i="0" u="sng" strike="noStrike" baseline="0">
              <a:solidFill>
                <a:schemeClr val="tx1"/>
              </a:solidFill>
              <a:latin typeface="HG丸ｺﾞｼｯｸM-PRO"/>
              <a:ea typeface="HG丸ｺﾞｼｯｸM-PRO"/>
            </a:rPr>
            <a:t>利用者負担額＝</a:t>
          </a:r>
          <a:r>
            <a:rPr lang="en-US" altLang="ja-JP" sz="1050" b="1" i="0" u="sng" strike="noStrike" baseline="0">
              <a:solidFill>
                <a:schemeClr val="tx1"/>
              </a:solidFill>
              <a:latin typeface="HG丸ｺﾞｼｯｸM-PRO"/>
              <a:ea typeface="HG丸ｺﾞｼｯｸM-PRO"/>
            </a:rPr>
            <a:t>【10</a:t>
          </a:r>
          <a:r>
            <a:rPr lang="ja-JP" altLang="en-US" sz="1050" b="1" i="0" u="sng" strike="noStrike" baseline="0">
              <a:solidFill>
                <a:schemeClr val="tx1"/>
              </a:solidFill>
              <a:latin typeface="HG丸ｺﾞｼｯｸM-PRO"/>
              <a:ea typeface="HG丸ｺﾞｼｯｸM-PRO"/>
            </a:rPr>
            <a:t>割分の額－（</a:t>
          </a:r>
          <a:r>
            <a:rPr lang="en-US" altLang="ja-JP" sz="1050" b="1" i="0" u="sng" strike="noStrike" baseline="0">
              <a:solidFill>
                <a:schemeClr val="tx1"/>
              </a:solidFill>
              <a:latin typeface="HG丸ｺﾞｼｯｸM-PRO"/>
              <a:ea typeface="HG丸ｺﾞｼｯｸM-PRO"/>
            </a:rPr>
            <a:t>10</a:t>
          </a:r>
          <a:r>
            <a:rPr lang="ja-JP" altLang="en-US" sz="1050" b="1" i="0" u="sng" strike="noStrike" baseline="0">
              <a:solidFill>
                <a:schemeClr val="tx1"/>
              </a:solidFill>
              <a:latin typeface="HG丸ｺﾞｼｯｸM-PRO"/>
              <a:ea typeface="HG丸ｺﾞｼｯｸM-PRO"/>
            </a:rPr>
            <a:t>割分の額</a:t>
          </a:r>
          <a:r>
            <a:rPr lang="en-US" altLang="ja-JP" sz="1050" b="1" i="0" u="sng" strike="noStrike" baseline="0">
              <a:solidFill>
                <a:schemeClr val="tx1"/>
              </a:solidFill>
              <a:latin typeface="HG丸ｺﾞｼｯｸM-PRO"/>
              <a:ea typeface="HG丸ｺﾞｼｯｸM-PRO"/>
            </a:rPr>
            <a:t>×0.9</a:t>
          </a:r>
          <a:r>
            <a:rPr lang="ja-JP" altLang="en-US" sz="1050" b="1" i="0" u="sng" strike="noStrike" baseline="0">
              <a:solidFill>
                <a:schemeClr val="tx1"/>
              </a:solidFill>
              <a:latin typeface="HG丸ｺﾞｼｯｸM-PRO"/>
              <a:ea typeface="HG丸ｺﾞｼｯｸM-PRO"/>
            </a:rPr>
            <a:t>（</a:t>
          </a:r>
          <a:r>
            <a:rPr lang="en-US" altLang="ja-JP" sz="1050" b="1" i="0" u="sng" strike="noStrike" baseline="0">
              <a:solidFill>
                <a:schemeClr val="tx1"/>
              </a:solidFill>
              <a:latin typeface="HG丸ｺﾞｼｯｸM-PRO"/>
              <a:ea typeface="HG丸ｺﾞｼｯｸM-PRO"/>
            </a:rPr>
            <a:t>1</a:t>
          </a:r>
          <a:r>
            <a:rPr lang="ja-JP" altLang="en-US" sz="1050" b="1" i="0" u="sng" strike="noStrike" baseline="0">
              <a:solidFill>
                <a:schemeClr val="tx1"/>
              </a:solidFill>
              <a:latin typeface="HG丸ｺﾞｼｯｸM-PRO"/>
              <a:ea typeface="HG丸ｺﾞｼｯｸM-PRO"/>
            </a:rPr>
            <a:t>円未満切り捨て</a:t>
          </a:r>
          <a:r>
            <a:rPr lang="en-US" altLang="ja-JP" sz="1050" b="1" i="0" u="sng" strike="noStrike" baseline="0">
              <a:solidFill>
                <a:schemeClr val="tx1"/>
              </a:solidFill>
              <a:latin typeface="HG丸ｺﾞｼｯｸM-PRO"/>
              <a:ea typeface="HG丸ｺﾞｼｯｸM-PRO"/>
            </a:rPr>
            <a:t>】</a:t>
          </a:r>
        </a:p>
        <a:p>
          <a:pPr algn="l" rtl="0">
            <a:lnSpc>
              <a:spcPts val="1500"/>
            </a:lnSpc>
            <a:defRPr sz="1000"/>
          </a:pPr>
          <a:endParaRPr lang="en-US" altLang="ja-JP" sz="1200" b="1" i="0" u="sng" strike="noStrike" baseline="0">
            <a:solidFill>
              <a:srgbClr val="FF0000"/>
            </a:solidFill>
            <a:latin typeface="HG丸ｺﾞｼｯｸM-PRO"/>
            <a:ea typeface="HG丸ｺﾞｼｯｸM-PRO"/>
          </a:endParaRPr>
        </a:p>
        <a:p>
          <a:pPr algn="l" rtl="0">
            <a:lnSpc>
              <a:spcPts val="1400"/>
            </a:lnSpc>
            <a:defRPr sz="1000"/>
          </a:pPr>
          <a:endParaRPr lang="en-US" altLang="ja-JP" sz="1200" b="1" i="0" u="sng" strike="noStrike" baseline="0">
            <a:solidFill>
              <a:srgbClr val="FF0000"/>
            </a:solidFill>
            <a:latin typeface="HG丸ｺﾞｼｯｸM-PRO"/>
            <a:ea typeface="HG丸ｺﾞｼｯｸM-PRO"/>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66676</xdr:colOff>
      <xdr:row>2</xdr:row>
      <xdr:rowOff>314325</xdr:rowOff>
    </xdr:from>
    <xdr:to>
      <xdr:col>4</xdr:col>
      <xdr:colOff>1295401</xdr:colOff>
      <xdr:row>2</xdr:row>
      <xdr:rowOff>1219200</xdr:rowOff>
    </xdr:to>
    <xdr:sp macro="" textlink="">
      <xdr:nvSpPr>
        <xdr:cNvPr id="2" name="Rectangle 10">
          <a:extLst>
            <a:ext uri="{FF2B5EF4-FFF2-40B4-BE49-F238E27FC236}">
              <a16:creationId xmlns:a16="http://schemas.microsoft.com/office/drawing/2014/main" id="{F3DBDDB8-9922-43B1-80EB-EFA225170EDC}"/>
            </a:ext>
          </a:extLst>
        </xdr:cNvPr>
        <xdr:cNvSpPr>
          <a:spLocks noChangeArrowheads="1"/>
        </xdr:cNvSpPr>
      </xdr:nvSpPr>
      <xdr:spPr bwMode="auto">
        <a:xfrm>
          <a:off x="152401" y="1123950"/>
          <a:ext cx="6343650" cy="904875"/>
        </a:xfrm>
        <a:prstGeom prst="rect">
          <a:avLst/>
        </a:prstGeom>
        <a:solidFill>
          <a:srgbClr val="FFCC99"/>
        </a:solidFill>
        <a:ln w="22225">
          <a:solidFill>
            <a:srgbClr val="000000"/>
          </a:solidFill>
          <a:miter lim="800000"/>
          <a:headEnd/>
          <a:tailEnd/>
        </a:ln>
      </xdr:spPr>
      <xdr:txBody>
        <a:bodyPr vertOverflow="clip" wrap="square" lIns="36576" tIns="18288" rIns="0" bIns="18288" anchor="ctr" upright="1"/>
        <a:lstStyle/>
        <a:p>
          <a:pPr algn="l" rtl="0">
            <a:lnSpc>
              <a:spcPts val="1300"/>
            </a:lnSpc>
            <a:defRPr sz="1000"/>
          </a:pP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費用額（</a:t>
          </a:r>
          <a:r>
            <a:rPr lang="en-US" altLang="ja-JP" sz="1050" b="0" i="0" u="none" strike="noStrike" baseline="0">
              <a:solidFill>
                <a:schemeClr val="tx1"/>
              </a:solidFill>
              <a:latin typeface="HG丸ｺﾞｼｯｸM-PRO"/>
              <a:ea typeface="HG丸ｺﾞｼｯｸM-PRO"/>
            </a:rPr>
            <a:t>10</a:t>
          </a:r>
          <a:r>
            <a:rPr lang="ja-JP" altLang="en-US" sz="1050" b="0" i="0" u="none" strike="noStrike" baseline="0">
              <a:solidFill>
                <a:schemeClr val="tx1"/>
              </a:solidFill>
              <a:latin typeface="HG丸ｺﾞｼｯｸM-PRO"/>
              <a:ea typeface="HG丸ｺﾞｼｯｸM-PRO"/>
            </a:rPr>
            <a:t>割分）の計算</a:t>
          </a:r>
          <a:r>
            <a:rPr lang="en-US" altLang="ja-JP" sz="1050" b="0" i="0" u="none" strike="noStrike" baseline="0">
              <a:solidFill>
                <a:schemeClr val="tx1"/>
              </a:solidFill>
              <a:latin typeface="HG丸ｺﾞｼｯｸM-PRO"/>
              <a:ea typeface="HG丸ｺﾞｼｯｸM-PRO"/>
            </a:rPr>
            <a:t>】</a:t>
          </a:r>
        </a:p>
        <a:p>
          <a:pPr algn="l" rtl="0">
            <a:lnSpc>
              <a:spcPts val="1300"/>
            </a:lnSpc>
            <a:defRPr sz="1000"/>
          </a:pPr>
          <a:r>
            <a:rPr lang="ja-JP" altLang="en-US" sz="1050" b="1" i="0" u="sng" strike="noStrike" baseline="0">
              <a:solidFill>
                <a:schemeClr val="tx1"/>
              </a:solidFill>
              <a:latin typeface="HG丸ｺﾞｼｯｸM-PRO"/>
              <a:ea typeface="HG丸ｺﾞｼｯｸM-PRO"/>
            </a:rPr>
            <a:t>費　用　額　＝</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単位数</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一単位の単価（端数は切り捨て）</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　</a:t>
          </a:r>
        </a:p>
        <a:p>
          <a:pPr algn="l" rtl="0">
            <a:lnSpc>
              <a:spcPts val="1300"/>
            </a:lnSpc>
            <a:defRPr sz="1000"/>
          </a:pP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利用者負担額（１割の場合）の計算</a:t>
          </a: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　</a:t>
          </a:r>
        </a:p>
        <a:p>
          <a:pPr algn="l" rtl="0">
            <a:lnSpc>
              <a:spcPts val="1300"/>
            </a:lnSpc>
            <a:defRPr sz="1000"/>
          </a:pPr>
          <a:r>
            <a:rPr lang="ja-JP" altLang="en-US" sz="1050" b="1" i="0" u="sng" strike="noStrike" baseline="0">
              <a:solidFill>
                <a:schemeClr val="tx1"/>
              </a:solidFill>
              <a:latin typeface="HG丸ｺﾞｼｯｸM-PRO"/>
              <a:ea typeface="HG丸ｺﾞｼｯｸM-PRO"/>
            </a:rPr>
            <a:t>利用者負担額＝</a:t>
          </a:r>
          <a:r>
            <a:rPr lang="en-US" altLang="ja-JP" sz="1050" b="1" i="0" u="sng" strike="noStrike" baseline="0">
              <a:solidFill>
                <a:schemeClr val="tx1"/>
              </a:solidFill>
              <a:latin typeface="HG丸ｺﾞｼｯｸM-PRO"/>
              <a:ea typeface="HG丸ｺﾞｼｯｸM-PRO"/>
            </a:rPr>
            <a:t>【10</a:t>
          </a:r>
          <a:r>
            <a:rPr lang="ja-JP" altLang="en-US" sz="1050" b="1" i="0" u="sng" strike="noStrike" baseline="0">
              <a:solidFill>
                <a:schemeClr val="tx1"/>
              </a:solidFill>
              <a:latin typeface="HG丸ｺﾞｼｯｸM-PRO"/>
              <a:ea typeface="HG丸ｺﾞｼｯｸM-PRO"/>
            </a:rPr>
            <a:t>割分の額－（</a:t>
          </a:r>
          <a:r>
            <a:rPr lang="en-US" altLang="ja-JP" sz="1050" b="1" i="0" u="sng" strike="noStrike" baseline="0">
              <a:solidFill>
                <a:schemeClr val="tx1"/>
              </a:solidFill>
              <a:latin typeface="HG丸ｺﾞｼｯｸM-PRO"/>
              <a:ea typeface="HG丸ｺﾞｼｯｸM-PRO"/>
            </a:rPr>
            <a:t>10</a:t>
          </a:r>
          <a:r>
            <a:rPr lang="ja-JP" altLang="en-US" sz="1050" b="1" i="0" u="sng" strike="noStrike" baseline="0">
              <a:solidFill>
                <a:schemeClr val="tx1"/>
              </a:solidFill>
              <a:latin typeface="HG丸ｺﾞｼｯｸM-PRO"/>
              <a:ea typeface="HG丸ｺﾞｼｯｸM-PRO"/>
            </a:rPr>
            <a:t>割分の額</a:t>
          </a:r>
          <a:r>
            <a:rPr lang="en-US" altLang="ja-JP" sz="1050" b="1" i="0" u="sng" strike="noStrike" baseline="0">
              <a:solidFill>
                <a:schemeClr val="tx1"/>
              </a:solidFill>
              <a:latin typeface="HG丸ｺﾞｼｯｸM-PRO"/>
              <a:ea typeface="HG丸ｺﾞｼｯｸM-PRO"/>
            </a:rPr>
            <a:t>×0.9</a:t>
          </a:r>
          <a:r>
            <a:rPr lang="ja-JP" altLang="en-US" sz="1050" b="1" i="0" u="sng" strike="noStrike" baseline="0">
              <a:solidFill>
                <a:schemeClr val="tx1"/>
              </a:solidFill>
              <a:latin typeface="HG丸ｺﾞｼｯｸM-PRO"/>
              <a:ea typeface="HG丸ｺﾞｼｯｸM-PRO"/>
            </a:rPr>
            <a:t>（</a:t>
          </a:r>
          <a:r>
            <a:rPr lang="en-US" altLang="ja-JP" sz="1050" b="1" i="0" u="sng" strike="noStrike" baseline="0">
              <a:solidFill>
                <a:schemeClr val="tx1"/>
              </a:solidFill>
              <a:latin typeface="HG丸ｺﾞｼｯｸM-PRO"/>
              <a:ea typeface="HG丸ｺﾞｼｯｸM-PRO"/>
            </a:rPr>
            <a:t>1</a:t>
          </a:r>
          <a:r>
            <a:rPr lang="ja-JP" altLang="en-US" sz="1050" b="1" i="0" u="sng" strike="noStrike" baseline="0">
              <a:solidFill>
                <a:schemeClr val="tx1"/>
              </a:solidFill>
              <a:latin typeface="HG丸ｺﾞｼｯｸM-PRO"/>
              <a:ea typeface="HG丸ｺﾞｼｯｸM-PRO"/>
            </a:rPr>
            <a:t>円未満切り捨て）</a:t>
          </a:r>
          <a:r>
            <a:rPr lang="en-US" altLang="ja-JP" sz="1050" b="1" i="0" u="sng" strike="noStrike" baseline="0">
              <a:solidFill>
                <a:schemeClr val="tx1"/>
              </a:solidFill>
              <a:latin typeface="HG丸ｺﾞｼｯｸM-PRO"/>
              <a:ea typeface="HG丸ｺﾞｼｯｸM-PRO"/>
            </a:rPr>
            <a:t>】</a:t>
          </a:r>
        </a:p>
        <a:p>
          <a:pPr algn="l" rtl="0">
            <a:lnSpc>
              <a:spcPts val="1500"/>
            </a:lnSpc>
            <a:defRPr sz="1000"/>
          </a:pPr>
          <a:endParaRPr lang="en-US" altLang="ja-JP" sz="1200" b="1" i="0" u="sng" strike="noStrike" baseline="0">
            <a:solidFill>
              <a:srgbClr val="FF0000"/>
            </a:solidFill>
            <a:latin typeface="HG丸ｺﾞｼｯｸM-PRO"/>
            <a:ea typeface="HG丸ｺﾞｼｯｸM-PRO"/>
          </a:endParaRPr>
        </a:p>
        <a:p>
          <a:pPr algn="l" rtl="0">
            <a:lnSpc>
              <a:spcPts val="1400"/>
            </a:lnSpc>
            <a:defRPr sz="1000"/>
          </a:pPr>
          <a:endParaRPr lang="en-US" altLang="ja-JP" sz="1200" b="1" i="0" u="sng" strike="noStrike" baseline="0">
            <a:solidFill>
              <a:srgbClr val="FF0000"/>
            </a:solidFill>
            <a:latin typeface="HG丸ｺﾞｼｯｸM-PRO"/>
            <a:ea typeface="HG丸ｺﾞｼｯｸM-PRO"/>
          </a:endParaRPr>
        </a:p>
      </xdr:txBody>
    </xdr:sp>
    <xdr:clientData/>
  </xdr:twoCellAnchor>
  <xdr:twoCellAnchor>
    <xdr:from>
      <xdr:col>1</xdr:col>
      <xdr:colOff>238125</xdr:colOff>
      <xdr:row>39</xdr:row>
      <xdr:rowOff>228601</xdr:rowOff>
    </xdr:from>
    <xdr:to>
      <xdr:col>5</xdr:col>
      <xdr:colOff>0</xdr:colOff>
      <xdr:row>39</xdr:row>
      <xdr:rowOff>1162051</xdr:rowOff>
    </xdr:to>
    <xdr:sp macro="" textlink="">
      <xdr:nvSpPr>
        <xdr:cNvPr id="3" name="Rectangle 10">
          <a:extLst>
            <a:ext uri="{FF2B5EF4-FFF2-40B4-BE49-F238E27FC236}">
              <a16:creationId xmlns:a16="http://schemas.microsoft.com/office/drawing/2014/main" id="{F44BD7CB-65E9-4507-B235-C9BDEBBC9776}"/>
            </a:ext>
          </a:extLst>
        </xdr:cNvPr>
        <xdr:cNvSpPr>
          <a:spLocks noChangeArrowheads="1"/>
        </xdr:cNvSpPr>
      </xdr:nvSpPr>
      <xdr:spPr bwMode="auto">
        <a:xfrm>
          <a:off x="323850" y="10715626"/>
          <a:ext cx="6172200" cy="933450"/>
        </a:xfrm>
        <a:prstGeom prst="rect">
          <a:avLst/>
        </a:prstGeom>
        <a:solidFill>
          <a:srgbClr val="FFCC99"/>
        </a:solidFill>
        <a:ln w="22225">
          <a:solidFill>
            <a:srgbClr val="000000"/>
          </a:solidFill>
          <a:miter lim="800000"/>
          <a:headEnd/>
          <a:tailEnd/>
        </a:ln>
      </xdr:spPr>
      <xdr:txBody>
        <a:bodyPr vertOverflow="clip" wrap="square" lIns="36576" tIns="18288" rIns="0" bIns="18288" anchor="ctr" upright="1"/>
        <a:lstStyle/>
        <a:p>
          <a:pPr algn="l" rtl="0">
            <a:lnSpc>
              <a:spcPts val="1500"/>
            </a:lnSpc>
            <a:defRPr sz="1000"/>
          </a:pPr>
          <a:r>
            <a:rPr lang="en-US" altLang="ja-JP" sz="1200" b="0" i="0" u="none" strike="noStrike" baseline="0">
              <a:solidFill>
                <a:schemeClr val="tx1"/>
              </a:solidFill>
              <a:latin typeface="HG丸ｺﾞｼｯｸM-PRO"/>
              <a:ea typeface="HG丸ｺﾞｼｯｸM-PRO"/>
            </a:rPr>
            <a:t>【</a:t>
          </a:r>
          <a:r>
            <a:rPr lang="ja-JP" altLang="en-US" sz="1200" b="0" i="0" u="none" strike="noStrike" baseline="0">
              <a:solidFill>
                <a:schemeClr val="tx1"/>
              </a:solidFill>
              <a:latin typeface="HG丸ｺﾞｼｯｸM-PRO"/>
              <a:ea typeface="HG丸ｺﾞｼｯｸM-PRO"/>
            </a:rPr>
            <a:t>費用額（</a:t>
          </a:r>
          <a:r>
            <a:rPr lang="en-US" altLang="ja-JP" sz="1200" b="0" i="0" u="none" strike="noStrike" baseline="0">
              <a:solidFill>
                <a:schemeClr val="tx1"/>
              </a:solidFill>
              <a:latin typeface="HG丸ｺﾞｼｯｸM-PRO"/>
              <a:ea typeface="HG丸ｺﾞｼｯｸM-PRO"/>
            </a:rPr>
            <a:t>10</a:t>
          </a:r>
          <a:r>
            <a:rPr lang="ja-JP" altLang="en-US" sz="1200" b="0" i="0" u="none" strike="noStrike" baseline="0">
              <a:solidFill>
                <a:schemeClr val="tx1"/>
              </a:solidFill>
              <a:latin typeface="HG丸ｺﾞｼｯｸM-PRO"/>
              <a:ea typeface="HG丸ｺﾞｼｯｸM-PRO"/>
            </a:rPr>
            <a:t>割分）の計算</a:t>
          </a:r>
          <a:r>
            <a:rPr lang="en-US" altLang="ja-JP" sz="1200" b="0" i="0" u="none" strike="noStrike" baseline="0">
              <a:solidFill>
                <a:schemeClr val="tx1"/>
              </a:solidFill>
              <a:latin typeface="HG丸ｺﾞｼｯｸM-PRO"/>
              <a:ea typeface="HG丸ｺﾞｼｯｸM-PRO"/>
            </a:rPr>
            <a:t>】</a:t>
          </a:r>
        </a:p>
        <a:p>
          <a:pPr algn="l" rtl="0">
            <a:lnSpc>
              <a:spcPts val="1300"/>
            </a:lnSpc>
            <a:defRPr sz="1000"/>
          </a:pPr>
          <a:r>
            <a:rPr lang="ja-JP" altLang="en-US" sz="1050" b="1" i="0" u="sng" strike="noStrike" baseline="0">
              <a:solidFill>
                <a:schemeClr val="tx1"/>
              </a:solidFill>
              <a:latin typeface="HG丸ｺﾞｼｯｸM-PRO"/>
              <a:ea typeface="HG丸ｺﾞｼｯｸM-PRO"/>
            </a:rPr>
            <a:t>費　用　額　＝</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単位数</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一単位の単価（端数は切り捨て）</a:t>
          </a:r>
          <a:r>
            <a:rPr lang="en-US" altLang="ja-JP" sz="1050" b="1" i="0" u="sng" strike="noStrike" baseline="0">
              <a:solidFill>
                <a:schemeClr val="tx1"/>
              </a:solidFill>
              <a:latin typeface="HG丸ｺﾞｼｯｸM-PRO"/>
              <a:ea typeface="HG丸ｺﾞｼｯｸM-PRO"/>
            </a:rPr>
            <a:t>】</a:t>
          </a:r>
          <a:r>
            <a:rPr lang="ja-JP" altLang="en-US" sz="1050" b="1" i="0" u="sng" strike="noStrike" baseline="0">
              <a:solidFill>
                <a:schemeClr val="tx1"/>
              </a:solidFill>
              <a:latin typeface="HG丸ｺﾞｼｯｸM-PRO"/>
              <a:ea typeface="HG丸ｺﾞｼｯｸM-PRO"/>
            </a:rPr>
            <a:t>　</a:t>
          </a:r>
        </a:p>
        <a:p>
          <a:pPr algn="l" rtl="0">
            <a:lnSpc>
              <a:spcPts val="1300"/>
            </a:lnSpc>
            <a:defRPr sz="1000"/>
          </a:pP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利用者負担額（１割の場合）の計算</a:t>
          </a:r>
          <a:r>
            <a:rPr lang="en-US" altLang="ja-JP" sz="1050" b="0" i="0" u="none" strike="noStrike" baseline="0">
              <a:solidFill>
                <a:schemeClr val="tx1"/>
              </a:solidFill>
              <a:latin typeface="HG丸ｺﾞｼｯｸM-PRO"/>
              <a:ea typeface="HG丸ｺﾞｼｯｸM-PRO"/>
            </a:rPr>
            <a:t>】</a:t>
          </a:r>
          <a:r>
            <a:rPr lang="ja-JP" altLang="en-US" sz="1050" b="0" i="0" u="none" strike="noStrike" baseline="0">
              <a:solidFill>
                <a:schemeClr val="tx1"/>
              </a:solidFill>
              <a:latin typeface="HG丸ｺﾞｼｯｸM-PRO"/>
              <a:ea typeface="HG丸ｺﾞｼｯｸM-PRO"/>
            </a:rPr>
            <a:t>　</a:t>
          </a:r>
        </a:p>
        <a:p>
          <a:pPr algn="l" rtl="0">
            <a:lnSpc>
              <a:spcPts val="1300"/>
            </a:lnSpc>
            <a:defRPr sz="1000"/>
          </a:pPr>
          <a:r>
            <a:rPr lang="ja-JP" altLang="en-US" sz="1050" b="1" i="0" u="sng" strike="noStrike" baseline="0">
              <a:solidFill>
                <a:schemeClr val="tx1"/>
              </a:solidFill>
              <a:latin typeface="HG丸ｺﾞｼｯｸM-PRO"/>
              <a:ea typeface="HG丸ｺﾞｼｯｸM-PRO"/>
            </a:rPr>
            <a:t>利用者負担額＝</a:t>
          </a:r>
          <a:r>
            <a:rPr lang="en-US" altLang="ja-JP" sz="1050" b="1" i="0" u="sng" strike="noStrike" baseline="0">
              <a:solidFill>
                <a:schemeClr val="tx1"/>
              </a:solidFill>
              <a:latin typeface="HG丸ｺﾞｼｯｸM-PRO"/>
              <a:ea typeface="HG丸ｺﾞｼｯｸM-PRO"/>
            </a:rPr>
            <a:t>【10</a:t>
          </a:r>
          <a:r>
            <a:rPr lang="ja-JP" altLang="en-US" sz="1050" b="1" i="0" u="sng" strike="noStrike" baseline="0">
              <a:solidFill>
                <a:schemeClr val="tx1"/>
              </a:solidFill>
              <a:latin typeface="HG丸ｺﾞｼｯｸM-PRO"/>
              <a:ea typeface="HG丸ｺﾞｼｯｸM-PRO"/>
            </a:rPr>
            <a:t>割分の額－（</a:t>
          </a:r>
          <a:r>
            <a:rPr lang="en-US" altLang="ja-JP" sz="1050" b="1" i="0" u="sng" strike="noStrike" baseline="0">
              <a:solidFill>
                <a:schemeClr val="tx1"/>
              </a:solidFill>
              <a:latin typeface="HG丸ｺﾞｼｯｸM-PRO"/>
              <a:ea typeface="HG丸ｺﾞｼｯｸM-PRO"/>
            </a:rPr>
            <a:t>10</a:t>
          </a:r>
          <a:r>
            <a:rPr lang="ja-JP" altLang="en-US" sz="1050" b="1" i="0" u="sng" strike="noStrike" baseline="0">
              <a:solidFill>
                <a:schemeClr val="tx1"/>
              </a:solidFill>
              <a:latin typeface="HG丸ｺﾞｼｯｸM-PRO"/>
              <a:ea typeface="HG丸ｺﾞｼｯｸM-PRO"/>
            </a:rPr>
            <a:t>割分の額</a:t>
          </a:r>
          <a:r>
            <a:rPr lang="en-US" altLang="ja-JP" sz="1050" b="1" i="0" u="sng" strike="noStrike" baseline="0">
              <a:solidFill>
                <a:schemeClr val="tx1"/>
              </a:solidFill>
              <a:latin typeface="HG丸ｺﾞｼｯｸM-PRO"/>
              <a:ea typeface="HG丸ｺﾞｼｯｸM-PRO"/>
            </a:rPr>
            <a:t>×0.9</a:t>
          </a:r>
          <a:r>
            <a:rPr lang="ja-JP" altLang="en-US" sz="1050" b="1" i="0" u="sng" strike="noStrike" baseline="0">
              <a:solidFill>
                <a:schemeClr val="tx1"/>
              </a:solidFill>
              <a:latin typeface="HG丸ｺﾞｼｯｸM-PRO"/>
              <a:ea typeface="HG丸ｺﾞｼｯｸM-PRO"/>
            </a:rPr>
            <a:t>（</a:t>
          </a:r>
          <a:r>
            <a:rPr lang="en-US" altLang="ja-JP" sz="1050" b="1" i="0" u="sng" strike="noStrike" baseline="0">
              <a:solidFill>
                <a:schemeClr val="tx1"/>
              </a:solidFill>
              <a:latin typeface="HG丸ｺﾞｼｯｸM-PRO"/>
              <a:ea typeface="HG丸ｺﾞｼｯｸM-PRO"/>
            </a:rPr>
            <a:t>1</a:t>
          </a:r>
          <a:r>
            <a:rPr lang="ja-JP" altLang="en-US" sz="1050" b="1" i="0" u="sng" strike="noStrike" baseline="0">
              <a:solidFill>
                <a:schemeClr val="tx1"/>
              </a:solidFill>
              <a:latin typeface="HG丸ｺﾞｼｯｸM-PRO"/>
              <a:ea typeface="HG丸ｺﾞｼｯｸM-PRO"/>
            </a:rPr>
            <a:t>円未満切り捨て</a:t>
          </a:r>
          <a:r>
            <a:rPr lang="en-US" altLang="ja-JP" sz="1050" b="1" i="0" u="sng" strike="noStrike" baseline="0">
              <a:solidFill>
                <a:schemeClr val="tx1"/>
              </a:solidFill>
              <a:latin typeface="HG丸ｺﾞｼｯｸM-PRO"/>
              <a:ea typeface="HG丸ｺﾞｼｯｸM-PRO"/>
            </a:rPr>
            <a:t>】</a:t>
          </a:r>
        </a:p>
        <a:p>
          <a:pPr algn="l" rtl="0">
            <a:lnSpc>
              <a:spcPts val="1500"/>
            </a:lnSpc>
            <a:defRPr sz="1000"/>
          </a:pPr>
          <a:endParaRPr lang="en-US" altLang="ja-JP" sz="1200" b="1" i="0" u="sng" strike="noStrike" baseline="0">
            <a:solidFill>
              <a:srgbClr val="FF0000"/>
            </a:solidFill>
            <a:latin typeface="HG丸ｺﾞｼｯｸM-PRO"/>
            <a:ea typeface="HG丸ｺﾞｼｯｸM-PRO"/>
          </a:endParaRPr>
        </a:p>
        <a:p>
          <a:pPr algn="l" rtl="0">
            <a:lnSpc>
              <a:spcPts val="1400"/>
            </a:lnSpc>
            <a:defRPr sz="1000"/>
          </a:pPr>
          <a:endParaRPr lang="en-US" altLang="ja-JP" sz="1200" b="1" i="0" u="sng" strike="noStrike" baseline="0">
            <a:solidFill>
              <a:srgbClr val="FF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9"/>
  <sheetViews>
    <sheetView tabSelected="1" view="pageBreakPreview" zoomScaleNormal="100" zoomScaleSheetLayoutView="100" workbookViewId="0">
      <selection sqref="A1:F1"/>
    </sheetView>
  </sheetViews>
  <sheetFormatPr defaultColWidth="9" defaultRowHeight="12"/>
  <cols>
    <col min="1" max="1" width="0.7265625" style="5" customWidth="1"/>
    <col min="2" max="2" width="18.6328125" style="5" customWidth="1"/>
    <col min="3" max="3" width="37.7265625" style="5" customWidth="1"/>
    <col min="4" max="4" width="10.26953125" style="6" customWidth="1"/>
    <col min="5" max="8" width="10.26953125" style="5" customWidth="1"/>
    <col min="9" max="16384" width="9" style="5"/>
  </cols>
  <sheetData>
    <row r="1" spans="1:8" s="2" customFormat="1" ht="52.5" customHeight="1">
      <c r="A1" s="317" t="s">
        <v>111</v>
      </c>
      <c r="B1" s="318"/>
      <c r="C1" s="318"/>
      <c r="D1" s="318"/>
      <c r="E1" s="318"/>
      <c r="F1" s="318"/>
      <c r="G1" s="1"/>
    </row>
    <row r="2" spans="1:8" s="2" customFormat="1" ht="4.5" customHeight="1">
      <c r="H2" s="3"/>
    </row>
    <row r="3" spans="1:8" ht="105" customHeight="1">
      <c r="A3" s="4" t="s">
        <v>0</v>
      </c>
    </row>
    <row r="4" spans="1:8" ht="8.25" customHeight="1" thickBot="1">
      <c r="A4" s="4"/>
    </row>
    <row r="5" spans="1:8" ht="24">
      <c r="B5" s="51"/>
      <c r="C5" s="52"/>
      <c r="D5" s="53" t="s">
        <v>52</v>
      </c>
      <c r="E5" s="54" t="s">
        <v>47</v>
      </c>
      <c r="F5" s="304" t="s">
        <v>48</v>
      </c>
      <c r="G5" s="305"/>
      <c r="H5" s="306"/>
    </row>
    <row r="6" spans="1:8" ht="17.25" customHeight="1" thickBot="1">
      <c r="B6" s="55"/>
      <c r="C6" s="56"/>
      <c r="D6" s="57" t="s">
        <v>60</v>
      </c>
      <c r="E6" s="75" t="s">
        <v>49</v>
      </c>
      <c r="F6" s="59" t="s">
        <v>50</v>
      </c>
      <c r="G6" s="76" t="s">
        <v>51</v>
      </c>
      <c r="H6" s="78" t="s">
        <v>67</v>
      </c>
    </row>
    <row r="7" spans="1:8" s="7" customFormat="1" ht="36" customHeight="1" thickTop="1">
      <c r="B7" s="319" t="s">
        <v>1</v>
      </c>
      <c r="C7" s="8" t="s">
        <v>43</v>
      </c>
      <c r="D7" s="160">
        <v>313</v>
      </c>
      <c r="E7" s="161">
        <f t="shared" ref="E7:E12" si="0">ROUNDDOWN(D7*10.84,0)</f>
        <v>3392</v>
      </c>
      <c r="F7" s="162">
        <f t="shared" ref="F7:F12" si="1">ROUNDUP(E7*10%,0)</f>
        <v>340</v>
      </c>
      <c r="G7" s="163">
        <f t="shared" ref="G7:G12" si="2">ROUNDUP(E7*20%,0)</f>
        <v>679</v>
      </c>
      <c r="H7" s="164">
        <f t="shared" ref="H7:H12" si="3">ROUNDUP(E7*30%,0)</f>
        <v>1018</v>
      </c>
    </row>
    <row r="8" spans="1:8" s="7" customFormat="1" ht="23.25" customHeight="1">
      <c r="B8" s="320"/>
      <c r="C8" s="9" t="s">
        <v>2</v>
      </c>
      <c r="D8" s="165">
        <v>470</v>
      </c>
      <c r="E8" s="166">
        <f t="shared" si="0"/>
        <v>5094</v>
      </c>
      <c r="F8" s="167">
        <f t="shared" si="1"/>
        <v>510</v>
      </c>
      <c r="G8" s="168">
        <f t="shared" si="2"/>
        <v>1019</v>
      </c>
      <c r="H8" s="169">
        <f t="shared" si="3"/>
        <v>1529</v>
      </c>
    </row>
    <row r="9" spans="1:8" s="7" customFormat="1" ht="23.25" customHeight="1">
      <c r="B9" s="320"/>
      <c r="C9" s="9" t="s">
        <v>3</v>
      </c>
      <c r="D9" s="165">
        <v>821</v>
      </c>
      <c r="E9" s="166">
        <f t="shared" si="0"/>
        <v>8899</v>
      </c>
      <c r="F9" s="167">
        <f t="shared" si="1"/>
        <v>890</v>
      </c>
      <c r="G9" s="168">
        <f t="shared" si="2"/>
        <v>1780</v>
      </c>
      <c r="H9" s="169">
        <f t="shared" si="3"/>
        <v>2670</v>
      </c>
    </row>
    <row r="10" spans="1:8" s="7" customFormat="1" ht="23.25" customHeight="1">
      <c r="B10" s="320"/>
      <c r="C10" s="10" t="s">
        <v>4</v>
      </c>
      <c r="D10" s="170">
        <v>1125</v>
      </c>
      <c r="E10" s="166">
        <f t="shared" si="0"/>
        <v>12195</v>
      </c>
      <c r="F10" s="167">
        <f t="shared" si="1"/>
        <v>1220</v>
      </c>
      <c r="G10" s="168">
        <f t="shared" si="2"/>
        <v>2439</v>
      </c>
      <c r="H10" s="169">
        <f t="shared" si="3"/>
        <v>3659</v>
      </c>
    </row>
    <row r="11" spans="1:8" s="7" customFormat="1" ht="26.25" customHeight="1" thickBot="1">
      <c r="B11" s="321"/>
      <c r="C11" s="36" t="s">
        <v>5</v>
      </c>
      <c r="D11" s="171">
        <v>293</v>
      </c>
      <c r="E11" s="172">
        <f t="shared" si="0"/>
        <v>3176</v>
      </c>
      <c r="F11" s="173">
        <f t="shared" si="1"/>
        <v>318</v>
      </c>
      <c r="G11" s="174">
        <f t="shared" si="2"/>
        <v>636</v>
      </c>
      <c r="H11" s="175">
        <f t="shared" si="3"/>
        <v>953</v>
      </c>
    </row>
    <row r="12" spans="1:8" s="7" customFormat="1" ht="33.75" customHeight="1" thickBot="1">
      <c r="B12" s="322" t="s">
        <v>44</v>
      </c>
      <c r="C12" s="323"/>
      <c r="D12" s="176">
        <v>2954</v>
      </c>
      <c r="E12" s="177">
        <f t="shared" si="0"/>
        <v>32021</v>
      </c>
      <c r="F12" s="177">
        <f t="shared" si="1"/>
        <v>3203</v>
      </c>
      <c r="G12" s="178">
        <f t="shared" si="2"/>
        <v>6405</v>
      </c>
      <c r="H12" s="179">
        <f t="shared" si="3"/>
        <v>9607</v>
      </c>
    </row>
    <row r="13" spans="1:8" s="11" customFormat="1" ht="14.25" customHeight="1">
      <c r="B13" s="307" t="s">
        <v>69</v>
      </c>
      <c r="C13" s="307"/>
      <c r="D13" s="307"/>
      <c r="E13" s="307"/>
      <c r="F13" s="307"/>
    </row>
    <row r="14" spans="1:8" s="11" customFormat="1" ht="14.25" customHeight="1">
      <c r="B14" s="308" t="s">
        <v>71</v>
      </c>
      <c r="C14" s="308"/>
      <c r="D14" s="308"/>
      <c r="E14" s="308"/>
      <c r="F14" s="308"/>
    </row>
    <row r="15" spans="1:8" s="11" customFormat="1" ht="14.25" customHeight="1">
      <c r="B15" s="311" t="s">
        <v>72</v>
      </c>
      <c r="C15" s="312"/>
      <c r="D15" s="312"/>
      <c r="E15" s="312"/>
      <c r="F15" s="312"/>
    </row>
    <row r="16" spans="1:8" s="11" customFormat="1" ht="15.75" customHeight="1">
      <c r="B16" s="12" t="s">
        <v>6</v>
      </c>
      <c r="C16" s="13"/>
      <c r="D16" s="14" t="s">
        <v>7</v>
      </c>
      <c r="E16" s="13"/>
      <c r="F16" s="13"/>
      <c r="G16" s="13"/>
    </row>
    <row r="17" spans="2:8" s="11" customFormat="1" ht="15.75" customHeight="1">
      <c r="B17" s="12" t="s">
        <v>8</v>
      </c>
      <c r="C17" s="13"/>
      <c r="D17" s="14" t="s">
        <v>9</v>
      </c>
      <c r="E17" s="13"/>
      <c r="F17" s="13"/>
      <c r="G17" s="13"/>
    </row>
    <row r="18" spans="2:8" s="11" customFormat="1" ht="10.5" customHeight="1">
      <c r="B18" s="15"/>
    </row>
    <row r="19" spans="2:8" s="16" customFormat="1" ht="15" customHeight="1" thickBot="1">
      <c r="B19" s="16" t="s">
        <v>10</v>
      </c>
    </row>
    <row r="20" spans="2:8" ht="24">
      <c r="B20" s="51"/>
      <c r="C20" s="52"/>
      <c r="D20" s="53" t="s">
        <v>52</v>
      </c>
      <c r="E20" s="54" t="s">
        <v>47</v>
      </c>
      <c r="F20" s="304" t="s">
        <v>48</v>
      </c>
      <c r="G20" s="305"/>
      <c r="H20" s="306"/>
    </row>
    <row r="21" spans="2:8" ht="17.25" customHeight="1" thickBot="1">
      <c r="B21" s="55"/>
      <c r="C21" s="56"/>
      <c r="D21" s="57" t="s">
        <v>60</v>
      </c>
      <c r="E21" s="58" t="s">
        <v>49</v>
      </c>
      <c r="F21" s="59" t="s">
        <v>50</v>
      </c>
      <c r="G21" s="76" t="s">
        <v>51</v>
      </c>
      <c r="H21" s="78" t="s">
        <v>67</v>
      </c>
    </row>
    <row r="22" spans="2:8" s="16" customFormat="1" ht="23.15" customHeight="1" thickTop="1">
      <c r="B22" s="69" t="s">
        <v>11</v>
      </c>
      <c r="C22" s="18" t="s">
        <v>12</v>
      </c>
      <c r="D22" s="19" t="s">
        <v>13</v>
      </c>
      <c r="E22" s="20">
        <f>ROUNDDOWN(D22*10.84,0)</f>
        <v>3252</v>
      </c>
      <c r="F22" s="61">
        <f>ROUNDUP(E22*10%,0)</f>
        <v>326</v>
      </c>
      <c r="G22" s="79">
        <f>ROUNDUP(E22*20%,0)</f>
        <v>651</v>
      </c>
      <c r="H22" s="65">
        <f t="shared" ref="H22:H36" si="4">ROUNDUP(E22*30%,0)</f>
        <v>976</v>
      </c>
    </row>
    <row r="23" spans="2:8" s="16" customFormat="1" ht="23.15" customHeight="1">
      <c r="B23" s="309" t="s">
        <v>61</v>
      </c>
      <c r="C23" s="21" t="s">
        <v>14</v>
      </c>
      <c r="D23" s="22" t="s">
        <v>15</v>
      </c>
      <c r="E23" s="70">
        <f>ROUNDDOWN(D23*10.84,0)</f>
        <v>2753</v>
      </c>
      <c r="F23" s="62">
        <f>ROUNDUP(E23*10%,0)</f>
        <v>276</v>
      </c>
      <c r="G23" s="80">
        <f t="shared" ref="G23:G36" si="5">ROUNDUP(E23*20%,0)</f>
        <v>551</v>
      </c>
      <c r="H23" s="77">
        <f t="shared" si="4"/>
        <v>826</v>
      </c>
    </row>
    <row r="24" spans="2:8" s="16" customFormat="1" ht="23.15" customHeight="1">
      <c r="B24" s="310"/>
      <c r="C24" s="91" t="s">
        <v>16</v>
      </c>
      <c r="D24" s="94" t="s">
        <v>17</v>
      </c>
      <c r="E24" s="84">
        <f t="shared" ref="E24:E36" si="6">ROUNDDOWN(D24*10.84,0)</f>
        <v>4357</v>
      </c>
      <c r="F24" s="85">
        <f t="shared" ref="F24:F36" si="7">ROUNDUP(E24*10%,0)</f>
        <v>436</v>
      </c>
      <c r="G24" s="86">
        <f t="shared" si="5"/>
        <v>872</v>
      </c>
      <c r="H24" s="87">
        <f t="shared" si="4"/>
        <v>1308</v>
      </c>
    </row>
    <row r="25" spans="2:8" s="16" customFormat="1" ht="23.15" customHeight="1">
      <c r="B25" s="324" t="s">
        <v>62</v>
      </c>
      <c r="C25" s="92" t="s">
        <v>14</v>
      </c>
      <c r="D25" s="35" t="s">
        <v>63</v>
      </c>
      <c r="E25" s="88">
        <f t="shared" si="6"/>
        <v>2178</v>
      </c>
      <c r="F25" s="64">
        <f t="shared" si="7"/>
        <v>218</v>
      </c>
      <c r="G25" s="81">
        <f t="shared" si="5"/>
        <v>436</v>
      </c>
      <c r="H25" s="77">
        <f t="shared" si="4"/>
        <v>654</v>
      </c>
    </row>
    <row r="26" spans="2:8" s="16" customFormat="1" ht="23.15" customHeight="1">
      <c r="B26" s="325"/>
      <c r="C26" s="93" t="s">
        <v>16</v>
      </c>
      <c r="D26" s="95" t="s">
        <v>64</v>
      </c>
      <c r="E26" s="84">
        <f t="shared" si="6"/>
        <v>3436</v>
      </c>
      <c r="F26" s="89">
        <f t="shared" si="7"/>
        <v>344</v>
      </c>
      <c r="G26" s="90">
        <f t="shared" si="5"/>
        <v>688</v>
      </c>
      <c r="H26" s="87">
        <f t="shared" si="4"/>
        <v>1031</v>
      </c>
    </row>
    <row r="27" spans="2:8" s="16" customFormat="1" ht="23.15" customHeight="1">
      <c r="B27" s="24" t="s">
        <v>18</v>
      </c>
      <c r="C27" s="25" t="s">
        <v>19</v>
      </c>
      <c r="D27" s="26" t="s">
        <v>13</v>
      </c>
      <c r="E27" s="23">
        <f t="shared" si="6"/>
        <v>3252</v>
      </c>
      <c r="F27" s="63">
        <f t="shared" si="7"/>
        <v>326</v>
      </c>
      <c r="G27" s="82">
        <f t="shared" si="5"/>
        <v>651</v>
      </c>
      <c r="H27" s="66">
        <f t="shared" si="4"/>
        <v>976</v>
      </c>
    </row>
    <row r="28" spans="2:8" s="16" customFormat="1" ht="23.15" customHeight="1">
      <c r="B28" s="68" t="s">
        <v>20</v>
      </c>
      <c r="C28" s="21" t="s">
        <v>12</v>
      </c>
      <c r="D28" s="22" t="s">
        <v>21</v>
      </c>
      <c r="E28" s="23">
        <f t="shared" si="6"/>
        <v>5420</v>
      </c>
      <c r="F28" s="62">
        <f t="shared" si="7"/>
        <v>542</v>
      </c>
      <c r="G28" s="80">
        <f t="shared" si="5"/>
        <v>1084</v>
      </c>
      <c r="H28" s="67">
        <f t="shared" si="4"/>
        <v>1626</v>
      </c>
    </row>
    <row r="29" spans="2:8" s="16" customFormat="1" ht="23.15" customHeight="1">
      <c r="B29" s="68" t="s">
        <v>22</v>
      </c>
      <c r="C29" s="21" t="s">
        <v>12</v>
      </c>
      <c r="D29" s="22" t="s">
        <v>23</v>
      </c>
      <c r="E29" s="23">
        <f t="shared" si="6"/>
        <v>2710</v>
      </c>
      <c r="F29" s="62">
        <f>ROUNDUP(E29*10%,0)</f>
        <v>271</v>
      </c>
      <c r="G29" s="80">
        <f t="shared" si="5"/>
        <v>542</v>
      </c>
      <c r="H29" s="67">
        <f t="shared" si="4"/>
        <v>813</v>
      </c>
    </row>
    <row r="30" spans="2:8" s="16" customFormat="1" ht="23.15" customHeight="1">
      <c r="B30" s="29" t="s">
        <v>24</v>
      </c>
      <c r="C30" s="30" t="s">
        <v>12</v>
      </c>
      <c r="D30" s="46" t="s">
        <v>68</v>
      </c>
      <c r="E30" s="23">
        <f t="shared" si="6"/>
        <v>6222</v>
      </c>
      <c r="F30" s="63">
        <f>ROUNDUP(E30*10%,0)</f>
        <v>623</v>
      </c>
      <c r="G30" s="82">
        <f t="shared" si="5"/>
        <v>1245</v>
      </c>
      <c r="H30" s="67">
        <f t="shared" si="4"/>
        <v>1867</v>
      </c>
    </row>
    <row r="31" spans="2:8" s="16" customFormat="1" ht="23.15" customHeight="1">
      <c r="B31" s="31" t="s">
        <v>25</v>
      </c>
      <c r="C31" s="30" t="s">
        <v>26</v>
      </c>
      <c r="D31" s="22" t="s">
        <v>27</v>
      </c>
      <c r="E31" s="23">
        <f t="shared" si="6"/>
        <v>21680</v>
      </c>
      <c r="F31" s="62">
        <f t="shared" si="7"/>
        <v>2168</v>
      </c>
      <c r="G31" s="80">
        <f t="shared" si="5"/>
        <v>4336</v>
      </c>
      <c r="H31" s="67">
        <f t="shared" si="4"/>
        <v>6504</v>
      </c>
    </row>
    <row r="32" spans="2:8" s="16" customFormat="1" ht="23.15" customHeight="1">
      <c r="B32" s="31" t="s">
        <v>28</v>
      </c>
      <c r="C32" s="25" t="s">
        <v>19</v>
      </c>
      <c r="D32" s="22" t="s">
        <v>29</v>
      </c>
      <c r="E32" s="23">
        <f t="shared" si="6"/>
        <v>6504</v>
      </c>
      <c r="F32" s="62">
        <f t="shared" si="7"/>
        <v>651</v>
      </c>
      <c r="G32" s="80">
        <f t="shared" si="5"/>
        <v>1301</v>
      </c>
      <c r="H32" s="67">
        <f t="shared" si="4"/>
        <v>1952</v>
      </c>
    </row>
    <row r="33" spans="1:8" s="16" customFormat="1" ht="25" customHeight="1">
      <c r="B33" s="33" t="s">
        <v>30</v>
      </c>
      <c r="C33" s="34" t="s">
        <v>31</v>
      </c>
      <c r="D33" s="22" t="s">
        <v>23</v>
      </c>
      <c r="E33" s="23">
        <f t="shared" si="6"/>
        <v>2710</v>
      </c>
      <c r="F33" s="62">
        <f t="shared" si="7"/>
        <v>271</v>
      </c>
      <c r="G33" s="80">
        <f t="shared" si="5"/>
        <v>542</v>
      </c>
      <c r="H33" s="73">
        <f t="shared" si="4"/>
        <v>813</v>
      </c>
    </row>
    <row r="34" spans="1:8" s="16" customFormat="1" ht="25" customHeight="1">
      <c r="B34" s="31" t="s">
        <v>65</v>
      </c>
      <c r="C34" s="96" t="s">
        <v>31</v>
      </c>
      <c r="D34" s="180" t="s">
        <v>79</v>
      </c>
      <c r="E34" s="97">
        <f t="shared" si="6"/>
        <v>5962</v>
      </c>
      <c r="F34" s="97">
        <f t="shared" si="7"/>
        <v>597</v>
      </c>
      <c r="G34" s="181">
        <f t="shared" si="5"/>
        <v>1193</v>
      </c>
      <c r="H34" s="182">
        <f t="shared" si="4"/>
        <v>1789</v>
      </c>
    </row>
    <row r="35" spans="1:8" s="16" customFormat="1" ht="23.15" customHeight="1">
      <c r="B35" s="31" t="s">
        <v>66</v>
      </c>
      <c r="C35" s="96" t="s">
        <v>31</v>
      </c>
      <c r="D35" s="180" t="s">
        <v>80</v>
      </c>
      <c r="E35" s="97">
        <f t="shared" si="6"/>
        <v>2168</v>
      </c>
      <c r="F35" s="97">
        <f>ROUNDUP(E35*10%,0)</f>
        <v>217</v>
      </c>
      <c r="G35" s="181">
        <f t="shared" si="5"/>
        <v>434</v>
      </c>
      <c r="H35" s="183">
        <f t="shared" si="4"/>
        <v>651</v>
      </c>
    </row>
    <row r="36" spans="1:8" s="16" customFormat="1" ht="25" customHeight="1">
      <c r="B36" s="313" t="s">
        <v>94</v>
      </c>
      <c r="C36" s="134" t="s">
        <v>19</v>
      </c>
      <c r="D36" s="184" t="s">
        <v>33</v>
      </c>
      <c r="E36" s="185">
        <f t="shared" si="6"/>
        <v>65</v>
      </c>
      <c r="F36" s="98">
        <f t="shared" si="7"/>
        <v>7</v>
      </c>
      <c r="G36" s="186">
        <f t="shared" si="5"/>
        <v>13</v>
      </c>
      <c r="H36" s="187">
        <f t="shared" si="4"/>
        <v>20</v>
      </c>
    </row>
    <row r="37" spans="1:8" s="16" customFormat="1" ht="24.75" customHeight="1">
      <c r="B37" s="314"/>
      <c r="C37" s="139" t="s">
        <v>45</v>
      </c>
      <c r="D37" s="184" t="s">
        <v>34</v>
      </c>
      <c r="E37" s="188">
        <f>ROUNDDOWN(D37*10.84,0)</f>
        <v>542</v>
      </c>
      <c r="F37" s="98">
        <f>ROUNDUP(E37*10%,0)</f>
        <v>55</v>
      </c>
      <c r="G37" s="186">
        <f>ROUNDUP(E37*20%,0)</f>
        <v>109</v>
      </c>
      <c r="H37" s="187">
        <f>ROUNDUP(E37*30%,0)</f>
        <v>163</v>
      </c>
    </row>
    <row r="38" spans="1:8" s="16" customFormat="1" ht="24.75" customHeight="1">
      <c r="B38" s="315" t="s">
        <v>93</v>
      </c>
      <c r="C38" s="138" t="s">
        <v>19</v>
      </c>
      <c r="D38" s="189" t="s">
        <v>81</v>
      </c>
      <c r="E38" s="190">
        <f>ROUNDDOWN(D38*10.84,0)</f>
        <v>32</v>
      </c>
      <c r="F38" s="105">
        <f>ROUNDUP(E38*10%,0)</f>
        <v>4</v>
      </c>
      <c r="G38" s="191">
        <f>ROUNDUP(E38*20%,0)</f>
        <v>7</v>
      </c>
      <c r="H38" s="183">
        <f>ROUNDUP(E38*30%,0)</f>
        <v>10</v>
      </c>
    </row>
    <row r="39" spans="1:8" s="16" customFormat="1" ht="24.75" customHeight="1" thickBot="1">
      <c r="B39" s="316"/>
      <c r="C39" s="137" t="s">
        <v>87</v>
      </c>
      <c r="D39" s="192" t="s">
        <v>86</v>
      </c>
      <c r="E39" s="193">
        <f>ROUNDDOWN(D39*10.84,0)</f>
        <v>271</v>
      </c>
      <c r="F39" s="194">
        <f>ROUNDUP(E39*10%,0)</f>
        <v>28</v>
      </c>
      <c r="G39" s="195">
        <f>ROUNDUP(E39*20%,0)</f>
        <v>55</v>
      </c>
      <c r="H39" s="196">
        <f>ROUNDUP(E39*30%,0)</f>
        <v>82</v>
      </c>
    </row>
    <row r="40" spans="1:8" s="16" customFormat="1" ht="99.75" customHeight="1" thickBot="1">
      <c r="A40" s="40" t="s">
        <v>35</v>
      </c>
    </row>
    <row r="41" spans="1:8" ht="24">
      <c r="B41" s="51"/>
      <c r="C41" s="52"/>
      <c r="D41" s="53" t="s">
        <v>52</v>
      </c>
      <c r="E41" s="54" t="s">
        <v>47</v>
      </c>
      <c r="F41" s="304" t="s">
        <v>48</v>
      </c>
      <c r="G41" s="305"/>
      <c r="H41" s="306"/>
    </row>
    <row r="42" spans="1:8" ht="17.25" customHeight="1" thickBot="1">
      <c r="B42" s="55"/>
      <c r="C42" s="56"/>
      <c r="D42" s="57" t="s">
        <v>60</v>
      </c>
      <c r="E42" s="58" t="s">
        <v>49</v>
      </c>
      <c r="F42" s="59" t="s">
        <v>50</v>
      </c>
      <c r="G42" s="76" t="s">
        <v>51</v>
      </c>
      <c r="H42" s="78" t="s">
        <v>67</v>
      </c>
    </row>
    <row r="43" spans="1:8" s="16" customFormat="1" ht="36" customHeight="1" thickTop="1">
      <c r="B43" s="319" t="s">
        <v>1</v>
      </c>
      <c r="C43" s="8" t="s">
        <v>43</v>
      </c>
      <c r="D43" s="160">
        <v>302</v>
      </c>
      <c r="E43" s="162">
        <f>ROUNDDOWN(D43*10.84,0)</f>
        <v>3273</v>
      </c>
      <c r="F43" s="162">
        <f>ROUNDUP(E43*10%,0)</f>
        <v>328</v>
      </c>
      <c r="G43" s="163">
        <f>ROUNDUP(E43*20%,0)</f>
        <v>655</v>
      </c>
      <c r="H43" s="197">
        <f>ROUNDUP(E43*30%,0)</f>
        <v>982</v>
      </c>
    </row>
    <row r="44" spans="1:8" s="16" customFormat="1" ht="23.25" customHeight="1">
      <c r="B44" s="320"/>
      <c r="C44" s="9" t="s">
        <v>2</v>
      </c>
      <c r="D44" s="165">
        <v>450</v>
      </c>
      <c r="E44" s="167">
        <f>ROUNDDOWN(D44*10.84,0)</f>
        <v>4878</v>
      </c>
      <c r="F44" s="167">
        <f>ROUNDUP(E44*10%,0)</f>
        <v>488</v>
      </c>
      <c r="G44" s="168">
        <f>ROUNDUP(E44*20%,0)</f>
        <v>976</v>
      </c>
      <c r="H44" s="169">
        <f>ROUNDUP(E44*30%,0)</f>
        <v>1464</v>
      </c>
    </row>
    <row r="45" spans="1:8" s="16" customFormat="1" ht="23.25" customHeight="1">
      <c r="B45" s="320"/>
      <c r="C45" s="9" t="s">
        <v>3</v>
      </c>
      <c r="D45" s="165">
        <v>792</v>
      </c>
      <c r="E45" s="167">
        <f>ROUNDDOWN(D45*10.84,0)</f>
        <v>8585</v>
      </c>
      <c r="F45" s="167">
        <f>ROUNDUP(E45*10%,0)</f>
        <v>859</v>
      </c>
      <c r="G45" s="168">
        <f>ROUNDUP(E45*20%,0)</f>
        <v>1717</v>
      </c>
      <c r="H45" s="169">
        <f>ROUNDUP(E45*30%,0)</f>
        <v>2576</v>
      </c>
    </row>
    <row r="46" spans="1:8" s="16" customFormat="1" ht="23.25" customHeight="1">
      <c r="B46" s="320"/>
      <c r="C46" s="10" t="s">
        <v>4</v>
      </c>
      <c r="D46" s="170">
        <v>1087</v>
      </c>
      <c r="E46" s="167">
        <f>ROUNDDOWN(D46*10.84,0)</f>
        <v>11783</v>
      </c>
      <c r="F46" s="167">
        <f>ROUNDUP(E46*10%,0)</f>
        <v>1179</v>
      </c>
      <c r="G46" s="168">
        <f>ROUNDUP(E46*20%,0)</f>
        <v>2357</v>
      </c>
      <c r="H46" s="169">
        <f>ROUNDUP(E46*30%,0)</f>
        <v>3535</v>
      </c>
    </row>
    <row r="47" spans="1:8" s="16" customFormat="1" ht="25.5" customHeight="1" thickBot="1">
      <c r="B47" s="321"/>
      <c r="C47" s="36" t="s">
        <v>85</v>
      </c>
      <c r="D47" s="171">
        <v>283</v>
      </c>
      <c r="E47" s="173">
        <f>ROUNDDOWN(D47*10.84,0)</f>
        <v>3067</v>
      </c>
      <c r="F47" s="173">
        <f>ROUNDUP(E47*10%,0)</f>
        <v>307</v>
      </c>
      <c r="G47" s="174">
        <f>ROUNDUP(E47*20%,0)</f>
        <v>614</v>
      </c>
      <c r="H47" s="198">
        <f>ROUNDUP(E47*30%,0)</f>
        <v>921</v>
      </c>
    </row>
    <row r="48" spans="1:8" s="13" customFormat="1" ht="14.25" customHeight="1">
      <c r="B48" s="307" t="s">
        <v>69</v>
      </c>
      <c r="C48" s="307"/>
      <c r="D48" s="307"/>
      <c r="E48" s="307"/>
      <c r="F48" s="307"/>
    </row>
    <row r="49" spans="2:8" s="13" customFormat="1" ht="14.25" customHeight="1">
      <c r="B49" s="308" t="s">
        <v>71</v>
      </c>
      <c r="C49" s="308"/>
      <c r="D49" s="308"/>
      <c r="E49" s="308"/>
      <c r="F49" s="308"/>
    </row>
    <row r="50" spans="2:8" s="11" customFormat="1" ht="14.25" customHeight="1">
      <c r="B50" s="311" t="s">
        <v>72</v>
      </c>
      <c r="C50" s="312"/>
      <c r="D50" s="312"/>
      <c r="E50" s="312"/>
      <c r="F50" s="312"/>
    </row>
    <row r="51" spans="2:8" s="13" customFormat="1" ht="15.75" customHeight="1">
      <c r="B51" s="12" t="s">
        <v>6</v>
      </c>
      <c r="D51" s="14" t="s">
        <v>7</v>
      </c>
    </row>
    <row r="52" spans="2:8" s="13" customFormat="1" ht="15.75" customHeight="1">
      <c r="B52" s="12" t="s">
        <v>8</v>
      </c>
      <c r="D52" s="14" t="s">
        <v>9</v>
      </c>
    </row>
    <row r="53" spans="2:8" s="41" customFormat="1" ht="18.75" customHeight="1" thickBot="1">
      <c r="B53" s="42" t="s">
        <v>10</v>
      </c>
      <c r="C53" s="43"/>
      <c r="D53" s="43"/>
      <c r="E53" s="43"/>
      <c r="F53" s="43"/>
      <c r="G53" s="43"/>
    </row>
    <row r="54" spans="2:8" ht="24">
      <c r="B54" s="51"/>
      <c r="C54" s="52"/>
      <c r="D54" s="53" t="s">
        <v>52</v>
      </c>
      <c r="E54" s="54" t="s">
        <v>47</v>
      </c>
      <c r="F54" s="304" t="s">
        <v>48</v>
      </c>
      <c r="G54" s="305"/>
      <c r="H54" s="306"/>
    </row>
    <row r="55" spans="2:8" ht="17.25" customHeight="1" thickBot="1">
      <c r="B55" s="55"/>
      <c r="C55" s="56"/>
      <c r="D55" s="57" t="s">
        <v>60</v>
      </c>
      <c r="E55" s="58" t="s">
        <v>49</v>
      </c>
      <c r="F55" s="59" t="s">
        <v>50</v>
      </c>
      <c r="G55" s="76" t="s">
        <v>51</v>
      </c>
      <c r="H55" s="78" t="s">
        <v>67</v>
      </c>
    </row>
    <row r="56" spans="2:8" s="16" customFormat="1" ht="25" customHeight="1" thickTop="1">
      <c r="B56" s="69" t="s">
        <v>11</v>
      </c>
      <c r="C56" s="18" t="s">
        <v>12</v>
      </c>
      <c r="D56" s="19" t="s">
        <v>13</v>
      </c>
      <c r="E56" s="20">
        <f>ROUNDDOWN(D56*10.84,0)</f>
        <v>3252</v>
      </c>
      <c r="F56" s="61">
        <f>ROUNDUP(E56*10%,0)</f>
        <v>326</v>
      </c>
      <c r="G56" s="79">
        <f t="shared" ref="G56:G67" si="8">ROUNDUP(E56*20%,0)</f>
        <v>651</v>
      </c>
      <c r="H56" s="65">
        <f t="shared" ref="H56:H67" si="9">ROUNDUP(E56*30%,0)</f>
        <v>976</v>
      </c>
    </row>
    <row r="57" spans="2:8" s="16" customFormat="1" ht="23.15" customHeight="1">
      <c r="B57" s="309" t="s">
        <v>61</v>
      </c>
      <c r="C57" s="21" t="s">
        <v>14</v>
      </c>
      <c r="D57" s="22" t="s">
        <v>15</v>
      </c>
      <c r="E57" s="70">
        <f>ROUNDDOWN(D57*10.84,0)</f>
        <v>2753</v>
      </c>
      <c r="F57" s="62">
        <f>ROUNDUP(E57*10%,0)</f>
        <v>276</v>
      </c>
      <c r="G57" s="80">
        <f t="shared" si="8"/>
        <v>551</v>
      </c>
      <c r="H57" s="77">
        <f t="shared" si="9"/>
        <v>826</v>
      </c>
    </row>
    <row r="58" spans="2:8" s="16" customFormat="1" ht="23.15" customHeight="1">
      <c r="B58" s="310"/>
      <c r="C58" s="91" t="s">
        <v>16</v>
      </c>
      <c r="D58" s="94" t="s">
        <v>17</v>
      </c>
      <c r="E58" s="84">
        <f>ROUNDDOWN(D58*10.84,0)</f>
        <v>4357</v>
      </c>
      <c r="F58" s="85">
        <f>ROUNDUP(E58*10%,0)</f>
        <v>436</v>
      </c>
      <c r="G58" s="86">
        <f t="shared" si="8"/>
        <v>872</v>
      </c>
      <c r="H58" s="87">
        <f t="shared" si="9"/>
        <v>1308</v>
      </c>
    </row>
    <row r="59" spans="2:8" s="16" customFormat="1" ht="23.15" customHeight="1">
      <c r="B59" s="324" t="s">
        <v>62</v>
      </c>
      <c r="C59" s="92" t="s">
        <v>14</v>
      </c>
      <c r="D59" s="35" t="s">
        <v>63</v>
      </c>
      <c r="E59" s="88">
        <f>ROUNDDOWN(D59*10.84,0)</f>
        <v>2178</v>
      </c>
      <c r="F59" s="64">
        <f>ROUNDUP(E59*10%,0)</f>
        <v>218</v>
      </c>
      <c r="G59" s="81">
        <f t="shared" si="8"/>
        <v>436</v>
      </c>
      <c r="H59" s="77">
        <f t="shared" si="9"/>
        <v>654</v>
      </c>
    </row>
    <row r="60" spans="2:8" s="16" customFormat="1" ht="23.15" customHeight="1">
      <c r="B60" s="325"/>
      <c r="C60" s="93" t="s">
        <v>16</v>
      </c>
      <c r="D60" s="95" t="s">
        <v>64</v>
      </c>
      <c r="E60" s="84">
        <f>ROUNDDOWN(D60*10.84,0)</f>
        <v>3436</v>
      </c>
      <c r="F60" s="89">
        <f>ROUNDUP(E60*10%,0)</f>
        <v>344</v>
      </c>
      <c r="G60" s="90">
        <f t="shared" si="8"/>
        <v>688</v>
      </c>
      <c r="H60" s="87">
        <f t="shared" si="9"/>
        <v>1031</v>
      </c>
    </row>
    <row r="61" spans="2:8" s="16" customFormat="1" ht="25" customHeight="1">
      <c r="B61" s="24" t="s">
        <v>18</v>
      </c>
      <c r="C61" s="25" t="s">
        <v>19</v>
      </c>
      <c r="D61" s="26" t="s">
        <v>13</v>
      </c>
      <c r="E61" s="23">
        <f t="shared" ref="E61:E66" si="10">ROUNDDOWN(D61*10.84,0)</f>
        <v>3252</v>
      </c>
      <c r="F61" s="63">
        <f t="shared" ref="F61:F67" si="11">ROUNDUP(E61*10%,0)</f>
        <v>326</v>
      </c>
      <c r="G61" s="82">
        <f t="shared" si="8"/>
        <v>651</v>
      </c>
      <c r="H61" s="67">
        <f t="shared" si="9"/>
        <v>976</v>
      </c>
    </row>
    <row r="62" spans="2:8" s="16" customFormat="1" ht="25" customHeight="1">
      <c r="B62" s="68" t="s">
        <v>20</v>
      </c>
      <c r="C62" s="21" t="s">
        <v>12</v>
      </c>
      <c r="D62" s="22" t="s">
        <v>21</v>
      </c>
      <c r="E62" s="23">
        <f t="shared" si="10"/>
        <v>5420</v>
      </c>
      <c r="F62" s="62">
        <f t="shared" si="11"/>
        <v>542</v>
      </c>
      <c r="G62" s="80">
        <f t="shared" si="8"/>
        <v>1084</v>
      </c>
      <c r="H62" s="67">
        <f t="shared" si="9"/>
        <v>1626</v>
      </c>
    </row>
    <row r="63" spans="2:8" s="16" customFormat="1" ht="25" customHeight="1">
      <c r="B63" s="68" t="s">
        <v>22</v>
      </c>
      <c r="C63" s="21" t="s">
        <v>12</v>
      </c>
      <c r="D63" s="22" t="s">
        <v>23</v>
      </c>
      <c r="E63" s="23">
        <f t="shared" si="10"/>
        <v>2710</v>
      </c>
      <c r="F63" s="62">
        <f t="shared" si="11"/>
        <v>271</v>
      </c>
      <c r="G63" s="80">
        <f t="shared" si="8"/>
        <v>542</v>
      </c>
      <c r="H63" s="67">
        <f t="shared" si="9"/>
        <v>813</v>
      </c>
    </row>
    <row r="64" spans="2:8" s="16" customFormat="1" ht="25" customHeight="1">
      <c r="B64" s="29" t="s">
        <v>24</v>
      </c>
      <c r="C64" s="30" t="s">
        <v>12</v>
      </c>
      <c r="D64" s="26" t="s">
        <v>68</v>
      </c>
      <c r="E64" s="23">
        <f t="shared" si="10"/>
        <v>6222</v>
      </c>
      <c r="F64" s="63">
        <f t="shared" si="11"/>
        <v>623</v>
      </c>
      <c r="G64" s="82">
        <f t="shared" si="8"/>
        <v>1245</v>
      </c>
      <c r="H64" s="67">
        <f t="shared" si="9"/>
        <v>1867</v>
      </c>
    </row>
    <row r="65" spans="2:8" s="16" customFormat="1" ht="25" customHeight="1">
      <c r="B65" s="31" t="s">
        <v>28</v>
      </c>
      <c r="C65" s="25" t="s">
        <v>19</v>
      </c>
      <c r="D65" s="22" t="s">
        <v>29</v>
      </c>
      <c r="E65" s="23">
        <f t="shared" si="10"/>
        <v>6504</v>
      </c>
      <c r="F65" s="62">
        <f t="shared" si="11"/>
        <v>651</v>
      </c>
      <c r="G65" s="80">
        <f t="shared" si="8"/>
        <v>1301</v>
      </c>
      <c r="H65" s="67">
        <f t="shared" si="9"/>
        <v>1952</v>
      </c>
    </row>
    <row r="66" spans="2:8" s="16" customFormat="1" ht="25" customHeight="1">
      <c r="B66" s="31" t="s">
        <v>32</v>
      </c>
      <c r="C66" s="99" t="s">
        <v>31</v>
      </c>
      <c r="D66" s="45" t="s">
        <v>82</v>
      </c>
      <c r="E66" s="23">
        <f t="shared" si="10"/>
        <v>1084</v>
      </c>
      <c r="F66" s="23">
        <f t="shared" si="11"/>
        <v>109</v>
      </c>
      <c r="G66" s="199">
        <f t="shared" si="8"/>
        <v>217</v>
      </c>
      <c r="H66" s="200">
        <f t="shared" si="9"/>
        <v>326</v>
      </c>
    </row>
    <row r="67" spans="2:8" s="16" customFormat="1" ht="25" customHeight="1">
      <c r="B67" s="31" t="s">
        <v>83</v>
      </c>
      <c r="C67" s="21" t="s">
        <v>19</v>
      </c>
      <c r="D67" s="45" t="s">
        <v>33</v>
      </c>
      <c r="E67" s="32">
        <f>ROUNDDOWN(D67*10.84,0)</f>
        <v>65</v>
      </c>
      <c r="F67" s="23">
        <f t="shared" si="11"/>
        <v>7</v>
      </c>
      <c r="G67" s="199">
        <f t="shared" si="8"/>
        <v>13</v>
      </c>
      <c r="H67" s="200">
        <f t="shared" si="9"/>
        <v>20</v>
      </c>
    </row>
    <row r="68" spans="2:8" s="16" customFormat="1" ht="25" customHeight="1" thickBot="1">
      <c r="B68" s="135" t="s">
        <v>84</v>
      </c>
      <c r="C68" s="47" t="s">
        <v>19</v>
      </c>
      <c r="D68" s="201" t="s">
        <v>81</v>
      </c>
      <c r="E68" s="48">
        <f>ROUNDDOWN(D68*10.84,0)</f>
        <v>32</v>
      </c>
      <c r="F68" s="202">
        <f>ROUNDUP(E68*10%,0)</f>
        <v>4</v>
      </c>
      <c r="G68" s="203">
        <f>ROUNDUP(E68*20%,0)</f>
        <v>7</v>
      </c>
      <c r="H68" s="198">
        <f>ROUNDUP(E68*30%,0)</f>
        <v>10</v>
      </c>
    </row>
    <row r="69" spans="2:8" ht="22" customHeight="1">
      <c r="B69" s="16" t="s">
        <v>97</v>
      </c>
    </row>
  </sheetData>
  <mergeCells count="20">
    <mergeCell ref="B57:B58"/>
    <mergeCell ref="B43:B47"/>
    <mergeCell ref="B25:B26"/>
    <mergeCell ref="B59:B60"/>
    <mergeCell ref="F41:H41"/>
    <mergeCell ref="A1:F1"/>
    <mergeCell ref="B7:B11"/>
    <mergeCell ref="B12:C12"/>
    <mergeCell ref="B13:F13"/>
    <mergeCell ref="B14:F14"/>
    <mergeCell ref="F20:H20"/>
    <mergeCell ref="F5:H5"/>
    <mergeCell ref="F54:H54"/>
    <mergeCell ref="B48:F48"/>
    <mergeCell ref="B49:F49"/>
    <mergeCell ref="B23:B24"/>
    <mergeCell ref="B50:F50"/>
    <mergeCell ref="B36:B37"/>
    <mergeCell ref="B38:B39"/>
    <mergeCell ref="B15:F15"/>
  </mergeCells>
  <phoneticPr fontId="3"/>
  <printOptions horizontalCentered="1"/>
  <pageMargins left="0.35433070866141736" right="0.39370078740157483" top="0.59055118110236227" bottom="0.43307086614173229" header="0.39370078740157483" footer="0.51181102362204722"/>
  <pageSetup paperSize="9" scale="89" fitToHeight="0" orientation="portrait" r:id="rId1"/>
  <headerFooter alignWithMargins="0">
    <oddHeader>&amp;R&amp;12R6.4.1</oddHeader>
  </headerFooter>
  <rowBreaks count="1" manualBreakCount="1">
    <brk id="39"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0"/>
  <sheetViews>
    <sheetView view="pageBreakPreview" zoomScaleNormal="100" zoomScaleSheetLayoutView="100" workbookViewId="0">
      <selection sqref="A1:F1"/>
    </sheetView>
  </sheetViews>
  <sheetFormatPr defaultColWidth="9" defaultRowHeight="12"/>
  <cols>
    <col min="1" max="1" width="0.7265625" style="5" customWidth="1"/>
    <col min="2" max="2" width="18.6328125" style="5" customWidth="1"/>
    <col min="3" max="3" width="37.7265625" style="5" customWidth="1"/>
    <col min="4" max="4" width="10.26953125" style="6" customWidth="1"/>
    <col min="5" max="8" width="10.26953125" style="5" customWidth="1"/>
    <col min="9" max="16384" width="9" style="5"/>
  </cols>
  <sheetData>
    <row r="1" spans="1:8" s="2" customFormat="1" ht="62.25" customHeight="1">
      <c r="A1" s="317" t="s">
        <v>112</v>
      </c>
      <c r="B1" s="318"/>
      <c r="C1" s="318"/>
      <c r="D1" s="318"/>
      <c r="E1" s="318"/>
      <c r="F1" s="318"/>
      <c r="G1" s="1"/>
    </row>
    <row r="2" spans="1:8" s="2" customFormat="1" ht="8.25" customHeight="1">
      <c r="H2" s="3"/>
    </row>
    <row r="3" spans="1:8" ht="105" customHeight="1">
      <c r="A3" s="4" t="s">
        <v>0</v>
      </c>
    </row>
    <row r="4" spans="1:8" ht="8.25" customHeight="1" thickBot="1">
      <c r="A4" s="4"/>
    </row>
    <row r="5" spans="1:8" ht="24">
      <c r="B5" s="51"/>
      <c r="C5" s="52"/>
      <c r="D5" s="53" t="s">
        <v>52</v>
      </c>
      <c r="E5" s="54" t="s">
        <v>47</v>
      </c>
      <c r="F5" s="304" t="s">
        <v>48</v>
      </c>
      <c r="G5" s="305"/>
      <c r="H5" s="306"/>
    </row>
    <row r="6" spans="1:8" ht="17.25" customHeight="1" thickBot="1">
      <c r="B6" s="55"/>
      <c r="C6" s="56"/>
      <c r="D6" s="57" t="s">
        <v>53</v>
      </c>
      <c r="E6" s="58" t="s">
        <v>49</v>
      </c>
      <c r="F6" s="59" t="s">
        <v>50</v>
      </c>
      <c r="G6" s="76" t="s">
        <v>51</v>
      </c>
      <c r="H6" s="78" t="s">
        <v>67</v>
      </c>
    </row>
    <row r="7" spans="1:8" s="7" customFormat="1" ht="36" customHeight="1" thickTop="1">
      <c r="B7" s="319" t="s">
        <v>1</v>
      </c>
      <c r="C7" s="8" t="s">
        <v>43</v>
      </c>
      <c r="D7" s="160">
        <v>313</v>
      </c>
      <c r="E7" s="162">
        <f t="shared" ref="E7:E12" si="0">ROUNDDOWN(D7*10.7,0)</f>
        <v>3349</v>
      </c>
      <c r="F7" s="162">
        <f t="shared" ref="F7:F12" si="1">ROUNDUP(E7*10%,0)</f>
        <v>335</v>
      </c>
      <c r="G7" s="163">
        <f t="shared" ref="G7:G12" si="2">ROUNDUP(E7*20%,0)</f>
        <v>670</v>
      </c>
      <c r="H7" s="197">
        <f t="shared" ref="H7:H12" si="3">ROUNDUP(E7*30%,0)</f>
        <v>1005</v>
      </c>
    </row>
    <row r="8" spans="1:8" s="7" customFormat="1" ht="23.25" customHeight="1">
      <c r="B8" s="320"/>
      <c r="C8" s="9" t="s">
        <v>2</v>
      </c>
      <c r="D8" s="165">
        <v>470</v>
      </c>
      <c r="E8" s="167">
        <f t="shared" si="0"/>
        <v>5029</v>
      </c>
      <c r="F8" s="167">
        <f t="shared" si="1"/>
        <v>503</v>
      </c>
      <c r="G8" s="168">
        <f t="shared" si="2"/>
        <v>1006</v>
      </c>
      <c r="H8" s="169">
        <f t="shared" si="3"/>
        <v>1509</v>
      </c>
    </row>
    <row r="9" spans="1:8" s="7" customFormat="1" ht="23.25" customHeight="1">
      <c r="B9" s="320"/>
      <c r="C9" s="9" t="s">
        <v>3</v>
      </c>
      <c r="D9" s="165">
        <v>821</v>
      </c>
      <c r="E9" s="167">
        <f t="shared" si="0"/>
        <v>8784</v>
      </c>
      <c r="F9" s="167">
        <f t="shared" si="1"/>
        <v>879</v>
      </c>
      <c r="G9" s="168">
        <f t="shared" si="2"/>
        <v>1757</v>
      </c>
      <c r="H9" s="169">
        <f t="shared" si="3"/>
        <v>2636</v>
      </c>
    </row>
    <row r="10" spans="1:8" s="7" customFormat="1" ht="23.25" customHeight="1">
      <c r="B10" s="320"/>
      <c r="C10" s="10" t="s">
        <v>4</v>
      </c>
      <c r="D10" s="170">
        <v>1125</v>
      </c>
      <c r="E10" s="167">
        <f t="shared" si="0"/>
        <v>12037</v>
      </c>
      <c r="F10" s="167">
        <f t="shared" si="1"/>
        <v>1204</v>
      </c>
      <c r="G10" s="168">
        <f t="shared" si="2"/>
        <v>2408</v>
      </c>
      <c r="H10" s="169">
        <f t="shared" si="3"/>
        <v>3612</v>
      </c>
    </row>
    <row r="11" spans="1:8" s="7" customFormat="1" ht="26.25" customHeight="1" thickBot="1">
      <c r="B11" s="321"/>
      <c r="C11" s="36" t="s">
        <v>5</v>
      </c>
      <c r="D11" s="171">
        <v>293</v>
      </c>
      <c r="E11" s="173">
        <f t="shared" si="0"/>
        <v>3135</v>
      </c>
      <c r="F11" s="173">
        <f t="shared" si="1"/>
        <v>314</v>
      </c>
      <c r="G11" s="174">
        <f t="shared" si="2"/>
        <v>627</v>
      </c>
      <c r="H11" s="175">
        <f t="shared" si="3"/>
        <v>941</v>
      </c>
    </row>
    <row r="12" spans="1:8" s="7" customFormat="1" ht="33.75" customHeight="1" thickBot="1">
      <c r="B12" s="322" t="s">
        <v>44</v>
      </c>
      <c r="C12" s="323"/>
      <c r="D12" s="176">
        <v>2954</v>
      </c>
      <c r="E12" s="177">
        <f t="shared" si="0"/>
        <v>31607</v>
      </c>
      <c r="F12" s="177">
        <f t="shared" si="1"/>
        <v>3161</v>
      </c>
      <c r="G12" s="178">
        <f t="shared" si="2"/>
        <v>6322</v>
      </c>
      <c r="H12" s="179">
        <f t="shared" si="3"/>
        <v>9483</v>
      </c>
    </row>
    <row r="13" spans="1:8" s="11" customFormat="1" ht="14.25" customHeight="1">
      <c r="B13" s="307" t="s">
        <v>69</v>
      </c>
      <c r="C13" s="307"/>
      <c r="D13" s="307"/>
      <c r="E13" s="307"/>
      <c r="F13" s="307"/>
    </row>
    <row r="14" spans="1:8" s="11" customFormat="1" ht="14.25" customHeight="1">
      <c r="B14" s="308" t="s">
        <v>73</v>
      </c>
      <c r="C14" s="308"/>
      <c r="D14" s="308"/>
      <c r="E14" s="308"/>
      <c r="F14" s="308"/>
    </row>
    <row r="15" spans="1:8" s="11" customFormat="1" ht="14.25" customHeight="1">
      <c r="B15" s="311" t="s">
        <v>72</v>
      </c>
      <c r="C15" s="312"/>
      <c r="D15" s="312"/>
      <c r="E15" s="312"/>
      <c r="F15" s="312"/>
    </row>
    <row r="16" spans="1:8" s="11" customFormat="1" ht="15.75" customHeight="1">
      <c r="B16" s="12" t="s">
        <v>6</v>
      </c>
      <c r="C16" s="13"/>
      <c r="D16" s="14" t="s">
        <v>7</v>
      </c>
      <c r="E16" s="13"/>
      <c r="F16" s="13"/>
      <c r="G16" s="13"/>
    </row>
    <row r="17" spans="2:8" s="11" customFormat="1" ht="15.75" customHeight="1">
      <c r="B17" s="12" t="s">
        <v>8</v>
      </c>
      <c r="C17" s="13"/>
      <c r="D17" s="14" t="s">
        <v>9</v>
      </c>
      <c r="E17" s="13"/>
      <c r="F17" s="13"/>
      <c r="G17" s="13"/>
    </row>
    <row r="18" spans="2:8" s="11" customFormat="1" ht="10.5" customHeight="1">
      <c r="B18" s="15"/>
    </row>
    <row r="19" spans="2:8" s="16" customFormat="1" ht="15" customHeight="1" thickBot="1">
      <c r="B19" s="16" t="s">
        <v>10</v>
      </c>
    </row>
    <row r="20" spans="2:8" ht="24">
      <c r="B20" s="51"/>
      <c r="C20" s="52"/>
      <c r="D20" s="53" t="s">
        <v>52</v>
      </c>
      <c r="E20" s="54" t="s">
        <v>47</v>
      </c>
      <c r="F20" s="304" t="s">
        <v>48</v>
      </c>
      <c r="G20" s="305"/>
      <c r="H20" s="306"/>
    </row>
    <row r="21" spans="2:8" ht="17.25" customHeight="1" thickBot="1">
      <c r="B21" s="55"/>
      <c r="C21" s="56"/>
      <c r="D21" s="57" t="s">
        <v>53</v>
      </c>
      <c r="E21" s="58" t="s">
        <v>49</v>
      </c>
      <c r="F21" s="59" t="s">
        <v>50</v>
      </c>
      <c r="G21" s="76" t="s">
        <v>51</v>
      </c>
      <c r="H21" s="78" t="s">
        <v>67</v>
      </c>
    </row>
    <row r="22" spans="2:8" s="16" customFormat="1" ht="23.15" customHeight="1" thickTop="1">
      <c r="B22" s="17" t="s">
        <v>11</v>
      </c>
      <c r="C22" s="18" t="s">
        <v>12</v>
      </c>
      <c r="D22" s="19" t="s">
        <v>13</v>
      </c>
      <c r="E22" s="71">
        <f>ROUNDDOWN(D22*10.7,0)</f>
        <v>3210</v>
      </c>
      <c r="F22" s="72">
        <f>ROUNDUP(E22*10%,0)</f>
        <v>321</v>
      </c>
      <c r="G22" s="83">
        <f>ROUNDUP(E22*20%,0)</f>
        <v>642</v>
      </c>
      <c r="H22" s="65">
        <f t="shared" ref="H22:H36" si="4">ROUNDUP(E22*30%,0)</f>
        <v>963</v>
      </c>
    </row>
    <row r="23" spans="2:8" s="16" customFormat="1" ht="23.15" customHeight="1">
      <c r="B23" s="309" t="s">
        <v>61</v>
      </c>
      <c r="C23" s="21" t="s">
        <v>14</v>
      </c>
      <c r="D23" s="22" t="s">
        <v>15</v>
      </c>
      <c r="E23" s="88">
        <f>ROUNDDOWN(D23*10.7,0)</f>
        <v>2717</v>
      </c>
      <c r="F23" s="64">
        <f>ROUNDUP(E23*10%,0)</f>
        <v>272</v>
      </c>
      <c r="G23" s="81">
        <f>ROUNDUP(E23*20%,0)</f>
        <v>544</v>
      </c>
      <c r="H23" s="77">
        <f t="shared" si="4"/>
        <v>816</v>
      </c>
    </row>
    <row r="24" spans="2:8" s="16" customFormat="1" ht="23.15" customHeight="1">
      <c r="B24" s="310"/>
      <c r="C24" s="91" t="s">
        <v>16</v>
      </c>
      <c r="D24" s="94" t="s">
        <v>17</v>
      </c>
      <c r="E24" s="100">
        <f>ROUNDDOWN(D24*10.7,0)</f>
        <v>4301</v>
      </c>
      <c r="F24" s="101">
        <f>ROUNDUP(E24*10%,0)</f>
        <v>431</v>
      </c>
      <c r="G24" s="102">
        <f>ROUNDUP(E24*20%,0)</f>
        <v>861</v>
      </c>
      <c r="H24" s="87">
        <f t="shared" si="4"/>
        <v>1291</v>
      </c>
    </row>
    <row r="25" spans="2:8" s="16" customFormat="1" ht="23.15" customHeight="1">
      <c r="B25" s="324" t="s">
        <v>62</v>
      </c>
      <c r="C25" s="92" t="s">
        <v>14</v>
      </c>
      <c r="D25" s="35" t="s">
        <v>63</v>
      </c>
      <c r="E25" s="23">
        <f t="shared" ref="E25:E36" si="5">ROUNDDOWN(D25*10.7,0)</f>
        <v>2150</v>
      </c>
      <c r="F25" s="62">
        <f>ROUNDUP(E25*10%,0)</f>
        <v>215</v>
      </c>
      <c r="G25" s="80">
        <f t="shared" ref="G25:G36" si="6">ROUNDUP(E25*20%,0)</f>
        <v>430</v>
      </c>
      <c r="H25" s="77">
        <f t="shared" si="4"/>
        <v>645</v>
      </c>
    </row>
    <row r="26" spans="2:8" s="16" customFormat="1" ht="23.15" customHeight="1">
      <c r="B26" s="325"/>
      <c r="C26" s="93" t="s">
        <v>16</v>
      </c>
      <c r="D26" s="95" t="s">
        <v>64</v>
      </c>
      <c r="E26" s="103">
        <f t="shared" si="5"/>
        <v>3391</v>
      </c>
      <c r="F26" s="85">
        <f t="shared" ref="F26:F36" si="7">ROUNDUP(E26*10%,0)</f>
        <v>340</v>
      </c>
      <c r="G26" s="86">
        <f t="shared" si="6"/>
        <v>679</v>
      </c>
      <c r="H26" s="87">
        <f t="shared" si="4"/>
        <v>1018</v>
      </c>
    </row>
    <row r="27" spans="2:8" s="16" customFormat="1" ht="23.15" customHeight="1">
      <c r="B27" s="24" t="s">
        <v>18</v>
      </c>
      <c r="C27" s="25" t="s">
        <v>19</v>
      </c>
      <c r="D27" s="26" t="s">
        <v>13</v>
      </c>
      <c r="E27" s="27">
        <f t="shared" si="5"/>
        <v>3210</v>
      </c>
      <c r="F27" s="63">
        <f t="shared" si="7"/>
        <v>321</v>
      </c>
      <c r="G27" s="82">
        <f t="shared" si="6"/>
        <v>642</v>
      </c>
      <c r="H27" s="66">
        <f t="shared" si="4"/>
        <v>963</v>
      </c>
    </row>
    <row r="28" spans="2:8" s="16" customFormat="1" ht="23.15" customHeight="1">
      <c r="B28" s="28" t="s">
        <v>20</v>
      </c>
      <c r="C28" s="21" t="s">
        <v>12</v>
      </c>
      <c r="D28" s="22" t="s">
        <v>21</v>
      </c>
      <c r="E28" s="23">
        <f t="shared" si="5"/>
        <v>5350</v>
      </c>
      <c r="F28" s="62">
        <f t="shared" si="7"/>
        <v>535</v>
      </c>
      <c r="G28" s="80">
        <f t="shared" si="6"/>
        <v>1070</v>
      </c>
      <c r="H28" s="67">
        <f t="shared" si="4"/>
        <v>1605</v>
      </c>
    </row>
    <row r="29" spans="2:8" s="16" customFormat="1" ht="23.15" customHeight="1">
      <c r="B29" s="28" t="s">
        <v>22</v>
      </c>
      <c r="C29" s="21" t="s">
        <v>12</v>
      </c>
      <c r="D29" s="22" t="s">
        <v>23</v>
      </c>
      <c r="E29" s="23">
        <f t="shared" si="5"/>
        <v>2675</v>
      </c>
      <c r="F29" s="62">
        <f>ROUNDUP(E29*10%,0)</f>
        <v>268</v>
      </c>
      <c r="G29" s="80">
        <f t="shared" si="6"/>
        <v>535</v>
      </c>
      <c r="H29" s="67">
        <f t="shared" si="4"/>
        <v>803</v>
      </c>
    </row>
    <row r="30" spans="2:8" s="16" customFormat="1" ht="23.15" customHeight="1">
      <c r="B30" s="29" t="s">
        <v>24</v>
      </c>
      <c r="C30" s="30" t="s">
        <v>12</v>
      </c>
      <c r="D30" s="26" t="s">
        <v>68</v>
      </c>
      <c r="E30" s="27">
        <f t="shared" si="5"/>
        <v>6141</v>
      </c>
      <c r="F30" s="63">
        <f>ROUNDUP(E30*10%,0)</f>
        <v>615</v>
      </c>
      <c r="G30" s="82">
        <f t="shared" si="6"/>
        <v>1229</v>
      </c>
      <c r="H30" s="67">
        <f t="shared" si="4"/>
        <v>1843</v>
      </c>
    </row>
    <row r="31" spans="2:8" s="16" customFormat="1" ht="23.15" customHeight="1">
      <c r="B31" s="31" t="s">
        <v>25</v>
      </c>
      <c r="C31" s="30" t="s">
        <v>26</v>
      </c>
      <c r="D31" s="22" t="s">
        <v>27</v>
      </c>
      <c r="E31" s="32">
        <f t="shared" si="5"/>
        <v>21400</v>
      </c>
      <c r="F31" s="62">
        <f t="shared" si="7"/>
        <v>2140</v>
      </c>
      <c r="G31" s="80">
        <f t="shared" si="6"/>
        <v>4280</v>
      </c>
      <c r="H31" s="67">
        <f t="shared" si="4"/>
        <v>6420</v>
      </c>
    </row>
    <row r="32" spans="2:8" s="16" customFormat="1" ht="23.15" customHeight="1">
      <c r="B32" s="31" t="s">
        <v>28</v>
      </c>
      <c r="C32" s="25" t="s">
        <v>19</v>
      </c>
      <c r="D32" s="22" t="s">
        <v>29</v>
      </c>
      <c r="E32" s="32">
        <f t="shared" si="5"/>
        <v>6420</v>
      </c>
      <c r="F32" s="62">
        <f t="shared" si="7"/>
        <v>642</v>
      </c>
      <c r="G32" s="80">
        <f t="shared" si="6"/>
        <v>1284</v>
      </c>
      <c r="H32" s="67">
        <f t="shared" si="4"/>
        <v>1926</v>
      </c>
    </row>
    <row r="33" spans="1:8" s="16" customFormat="1" ht="25" customHeight="1">
      <c r="B33" s="33" t="s">
        <v>30</v>
      </c>
      <c r="C33" s="34" t="s">
        <v>31</v>
      </c>
      <c r="D33" s="22" t="s">
        <v>23</v>
      </c>
      <c r="E33" s="32">
        <f t="shared" si="5"/>
        <v>2675</v>
      </c>
      <c r="F33" s="62">
        <f t="shared" si="7"/>
        <v>268</v>
      </c>
      <c r="G33" s="80">
        <f>ROUNDUP(E33*20%,0)</f>
        <v>535</v>
      </c>
      <c r="H33" s="73">
        <f t="shared" si="4"/>
        <v>803</v>
      </c>
    </row>
    <row r="34" spans="1:8" s="16" customFormat="1" ht="25" customHeight="1">
      <c r="B34" s="31" t="s">
        <v>65</v>
      </c>
      <c r="C34" s="96" t="s">
        <v>31</v>
      </c>
      <c r="D34" s="180" t="s">
        <v>79</v>
      </c>
      <c r="E34" s="118">
        <f t="shared" si="5"/>
        <v>5885</v>
      </c>
      <c r="F34" s="97">
        <f t="shared" si="7"/>
        <v>589</v>
      </c>
      <c r="G34" s="181">
        <f>ROUNDUP(E34*20%,0)</f>
        <v>1177</v>
      </c>
      <c r="H34" s="182">
        <f t="shared" si="4"/>
        <v>1766</v>
      </c>
    </row>
    <row r="35" spans="1:8" s="16" customFormat="1" ht="23.15" customHeight="1">
      <c r="B35" s="24" t="s">
        <v>66</v>
      </c>
      <c r="C35" s="96" t="s">
        <v>31</v>
      </c>
      <c r="D35" s="180" t="s">
        <v>80</v>
      </c>
      <c r="E35" s="118">
        <f t="shared" si="5"/>
        <v>2140</v>
      </c>
      <c r="F35" s="97">
        <f>ROUNDUP(E35*10%,0)</f>
        <v>214</v>
      </c>
      <c r="G35" s="181">
        <f t="shared" si="6"/>
        <v>428</v>
      </c>
      <c r="H35" s="182">
        <f t="shared" si="4"/>
        <v>642</v>
      </c>
    </row>
    <row r="36" spans="1:8" s="16" customFormat="1" ht="25" customHeight="1">
      <c r="B36" s="313" t="s">
        <v>94</v>
      </c>
      <c r="C36" s="136" t="s">
        <v>19</v>
      </c>
      <c r="D36" s="180" t="s">
        <v>33</v>
      </c>
      <c r="E36" s="118">
        <f t="shared" si="5"/>
        <v>64</v>
      </c>
      <c r="F36" s="97">
        <f t="shared" si="7"/>
        <v>7</v>
      </c>
      <c r="G36" s="181">
        <f t="shared" si="6"/>
        <v>13</v>
      </c>
      <c r="H36" s="183">
        <f t="shared" si="4"/>
        <v>20</v>
      </c>
    </row>
    <row r="37" spans="1:8" s="16" customFormat="1" ht="25" customHeight="1">
      <c r="B37" s="314"/>
      <c r="C37" s="144" t="s">
        <v>87</v>
      </c>
      <c r="D37" s="204" t="s">
        <v>34</v>
      </c>
      <c r="E37" s="205">
        <f>ROUNDDOWN(D37*10.7,0)</f>
        <v>535</v>
      </c>
      <c r="F37" s="108">
        <f>ROUNDUP(E37*10%,0)</f>
        <v>54</v>
      </c>
      <c r="G37" s="206">
        <f>ROUNDUP(E37*20%,0)</f>
        <v>107</v>
      </c>
      <c r="H37" s="207">
        <f>ROUNDUP(E37*30%,0)</f>
        <v>161</v>
      </c>
    </row>
    <row r="38" spans="1:8" s="16" customFormat="1" ht="25" customHeight="1">
      <c r="B38" s="313" t="s">
        <v>95</v>
      </c>
      <c r="C38" s="8" t="s">
        <v>19</v>
      </c>
      <c r="D38" s="208" t="s">
        <v>81</v>
      </c>
      <c r="E38" s="209">
        <f>ROUNDDOWN(D38*10.7,0)</f>
        <v>32</v>
      </c>
      <c r="F38" s="119">
        <f>ROUNDUP(E38*10%,0)</f>
        <v>4</v>
      </c>
      <c r="G38" s="210">
        <f>ROUNDUP(E38*20%,0)</f>
        <v>7</v>
      </c>
      <c r="H38" s="211">
        <f>ROUNDUP(E38*30%,0)</f>
        <v>10</v>
      </c>
    </row>
    <row r="39" spans="1:8" s="16" customFormat="1" ht="24.75" customHeight="1" thickBot="1">
      <c r="B39" s="330"/>
      <c r="C39" s="145" t="s">
        <v>45</v>
      </c>
      <c r="D39" s="212" t="s">
        <v>86</v>
      </c>
      <c r="E39" s="213">
        <f>ROUNDDOWN(D39*10.7,0)</f>
        <v>267</v>
      </c>
      <c r="F39" s="214">
        <f>ROUNDUP(E39*10%,0)</f>
        <v>27</v>
      </c>
      <c r="G39" s="215">
        <f>ROUNDUP(E39*20%,0)</f>
        <v>54</v>
      </c>
      <c r="H39" s="216">
        <f>ROUNDUP(E39*30%,0)</f>
        <v>81</v>
      </c>
    </row>
    <row r="40" spans="1:8" s="16" customFormat="1" ht="24.75" customHeight="1">
      <c r="B40" s="142"/>
      <c r="C40" s="37"/>
      <c r="D40" s="143"/>
    </row>
    <row r="41" spans="1:8" s="16" customFormat="1" ht="99.75" customHeight="1" thickBot="1">
      <c r="A41" s="40" t="s">
        <v>35</v>
      </c>
    </row>
    <row r="42" spans="1:8" ht="24">
      <c r="B42" s="51"/>
      <c r="C42" s="52"/>
      <c r="D42" s="53" t="s">
        <v>52</v>
      </c>
      <c r="E42" s="54" t="s">
        <v>47</v>
      </c>
      <c r="F42" s="304" t="s">
        <v>48</v>
      </c>
      <c r="G42" s="305"/>
      <c r="H42" s="306"/>
    </row>
    <row r="43" spans="1:8" ht="17.25" customHeight="1" thickBot="1">
      <c r="B43" s="55"/>
      <c r="C43" s="56"/>
      <c r="D43" s="57" t="s">
        <v>53</v>
      </c>
      <c r="E43" s="58" t="s">
        <v>49</v>
      </c>
      <c r="F43" s="59" t="s">
        <v>50</v>
      </c>
      <c r="G43" s="76" t="s">
        <v>51</v>
      </c>
      <c r="H43" s="78" t="s">
        <v>67</v>
      </c>
    </row>
    <row r="44" spans="1:8" s="16" customFormat="1" ht="36" customHeight="1" thickTop="1">
      <c r="B44" s="319" t="s">
        <v>1</v>
      </c>
      <c r="C44" s="8" t="s">
        <v>43</v>
      </c>
      <c r="D44" s="160">
        <v>302</v>
      </c>
      <c r="E44" s="162">
        <f>ROUNDDOWN(D44*10.7,0)</f>
        <v>3231</v>
      </c>
      <c r="F44" s="162">
        <f>ROUNDUP(E44*10%,0)</f>
        <v>324</v>
      </c>
      <c r="G44" s="163">
        <f>ROUNDUP(E44*20%,0)</f>
        <v>647</v>
      </c>
      <c r="H44" s="197">
        <f>ROUNDUP(E44*30%,0)</f>
        <v>970</v>
      </c>
    </row>
    <row r="45" spans="1:8" s="16" customFormat="1" ht="23.25" customHeight="1">
      <c r="B45" s="320"/>
      <c r="C45" s="9" t="s">
        <v>2</v>
      </c>
      <c r="D45" s="165">
        <v>450</v>
      </c>
      <c r="E45" s="167">
        <f>ROUNDDOWN(D45*10.7,0)</f>
        <v>4815</v>
      </c>
      <c r="F45" s="167">
        <f>ROUNDUP(E45*10%,0)</f>
        <v>482</v>
      </c>
      <c r="G45" s="168">
        <f>ROUNDUP(E45*20%,0)</f>
        <v>963</v>
      </c>
      <c r="H45" s="169">
        <f>ROUNDUP(E45*30%,0)</f>
        <v>1445</v>
      </c>
    </row>
    <row r="46" spans="1:8" s="16" customFormat="1" ht="23.25" customHeight="1">
      <c r="B46" s="320"/>
      <c r="C46" s="9" t="s">
        <v>36</v>
      </c>
      <c r="D46" s="165">
        <v>792</v>
      </c>
      <c r="E46" s="167">
        <f>ROUNDDOWN(D46*10.7,0)</f>
        <v>8474</v>
      </c>
      <c r="F46" s="167">
        <f>ROUNDUP(E46*10%,0)</f>
        <v>848</v>
      </c>
      <c r="G46" s="168">
        <f>ROUNDUP(E46*20%,0)</f>
        <v>1695</v>
      </c>
      <c r="H46" s="169">
        <f>ROUNDUP(E46*30%,0)</f>
        <v>2543</v>
      </c>
    </row>
    <row r="47" spans="1:8" s="16" customFormat="1" ht="23.25" customHeight="1">
      <c r="B47" s="320"/>
      <c r="C47" s="10" t="s">
        <v>4</v>
      </c>
      <c r="D47" s="170">
        <v>1087</v>
      </c>
      <c r="E47" s="167">
        <f>ROUNDDOWN(D47*10.7,0)</f>
        <v>11630</v>
      </c>
      <c r="F47" s="167">
        <f>ROUNDUP(E47*10%,0)</f>
        <v>1163</v>
      </c>
      <c r="G47" s="168">
        <f>ROUNDUP(E47*20%,0)</f>
        <v>2326</v>
      </c>
      <c r="H47" s="169">
        <f>ROUNDUP(E47*30%,0)</f>
        <v>3489</v>
      </c>
    </row>
    <row r="48" spans="1:8" s="16" customFormat="1" ht="25.5" customHeight="1" thickBot="1">
      <c r="B48" s="321"/>
      <c r="C48" s="36" t="s">
        <v>85</v>
      </c>
      <c r="D48" s="171">
        <v>283</v>
      </c>
      <c r="E48" s="173">
        <f>ROUNDDOWN(D48*10.7,0)</f>
        <v>3028</v>
      </c>
      <c r="F48" s="173">
        <f>ROUNDUP(E48*10%,0)</f>
        <v>303</v>
      </c>
      <c r="G48" s="174">
        <f>ROUNDUP(E48*20%,0)</f>
        <v>606</v>
      </c>
      <c r="H48" s="198">
        <f>ROUNDUP(E48*30%,0)</f>
        <v>909</v>
      </c>
    </row>
    <row r="49" spans="2:8" s="13" customFormat="1" ht="14.25" customHeight="1">
      <c r="B49" s="307" t="s">
        <v>69</v>
      </c>
      <c r="C49" s="307"/>
      <c r="D49" s="307"/>
      <c r="E49" s="307"/>
      <c r="F49" s="307"/>
    </row>
    <row r="50" spans="2:8" s="13" customFormat="1" ht="14.25" customHeight="1">
      <c r="B50" s="308" t="s">
        <v>74</v>
      </c>
      <c r="C50" s="308"/>
      <c r="D50" s="308"/>
      <c r="E50" s="308"/>
      <c r="F50" s="308"/>
    </row>
    <row r="51" spans="2:8" s="11" customFormat="1" ht="14.25" customHeight="1">
      <c r="B51" s="311" t="s">
        <v>72</v>
      </c>
      <c r="C51" s="312"/>
      <c r="D51" s="312"/>
      <c r="E51" s="312"/>
      <c r="F51" s="312"/>
    </row>
    <row r="52" spans="2:8" s="13" customFormat="1" ht="15.75" customHeight="1">
      <c r="B52" s="12" t="s">
        <v>37</v>
      </c>
      <c r="D52" s="14" t="s">
        <v>7</v>
      </c>
    </row>
    <row r="53" spans="2:8" s="13" customFormat="1" ht="15.75" customHeight="1">
      <c r="B53" s="12" t="s">
        <v>38</v>
      </c>
      <c r="D53" s="14" t="s">
        <v>9</v>
      </c>
    </row>
    <row r="54" spans="2:8" s="41" customFormat="1" ht="18.75" customHeight="1" thickBot="1">
      <c r="B54" s="42" t="s">
        <v>10</v>
      </c>
      <c r="C54" s="43"/>
      <c r="D54" s="43"/>
      <c r="E54" s="43"/>
      <c r="F54" s="43"/>
      <c r="G54" s="43"/>
    </row>
    <row r="55" spans="2:8" ht="24">
      <c r="B55" s="51"/>
      <c r="C55" s="52"/>
      <c r="D55" s="53" t="s">
        <v>52</v>
      </c>
      <c r="E55" s="54" t="s">
        <v>47</v>
      </c>
      <c r="F55" s="304" t="s">
        <v>48</v>
      </c>
      <c r="G55" s="305"/>
      <c r="H55" s="306"/>
    </row>
    <row r="56" spans="2:8" ht="17.25" customHeight="1" thickBot="1">
      <c r="B56" s="55"/>
      <c r="C56" s="56"/>
      <c r="D56" s="57" t="s">
        <v>53</v>
      </c>
      <c r="E56" s="58" t="s">
        <v>49</v>
      </c>
      <c r="F56" s="59" t="s">
        <v>50</v>
      </c>
      <c r="G56" s="76" t="s">
        <v>51</v>
      </c>
      <c r="H56" s="78" t="s">
        <v>67</v>
      </c>
    </row>
    <row r="57" spans="2:8" s="16" customFormat="1" ht="25" customHeight="1" thickTop="1">
      <c r="B57" s="17" t="s">
        <v>11</v>
      </c>
      <c r="C57" s="18" t="s">
        <v>12</v>
      </c>
      <c r="D57" s="19" t="s">
        <v>39</v>
      </c>
      <c r="E57" s="20">
        <f>ROUNDDOWN(D57*10.7,0)</f>
        <v>3210</v>
      </c>
      <c r="F57" s="61">
        <f>ROUNDUP(E57*10%,0)</f>
        <v>321</v>
      </c>
      <c r="G57" s="79">
        <f t="shared" ref="G57:G69" si="8">ROUNDUP(E57*20%,0)</f>
        <v>642</v>
      </c>
      <c r="H57" s="65">
        <f t="shared" ref="H57:H69" si="9">ROUNDUP(E57*30%,0)</f>
        <v>963</v>
      </c>
    </row>
    <row r="58" spans="2:8" s="16" customFormat="1" ht="25" customHeight="1">
      <c r="B58" s="328" t="s">
        <v>61</v>
      </c>
      <c r="C58" s="104" t="s">
        <v>14</v>
      </c>
      <c r="D58" s="113" t="s">
        <v>15</v>
      </c>
      <c r="E58" s="105">
        <f t="shared" ref="E58:E69" si="10">ROUNDDOWN(D58*10.7,0)</f>
        <v>2717</v>
      </c>
      <c r="F58" s="146">
        <f>ROUNDUP(E58*10%,0)</f>
        <v>272</v>
      </c>
      <c r="G58" s="147">
        <f>ROUNDUP(E58*20%,0)</f>
        <v>544</v>
      </c>
      <c r="H58" s="106">
        <f t="shared" si="9"/>
        <v>816</v>
      </c>
    </row>
    <row r="59" spans="2:8" s="16" customFormat="1" ht="25" customHeight="1">
      <c r="B59" s="329"/>
      <c r="C59" s="107" t="s">
        <v>16</v>
      </c>
      <c r="D59" s="114" t="s">
        <v>17</v>
      </c>
      <c r="E59" s="108">
        <f t="shared" si="10"/>
        <v>4301</v>
      </c>
      <c r="F59" s="148">
        <f>ROUNDUP(E59*10%,0)</f>
        <v>431</v>
      </c>
      <c r="G59" s="149">
        <f>ROUNDUP(E59*20%,0)</f>
        <v>861</v>
      </c>
      <c r="H59" s="109">
        <f t="shared" si="9"/>
        <v>1291</v>
      </c>
    </row>
    <row r="60" spans="2:8" s="16" customFormat="1" ht="25" customHeight="1">
      <c r="B60" s="326" t="s">
        <v>62</v>
      </c>
      <c r="C60" s="110" t="s">
        <v>14</v>
      </c>
      <c r="D60" s="115" t="s">
        <v>63</v>
      </c>
      <c r="E60" s="97">
        <f t="shared" si="10"/>
        <v>2150</v>
      </c>
      <c r="F60" s="125">
        <f t="shared" ref="F60:F69" si="11">ROUNDUP(E60*10%,0)</f>
        <v>215</v>
      </c>
      <c r="G60" s="126">
        <f t="shared" si="8"/>
        <v>430</v>
      </c>
      <c r="H60" s="106">
        <f t="shared" si="9"/>
        <v>645</v>
      </c>
    </row>
    <row r="61" spans="2:8" s="16" customFormat="1" ht="25" customHeight="1">
      <c r="B61" s="327"/>
      <c r="C61" s="111" t="s">
        <v>16</v>
      </c>
      <c r="D61" s="116" t="s">
        <v>64</v>
      </c>
      <c r="E61" s="112">
        <f t="shared" si="10"/>
        <v>3391</v>
      </c>
      <c r="F61" s="127">
        <f t="shared" si="11"/>
        <v>340</v>
      </c>
      <c r="G61" s="128">
        <f t="shared" si="8"/>
        <v>679</v>
      </c>
      <c r="H61" s="109">
        <f t="shared" si="9"/>
        <v>1018</v>
      </c>
    </row>
    <row r="62" spans="2:8" s="16" customFormat="1" ht="25" customHeight="1">
      <c r="B62" s="24" t="s">
        <v>18</v>
      </c>
      <c r="C62" s="25" t="s">
        <v>19</v>
      </c>
      <c r="D62" s="26" t="s">
        <v>39</v>
      </c>
      <c r="E62" s="27">
        <f t="shared" si="10"/>
        <v>3210</v>
      </c>
      <c r="F62" s="63">
        <f t="shared" si="11"/>
        <v>321</v>
      </c>
      <c r="G62" s="82">
        <f t="shared" si="8"/>
        <v>642</v>
      </c>
      <c r="H62" s="67">
        <f t="shared" si="9"/>
        <v>963</v>
      </c>
    </row>
    <row r="63" spans="2:8" s="16" customFormat="1" ht="25" customHeight="1">
      <c r="B63" s="28" t="s">
        <v>20</v>
      </c>
      <c r="C63" s="21" t="s">
        <v>12</v>
      </c>
      <c r="D63" s="22" t="s">
        <v>40</v>
      </c>
      <c r="E63" s="23">
        <f t="shared" si="10"/>
        <v>5350</v>
      </c>
      <c r="F63" s="62">
        <f t="shared" si="11"/>
        <v>535</v>
      </c>
      <c r="G63" s="80">
        <f t="shared" si="8"/>
        <v>1070</v>
      </c>
      <c r="H63" s="67">
        <f t="shared" si="9"/>
        <v>1605</v>
      </c>
    </row>
    <row r="64" spans="2:8" s="16" customFormat="1" ht="25" customHeight="1">
      <c r="B64" s="28" t="s">
        <v>22</v>
      </c>
      <c r="C64" s="21" t="s">
        <v>12</v>
      </c>
      <c r="D64" s="22" t="s">
        <v>41</v>
      </c>
      <c r="E64" s="23">
        <f t="shared" si="10"/>
        <v>2675</v>
      </c>
      <c r="F64" s="62">
        <f t="shared" si="11"/>
        <v>268</v>
      </c>
      <c r="G64" s="80">
        <f t="shared" si="8"/>
        <v>535</v>
      </c>
      <c r="H64" s="67">
        <f t="shared" si="9"/>
        <v>803</v>
      </c>
    </row>
    <row r="65" spans="2:8" s="16" customFormat="1" ht="25" customHeight="1">
      <c r="B65" s="29" t="s">
        <v>24</v>
      </c>
      <c r="C65" s="30" t="s">
        <v>12</v>
      </c>
      <c r="D65" s="132" t="s">
        <v>70</v>
      </c>
      <c r="E65" s="98">
        <f t="shared" si="10"/>
        <v>6141</v>
      </c>
      <c r="F65" s="129">
        <f t="shared" si="11"/>
        <v>615</v>
      </c>
      <c r="G65" s="130">
        <f t="shared" si="8"/>
        <v>1229</v>
      </c>
      <c r="H65" s="131">
        <f t="shared" si="9"/>
        <v>1843</v>
      </c>
    </row>
    <row r="66" spans="2:8" s="16" customFormat="1" ht="25" customHeight="1">
      <c r="B66" s="31" t="s">
        <v>28</v>
      </c>
      <c r="C66" s="25" t="s">
        <v>19</v>
      </c>
      <c r="D66" s="45" t="s">
        <v>42</v>
      </c>
      <c r="E66" s="32">
        <f t="shared" si="10"/>
        <v>6420</v>
      </c>
      <c r="F66" s="23">
        <f t="shared" si="11"/>
        <v>642</v>
      </c>
      <c r="G66" s="199">
        <f t="shared" si="8"/>
        <v>1284</v>
      </c>
      <c r="H66" s="200">
        <f t="shared" si="9"/>
        <v>1926</v>
      </c>
    </row>
    <row r="67" spans="2:8" s="16" customFormat="1" ht="25" customHeight="1">
      <c r="B67" s="33" t="s">
        <v>32</v>
      </c>
      <c r="C67" s="117" t="s">
        <v>31</v>
      </c>
      <c r="D67" s="45" t="s">
        <v>82</v>
      </c>
      <c r="E67" s="32">
        <f t="shared" si="10"/>
        <v>1070</v>
      </c>
      <c r="F67" s="23">
        <f t="shared" si="11"/>
        <v>107</v>
      </c>
      <c r="G67" s="199">
        <f t="shared" si="8"/>
        <v>214</v>
      </c>
      <c r="H67" s="200">
        <f t="shared" si="9"/>
        <v>321</v>
      </c>
    </row>
    <row r="68" spans="2:8" s="16" customFormat="1" ht="25" customHeight="1">
      <c r="B68" s="33" t="s">
        <v>89</v>
      </c>
      <c r="C68" s="117" t="s">
        <v>88</v>
      </c>
      <c r="D68" s="45" t="s">
        <v>33</v>
      </c>
      <c r="E68" s="32">
        <f>ROUNDDOWN(D68*10.7,0)</f>
        <v>64</v>
      </c>
      <c r="F68" s="23">
        <f>ROUNDUP(E68*10%,0)</f>
        <v>7</v>
      </c>
      <c r="G68" s="199">
        <f>ROUNDUP(E68*20%,0)</f>
        <v>13</v>
      </c>
      <c r="H68" s="200">
        <f>ROUNDUP(E68*30%,0)</f>
        <v>20</v>
      </c>
    </row>
    <row r="69" spans="2:8" s="16" customFormat="1" ht="25" customHeight="1" thickBot="1">
      <c r="B69" s="133" t="s">
        <v>90</v>
      </c>
      <c r="C69" s="47" t="s">
        <v>19</v>
      </c>
      <c r="D69" s="201" t="s">
        <v>81</v>
      </c>
      <c r="E69" s="48">
        <f t="shared" si="10"/>
        <v>32</v>
      </c>
      <c r="F69" s="202">
        <f t="shared" si="11"/>
        <v>4</v>
      </c>
      <c r="G69" s="203">
        <f t="shared" si="8"/>
        <v>7</v>
      </c>
      <c r="H69" s="198">
        <f t="shared" si="9"/>
        <v>10</v>
      </c>
    </row>
    <row r="70" spans="2:8" ht="18.5" customHeight="1">
      <c r="B70" s="16" t="s">
        <v>97</v>
      </c>
    </row>
  </sheetData>
  <mergeCells count="20">
    <mergeCell ref="B25:B26"/>
    <mergeCell ref="F20:H20"/>
    <mergeCell ref="B36:B37"/>
    <mergeCell ref="B38:B39"/>
    <mergeCell ref="B60:B61"/>
    <mergeCell ref="B58:B59"/>
    <mergeCell ref="F55:H55"/>
    <mergeCell ref="F42:H42"/>
    <mergeCell ref="A1:F1"/>
    <mergeCell ref="B7:B11"/>
    <mergeCell ref="B12:C12"/>
    <mergeCell ref="B13:F13"/>
    <mergeCell ref="B14:F14"/>
    <mergeCell ref="F5:H5"/>
    <mergeCell ref="B15:F15"/>
    <mergeCell ref="B50:F50"/>
    <mergeCell ref="B51:F51"/>
    <mergeCell ref="B23:B24"/>
    <mergeCell ref="B49:F49"/>
    <mergeCell ref="B44:B48"/>
  </mergeCells>
  <phoneticPr fontId="3"/>
  <printOptions horizontalCentered="1"/>
  <pageMargins left="0.35433070866141736" right="0.39370078740157483" top="0.59055118110236227" bottom="0.43307086614173229" header="0.39370078740157483" footer="0.51181102362204722"/>
  <pageSetup paperSize="9" scale="85" fitToHeight="2" orientation="portrait" r:id="rId1"/>
  <headerFooter alignWithMargins="0">
    <oddHeader>&amp;R&amp;12R6.4.1</oddHeader>
  </headerFooter>
  <rowBreaks count="1" manualBreakCount="1">
    <brk id="39"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0"/>
  <sheetViews>
    <sheetView showWhiteSpace="0" view="pageBreakPreview" zoomScaleNormal="100" zoomScaleSheetLayoutView="100" workbookViewId="0">
      <selection activeCell="B1" sqref="B1:I1"/>
    </sheetView>
  </sheetViews>
  <sheetFormatPr defaultColWidth="9" defaultRowHeight="12"/>
  <cols>
    <col min="1" max="1" width="0.7265625" style="5" customWidth="1"/>
    <col min="2" max="2" width="18.6328125" style="5" customWidth="1"/>
    <col min="3" max="3" width="37.7265625" style="5" customWidth="1"/>
    <col min="4" max="4" width="10.26953125" style="6" customWidth="1"/>
    <col min="5" max="8" width="10.26953125" style="5" customWidth="1"/>
    <col min="9" max="16384" width="9" style="5"/>
  </cols>
  <sheetData>
    <row r="1" spans="1:9" s="2" customFormat="1" ht="64" customHeight="1">
      <c r="B1" s="331" t="s">
        <v>113</v>
      </c>
      <c r="C1" s="331"/>
      <c r="D1" s="331"/>
      <c r="E1" s="331"/>
      <c r="F1" s="331"/>
      <c r="G1" s="331"/>
      <c r="H1" s="331"/>
      <c r="I1" s="332"/>
    </row>
    <row r="2" spans="1:9" ht="105" customHeight="1">
      <c r="A2" s="4" t="s">
        <v>0</v>
      </c>
    </row>
    <row r="3" spans="1:9" ht="8.25" customHeight="1" thickBot="1">
      <c r="A3" s="4"/>
    </row>
    <row r="4" spans="1:9" ht="24">
      <c r="B4" s="51"/>
      <c r="C4" s="52"/>
      <c r="D4" s="53" t="s">
        <v>52</v>
      </c>
      <c r="E4" s="54" t="s">
        <v>47</v>
      </c>
      <c r="F4" s="304" t="s">
        <v>48</v>
      </c>
      <c r="G4" s="305"/>
      <c r="H4" s="306"/>
    </row>
    <row r="5" spans="1:9" ht="17.25" customHeight="1" thickBot="1">
      <c r="B5" s="55"/>
      <c r="C5" s="56"/>
      <c r="D5" s="57" t="s">
        <v>55</v>
      </c>
      <c r="E5" s="58" t="s">
        <v>49</v>
      </c>
      <c r="F5" s="59" t="s">
        <v>50</v>
      </c>
      <c r="G5" s="76" t="s">
        <v>51</v>
      </c>
      <c r="H5" s="78" t="s">
        <v>67</v>
      </c>
    </row>
    <row r="6" spans="1:9" s="7" customFormat="1" ht="36" customHeight="1" thickTop="1">
      <c r="B6" s="319" t="s">
        <v>1</v>
      </c>
      <c r="C6" s="8" t="s">
        <v>43</v>
      </c>
      <c r="D6" s="160">
        <v>313</v>
      </c>
      <c r="E6" s="162">
        <f t="shared" ref="E6:E11" si="0">ROUNDDOWN(D6*10.42,0)</f>
        <v>3261</v>
      </c>
      <c r="F6" s="162">
        <f t="shared" ref="F6:F11" si="1">ROUNDUP(E6*10%,0)</f>
        <v>327</v>
      </c>
      <c r="G6" s="163">
        <f t="shared" ref="G6:G11" si="2">ROUNDUP(E6*20%,0)</f>
        <v>653</v>
      </c>
      <c r="H6" s="197">
        <f t="shared" ref="H6:H11" si="3">ROUNDUP(E6*30%,0)</f>
        <v>979</v>
      </c>
    </row>
    <row r="7" spans="1:9" s="7" customFormat="1" ht="23.25" customHeight="1">
      <c r="B7" s="320"/>
      <c r="C7" s="9" t="s">
        <v>2</v>
      </c>
      <c r="D7" s="165">
        <v>470</v>
      </c>
      <c r="E7" s="167">
        <f t="shared" si="0"/>
        <v>4897</v>
      </c>
      <c r="F7" s="167">
        <f t="shared" si="1"/>
        <v>490</v>
      </c>
      <c r="G7" s="168">
        <f t="shared" si="2"/>
        <v>980</v>
      </c>
      <c r="H7" s="169">
        <f t="shared" si="3"/>
        <v>1470</v>
      </c>
    </row>
    <row r="8" spans="1:9" s="7" customFormat="1" ht="23.25" customHeight="1">
      <c r="B8" s="320"/>
      <c r="C8" s="9" t="s">
        <v>3</v>
      </c>
      <c r="D8" s="165">
        <v>821</v>
      </c>
      <c r="E8" s="167">
        <f t="shared" si="0"/>
        <v>8554</v>
      </c>
      <c r="F8" s="167">
        <f t="shared" si="1"/>
        <v>856</v>
      </c>
      <c r="G8" s="168">
        <f t="shared" si="2"/>
        <v>1711</v>
      </c>
      <c r="H8" s="169">
        <f t="shared" si="3"/>
        <v>2567</v>
      </c>
    </row>
    <row r="9" spans="1:9" s="7" customFormat="1" ht="23.25" customHeight="1">
      <c r="B9" s="320"/>
      <c r="C9" s="10" t="s">
        <v>4</v>
      </c>
      <c r="D9" s="170">
        <v>1125</v>
      </c>
      <c r="E9" s="167">
        <f t="shared" si="0"/>
        <v>11722</v>
      </c>
      <c r="F9" s="167">
        <f t="shared" si="1"/>
        <v>1173</v>
      </c>
      <c r="G9" s="168">
        <f t="shared" si="2"/>
        <v>2345</v>
      </c>
      <c r="H9" s="169">
        <f t="shared" si="3"/>
        <v>3517</v>
      </c>
    </row>
    <row r="10" spans="1:9" s="7" customFormat="1" ht="26.25" customHeight="1" thickBot="1">
      <c r="B10" s="321"/>
      <c r="C10" s="36" t="s">
        <v>5</v>
      </c>
      <c r="D10" s="171">
        <v>293</v>
      </c>
      <c r="E10" s="173">
        <f t="shared" si="0"/>
        <v>3053</v>
      </c>
      <c r="F10" s="173">
        <f t="shared" si="1"/>
        <v>306</v>
      </c>
      <c r="G10" s="174">
        <f t="shared" si="2"/>
        <v>611</v>
      </c>
      <c r="H10" s="175">
        <f t="shared" si="3"/>
        <v>916</v>
      </c>
    </row>
    <row r="11" spans="1:9" s="7" customFormat="1" ht="33.75" customHeight="1" thickBot="1">
      <c r="B11" s="322" t="s">
        <v>44</v>
      </c>
      <c r="C11" s="323"/>
      <c r="D11" s="176">
        <v>2954</v>
      </c>
      <c r="E11" s="177">
        <f t="shared" si="0"/>
        <v>30780</v>
      </c>
      <c r="F11" s="177">
        <f t="shared" si="1"/>
        <v>3078</v>
      </c>
      <c r="G11" s="178">
        <f t="shared" si="2"/>
        <v>6156</v>
      </c>
      <c r="H11" s="179">
        <f t="shared" si="3"/>
        <v>9234</v>
      </c>
    </row>
    <row r="12" spans="1:9" s="11" customFormat="1" ht="14.25" customHeight="1">
      <c r="B12" s="307" t="s">
        <v>69</v>
      </c>
      <c r="C12" s="307"/>
      <c r="D12" s="307"/>
      <c r="E12" s="307"/>
      <c r="F12" s="307"/>
    </row>
    <row r="13" spans="1:9" s="11" customFormat="1" ht="14.25" customHeight="1">
      <c r="B13" s="308" t="s">
        <v>75</v>
      </c>
      <c r="C13" s="308"/>
      <c r="D13" s="308"/>
      <c r="E13" s="308"/>
      <c r="F13" s="308"/>
    </row>
    <row r="14" spans="1:9" s="11" customFormat="1" ht="14.25" customHeight="1">
      <c r="B14" s="308" t="s">
        <v>76</v>
      </c>
      <c r="C14" s="312"/>
      <c r="D14" s="312"/>
      <c r="E14" s="312"/>
      <c r="F14" s="312"/>
    </row>
    <row r="15" spans="1:9" s="11" customFormat="1" ht="15.75" customHeight="1">
      <c r="B15" s="12" t="s">
        <v>6</v>
      </c>
      <c r="C15" s="13"/>
      <c r="D15" s="14" t="s">
        <v>7</v>
      </c>
      <c r="E15" s="13"/>
      <c r="F15" s="13"/>
      <c r="G15" s="13"/>
    </row>
    <row r="16" spans="1:9" s="11" customFormat="1" ht="15.75" customHeight="1">
      <c r="B16" s="12" t="s">
        <v>8</v>
      </c>
      <c r="C16" s="13"/>
      <c r="D16" s="14" t="s">
        <v>9</v>
      </c>
      <c r="E16" s="13"/>
      <c r="F16" s="13"/>
      <c r="G16" s="13"/>
    </row>
    <row r="17" spans="2:8" s="11" customFormat="1" ht="10.5" customHeight="1">
      <c r="B17" s="15"/>
    </row>
    <row r="18" spans="2:8" s="16" customFormat="1" ht="15" customHeight="1" thickBot="1">
      <c r="B18" s="16" t="s">
        <v>10</v>
      </c>
    </row>
    <row r="19" spans="2:8" ht="24">
      <c r="B19" s="51"/>
      <c r="C19" s="52"/>
      <c r="D19" s="53" t="s">
        <v>52</v>
      </c>
      <c r="E19" s="54" t="s">
        <v>47</v>
      </c>
      <c r="F19" s="304" t="s">
        <v>48</v>
      </c>
      <c r="G19" s="305"/>
      <c r="H19" s="306"/>
    </row>
    <row r="20" spans="2:8" ht="17.25" customHeight="1" thickBot="1">
      <c r="B20" s="55"/>
      <c r="C20" s="56"/>
      <c r="D20" s="57" t="s">
        <v>54</v>
      </c>
      <c r="E20" s="58" t="s">
        <v>49</v>
      </c>
      <c r="F20" s="59" t="s">
        <v>50</v>
      </c>
      <c r="G20" s="76" t="s">
        <v>51</v>
      </c>
      <c r="H20" s="78" t="s">
        <v>67</v>
      </c>
    </row>
    <row r="21" spans="2:8" s="16" customFormat="1" ht="23.15" customHeight="1" thickTop="1">
      <c r="B21" s="50" t="s">
        <v>11</v>
      </c>
      <c r="C21" s="18" t="s">
        <v>12</v>
      </c>
      <c r="D21" s="19" t="s">
        <v>13</v>
      </c>
      <c r="E21" s="71">
        <f t="shared" ref="E21:E38" si="4">ROUNDDOWN(D21*10.42,0)</f>
        <v>3126</v>
      </c>
      <c r="F21" s="72">
        <f>ROUNDUP(E21*10%,0)</f>
        <v>313</v>
      </c>
      <c r="G21" s="83">
        <f>ROUNDUP(E21*20%,0)</f>
        <v>626</v>
      </c>
      <c r="H21" s="65">
        <f t="shared" ref="H21:H38" si="5">ROUNDUP(E21*30%,0)</f>
        <v>938</v>
      </c>
    </row>
    <row r="22" spans="2:8" s="16" customFormat="1" ht="23.15" customHeight="1">
      <c r="B22" s="328" t="s">
        <v>61</v>
      </c>
      <c r="C22" s="104" t="s">
        <v>14</v>
      </c>
      <c r="D22" s="113" t="s">
        <v>15</v>
      </c>
      <c r="E22" s="119">
        <f t="shared" si="4"/>
        <v>2646</v>
      </c>
      <c r="F22" s="120">
        <f>ROUNDUP(E22*10%,0)</f>
        <v>265</v>
      </c>
      <c r="G22" s="121">
        <f>ROUNDUP(E22*20%,0)</f>
        <v>530</v>
      </c>
      <c r="H22" s="106">
        <f t="shared" si="5"/>
        <v>794</v>
      </c>
    </row>
    <row r="23" spans="2:8" s="16" customFormat="1" ht="23.15" customHeight="1">
      <c r="B23" s="329"/>
      <c r="C23" s="107" t="s">
        <v>16</v>
      </c>
      <c r="D23" s="114" t="s">
        <v>17</v>
      </c>
      <c r="E23" s="122">
        <f t="shared" si="4"/>
        <v>4188</v>
      </c>
      <c r="F23" s="123">
        <f>ROUNDUP(E23*10%,0)</f>
        <v>419</v>
      </c>
      <c r="G23" s="124">
        <f>ROUNDUP(E23*20%,0)</f>
        <v>838</v>
      </c>
      <c r="H23" s="109">
        <f t="shared" si="5"/>
        <v>1257</v>
      </c>
    </row>
    <row r="24" spans="2:8" s="16" customFormat="1" ht="23.15" customHeight="1">
      <c r="B24" s="326" t="s">
        <v>62</v>
      </c>
      <c r="C24" s="110" t="s">
        <v>14</v>
      </c>
      <c r="D24" s="115" t="s">
        <v>63</v>
      </c>
      <c r="E24" s="97">
        <f t="shared" si="4"/>
        <v>2094</v>
      </c>
      <c r="F24" s="125">
        <f>ROUNDUP(E24*10%,0)</f>
        <v>210</v>
      </c>
      <c r="G24" s="126">
        <f t="shared" ref="G24:G38" si="6">ROUNDUP(E24*20%,0)</f>
        <v>419</v>
      </c>
      <c r="H24" s="106">
        <f t="shared" si="5"/>
        <v>629</v>
      </c>
    </row>
    <row r="25" spans="2:8" s="16" customFormat="1" ht="23.15" customHeight="1">
      <c r="B25" s="327"/>
      <c r="C25" s="111" t="s">
        <v>16</v>
      </c>
      <c r="D25" s="116" t="s">
        <v>64</v>
      </c>
      <c r="E25" s="112">
        <f t="shared" si="4"/>
        <v>3303</v>
      </c>
      <c r="F25" s="127">
        <f t="shared" ref="F25:F38" si="7">ROUNDUP(E25*10%,0)</f>
        <v>331</v>
      </c>
      <c r="G25" s="128">
        <f t="shared" si="6"/>
        <v>661</v>
      </c>
      <c r="H25" s="109">
        <f t="shared" si="5"/>
        <v>991</v>
      </c>
    </row>
    <row r="26" spans="2:8" s="16" customFormat="1" ht="23.15" customHeight="1">
      <c r="B26" s="24" t="s">
        <v>18</v>
      </c>
      <c r="C26" s="25" t="s">
        <v>19</v>
      </c>
      <c r="D26" s="26" t="s">
        <v>13</v>
      </c>
      <c r="E26" s="27">
        <f t="shared" si="4"/>
        <v>3126</v>
      </c>
      <c r="F26" s="63">
        <f t="shared" si="7"/>
        <v>313</v>
      </c>
      <c r="G26" s="82">
        <f t="shared" si="6"/>
        <v>626</v>
      </c>
      <c r="H26" s="66">
        <f t="shared" si="5"/>
        <v>938</v>
      </c>
    </row>
    <row r="27" spans="2:8" s="16" customFormat="1" ht="23.15" customHeight="1">
      <c r="B27" s="49" t="s">
        <v>20</v>
      </c>
      <c r="C27" s="21" t="s">
        <v>12</v>
      </c>
      <c r="D27" s="22" t="s">
        <v>21</v>
      </c>
      <c r="E27" s="23">
        <f t="shared" si="4"/>
        <v>5210</v>
      </c>
      <c r="F27" s="62">
        <f t="shared" si="7"/>
        <v>521</v>
      </c>
      <c r="G27" s="80">
        <f t="shared" si="6"/>
        <v>1042</v>
      </c>
      <c r="H27" s="67">
        <f t="shared" si="5"/>
        <v>1563</v>
      </c>
    </row>
    <row r="28" spans="2:8" s="16" customFormat="1" ht="23.15" customHeight="1">
      <c r="B28" s="49" t="s">
        <v>22</v>
      </c>
      <c r="C28" s="21" t="s">
        <v>12</v>
      </c>
      <c r="D28" s="22" t="s">
        <v>23</v>
      </c>
      <c r="E28" s="23">
        <f t="shared" si="4"/>
        <v>2605</v>
      </c>
      <c r="F28" s="62">
        <f>ROUNDUP(E28*10%,0)</f>
        <v>261</v>
      </c>
      <c r="G28" s="80">
        <f t="shared" si="6"/>
        <v>521</v>
      </c>
      <c r="H28" s="67">
        <f t="shared" si="5"/>
        <v>782</v>
      </c>
    </row>
    <row r="29" spans="2:8" s="16" customFormat="1" ht="23.15" customHeight="1">
      <c r="B29" s="29" t="s">
        <v>24</v>
      </c>
      <c r="C29" s="30" t="s">
        <v>12</v>
      </c>
      <c r="D29" s="132" t="s">
        <v>68</v>
      </c>
      <c r="E29" s="98">
        <f t="shared" si="4"/>
        <v>5981</v>
      </c>
      <c r="F29" s="129">
        <f>ROUNDUP(E29*10%,0)</f>
        <v>599</v>
      </c>
      <c r="G29" s="130">
        <f t="shared" si="6"/>
        <v>1197</v>
      </c>
      <c r="H29" s="131">
        <f t="shared" si="5"/>
        <v>1795</v>
      </c>
    </row>
    <row r="30" spans="2:8" s="16" customFormat="1" ht="23.15" customHeight="1">
      <c r="B30" s="31" t="s">
        <v>25</v>
      </c>
      <c r="C30" s="30" t="s">
        <v>26</v>
      </c>
      <c r="D30" s="22" t="s">
        <v>27</v>
      </c>
      <c r="E30" s="32">
        <f t="shared" si="4"/>
        <v>20840</v>
      </c>
      <c r="F30" s="62">
        <f t="shared" si="7"/>
        <v>2084</v>
      </c>
      <c r="G30" s="80">
        <f t="shared" si="6"/>
        <v>4168</v>
      </c>
      <c r="H30" s="67">
        <f t="shared" si="5"/>
        <v>6252</v>
      </c>
    </row>
    <row r="31" spans="2:8" s="16" customFormat="1" ht="23.15" customHeight="1">
      <c r="B31" s="31" t="s">
        <v>28</v>
      </c>
      <c r="C31" s="25" t="s">
        <v>19</v>
      </c>
      <c r="D31" s="22" t="s">
        <v>29</v>
      </c>
      <c r="E31" s="32">
        <f t="shared" si="4"/>
        <v>6252</v>
      </c>
      <c r="F31" s="62">
        <f t="shared" si="7"/>
        <v>626</v>
      </c>
      <c r="G31" s="80">
        <f t="shared" si="6"/>
        <v>1251</v>
      </c>
      <c r="H31" s="67">
        <f t="shared" si="5"/>
        <v>1876</v>
      </c>
    </row>
    <row r="32" spans="2:8" s="16" customFormat="1" ht="25" customHeight="1">
      <c r="B32" s="33" t="s">
        <v>30</v>
      </c>
      <c r="C32" s="34" t="s">
        <v>31</v>
      </c>
      <c r="D32" s="22" t="s">
        <v>23</v>
      </c>
      <c r="E32" s="32">
        <f t="shared" si="4"/>
        <v>2605</v>
      </c>
      <c r="F32" s="62">
        <f t="shared" si="7"/>
        <v>261</v>
      </c>
      <c r="G32" s="80">
        <f t="shared" si="6"/>
        <v>521</v>
      </c>
      <c r="H32" s="73">
        <f t="shared" si="5"/>
        <v>782</v>
      </c>
    </row>
    <row r="33" spans="1:8" s="16" customFormat="1" ht="25" customHeight="1">
      <c r="B33" s="31" t="s">
        <v>65</v>
      </c>
      <c r="C33" s="96" t="s">
        <v>31</v>
      </c>
      <c r="D33" s="180" t="s">
        <v>79</v>
      </c>
      <c r="E33" s="118">
        <f t="shared" si="4"/>
        <v>5731</v>
      </c>
      <c r="F33" s="97">
        <f t="shared" si="7"/>
        <v>574</v>
      </c>
      <c r="G33" s="181">
        <f t="shared" si="6"/>
        <v>1147</v>
      </c>
      <c r="H33" s="182">
        <f t="shared" si="5"/>
        <v>1720</v>
      </c>
    </row>
    <row r="34" spans="1:8" s="16" customFormat="1" ht="23.15" customHeight="1">
      <c r="B34" s="24" t="s">
        <v>66</v>
      </c>
      <c r="C34" s="96" t="s">
        <v>31</v>
      </c>
      <c r="D34" s="180" t="s">
        <v>80</v>
      </c>
      <c r="E34" s="118">
        <f t="shared" si="4"/>
        <v>2084</v>
      </c>
      <c r="F34" s="97">
        <f>ROUNDUP(E34*10%,0)</f>
        <v>209</v>
      </c>
      <c r="G34" s="181">
        <f t="shared" si="6"/>
        <v>417</v>
      </c>
      <c r="H34" s="182">
        <f t="shared" si="5"/>
        <v>626</v>
      </c>
    </row>
    <row r="35" spans="1:8" s="16" customFormat="1" ht="25" customHeight="1">
      <c r="B35" s="313" t="s">
        <v>92</v>
      </c>
      <c r="C35" s="8" t="s">
        <v>19</v>
      </c>
      <c r="D35" s="180" t="s">
        <v>33</v>
      </c>
      <c r="E35" s="118">
        <f t="shared" si="4"/>
        <v>62</v>
      </c>
      <c r="F35" s="97">
        <f t="shared" si="7"/>
        <v>7</v>
      </c>
      <c r="G35" s="181">
        <f t="shared" si="6"/>
        <v>13</v>
      </c>
      <c r="H35" s="183">
        <f t="shared" si="5"/>
        <v>19</v>
      </c>
    </row>
    <row r="36" spans="1:8" s="16" customFormat="1" ht="25" customHeight="1">
      <c r="B36" s="333"/>
      <c r="C36" s="138" t="s">
        <v>87</v>
      </c>
      <c r="D36" s="204" t="s">
        <v>34</v>
      </c>
      <c r="E36" s="205">
        <f>ROUNDDOWN(D36*10.42,0)</f>
        <v>521</v>
      </c>
      <c r="F36" s="108">
        <f>ROUNDUP(E36*10%,0)</f>
        <v>53</v>
      </c>
      <c r="G36" s="206">
        <f>ROUNDUP(E36*20%,0)</f>
        <v>105</v>
      </c>
      <c r="H36" s="207">
        <f>ROUNDUP(E36*30%,0)</f>
        <v>157</v>
      </c>
    </row>
    <row r="37" spans="1:8" s="16" customFormat="1" ht="25" customHeight="1">
      <c r="B37" s="313" t="s">
        <v>93</v>
      </c>
      <c r="C37" s="136" t="s">
        <v>88</v>
      </c>
      <c r="D37" s="208" t="s">
        <v>81</v>
      </c>
      <c r="E37" s="209">
        <f>ROUNDDOWN(D37*10.42,0)</f>
        <v>31</v>
      </c>
      <c r="F37" s="119">
        <f>ROUNDUP(E37*10%,0)</f>
        <v>4</v>
      </c>
      <c r="G37" s="210">
        <f>ROUNDUP(E37*20%,0)</f>
        <v>7</v>
      </c>
      <c r="H37" s="217">
        <f>ROUNDUP(E37*30%,0)</f>
        <v>10</v>
      </c>
    </row>
    <row r="38" spans="1:8" s="16" customFormat="1" ht="25" customHeight="1" thickBot="1">
      <c r="B38" s="330"/>
      <c r="C38" s="74" t="s">
        <v>45</v>
      </c>
      <c r="D38" s="218" t="s">
        <v>86</v>
      </c>
      <c r="E38" s="219">
        <f t="shared" si="4"/>
        <v>260</v>
      </c>
      <c r="F38" s="220">
        <f t="shared" si="7"/>
        <v>26</v>
      </c>
      <c r="G38" s="221">
        <f t="shared" si="6"/>
        <v>52</v>
      </c>
      <c r="H38" s="222">
        <f t="shared" si="5"/>
        <v>78</v>
      </c>
    </row>
    <row r="39" spans="1:8" s="16" customFormat="1" ht="18" customHeight="1">
      <c r="B39" s="37"/>
      <c r="C39" s="37"/>
      <c r="D39" s="223"/>
      <c r="E39" s="224"/>
      <c r="F39" s="224"/>
      <c r="G39" s="224"/>
      <c r="H39" s="5"/>
    </row>
    <row r="40" spans="1:8" s="16" customFormat="1" ht="18" customHeight="1">
      <c r="B40" s="37"/>
      <c r="C40" s="37"/>
      <c r="D40" s="38"/>
      <c r="E40" s="39"/>
      <c r="F40" s="39"/>
      <c r="G40" s="39"/>
    </row>
    <row r="41" spans="1:8" s="16" customFormat="1" ht="99.75" customHeight="1" thickBot="1">
      <c r="A41" s="40" t="s">
        <v>35</v>
      </c>
    </row>
    <row r="42" spans="1:8" ht="24">
      <c r="B42" s="51"/>
      <c r="C42" s="52"/>
      <c r="D42" s="53" t="s">
        <v>52</v>
      </c>
      <c r="E42" s="54" t="s">
        <v>47</v>
      </c>
      <c r="F42" s="304" t="s">
        <v>48</v>
      </c>
      <c r="G42" s="305"/>
      <c r="H42" s="306"/>
    </row>
    <row r="43" spans="1:8" ht="17.25" customHeight="1" thickBot="1">
      <c r="B43" s="55"/>
      <c r="C43" s="56"/>
      <c r="D43" s="57" t="s">
        <v>54</v>
      </c>
      <c r="E43" s="58" t="s">
        <v>49</v>
      </c>
      <c r="F43" s="59" t="s">
        <v>50</v>
      </c>
      <c r="G43" s="76" t="s">
        <v>51</v>
      </c>
      <c r="H43" s="78" t="s">
        <v>67</v>
      </c>
    </row>
    <row r="44" spans="1:8" s="16" customFormat="1" ht="36" customHeight="1" thickTop="1">
      <c r="B44" s="319" t="s">
        <v>1</v>
      </c>
      <c r="C44" s="8" t="s">
        <v>43</v>
      </c>
      <c r="D44" s="160">
        <v>302</v>
      </c>
      <c r="E44" s="162">
        <f>ROUNDDOWN(D44*10.42,0)</f>
        <v>3146</v>
      </c>
      <c r="F44" s="162">
        <f>ROUNDUP(E44*10%,0)</f>
        <v>315</v>
      </c>
      <c r="G44" s="163">
        <f>ROUNDUP(E44*20%,0)</f>
        <v>630</v>
      </c>
      <c r="H44" s="197">
        <f>ROUNDUP(E44*30%,0)</f>
        <v>944</v>
      </c>
    </row>
    <row r="45" spans="1:8" s="16" customFormat="1" ht="23.25" customHeight="1">
      <c r="B45" s="320"/>
      <c r="C45" s="9" t="s">
        <v>2</v>
      </c>
      <c r="D45" s="165">
        <v>450</v>
      </c>
      <c r="E45" s="167">
        <f>ROUNDDOWN(D45*10.42,0)</f>
        <v>4689</v>
      </c>
      <c r="F45" s="167">
        <f>ROUNDUP(E45*10%,0)</f>
        <v>469</v>
      </c>
      <c r="G45" s="168">
        <f>ROUNDUP(E45*20%,0)</f>
        <v>938</v>
      </c>
      <c r="H45" s="169">
        <f>ROUNDUP(E45*30%,0)</f>
        <v>1407</v>
      </c>
    </row>
    <row r="46" spans="1:8" s="16" customFormat="1" ht="23.25" customHeight="1">
      <c r="B46" s="320"/>
      <c r="C46" s="9" t="s">
        <v>3</v>
      </c>
      <c r="D46" s="165">
        <v>792</v>
      </c>
      <c r="E46" s="167">
        <f>ROUNDDOWN(D46*10.42,0)</f>
        <v>8252</v>
      </c>
      <c r="F46" s="167">
        <f>ROUNDUP(E46*10%,0)</f>
        <v>826</v>
      </c>
      <c r="G46" s="168">
        <f>ROUNDUP(E46*20%,0)</f>
        <v>1651</v>
      </c>
      <c r="H46" s="169">
        <f>ROUNDUP(E46*30%,0)</f>
        <v>2476</v>
      </c>
    </row>
    <row r="47" spans="1:8" s="16" customFormat="1" ht="23.25" customHeight="1">
      <c r="B47" s="320"/>
      <c r="C47" s="10" t="s">
        <v>4</v>
      </c>
      <c r="D47" s="170">
        <v>1087</v>
      </c>
      <c r="E47" s="167">
        <f>ROUNDDOWN(D47*10.42,0)</f>
        <v>11326</v>
      </c>
      <c r="F47" s="167">
        <f>ROUNDUP(E47*10%,0)</f>
        <v>1133</v>
      </c>
      <c r="G47" s="168">
        <f>ROUNDUP(E47*20%,0)</f>
        <v>2266</v>
      </c>
      <c r="H47" s="169">
        <f>ROUNDUP(E47*30%,0)</f>
        <v>3398</v>
      </c>
    </row>
    <row r="48" spans="1:8" s="16" customFormat="1" ht="25.5" customHeight="1" thickBot="1">
      <c r="B48" s="321"/>
      <c r="C48" s="36" t="s">
        <v>85</v>
      </c>
      <c r="D48" s="171">
        <v>283</v>
      </c>
      <c r="E48" s="173">
        <f>ROUNDDOWN(D48*10.42,0)</f>
        <v>2948</v>
      </c>
      <c r="F48" s="173">
        <f>ROUNDUP(E48*10%,0)</f>
        <v>295</v>
      </c>
      <c r="G48" s="174">
        <f>ROUNDUP(E48*20%,0)</f>
        <v>590</v>
      </c>
      <c r="H48" s="198">
        <f>ROUNDUP(E48*30%,0)</f>
        <v>885</v>
      </c>
    </row>
    <row r="49" spans="2:8" s="13" customFormat="1" ht="14.25" customHeight="1">
      <c r="B49" s="307" t="s">
        <v>69</v>
      </c>
      <c r="C49" s="307"/>
      <c r="D49" s="307"/>
      <c r="E49" s="307"/>
      <c r="F49" s="307"/>
    </row>
    <row r="50" spans="2:8" s="13" customFormat="1" ht="14.25" customHeight="1">
      <c r="B50" s="308" t="s">
        <v>77</v>
      </c>
      <c r="C50" s="308"/>
      <c r="D50" s="308"/>
      <c r="E50" s="308"/>
      <c r="F50" s="308"/>
    </row>
    <row r="51" spans="2:8" s="11" customFormat="1" ht="14.25" customHeight="1">
      <c r="B51" s="311" t="s">
        <v>78</v>
      </c>
      <c r="C51" s="312"/>
      <c r="D51" s="312"/>
      <c r="E51" s="312"/>
      <c r="F51" s="312"/>
    </row>
    <row r="52" spans="2:8" s="13" customFormat="1" ht="15.75" customHeight="1">
      <c r="B52" s="12" t="s">
        <v>6</v>
      </c>
      <c r="D52" s="14" t="s">
        <v>7</v>
      </c>
    </row>
    <row r="53" spans="2:8" s="13" customFormat="1" ht="15.75" customHeight="1">
      <c r="B53" s="12" t="s">
        <v>8</v>
      </c>
      <c r="D53" s="14" t="s">
        <v>9</v>
      </c>
    </row>
    <row r="54" spans="2:8" s="41" customFormat="1" ht="18.75" customHeight="1" thickBot="1">
      <c r="B54" s="42" t="s">
        <v>10</v>
      </c>
      <c r="C54" s="43"/>
      <c r="D54" s="43"/>
      <c r="E54" s="43"/>
      <c r="F54" s="43"/>
      <c r="G54" s="43"/>
    </row>
    <row r="55" spans="2:8" ht="24">
      <c r="B55" s="51"/>
      <c r="C55" s="52"/>
      <c r="D55" s="53" t="s">
        <v>52</v>
      </c>
      <c r="E55" s="54" t="s">
        <v>47</v>
      </c>
      <c r="F55" s="304" t="s">
        <v>48</v>
      </c>
      <c r="G55" s="305"/>
      <c r="H55" s="306"/>
    </row>
    <row r="56" spans="2:8" ht="17.25" customHeight="1" thickBot="1">
      <c r="B56" s="55"/>
      <c r="C56" s="56"/>
      <c r="D56" s="57" t="s">
        <v>54</v>
      </c>
      <c r="E56" s="58" t="s">
        <v>49</v>
      </c>
      <c r="F56" s="59" t="s">
        <v>50</v>
      </c>
      <c r="G56" s="76" t="s">
        <v>51</v>
      </c>
      <c r="H56" s="78" t="s">
        <v>67</v>
      </c>
    </row>
    <row r="57" spans="2:8" s="16" customFormat="1" ht="25" customHeight="1" thickTop="1">
      <c r="B57" s="50" t="s">
        <v>11</v>
      </c>
      <c r="C57" s="18" t="s">
        <v>12</v>
      </c>
      <c r="D57" s="44" t="s">
        <v>13</v>
      </c>
      <c r="E57" s="71">
        <f t="shared" ref="E57:E69" si="8">ROUNDDOWN(D57*10.42,0)</f>
        <v>3126</v>
      </c>
      <c r="F57" s="72">
        <f>ROUNDUP(E57*10%,0)</f>
        <v>313</v>
      </c>
      <c r="G57" s="83">
        <f t="shared" ref="G57:G69" si="9">ROUNDUP(E57*20%,0)</f>
        <v>626</v>
      </c>
      <c r="H57" s="65">
        <f t="shared" ref="H57:H69" si="10">ROUNDUP(E57*30%,0)</f>
        <v>938</v>
      </c>
    </row>
    <row r="58" spans="2:8" s="16" customFormat="1" ht="25" customHeight="1">
      <c r="B58" s="309" t="s">
        <v>61</v>
      </c>
      <c r="C58" s="21" t="s">
        <v>14</v>
      </c>
      <c r="D58" s="22" t="s">
        <v>15</v>
      </c>
      <c r="E58" s="88">
        <f t="shared" si="8"/>
        <v>2646</v>
      </c>
      <c r="F58" s="64">
        <f>ROUNDUP(E58*10%,0)</f>
        <v>265</v>
      </c>
      <c r="G58" s="81">
        <f t="shared" si="9"/>
        <v>530</v>
      </c>
      <c r="H58" s="77">
        <f t="shared" si="10"/>
        <v>794</v>
      </c>
    </row>
    <row r="59" spans="2:8" s="16" customFormat="1" ht="25" customHeight="1">
      <c r="B59" s="310"/>
      <c r="C59" s="91" t="s">
        <v>16</v>
      </c>
      <c r="D59" s="94" t="s">
        <v>17</v>
      </c>
      <c r="E59" s="100">
        <f t="shared" si="8"/>
        <v>4188</v>
      </c>
      <c r="F59" s="101">
        <f>ROUNDUP(E59*10%,0)</f>
        <v>419</v>
      </c>
      <c r="G59" s="102">
        <f t="shared" si="9"/>
        <v>838</v>
      </c>
      <c r="H59" s="87">
        <f t="shared" si="10"/>
        <v>1257</v>
      </c>
    </row>
    <row r="60" spans="2:8" s="16" customFormat="1" ht="25" customHeight="1">
      <c r="B60" s="324" t="s">
        <v>62</v>
      </c>
      <c r="C60" s="92" t="s">
        <v>14</v>
      </c>
      <c r="D60" s="35" t="s">
        <v>63</v>
      </c>
      <c r="E60" s="23">
        <f t="shared" si="8"/>
        <v>2094</v>
      </c>
      <c r="F60" s="62">
        <f t="shared" ref="F60:F69" si="11">ROUNDUP(E60*10%,0)</f>
        <v>210</v>
      </c>
      <c r="G60" s="80">
        <f t="shared" si="9"/>
        <v>419</v>
      </c>
      <c r="H60" s="77">
        <f t="shared" si="10"/>
        <v>629</v>
      </c>
    </row>
    <row r="61" spans="2:8" s="16" customFormat="1" ht="25" customHeight="1">
      <c r="B61" s="325"/>
      <c r="C61" s="93" t="s">
        <v>16</v>
      </c>
      <c r="D61" s="95" t="s">
        <v>64</v>
      </c>
      <c r="E61" s="103">
        <f t="shared" si="8"/>
        <v>3303</v>
      </c>
      <c r="F61" s="85">
        <f t="shared" si="11"/>
        <v>331</v>
      </c>
      <c r="G61" s="86">
        <f t="shared" si="9"/>
        <v>661</v>
      </c>
      <c r="H61" s="87">
        <f t="shared" si="10"/>
        <v>991</v>
      </c>
    </row>
    <row r="62" spans="2:8" s="16" customFormat="1" ht="25" customHeight="1">
      <c r="B62" s="24" t="s">
        <v>18</v>
      </c>
      <c r="C62" s="25" t="s">
        <v>19</v>
      </c>
      <c r="D62" s="46" t="s">
        <v>13</v>
      </c>
      <c r="E62" s="27">
        <f t="shared" si="8"/>
        <v>3126</v>
      </c>
      <c r="F62" s="63">
        <f t="shared" si="11"/>
        <v>313</v>
      </c>
      <c r="G62" s="82">
        <f t="shared" si="9"/>
        <v>626</v>
      </c>
      <c r="H62" s="67">
        <f t="shared" si="10"/>
        <v>938</v>
      </c>
    </row>
    <row r="63" spans="2:8" s="16" customFormat="1" ht="25" customHeight="1">
      <c r="B63" s="49" t="s">
        <v>20</v>
      </c>
      <c r="C63" s="21" t="s">
        <v>12</v>
      </c>
      <c r="D63" s="45" t="s">
        <v>21</v>
      </c>
      <c r="E63" s="23">
        <f t="shared" si="8"/>
        <v>5210</v>
      </c>
      <c r="F63" s="62">
        <f t="shared" si="11"/>
        <v>521</v>
      </c>
      <c r="G63" s="80">
        <f t="shared" si="9"/>
        <v>1042</v>
      </c>
      <c r="H63" s="67">
        <f t="shared" si="10"/>
        <v>1563</v>
      </c>
    </row>
    <row r="64" spans="2:8" s="16" customFormat="1" ht="25" customHeight="1">
      <c r="B64" s="49" t="s">
        <v>22</v>
      </c>
      <c r="C64" s="21" t="s">
        <v>12</v>
      </c>
      <c r="D64" s="45" t="s">
        <v>23</v>
      </c>
      <c r="E64" s="23">
        <f t="shared" si="8"/>
        <v>2605</v>
      </c>
      <c r="F64" s="62">
        <f t="shared" si="11"/>
        <v>261</v>
      </c>
      <c r="G64" s="80">
        <f t="shared" si="9"/>
        <v>521</v>
      </c>
      <c r="H64" s="67">
        <f t="shared" si="10"/>
        <v>782</v>
      </c>
    </row>
    <row r="65" spans="2:8" s="16" customFormat="1" ht="25" customHeight="1">
      <c r="B65" s="29" t="s">
        <v>24</v>
      </c>
      <c r="C65" s="30" t="s">
        <v>12</v>
      </c>
      <c r="D65" s="46" t="s">
        <v>68</v>
      </c>
      <c r="E65" s="27">
        <f t="shared" si="8"/>
        <v>5981</v>
      </c>
      <c r="F65" s="27">
        <f t="shared" si="11"/>
        <v>599</v>
      </c>
      <c r="G65" s="225">
        <f t="shared" si="9"/>
        <v>1197</v>
      </c>
      <c r="H65" s="200">
        <f t="shared" si="10"/>
        <v>1795</v>
      </c>
    </row>
    <row r="66" spans="2:8" s="16" customFormat="1" ht="25" customHeight="1">
      <c r="B66" s="31" t="s">
        <v>28</v>
      </c>
      <c r="C66" s="25" t="s">
        <v>19</v>
      </c>
      <c r="D66" s="45" t="s">
        <v>29</v>
      </c>
      <c r="E66" s="32">
        <f t="shared" si="8"/>
        <v>6252</v>
      </c>
      <c r="F66" s="23">
        <f t="shared" si="11"/>
        <v>626</v>
      </c>
      <c r="G66" s="199">
        <f t="shared" si="9"/>
        <v>1251</v>
      </c>
      <c r="H66" s="200">
        <f t="shared" si="10"/>
        <v>1876</v>
      </c>
    </row>
    <row r="67" spans="2:8" s="16" customFormat="1" ht="25" customHeight="1">
      <c r="B67" s="31" t="s">
        <v>32</v>
      </c>
      <c r="C67" s="99" t="s">
        <v>31</v>
      </c>
      <c r="D67" s="45" t="s">
        <v>82</v>
      </c>
      <c r="E67" s="32">
        <f t="shared" si="8"/>
        <v>1042</v>
      </c>
      <c r="F67" s="23">
        <f t="shared" si="11"/>
        <v>105</v>
      </c>
      <c r="G67" s="199">
        <f t="shared" si="9"/>
        <v>209</v>
      </c>
      <c r="H67" s="200">
        <f t="shared" si="10"/>
        <v>313</v>
      </c>
    </row>
    <row r="68" spans="2:8" s="16" customFormat="1" ht="25" customHeight="1">
      <c r="B68" s="31" t="s">
        <v>89</v>
      </c>
      <c r="C68" s="25" t="s">
        <v>19</v>
      </c>
      <c r="D68" s="45" t="s">
        <v>33</v>
      </c>
      <c r="E68" s="32">
        <f>ROUNDDOWN(D68*10.42,0)</f>
        <v>62</v>
      </c>
      <c r="F68" s="23">
        <f>ROUNDUP(E68*10%,0)</f>
        <v>7</v>
      </c>
      <c r="G68" s="199">
        <f>ROUNDUP(E68*20%,0)</f>
        <v>13</v>
      </c>
      <c r="H68" s="200">
        <f>ROUNDUP(E68*30%,0)</f>
        <v>19</v>
      </c>
    </row>
    <row r="69" spans="2:8" s="16" customFormat="1" ht="25" customHeight="1" thickBot="1">
      <c r="B69" s="133" t="s">
        <v>90</v>
      </c>
      <c r="C69" s="47" t="s">
        <v>19</v>
      </c>
      <c r="D69" s="201" t="s">
        <v>81</v>
      </c>
      <c r="E69" s="48">
        <f t="shared" si="8"/>
        <v>31</v>
      </c>
      <c r="F69" s="140">
        <f t="shared" si="11"/>
        <v>4</v>
      </c>
      <c r="G69" s="141">
        <f t="shared" si="9"/>
        <v>7</v>
      </c>
      <c r="H69" s="60">
        <f t="shared" si="10"/>
        <v>10</v>
      </c>
    </row>
    <row r="70" spans="2:8">
      <c r="B70" s="16" t="s">
        <v>97</v>
      </c>
      <c r="C70" s="16"/>
      <c r="D70" s="16"/>
      <c r="E70" s="16"/>
      <c r="F70" s="16"/>
      <c r="G70" s="16"/>
      <c r="H70" s="16"/>
    </row>
  </sheetData>
  <mergeCells count="20">
    <mergeCell ref="B14:F14"/>
    <mergeCell ref="B24:B25"/>
    <mergeCell ref="B49:F49"/>
    <mergeCell ref="B50:F50"/>
    <mergeCell ref="B51:F51"/>
    <mergeCell ref="B1:I1"/>
    <mergeCell ref="B60:B61"/>
    <mergeCell ref="B44:B48"/>
    <mergeCell ref="B22:B23"/>
    <mergeCell ref="F4:H4"/>
    <mergeCell ref="B6:B10"/>
    <mergeCell ref="B11:C11"/>
    <mergeCell ref="F42:H42"/>
    <mergeCell ref="F19:H19"/>
    <mergeCell ref="B58:B59"/>
    <mergeCell ref="F55:H55"/>
    <mergeCell ref="B12:F12"/>
    <mergeCell ref="B13:F13"/>
    <mergeCell ref="B35:B36"/>
    <mergeCell ref="B37:B38"/>
  </mergeCells>
  <phoneticPr fontId="3"/>
  <printOptions horizontalCentered="1"/>
  <pageMargins left="0.74803149606299213" right="0.74803149606299213" top="0.59055118110236227" bottom="0.98425196850393704" header="0.39370078740157483" footer="0.51181102362204722"/>
  <pageSetup paperSize="9" scale="81" fitToHeight="2" orientation="portrait" r:id="rId1"/>
  <headerFooter alignWithMargins="0">
    <oddHeader>&amp;R&amp;12R6.4.1</oddHeader>
  </headerFooter>
  <rowBreaks count="1" manualBreakCount="1">
    <brk id="38"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1"/>
  <sheetViews>
    <sheetView view="pageBreakPreview" zoomScaleNormal="100" zoomScaleSheetLayoutView="100" workbookViewId="0">
      <selection sqref="A1:G1"/>
    </sheetView>
  </sheetViews>
  <sheetFormatPr defaultColWidth="9" defaultRowHeight="12"/>
  <cols>
    <col min="1" max="1" width="0.7265625" style="5" customWidth="1"/>
    <col min="2" max="2" width="18.6328125" style="5" customWidth="1"/>
    <col min="3" max="3" width="37.7265625" style="5" customWidth="1"/>
    <col min="4" max="4" width="10.26953125" style="6" customWidth="1"/>
    <col min="5" max="8" width="10.26953125" style="5" customWidth="1"/>
    <col min="9" max="16384" width="9" style="5"/>
  </cols>
  <sheetData>
    <row r="1" spans="1:8" s="2" customFormat="1" ht="55.5" customHeight="1">
      <c r="A1" s="331" t="s">
        <v>91</v>
      </c>
      <c r="B1" s="331"/>
      <c r="C1" s="331"/>
      <c r="D1" s="331"/>
      <c r="E1" s="331"/>
      <c r="F1" s="331"/>
      <c r="G1" s="331"/>
    </row>
    <row r="2" spans="1:8" s="2" customFormat="1" ht="8.25" customHeight="1">
      <c r="H2" s="3"/>
    </row>
    <row r="3" spans="1:8" ht="105" customHeight="1">
      <c r="A3" s="4" t="s">
        <v>0</v>
      </c>
    </row>
    <row r="4" spans="1:8" ht="8.25" customHeight="1" thickBot="1">
      <c r="A4" s="4"/>
    </row>
    <row r="5" spans="1:8" ht="24">
      <c r="B5" s="51"/>
      <c r="C5" s="52"/>
      <c r="D5" s="53" t="s">
        <v>52</v>
      </c>
      <c r="E5" s="54" t="s">
        <v>47</v>
      </c>
      <c r="F5" s="304" t="s">
        <v>48</v>
      </c>
      <c r="G5" s="305"/>
      <c r="H5" s="306"/>
    </row>
    <row r="6" spans="1:8" ht="17.25" customHeight="1" thickBot="1">
      <c r="B6" s="55"/>
      <c r="C6" s="56"/>
      <c r="D6" s="57" t="s">
        <v>57</v>
      </c>
      <c r="E6" s="58" t="s">
        <v>49</v>
      </c>
      <c r="F6" s="59" t="s">
        <v>50</v>
      </c>
      <c r="G6" s="76" t="s">
        <v>51</v>
      </c>
      <c r="H6" s="78" t="s">
        <v>67</v>
      </c>
    </row>
    <row r="7" spans="1:8" s="7" customFormat="1" ht="36" customHeight="1" thickTop="1">
      <c r="B7" s="319" t="s">
        <v>1</v>
      </c>
      <c r="C7" s="226" t="s">
        <v>98</v>
      </c>
      <c r="D7" s="227">
        <v>313</v>
      </c>
      <c r="E7" s="228">
        <f t="shared" ref="E7:E12" si="0">ROUNDDOWN(D7*10.21,0)</f>
        <v>3195</v>
      </c>
      <c r="F7" s="228">
        <f t="shared" ref="F7:F12" si="1">ROUNDUP(E7*10%,0)</f>
        <v>320</v>
      </c>
      <c r="G7" s="229">
        <f t="shared" ref="G7:G12" si="2">ROUNDUP(E7*20%,0)</f>
        <v>639</v>
      </c>
      <c r="H7" s="230">
        <f t="shared" ref="H7:H12" si="3">ROUNDUP(E7*30%,0)</f>
        <v>959</v>
      </c>
    </row>
    <row r="8" spans="1:8" s="7" customFormat="1" ht="23.25" customHeight="1">
      <c r="B8" s="320"/>
      <c r="C8" s="231" t="s">
        <v>2</v>
      </c>
      <c r="D8" s="232">
        <v>470</v>
      </c>
      <c r="E8" s="233">
        <f t="shared" si="0"/>
        <v>4798</v>
      </c>
      <c r="F8" s="233">
        <f t="shared" si="1"/>
        <v>480</v>
      </c>
      <c r="G8" s="234">
        <f t="shared" si="2"/>
        <v>960</v>
      </c>
      <c r="H8" s="235">
        <f t="shared" si="3"/>
        <v>1440</v>
      </c>
    </row>
    <row r="9" spans="1:8" s="7" customFormat="1" ht="23.25" customHeight="1">
      <c r="B9" s="320"/>
      <c r="C9" s="231" t="s">
        <v>3</v>
      </c>
      <c r="D9" s="232">
        <v>821</v>
      </c>
      <c r="E9" s="233">
        <f t="shared" si="0"/>
        <v>8382</v>
      </c>
      <c r="F9" s="233">
        <f t="shared" si="1"/>
        <v>839</v>
      </c>
      <c r="G9" s="234">
        <f t="shared" si="2"/>
        <v>1677</v>
      </c>
      <c r="H9" s="235">
        <f t="shared" si="3"/>
        <v>2515</v>
      </c>
    </row>
    <row r="10" spans="1:8" s="7" customFormat="1" ht="23.25" customHeight="1">
      <c r="B10" s="320"/>
      <c r="C10" s="236" t="s">
        <v>4</v>
      </c>
      <c r="D10" s="237">
        <v>1125</v>
      </c>
      <c r="E10" s="233">
        <f t="shared" si="0"/>
        <v>11486</v>
      </c>
      <c r="F10" s="233">
        <f t="shared" si="1"/>
        <v>1149</v>
      </c>
      <c r="G10" s="234">
        <f t="shared" si="2"/>
        <v>2298</v>
      </c>
      <c r="H10" s="235">
        <f t="shared" si="3"/>
        <v>3446</v>
      </c>
    </row>
    <row r="11" spans="1:8" s="7" customFormat="1" ht="26.25" customHeight="1" thickBot="1">
      <c r="B11" s="321"/>
      <c r="C11" s="238" t="s">
        <v>99</v>
      </c>
      <c r="D11" s="239">
        <v>293</v>
      </c>
      <c r="E11" s="220">
        <f t="shared" si="0"/>
        <v>2991</v>
      </c>
      <c r="F11" s="220">
        <f t="shared" si="1"/>
        <v>300</v>
      </c>
      <c r="G11" s="221">
        <f t="shared" si="2"/>
        <v>599</v>
      </c>
      <c r="H11" s="183">
        <f t="shared" si="3"/>
        <v>898</v>
      </c>
    </row>
    <row r="12" spans="1:8" s="7" customFormat="1" ht="33.75" customHeight="1" thickBot="1">
      <c r="B12" s="339" t="s">
        <v>100</v>
      </c>
      <c r="C12" s="340"/>
      <c r="D12" s="240">
        <v>2954</v>
      </c>
      <c r="E12" s="214">
        <f t="shared" si="0"/>
        <v>30160</v>
      </c>
      <c r="F12" s="214">
        <f t="shared" si="1"/>
        <v>3016</v>
      </c>
      <c r="G12" s="241">
        <f t="shared" si="2"/>
        <v>6032</v>
      </c>
      <c r="H12" s="242">
        <f t="shared" si="3"/>
        <v>9048</v>
      </c>
    </row>
    <row r="13" spans="1:8" s="11" customFormat="1" ht="14.25" customHeight="1">
      <c r="B13" s="307" t="s">
        <v>69</v>
      </c>
      <c r="C13" s="307"/>
      <c r="D13" s="307"/>
      <c r="E13" s="307"/>
      <c r="F13" s="307"/>
      <c r="G13" s="13"/>
      <c r="H13" s="13"/>
    </row>
    <row r="14" spans="1:8" s="11" customFormat="1" ht="14.25" customHeight="1">
      <c r="B14" s="308" t="s">
        <v>71</v>
      </c>
      <c r="C14" s="308"/>
      <c r="D14" s="308"/>
      <c r="E14" s="308"/>
      <c r="F14" s="308"/>
      <c r="G14" s="13"/>
      <c r="H14" s="13"/>
    </row>
    <row r="15" spans="1:8" s="11" customFormat="1" ht="14.25" customHeight="1">
      <c r="B15" s="311" t="s">
        <v>72</v>
      </c>
      <c r="C15" s="312"/>
      <c r="D15" s="312"/>
      <c r="E15" s="312"/>
      <c r="F15" s="312"/>
      <c r="G15" s="13"/>
      <c r="H15" s="13"/>
    </row>
    <row r="16" spans="1:8" s="11" customFormat="1" ht="15.75" customHeight="1">
      <c r="B16" s="42" t="s">
        <v>104</v>
      </c>
      <c r="C16" s="13"/>
      <c r="D16" s="13" t="s">
        <v>7</v>
      </c>
      <c r="E16" s="13"/>
      <c r="F16" s="13"/>
      <c r="G16" s="13"/>
      <c r="H16" s="13"/>
    </row>
    <row r="17" spans="2:8" s="11" customFormat="1" ht="15.75" customHeight="1">
      <c r="B17" s="42" t="s">
        <v>105</v>
      </c>
      <c r="C17" s="13"/>
      <c r="D17" s="13" t="s">
        <v>9</v>
      </c>
      <c r="E17" s="13"/>
      <c r="F17" s="13"/>
      <c r="G17" s="13"/>
      <c r="H17" s="13"/>
    </row>
    <row r="18" spans="2:8" s="11" customFormat="1" ht="10.5" customHeight="1">
      <c r="B18" s="42"/>
      <c r="C18" s="13"/>
      <c r="D18" s="13"/>
      <c r="E18" s="13"/>
      <c r="F18" s="13"/>
      <c r="G18" s="13"/>
      <c r="H18" s="13"/>
    </row>
    <row r="19" spans="2:8" s="16" customFormat="1" ht="15" customHeight="1" thickBot="1">
      <c r="B19" s="5" t="s">
        <v>10</v>
      </c>
      <c r="C19" s="5"/>
      <c r="D19" s="5"/>
      <c r="E19" s="5"/>
      <c r="F19" s="5"/>
      <c r="G19" s="5"/>
      <c r="H19" s="5"/>
    </row>
    <row r="20" spans="2:8" ht="24">
      <c r="B20" s="51"/>
      <c r="C20" s="52"/>
      <c r="D20" s="243" t="s">
        <v>52</v>
      </c>
      <c r="E20" s="54" t="s">
        <v>47</v>
      </c>
      <c r="F20" s="304" t="s">
        <v>48</v>
      </c>
      <c r="G20" s="305"/>
      <c r="H20" s="306"/>
    </row>
    <row r="21" spans="2:8" ht="17.25" customHeight="1" thickBot="1">
      <c r="B21" s="55"/>
      <c r="C21" s="56"/>
      <c r="D21" s="244" t="s">
        <v>57</v>
      </c>
      <c r="E21" s="58" t="s">
        <v>49</v>
      </c>
      <c r="F21" s="59" t="s">
        <v>50</v>
      </c>
      <c r="G21" s="76" t="s">
        <v>51</v>
      </c>
      <c r="H21" s="78" t="s">
        <v>67</v>
      </c>
    </row>
    <row r="22" spans="2:8" s="16" customFormat="1" ht="23.15" customHeight="1" thickTop="1">
      <c r="B22" s="159" t="s">
        <v>11</v>
      </c>
      <c r="C22" s="245" t="s">
        <v>12</v>
      </c>
      <c r="D22" s="246" t="s">
        <v>13</v>
      </c>
      <c r="E22" s="247">
        <f t="shared" ref="E22:E39" si="4">ROUNDDOWN(D22*10.21,0)</f>
        <v>3063</v>
      </c>
      <c r="F22" s="247">
        <f>ROUNDUP(E22*10%,0)</f>
        <v>307</v>
      </c>
      <c r="G22" s="248">
        <f>ROUNDUP(E22*20%,0)</f>
        <v>613</v>
      </c>
      <c r="H22" s="249">
        <f t="shared" ref="H22:H39" si="5">ROUNDUP(E22*30%,0)</f>
        <v>919</v>
      </c>
    </row>
    <row r="23" spans="2:8" s="16" customFormat="1" ht="23.15" customHeight="1">
      <c r="B23" s="328" t="s">
        <v>61</v>
      </c>
      <c r="C23" s="104" t="s">
        <v>14</v>
      </c>
      <c r="D23" s="180" t="s">
        <v>15</v>
      </c>
      <c r="E23" s="119">
        <f t="shared" si="4"/>
        <v>2593</v>
      </c>
      <c r="F23" s="119">
        <f>ROUNDUP(E23*10%,0)</f>
        <v>260</v>
      </c>
      <c r="G23" s="210">
        <f>ROUNDUP(E23*20%,0)</f>
        <v>519</v>
      </c>
      <c r="H23" s="217">
        <f t="shared" si="5"/>
        <v>778</v>
      </c>
    </row>
    <row r="24" spans="2:8" s="16" customFormat="1" ht="23.15" customHeight="1">
      <c r="B24" s="329"/>
      <c r="C24" s="107" t="s">
        <v>16</v>
      </c>
      <c r="D24" s="250" t="s">
        <v>17</v>
      </c>
      <c r="E24" s="122">
        <f t="shared" si="4"/>
        <v>4104</v>
      </c>
      <c r="F24" s="122">
        <f>ROUNDUP(E24*10%,0)</f>
        <v>411</v>
      </c>
      <c r="G24" s="251">
        <f>ROUNDUP(E24*20%,0)</f>
        <v>821</v>
      </c>
      <c r="H24" s="207">
        <f t="shared" si="5"/>
        <v>1232</v>
      </c>
    </row>
    <row r="25" spans="2:8" s="16" customFormat="1" ht="23.15" customHeight="1">
      <c r="B25" s="326" t="s">
        <v>62</v>
      </c>
      <c r="C25" s="110" t="s">
        <v>14</v>
      </c>
      <c r="D25" s="208" t="s">
        <v>63</v>
      </c>
      <c r="E25" s="97">
        <f t="shared" si="4"/>
        <v>2052</v>
      </c>
      <c r="F25" s="97">
        <f>ROUNDUP(E25*10%,0)</f>
        <v>206</v>
      </c>
      <c r="G25" s="181">
        <f t="shared" ref="G25:G39" si="6">ROUNDUP(E25*20%,0)</f>
        <v>411</v>
      </c>
      <c r="H25" s="217">
        <f t="shared" si="5"/>
        <v>616</v>
      </c>
    </row>
    <row r="26" spans="2:8" s="16" customFormat="1" ht="23.15" customHeight="1">
      <c r="B26" s="327"/>
      <c r="C26" s="111" t="s">
        <v>16</v>
      </c>
      <c r="D26" s="189" t="s">
        <v>64</v>
      </c>
      <c r="E26" s="112">
        <f t="shared" si="4"/>
        <v>3236</v>
      </c>
      <c r="F26" s="112">
        <f t="shared" ref="F26:F39" si="7">ROUNDUP(E26*10%,0)</f>
        <v>324</v>
      </c>
      <c r="G26" s="252">
        <f t="shared" si="6"/>
        <v>648</v>
      </c>
      <c r="H26" s="207">
        <f t="shared" si="5"/>
        <v>971</v>
      </c>
    </row>
    <row r="27" spans="2:8" s="16" customFormat="1" ht="23.15" customHeight="1">
      <c r="B27" s="253" t="s">
        <v>18</v>
      </c>
      <c r="C27" s="254" t="s">
        <v>19</v>
      </c>
      <c r="D27" s="184" t="s">
        <v>13</v>
      </c>
      <c r="E27" s="98">
        <f t="shared" si="4"/>
        <v>3063</v>
      </c>
      <c r="F27" s="98">
        <f t="shared" si="7"/>
        <v>307</v>
      </c>
      <c r="G27" s="186">
        <f t="shared" si="6"/>
        <v>613</v>
      </c>
      <c r="H27" s="255">
        <f t="shared" si="5"/>
        <v>919</v>
      </c>
    </row>
    <row r="28" spans="2:8" s="16" customFormat="1" ht="23.15" customHeight="1">
      <c r="B28" s="158" t="s">
        <v>20</v>
      </c>
      <c r="C28" s="104" t="s">
        <v>12</v>
      </c>
      <c r="D28" s="180" t="s">
        <v>21</v>
      </c>
      <c r="E28" s="97">
        <f t="shared" si="4"/>
        <v>5105</v>
      </c>
      <c r="F28" s="97">
        <f t="shared" si="7"/>
        <v>511</v>
      </c>
      <c r="G28" s="181">
        <f t="shared" si="6"/>
        <v>1021</v>
      </c>
      <c r="H28" s="187">
        <f t="shared" si="5"/>
        <v>1532</v>
      </c>
    </row>
    <row r="29" spans="2:8" s="16" customFormat="1" ht="23.15" customHeight="1">
      <c r="B29" s="158" t="s">
        <v>22</v>
      </c>
      <c r="C29" s="104" t="s">
        <v>12</v>
      </c>
      <c r="D29" s="180" t="s">
        <v>23</v>
      </c>
      <c r="E29" s="97">
        <f t="shared" si="4"/>
        <v>2552</v>
      </c>
      <c r="F29" s="97">
        <f>ROUNDUP(E29*10%,0)</f>
        <v>256</v>
      </c>
      <c r="G29" s="181">
        <f t="shared" si="6"/>
        <v>511</v>
      </c>
      <c r="H29" s="187">
        <f t="shared" si="5"/>
        <v>766</v>
      </c>
    </row>
    <row r="30" spans="2:8" s="16" customFormat="1" ht="23.15" customHeight="1">
      <c r="B30" s="256" t="s">
        <v>24</v>
      </c>
      <c r="C30" s="257" t="s">
        <v>12</v>
      </c>
      <c r="D30" s="184" t="s">
        <v>68</v>
      </c>
      <c r="E30" s="98">
        <f t="shared" si="4"/>
        <v>5860</v>
      </c>
      <c r="F30" s="98">
        <f>ROUNDUP(E30*10%,0)</f>
        <v>586</v>
      </c>
      <c r="G30" s="186">
        <f t="shared" si="6"/>
        <v>1172</v>
      </c>
      <c r="H30" s="187">
        <f t="shared" si="5"/>
        <v>1758</v>
      </c>
    </row>
    <row r="31" spans="2:8" s="16" customFormat="1" ht="23.15" customHeight="1">
      <c r="B31" s="33" t="s">
        <v>25</v>
      </c>
      <c r="C31" s="257" t="s">
        <v>26</v>
      </c>
      <c r="D31" s="180" t="s">
        <v>27</v>
      </c>
      <c r="E31" s="118">
        <f t="shared" si="4"/>
        <v>20420</v>
      </c>
      <c r="F31" s="97">
        <f t="shared" si="7"/>
        <v>2042</v>
      </c>
      <c r="G31" s="181">
        <f t="shared" si="6"/>
        <v>4084</v>
      </c>
      <c r="H31" s="187">
        <f t="shared" si="5"/>
        <v>6126</v>
      </c>
    </row>
    <row r="32" spans="2:8" s="16" customFormat="1" ht="23.15" customHeight="1">
      <c r="B32" s="33" t="s">
        <v>28</v>
      </c>
      <c r="C32" s="254" t="s">
        <v>19</v>
      </c>
      <c r="D32" s="180" t="s">
        <v>29</v>
      </c>
      <c r="E32" s="118">
        <f t="shared" si="4"/>
        <v>6126</v>
      </c>
      <c r="F32" s="97">
        <f t="shared" si="7"/>
        <v>613</v>
      </c>
      <c r="G32" s="181">
        <f t="shared" si="6"/>
        <v>1226</v>
      </c>
      <c r="H32" s="187">
        <f t="shared" si="5"/>
        <v>1838</v>
      </c>
    </row>
    <row r="33" spans="1:8" s="16" customFormat="1" ht="25" customHeight="1">
      <c r="B33" s="33" t="s">
        <v>30</v>
      </c>
      <c r="C33" s="34" t="s">
        <v>31</v>
      </c>
      <c r="D33" s="180" t="s">
        <v>23</v>
      </c>
      <c r="E33" s="118">
        <f t="shared" si="4"/>
        <v>2552</v>
      </c>
      <c r="F33" s="97">
        <f t="shared" si="7"/>
        <v>256</v>
      </c>
      <c r="G33" s="181">
        <f t="shared" si="6"/>
        <v>511</v>
      </c>
      <c r="H33" s="182">
        <f t="shared" si="5"/>
        <v>766</v>
      </c>
    </row>
    <row r="34" spans="1:8" s="16" customFormat="1" ht="25" customHeight="1">
      <c r="B34" s="33" t="s">
        <v>65</v>
      </c>
      <c r="C34" s="34" t="s">
        <v>31</v>
      </c>
      <c r="D34" s="180" t="s">
        <v>79</v>
      </c>
      <c r="E34" s="118">
        <f t="shared" si="4"/>
        <v>5615</v>
      </c>
      <c r="F34" s="97">
        <f t="shared" si="7"/>
        <v>562</v>
      </c>
      <c r="G34" s="181">
        <f t="shared" si="6"/>
        <v>1123</v>
      </c>
      <c r="H34" s="182">
        <f t="shared" si="5"/>
        <v>1685</v>
      </c>
    </row>
    <row r="35" spans="1:8" s="16" customFormat="1" ht="23.15" customHeight="1">
      <c r="B35" s="253" t="s">
        <v>66</v>
      </c>
      <c r="C35" s="34" t="s">
        <v>31</v>
      </c>
      <c r="D35" s="180" t="s">
        <v>80</v>
      </c>
      <c r="E35" s="118">
        <f t="shared" si="4"/>
        <v>2042</v>
      </c>
      <c r="F35" s="97">
        <f>ROUNDUP(E35*10%,0)</f>
        <v>205</v>
      </c>
      <c r="G35" s="181">
        <f t="shared" si="6"/>
        <v>409</v>
      </c>
      <c r="H35" s="182">
        <f t="shared" si="5"/>
        <v>613</v>
      </c>
    </row>
    <row r="36" spans="1:8" s="16" customFormat="1" ht="23.15" customHeight="1">
      <c r="B36" s="336" t="s">
        <v>96</v>
      </c>
      <c r="C36" s="258" t="s">
        <v>19</v>
      </c>
      <c r="D36" s="180" t="s">
        <v>33</v>
      </c>
      <c r="E36" s="118">
        <f>ROUNDDOWN(D36*10.21,0)</f>
        <v>61</v>
      </c>
      <c r="F36" s="97">
        <f>ROUNDUP(E36*10%,0)</f>
        <v>7</v>
      </c>
      <c r="G36" s="181">
        <f>ROUNDUP(E36*20%,0)</f>
        <v>13</v>
      </c>
      <c r="H36" s="255">
        <f>ROUNDUP(E36*30%,0)</f>
        <v>19</v>
      </c>
    </row>
    <row r="37" spans="1:8" s="16" customFormat="1" ht="23.15" customHeight="1">
      <c r="B37" s="338"/>
      <c r="C37" s="259" t="s">
        <v>87</v>
      </c>
      <c r="D37" s="250" t="s">
        <v>34</v>
      </c>
      <c r="E37" s="260">
        <f>ROUNDDOWN(D37*10.21,0)</f>
        <v>510</v>
      </c>
      <c r="F37" s="112">
        <f>ROUNDUP(E37*10%,0)</f>
        <v>51</v>
      </c>
      <c r="G37" s="252">
        <f>ROUNDUP(E37*20%,0)</f>
        <v>102</v>
      </c>
      <c r="H37" s="207">
        <f>ROUNDUP(E37*30%,0)</f>
        <v>153</v>
      </c>
    </row>
    <row r="38" spans="1:8" s="16" customFormat="1" ht="25" customHeight="1">
      <c r="B38" s="336" t="s">
        <v>93</v>
      </c>
      <c r="C38" s="226" t="s">
        <v>19</v>
      </c>
      <c r="D38" s="208" t="s">
        <v>81</v>
      </c>
      <c r="E38" s="209">
        <f t="shared" si="4"/>
        <v>30</v>
      </c>
      <c r="F38" s="119">
        <f t="shared" si="7"/>
        <v>3</v>
      </c>
      <c r="G38" s="210">
        <f t="shared" si="6"/>
        <v>6</v>
      </c>
      <c r="H38" s="217">
        <f t="shared" si="5"/>
        <v>9</v>
      </c>
    </row>
    <row r="39" spans="1:8" s="16" customFormat="1" ht="25" customHeight="1" thickBot="1">
      <c r="B39" s="337"/>
      <c r="C39" s="261" t="s">
        <v>45</v>
      </c>
      <c r="D39" s="212" t="s">
        <v>86</v>
      </c>
      <c r="E39" s="262">
        <f t="shared" si="4"/>
        <v>255</v>
      </c>
      <c r="F39" s="214">
        <f t="shared" si="7"/>
        <v>26</v>
      </c>
      <c r="G39" s="241">
        <f t="shared" si="6"/>
        <v>51</v>
      </c>
      <c r="H39" s="263">
        <f t="shared" si="5"/>
        <v>77</v>
      </c>
    </row>
    <row r="40" spans="1:8" s="16" customFormat="1" ht="25" customHeight="1">
      <c r="B40" s="264"/>
      <c r="C40" s="265"/>
      <c r="D40" s="266"/>
    </row>
    <row r="41" spans="1:8" s="16" customFormat="1" ht="24.75" customHeight="1">
      <c r="B41" s="265"/>
      <c r="C41" s="265"/>
      <c r="D41" s="223"/>
      <c r="E41" s="224"/>
      <c r="F41" s="224"/>
      <c r="G41" s="224"/>
      <c r="H41" s="5"/>
    </row>
    <row r="42" spans="1:8" s="16" customFormat="1" ht="99.75" customHeight="1" thickBot="1">
      <c r="A42" s="40" t="s">
        <v>35</v>
      </c>
      <c r="B42" s="5"/>
      <c r="C42" s="5"/>
      <c r="D42" s="5"/>
      <c r="E42" s="5"/>
      <c r="F42" s="5"/>
      <c r="G42" s="5"/>
      <c r="H42" s="5"/>
    </row>
    <row r="43" spans="1:8" ht="24">
      <c r="B43" s="51"/>
      <c r="C43" s="52"/>
      <c r="D43" s="243" t="s">
        <v>52</v>
      </c>
      <c r="E43" s="54" t="s">
        <v>47</v>
      </c>
      <c r="F43" s="304" t="s">
        <v>48</v>
      </c>
      <c r="G43" s="305"/>
      <c r="H43" s="306"/>
    </row>
    <row r="44" spans="1:8" ht="17.25" customHeight="1" thickBot="1">
      <c r="B44" s="55"/>
      <c r="C44" s="56"/>
      <c r="D44" s="244" t="s">
        <v>56</v>
      </c>
      <c r="E44" s="58" t="s">
        <v>49</v>
      </c>
      <c r="F44" s="59" t="s">
        <v>50</v>
      </c>
      <c r="G44" s="76" t="s">
        <v>51</v>
      </c>
      <c r="H44" s="78" t="s">
        <v>67</v>
      </c>
    </row>
    <row r="45" spans="1:8" s="16" customFormat="1" ht="36" customHeight="1" thickTop="1">
      <c r="B45" s="319" t="s">
        <v>1</v>
      </c>
      <c r="C45" s="226" t="s">
        <v>98</v>
      </c>
      <c r="D45" s="227">
        <v>302</v>
      </c>
      <c r="E45" s="228">
        <f>ROUNDDOWN(D45*10.21,0)</f>
        <v>3083</v>
      </c>
      <c r="F45" s="228">
        <f>ROUNDUP(E45*10%,0)</f>
        <v>309</v>
      </c>
      <c r="G45" s="229">
        <f>ROUNDUP(E45*20%,0)</f>
        <v>617</v>
      </c>
      <c r="H45" s="230">
        <f>ROUNDUP(E45*30%,0)</f>
        <v>925</v>
      </c>
    </row>
    <row r="46" spans="1:8" s="16" customFormat="1" ht="23.25" customHeight="1">
      <c r="B46" s="320"/>
      <c r="C46" s="231" t="s">
        <v>2</v>
      </c>
      <c r="D46" s="232">
        <v>450</v>
      </c>
      <c r="E46" s="233">
        <f>ROUNDDOWN(D46*10.21,0)</f>
        <v>4594</v>
      </c>
      <c r="F46" s="233">
        <f>ROUNDUP(E46*10%,0)</f>
        <v>460</v>
      </c>
      <c r="G46" s="234">
        <f>ROUNDUP(E46*20%,0)</f>
        <v>919</v>
      </c>
      <c r="H46" s="235">
        <f>ROUNDUP(E46*30%,0)</f>
        <v>1379</v>
      </c>
    </row>
    <row r="47" spans="1:8" s="16" customFormat="1" ht="23.25" customHeight="1">
      <c r="B47" s="320"/>
      <c r="C47" s="231" t="s">
        <v>3</v>
      </c>
      <c r="D47" s="232">
        <v>792</v>
      </c>
      <c r="E47" s="233">
        <f>ROUNDDOWN(D47*10.21,0)</f>
        <v>8086</v>
      </c>
      <c r="F47" s="233">
        <f>ROUNDUP(E47*10%,0)</f>
        <v>809</v>
      </c>
      <c r="G47" s="234">
        <f>ROUNDUP(E47*20%,0)</f>
        <v>1618</v>
      </c>
      <c r="H47" s="235">
        <f>ROUNDUP(E47*30%,0)</f>
        <v>2426</v>
      </c>
    </row>
    <row r="48" spans="1:8" s="16" customFormat="1" ht="23.25" customHeight="1">
      <c r="B48" s="320"/>
      <c r="C48" s="236" t="s">
        <v>4</v>
      </c>
      <c r="D48" s="237">
        <v>1087</v>
      </c>
      <c r="E48" s="233">
        <f>ROUNDDOWN(D48*10.21,0)</f>
        <v>11098</v>
      </c>
      <c r="F48" s="233">
        <f>ROUNDUP(E48*10%,0)</f>
        <v>1110</v>
      </c>
      <c r="G48" s="234">
        <f>ROUNDUP(E48*20%,0)</f>
        <v>2220</v>
      </c>
      <c r="H48" s="235">
        <f>ROUNDUP(E48*30%,0)</f>
        <v>3330</v>
      </c>
    </row>
    <row r="49" spans="2:8" s="16" customFormat="1" ht="25.5" customHeight="1" thickBot="1">
      <c r="B49" s="321"/>
      <c r="C49" s="238" t="s">
        <v>106</v>
      </c>
      <c r="D49" s="239">
        <v>283</v>
      </c>
      <c r="E49" s="220">
        <f>ROUNDDOWN(D49*10.21,0)</f>
        <v>2889</v>
      </c>
      <c r="F49" s="220">
        <f>ROUNDUP(E49*10%,0)</f>
        <v>289</v>
      </c>
      <c r="G49" s="221">
        <f>ROUNDUP(E49*20%,0)</f>
        <v>578</v>
      </c>
      <c r="H49" s="222">
        <f>ROUNDUP(E49*30%,0)</f>
        <v>867</v>
      </c>
    </row>
    <row r="50" spans="2:8" s="13" customFormat="1" ht="14.25" customHeight="1">
      <c r="B50" s="334" t="s">
        <v>101</v>
      </c>
      <c r="C50" s="334"/>
      <c r="D50" s="334"/>
      <c r="E50" s="334"/>
      <c r="F50" s="334"/>
    </row>
    <row r="51" spans="2:8" s="13" customFormat="1" ht="14.25" customHeight="1">
      <c r="B51" s="335" t="s">
        <v>102</v>
      </c>
      <c r="C51" s="335"/>
      <c r="D51" s="335"/>
      <c r="E51" s="335"/>
      <c r="F51" s="335"/>
    </row>
    <row r="52" spans="2:8" s="11" customFormat="1" ht="14.25" customHeight="1">
      <c r="B52" s="335" t="s">
        <v>103</v>
      </c>
      <c r="C52" s="335"/>
      <c r="D52" s="335"/>
      <c r="E52" s="335"/>
      <c r="F52" s="335"/>
      <c r="G52" s="13"/>
      <c r="H52" s="13"/>
    </row>
    <row r="53" spans="2:8" s="13" customFormat="1" ht="15.75" customHeight="1">
      <c r="B53" s="42" t="s">
        <v>104</v>
      </c>
      <c r="D53" s="13" t="s">
        <v>7</v>
      </c>
    </row>
    <row r="54" spans="2:8" s="13" customFormat="1" ht="15.75" customHeight="1">
      <c r="B54" s="42" t="s">
        <v>105</v>
      </c>
      <c r="D54" s="13" t="s">
        <v>9</v>
      </c>
    </row>
    <row r="55" spans="2:8" s="41" customFormat="1" ht="18.75" customHeight="1" thickBot="1">
      <c r="B55" s="42" t="s">
        <v>10</v>
      </c>
      <c r="C55" s="267"/>
      <c r="D55" s="267"/>
      <c r="E55" s="267"/>
      <c r="F55" s="267"/>
      <c r="G55" s="267"/>
    </row>
    <row r="56" spans="2:8" ht="24">
      <c r="B56" s="51"/>
      <c r="C56" s="52"/>
      <c r="D56" s="243" t="s">
        <v>52</v>
      </c>
      <c r="E56" s="54" t="s">
        <v>47</v>
      </c>
      <c r="F56" s="304" t="s">
        <v>48</v>
      </c>
      <c r="G56" s="305"/>
      <c r="H56" s="306"/>
    </row>
    <row r="57" spans="2:8" ht="17.25" customHeight="1" thickBot="1">
      <c r="B57" s="55"/>
      <c r="C57" s="56"/>
      <c r="D57" s="244" t="s">
        <v>56</v>
      </c>
      <c r="E57" s="58" t="s">
        <v>49</v>
      </c>
      <c r="F57" s="59" t="s">
        <v>50</v>
      </c>
      <c r="G57" s="76" t="s">
        <v>51</v>
      </c>
      <c r="H57" s="78" t="s">
        <v>67</v>
      </c>
    </row>
    <row r="58" spans="2:8" s="16" customFormat="1" ht="25" customHeight="1" thickTop="1">
      <c r="B58" s="159" t="s">
        <v>11</v>
      </c>
      <c r="C58" s="245" t="s">
        <v>12</v>
      </c>
      <c r="D58" s="246" t="s">
        <v>13</v>
      </c>
      <c r="E58" s="247">
        <f t="shared" ref="E58:E70" si="8">ROUNDDOWN(D58*10.21,0)</f>
        <v>3063</v>
      </c>
      <c r="F58" s="247">
        <f>ROUNDUP(E58*10%,0)</f>
        <v>307</v>
      </c>
      <c r="G58" s="248">
        <f t="shared" ref="G58:G70" si="9">ROUNDUP(E58*20%,0)</f>
        <v>613</v>
      </c>
      <c r="H58" s="249">
        <f t="shared" ref="H58:H70" si="10">ROUNDUP(E58*30%,0)</f>
        <v>919</v>
      </c>
    </row>
    <row r="59" spans="2:8" s="16" customFormat="1" ht="25" customHeight="1">
      <c r="B59" s="328" t="s">
        <v>61</v>
      </c>
      <c r="C59" s="104" t="s">
        <v>14</v>
      </c>
      <c r="D59" s="180" t="s">
        <v>15</v>
      </c>
      <c r="E59" s="119">
        <f t="shared" si="8"/>
        <v>2593</v>
      </c>
      <c r="F59" s="119">
        <f>ROUNDUP(E59*10%,0)</f>
        <v>260</v>
      </c>
      <c r="G59" s="210">
        <f t="shared" si="9"/>
        <v>519</v>
      </c>
      <c r="H59" s="217">
        <f t="shared" si="10"/>
        <v>778</v>
      </c>
    </row>
    <row r="60" spans="2:8" s="16" customFormat="1" ht="25" customHeight="1">
      <c r="B60" s="329"/>
      <c r="C60" s="107" t="s">
        <v>16</v>
      </c>
      <c r="D60" s="250" t="s">
        <v>17</v>
      </c>
      <c r="E60" s="122">
        <f t="shared" si="8"/>
        <v>4104</v>
      </c>
      <c r="F60" s="122">
        <f>ROUNDUP(E60*10%,0)</f>
        <v>411</v>
      </c>
      <c r="G60" s="251">
        <f t="shared" si="9"/>
        <v>821</v>
      </c>
      <c r="H60" s="207">
        <f t="shared" si="10"/>
        <v>1232</v>
      </c>
    </row>
    <row r="61" spans="2:8" s="16" customFormat="1" ht="25" customHeight="1">
      <c r="B61" s="326" t="s">
        <v>62</v>
      </c>
      <c r="C61" s="110" t="s">
        <v>14</v>
      </c>
      <c r="D61" s="208" t="s">
        <v>63</v>
      </c>
      <c r="E61" s="97">
        <f t="shared" si="8"/>
        <v>2052</v>
      </c>
      <c r="F61" s="97">
        <f t="shared" ref="F61:F70" si="11">ROUNDUP(E61*10%,0)</f>
        <v>206</v>
      </c>
      <c r="G61" s="181">
        <f t="shared" si="9"/>
        <v>411</v>
      </c>
      <c r="H61" s="217">
        <f t="shared" si="10"/>
        <v>616</v>
      </c>
    </row>
    <row r="62" spans="2:8" s="16" customFormat="1" ht="25" customHeight="1">
      <c r="B62" s="327"/>
      <c r="C62" s="111" t="s">
        <v>16</v>
      </c>
      <c r="D62" s="189" t="s">
        <v>64</v>
      </c>
      <c r="E62" s="112">
        <f t="shared" si="8"/>
        <v>3236</v>
      </c>
      <c r="F62" s="112">
        <f t="shared" si="11"/>
        <v>324</v>
      </c>
      <c r="G62" s="252">
        <f t="shared" si="9"/>
        <v>648</v>
      </c>
      <c r="H62" s="207">
        <f t="shared" si="10"/>
        <v>971</v>
      </c>
    </row>
    <row r="63" spans="2:8" s="16" customFormat="1" ht="25" customHeight="1">
      <c r="B63" s="253" t="s">
        <v>18</v>
      </c>
      <c r="C63" s="254" t="s">
        <v>19</v>
      </c>
      <c r="D63" s="184" t="s">
        <v>13</v>
      </c>
      <c r="E63" s="98">
        <f t="shared" si="8"/>
        <v>3063</v>
      </c>
      <c r="F63" s="98">
        <f t="shared" si="11"/>
        <v>307</v>
      </c>
      <c r="G63" s="186">
        <f t="shared" si="9"/>
        <v>613</v>
      </c>
      <c r="H63" s="187">
        <f t="shared" si="10"/>
        <v>919</v>
      </c>
    </row>
    <row r="64" spans="2:8" s="16" customFormat="1" ht="25" customHeight="1">
      <c r="B64" s="158" t="s">
        <v>20</v>
      </c>
      <c r="C64" s="104" t="s">
        <v>12</v>
      </c>
      <c r="D64" s="180" t="s">
        <v>21</v>
      </c>
      <c r="E64" s="97">
        <f t="shared" si="8"/>
        <v>5105</v>
      </c>
      <c r="F64" s="97">
        <f t="shared" si="11"/>
        <v>511</v>
      </c>
      <c r="G64" s="181">
        <f t="shared" si="9"/>
        <v>1021</v>
      </c>
      <c r="H64" s="187">
        <f t="shared" si="10"/>
        <v>1532</v>
      </c>
    </row>
    <row r="65" spans="2:8" s="16" customFormat="1" ht="25" customHeight="1">
      <c r="B65" s="158" t="s">
        <v>22</v>
      </c>
      <c r="C65" s="104" t="s">
        <v>12</v>
      </c>
      <c r="D65" s="180" t="s">
        <v>23</v>
      </c>
      <c r="E65" s="97">
        <f t="shared" si="8"/>
        <v>2552</v>
      </c>
      <c r="F65" s="97">
        <f t="shared" si="11"/>
        <v>256</v>
      </c>
      <c r="G65" s="181">
        <f t="shared" si="9"/>
        <v>511</v>
      </c>
      <c r="H65" s="187">
        <f t="shared" si="10"/>
        <v>766</v>
      </c>
    </row>
    <row r="66" spans="2:8" s="16" customFormat="1" ht="25" customHeight="1">
      <c r="B66" s="256" t="s">
        <v>24</v>
      </c>
      <c r="C66" s="257" t="s">
        <v>12</v>
      </c>
      <c r="D66" s="184" t="s">
        <v>68</v>
      </c>
      <c r="E66" s="98">
        <f t="shared" si="8"/>
        <v>5860</v>
      </c>
      <c r="F66" s="98">
        <f t="shared" si="11"/>
        <v>586</v>
      </c>
      <c r="G66" s="186">
        <f t="shared" si="9"/>
        <v>1172</v>
      </c>
      <c r="H66" s="187">
        <f t="shared" si="10"/>
        <v>1758</v>
      </c>
    </row>
    <row r="67" spans="2:8" s="16" customFormat="1" ht="25" customHeight="1">
      <c r="B67" s="33" t="s">
        <v>28</v>
      </c>
      <c r="C67" s="254" t="s">
        <v>19</v>
      </c>
      <c r="D67" s="180" t="s">
        <v>29</v>
      </c>
      <c r="E67" s="118">
        <f t="shared" si="8"/>
        <v>6126</v>
      </c>
      <c r="F67" s="97">
        <f t="shared" si="11"/>
        <v>613</v>
      </c>
      <c r="G67" s="181">
        <f t="shared" si="9"/>
        <v>1226</v>
      </c>
      <c r="H67" s="187">
        <f t="shared" si="10"/>
        <v>1838</v>
      </c>
    </row>
    <row r="68" spans="2:8" s="16" customFormat="1" ht="25" customHeight="1">
      <c r="B68" s="33" t="s">
        <v>32</v>
      </c>
      <c r="C68" s="117" t="s">
        <v>31</v>
      </c>
      <c r="D68" s="180" t="s">
        <v>82</v>
      </c>
      <c r="E68" s="118">
        <f t="shared" si="8"/>
        <v>1021</v>
      </c>
      <c r="F68" s="97">
        <f t="shared" si="11"/>
        <v>103</v>
      </c>
      <c r="G68" s="181">
        <f t="shared" si="9"/>
        <v>205</v>
      </c>
      <c r="H68" s="187">
        <f t="shared" si="10"/>
        <v>307</v>
      </c>
    </row>
    <row r="69" spans="2:8" s="16" customFormat="1" ht="25" customHeight="1">
      <c r="B69" s="33" t="s">
        <v>89</v>
      </c>
      <c r="C69" s="254" t="s">
        <v>19</v>
      </c>
      <c r="D69" s="180" t="s">
        <v>33</v>
      </c>
      <c r="E69" s="118">
        <f>ROUNDDOWN(D69*10.21,0)</f>
        <v>61</v>
      </c>
      <c r="F69" s="97">
        <f>ROUNDUP(E69*10%,0)</f>
        <v>7</v>
      </c>
      <c r="G69" s="181">
        <f>ROUNDUP(E69*20%,0)</f>
        <v>13</v>
      </c>
      <c r="H69" s="187">
        <f>ROUNDUP(E69*30%,0)</f>
        <v>19</v>
      </c>
    </row>
    <row r="70" spans="2:8" s="16" customFormat="1" ht="25" customHeight="1" thickBot="1">
      <c r="B70" s="268" t="s">
        <v>90</v>
      </c>
      <c r="C70" s="269" t="s">
        <v>19</v>
      </c>
      <c r="D70" s="192" t="s">
        <v>81</v>
      </c>
      <c r="E70" s="270">
        <f t="shared" si="8"/>
        <v>30</v>
      </c>
      <c r="F70" s="194">
        <f t="shared" si="11"/>
        <v>3</v>
      </c>
      <c r="G70" s="271">
        <f t="shared" si="9"/>
        <v>6</v>
      </c>
      <c r="H70" s="263">
        <f t="shared" si="10"/>
        <v>9</v>
      </c>
    </row>
    <row r="71" spans="2:8">
      <c r="B71" s="16" t="s">
        <v>97</v>
      </c>
    </row>
  </sheetData>
  <mergeCells count="20">
    <mergeCell ref="B45:B49"/>
    <mergeCell ref="B23:B24"/>
    <mergeCell ref="F43:H43"/>
    <mergeCell ref="A1:G1"/>
    <mergeCell ref="B15:F15"/>
    <mergeCell ref="B25:B26"/>
    <mergeCell ref="B38:B39"/>
    <mergeCell ref="B36:B37"/>
    <mergeCell ref="F5:H5"/>
    <mergeCell ref="B7:B11"/>
    <mergeCell ref="B14:F14"/>
    <mergeCell ref="F20:H20"/>
    <mergeCell ref="B12:C12"/>
    <mergeCell ref="B13:F13"/>
    <mergeCell ref="B50:F50"/>
    <mergeCell ref="B51:F51"/>
    <mergeCell ref="B52:F52"/>
    <mergeCell ref="B61:B62"/>
    <mergeCell ref="B59:B60"/>
    <mergeCell ref="F56:H56"/>
  </mergeCells>
  <phoneticPr fontId="3"/>
  <printOptions horizontalCentered="1"/>
  <pageMargins left="0.35433070866141736" right="0.39370078740157483" top="0.59055118110236227" bottom="0.43307086614173229" header="0.39370078740157483" footer="0.51181102362204722"/>
  <pageSetup paperSize="9" scale="89" fitToHeight="2" orientation="portrait" r:id="rId1"/>
  <headerFooter alignWithMargins="0">
    <oddHeader>&amp;R&amp;12R6.4.1</oddHeader>
  </headerFooter>
  <rowBreaks count="1" manualBreakCount="1">
    <brk id="39"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9"/>
  <sheetViews>
    <sheetView view="pageBreakPreview" zoomScaleNormal="100" zoomScaleSheetLayoutView="100" workbookViewId="0">
      <selection sqref="A1:G1"/>
    </sheetView>
  </sheetViews>
  <sheetFormatPr defaultColWidth="9" defaultRowHeight="12"/>
  <cols>
    <col min="1" max="1" width="0.7265625" style="5" customWidth="1"/>
    <col min="2" max="2" width="18.6328125" style="5" customWidth="1"/>
    <col min="3" max="3" width="37.7265625" style="5" customWidth="1"/>
    <col min="4" max="4" width="10.26953125" style="6" customWidth="1"/>
    <col min="5" max="8" width="10.26953125" style="5" customWidth="1"/>
    <col min="9" max="16384" width="9" style="5"/>
  </cols>
  <sheetData>
    <row r="1" spans="1:8" s="2" customFormat="1" ht="62.25" customHeight="1">
      <c r="A1" s="331" t="s">
        <v>46</v>
      </c>
      <c r="B1" s="331"/>
      <c r="C1" s="331"/>
      <c r="D1" s="331"/>
      <c r="E1" s="331"/>
      <c r="F1" s="331"/>
      <c r="G1" s="331"/>
    </row>
    <row r="2" spans="1:8" s="2" customFormat="1" ht="8.25" customHeight="1">
      <c r="H2" s="3"/>
    </row>
    <row r="3" spans="1:8" ht="105" customHeight="1">
      <c r="A3" s="4" t="s">
        <v>0</v>
      </c>
    </row>
    <row r="4" spans="1:8" ht="8.25" customHeight="1" thickBot="1">
      <c r="A4" s="4"/>
    </row>
    <row r="5" spans="1:8" ht="24">
      <c r="B5" s="51"/>
      <c r="C5" s="52"/>
      <c r="D5" s="53" t="s">
        <v>52</v>
      </c>
      <c r="E5" s="54" t="s">
        <v>47</v>
      </c>
      <c r="F5" s="304" t="s">
        <v>48</v>
      </c>
      <c r="G5" s="305"/>
      <c r="H5" s="306"/>
    </row>
    <row r="6" spans="1:8" ht="17.25" customHeight="1" thickBot="1">
      <c r="B6" s="55"/>
      <c r="C6" s="56"/>
      <c r="D6" s="57" t="s">
        <v>59</v>
      </c>
      <c r="E6" s="58" t="s">
        <v>49</v>
      </c>
      <c r="F6" s="59" t="s">
        <v>50</v>
      </c>
      <c r="G6" s="76" t="s">
        <v>51</v>
      </c>
      <c r="H6" s="78" t="s">
        <v>67</v>
      </c>
    </row>
    <row r="7" spans="1:8" s="7" customFormat="1" ht="36" customHeight="1" thickTop="1">
      <c r="B7" s="341" t="s">
        <v>1</v>
      </c>
      <c r="C7" s="8" t="s">
        <v>107</v>
      </c>
      <c r="D7" s="160">
        <v>313</v>
      </c>
      <c r="E7" s="162">
        <f t="shared" ref="E7:E12" si="0">ROUNDDOWN(D7*10,0)</f>
        <v>3130</v>
      </c>
      <c r="F7" s="162">
        <f t="shared" ref="F7:F12" si="1">ROUNDUP(E7*10%,0)</f>
        <v>313</v>
      </c>
      <c r="G7" s="163">
        <f t="shared" ref="G7:G12" si="2">ROUNDUP(E7*20%,0)</f>
        <v>626</v>
      </c>
      <c r="H7" s="197">
        <f t="shared" ref="H7:H12" si="3">ROUNDUP(E7*30%,0)</f>
        <v>939</v>
      </c>
    </row>
    <row r="8" spans="1:8" s="7" customFormat="1" ht="23.25" customHeight="1">
      <c r="B8" s="342"/>
      <c r="C8" s="9" t="s">
        <v>2</v>
      </c>
      <c r="D8" s="165">
        <v>470</v>
      </c>
      <c r="E8" s="167">
        <f t="shared" si="0"/>
        <v>4700</v>
      </c>
      <c r="F8" s="167">
        <f t="shared" si="1"/>
        <v>470</v>
      </c>
      <c r="G8" s="168">
        <f t="shared" si="2"/>
        <v>940</v>
      </c>
      <c r="H8" s="169">
        <f t="shared" si="3"/>
        <v>1410</v>
      </c>
    </row>
    <row r="9" spans="1:8" s="7" customFormat="1" ht="23.25" customHeight="1">
      <c r="B9" s="342"/>
      <c r="C9" s="9" t="s">
        <v>3</v>
      </c>
      <c r="D9" s="165">
        <v>821</v>
      </c>
      <c r="E9" s="167">
        <f t="shared" si="0"/>
        <v>8210</v>
      </c>
      <c r="F9" s="167">
        <f t="shared" si="1"/>
        <v>821</v>
      </c>
      <c r="G9" s="168">
        <f t="shared" si="2"/>
        <v>1642</v>
      </c>
      <c r="H9" s="169">
        <f t="shared" si="3"/>
        <v>2463</v>
      </c>
    </row>
    <row r="10" spans="1:8" s="7" customFormat="1" ht="23.25" customHeight="1">
      <c r="B10" s="342"/>
      <c r="C10" s="10" t="s">
        <v>4</v>
      </c>
      <c r="D10" s="170">
        <v>1125</v>
      </c>
      <c r="E10" s="167">
        <f t="shared" si="0"/>
        <v>11250</v>
      </c>
      <c r="F10" s="167">
        <f t="shared" si="1"/>
        <v>1125</v>
      </c>
      <c r="G10" s="168">
        <f t="shared" si="2"/>
        <v>2250</v>
      </c>
      <c r="H10" s="169">
        <f t="shared" si="3"/>
        <v>3375</v>
      </c>
    </row>
    <row r="11" spans="1:8" s="7" customFormat="1" ht="26.25" customHeight="1" thickBot="1">
      <c r="B11" s="343"/>
      <c r="C11" s="36" t="s">
        <v>108</v>
      </c>
      <c r="D11" s="171">
        <v>293</v>
      </c>
      <c r="E11" s="173">
        <f t="shared" si="0"/>
        <v>2930</v>
      </c>
      <c r="F11" s="173">
        <f t="shared" si="1"/>
        <v>293</v>
      </c>
      <c r="G11" s="174">
        <f t="shared" si="2"/>
        <v>586</v>
      </c>
      <c r="H11" s="175">
        <f t="shared" si="3"/>
        <v>879</v>
      </c>
    </row>
    <row r="12" spans="1:8" s="7" customFormat="1" ht="33.75" customHeight="1" thickBot="1">
      <c r="B12" s="322" t="s">
        <v>100</v>
      </c>
      <c r="C12" s="323"/>
      <c r="D12" s="176">
        <v>2954</v>
      </c>
      <c r="E12" s="177">
        <f t="shared" si="0"/>
        <v>29540</v>
      </c>
      <c r="F12" s="177">
        <f t="shared" si="1"/>
        <v>2954</v>
      </c>
      <c r="G12" s="178">
        <f t="shared" si="2"/>
        <v>5908</v>
      </c>
      <c r="H12" s="179">
        <f t="shared" si="3"/>
        <v>8862</v>
      </c>
    </row>
    <row r="13" spans="1:8" s="11" customFormat="1" ht="14.25" customHeight="1">
      <c r="B13" s="307" t="s">
        <v>69</v>
      </c>
      <c r="C13" s="307"/>
      <c r="D13" s="307"/>
      <c r="E13" s="307"/>
      <c r="F13" s="307"/>
    </row>
    <row r="14" spans="1:8" s="11" customFormat="1" ht="14.25" customHeight="1">
      <c r="B14" s="308" t="s">
        <v>71</v>
      </c>
      <c r="C14" s="308"/>
      <c r="D14" s="308"/>
      <c r="E14" s="308"/>
      <c r="F14" s="308"/>
    </row>
    <row r="15" spans="1:8" s="11" customFormat="1" ht="14.25" customHeight="1">
      <c r="B15" s="311" t="s">
        <v>72</v>
      </c>
      <c r="C15" s="312"/>
      <c r="D15" s="312"/>
      <c r="E15" s="312"/>
      <c r="F15" s="312"/>
    </row>
    <row r="16" spans="1:8" s="11" customFormat="1" ht="15.75" customHeight="1">
      <c r="B16" s="15" t="s">
        <v>104</v>
      </c>
      <c r="D16" s="11" t="s">
        <v>7</v>
      </c>
    </row>
    <row r="17" spans="2:8" s="11" customFormat="1" ht="15.75" customHeight="1">
      <c r="B17" s="15" t="s">
        <v>105</v>
      </c>
      <c r="D17" s="11" t="s">
        <v>9</v>
      </c>
    </row>
    <row r="18" spans="2:8" s="16" customFormat="1" ht="15" customHeight="1" thickBot="1">
      <c r="B18" s="16" t="s">
        <v>10</v>
      </c>
    </row>
    <row r="19" spans="2:8" ht="24">
      <c r="B19" s="272"/>
      <c r="C19" s="273"/>
      <c r="D19" s="274" t="s">
        <v>52</v>
      </c>
      <c r="E19" s="275" t="s">
        <v>47</v>
      </c>
      <c r="F19" s="345" t="s">
        <v>48</v>
      </c>
      <c r="G19" s="346"/>
      <c r="H19" s="347"/>
    </row>
    <row r="20" spans="2:8" ht="17.25" customHeight="1" thickBot="1">
      <c r="B20" s="276"/>
      <c r="C20" s="277"/>
      <c r="D20" s="278" t="s">
        <v>58</v>
      </c>
      <c r="E20" s="279" t="s">
        <v>49</v>
      </c>
      <c r="F20" s="280" t="s">
        <v>50</v>
      </c>
      <c r="G20" s="281" t="s">
        <v>51</v>
      </c>
      <c r="H20" s="282" t="s">
        <v>67</v>
      </c>
    </row>
    <row r="21" spans="2:8" s="16" customFormat="1" ht="23.15" customHeight="1" thickTop="1">
      <c r="B21" s="156" t="s">
        <v>11</v>
      </c>
      <c r="C21" s="18" t="s">
        <v>12</v>
      </c>
      <c r="D21" s="44" t="s">
        <v>13</v>
      </c>
      <c r="E21" s="71">
        <f t="shared" ref="E21:E38" si="4">ROUNDDOWN(D21*10,0)</f>
        <v>3000</v>
      </c>
      <c r="F21" s="71">
        <f>ROUNDUP(E21*10%,0)</f>
        <v>300</v>
      </c>
      <c r="G21" s="283">
        <f>ROUNDUP(E21*20%,0)</f>
        <v>600</v>
      </c>
      <c r="H21" s="284">
        <f t="shared" ref="H21:H38" si="5">ROUNDUP(E21*30%,0)</f>
        <v>900</v>
      </c>
    </row>
    <row r="22" spans="2:8" s="16" customFormat="1" ht="23.15" customHeight="1">
      <c r="B22" s="309" t="s">
        <v>61</v>
      </c>
      <c r="C22" s="21" t="s">
        <v>14</v>
      </c>
      <c r="D22" s="285" t="s">
        <v>15</v>
      </c>
      <c r="E22" s="70">
        <f t="shared" si="4"/>
        <v>2540</v>
      </c>
      <c r="F22" s="88">
        <f>ROUNDUP(E22*10%,0)</f>
        <v>254</v>
      </c>
      <c r="G22" s="286">
        <f>ROUNDUP(E22*20%,0)</f>
        <v>508</v>
      </c>
      <c r="H22" s="164">
        <f t="shared" si="5"/>
        <v>762</v>
      </c>
    </row>
    <row r="23" spans="2:8" s="16" customFormat="1" ht="23.15" customHeight="1">
      <c r="B23" s="310"/>
      <c r="C23" s="91" t="s">
        <v>16</v>
      </c>
      <c r="D23" s="287" t="s">
        <v>17</v>
      </c>
      <c r="E23" s="100">
        <f t="shared" si="4"/>
        <v>4020</v>
      </c>
      <c r="F23" s="100">
        <f>ROUNDUP(E23*10%,0)</f>
        <v>402</v>
      </c>
      <c r="G23" s="288">
        <f>ROUNDUP(E23*20%,0)</f>
        <v>804</v>
      </c>
      <c r="H23" s="150">
        <f t="shared" si="5"/>
        <v>1206</v>
      </c>
    </row>
    <row r="24" spans="2:8" s="16" customFormat="1" ht="23.15" customHeight="1">
      <c r="B24" s="324" t="s">
        <v>62</v>
      </c>
      <c r="C24" s="92" t="s">
        <v>14</v>
      </c>
      <c r="D24" s="289" t="s">
        <v>63</v>
      </c>
      <c r="E24" s="23">
        <f t="shared" si="4"/>
        <v>2010</v>
      </c>
      <c r="F24" s="23">
        <f>ROUNDUP(E24*10%,0)</f>
        <v>201</v>
      </c>
      <c r="G24" s="199">
        <f t="shared" ref="G24:G38" si="6">ROUNDUP(E24*20%,0)</f>
        <v>402</v>
      </c>
      <c r="H24" s="164">
        <f t="shared" si="5"/>
        <v>603</v>
      </c>
    </row>
    <row r="25" spans="2:8" s="16" customFormat="1" ht="23.15" customHeight="1">
      <c r="B25" s="325"/>
      <c r="C25" s="93" t="s">
        <v>16</v>
      </c>
      <c r="D25" s="290" t="s">
        <v>64</v>
      </c>
      <c r="E25" s="103">
        <f t="shared" si="4"/>
        <v>3170</v>
      </c>
      <c r="F25" s="103">
        <f t="shared" ref="F25:F38" si="7">ROUNDUP(E25*10%,0)</f>
        <v>317</v>
      </c>
      <c r="G25" s="291">
        <f t="shared" si="6"/>
        <v>634</v>
      </c>
      <c r="H25" s="150">
        <f t="shared" si="5"/>
        <v>951</v>
      </c>
    </row>
    <row r="26" spans="2:8" s="16" customFormat="1" ht="23.15" customHeight="1">
      <c r="B26" s="24" t="s">
        <v>18</v>
      </c>
      <c r="C26" s="25" t="s">
        <v>19</v>
      </c>
      <c r="D26" s="46" t="s">
        <v>13</v>
      </c>
      <c r="E26" s="27">
        <f t="shared" si="4"/>
        <v>3000</v>
      </c>
      <c r="F26" s="27">
        <f t="shared" si="7"/>
        <v>300</v>
      </c>
      <c r="G26" s="225">
        <f t="shared" si="6"/>
        <v>600</v>
      </c>
      <c r="H26" s="292">
        <f t="shared" si="5"/>
        <v>900</v>
      </c>
    </row>
    <row r="27" spans="2:8" s="16" customFormat="1" ht="23.15" customHeight="1">
      <c r="B27" s="155" t="s">
        <v>20</v>
      </c>
      <c r="C27" s="21" t="s">
        <v>12</v>
      </c>
      <c r="D27" s="45" t="s">
        <v>21</v>
      </c>
      <c r="E27" s="23">
        <f t="shared" si="4"/>
        <v>5000</v>
      </c>
      <c r="F27" s="23">
        <f t="shared" si="7"/>
        <v>500</v>
      </c>
      <c r="G27" s="199">
        <f t="shared" si="6"/>
        <v>1000</v>
      </c>
      <c r="H27" s="200">
        <f t="shared" si="5"/>
        <v>1500</v>
      </c>
    </row>
    <row r="28" spans="2:8" s="16" customFormat="1" ht="23.15" customHeight="1">
      <c r="B28" s="155" t="s">
        <v>22</v>
      </c>
      <c r="C28" s="21" t="s">
        <v>12</v>
      </c>
      <c r="D28" s="45" t="s">
        <v>23</v>
      </c>
      <c r="E28" s="23">
        <f t="shared" si="4"/>
        <v>2500</v>
      </c>
      <c r="F28" s="23">
        <f>ROUNDUP(E28*10%,0)</f>
        <v>250</v>
      </c>
      <c r="G28" s="199">
        <f t="shared" si="6"/>
        <v>500</v>
      </c>
      <c r="H28" s="200">
        <f t="shared" si="5"/>
        <v>750</v>
      </c>
    </row>
    <row r="29" spans="2:8" s="16" customFormat="1" ht="23.15" customHeight="1">
      <c r="B29" s="29" t="s">
        <v>24</v>
      </c>
      <c r="C29" s="30" t="s">
        <v>12</v>
      </c>
      <c r="D29" s="46" t="s">
        <v>68</v>
      </c>
      <c r="E29" s="27">
        <f t="shared" si="4"/>
        <v>5740</v>
      </c>
      <c r="F29" s="27">
        <f>ROUNDUP(E29*10%,0)</f>
        <v>574</v>
      </c>
      <c r="G29" s="225">
        <f t="shared" si="6"/>
        <v>1148</v>
      </c>
      <c r="H29" s="200">
        <f t="shared" si="5"/>
        <v>1722</v>
      </c>
    </row>
    <row r="30" spans="2:8" s="16" customFormat="1" ht="23.15" customHeight="1">
      <c r="B30" s="31" t="s">
        <v>25</v>
      </c>
      <c r="C30" s="30" t="s">
        <v>26</v>
      </c>
      <c r="D30" s="45" t="s">
        <v>27</v>
      </c>
      <c r="E30" s="32">
        <f t="shared" si="4"/>
        <v>20000</v>
      </c>
      <c r="F30" s="23">
        <f t="shared" si="7"/>
        <v>2000</v>
      </c>
      <c r="G30" s="199">
        <f t="shared" si="6"/>
        <v>4000</v>
      </c>
      <c r="H30" s="200">
        <f t="shared" si="5"/>
        <v>6000</v>
      </c>
    </row>
    <row r="31" spans="2:8" s="16" customFormat="1" ht="23.15" customHeight="1">
      <c r="B31" s="31" t="s">
        <v>28</v>
      </c>
      <c r="C31" s="25" t="s">
        <v>19</v>
      </c>
      <c r="D31" s="45" t="s">
        <v>29</v>
      </c>
      <c r="E31" s="32">
        <f t="shared" si="4"/>
        <v>6000</v>
      </c>
      <c r="F31" s="23">
        <f t="shared" si="7"/>
        <v>600</v>
      </c>
      <c r="G31" s="199">
        <f t="shared" si="6"/>
        <v>1200</v>
      </c>
      <c r="H31" s="200">
        <f t="shared" si="5"/>
        <v>1800</v>
      </c>
    </row>
    <row r="32" spans="2:8" s="16" customFormat="1" ht="25" customHeight="1">
      <c r="B32" s="31" t="s">
        <v>30</v>
      </c>
      <c r="C32" s="96" t="s">
        <v>31</v>
      </c>
      <c r="D32" s="45" t="s">
        <v>23</v>
      </c>
      <c r="E32" s="32">
        <f t="shared" si="4"/>
        <v>2500</v>
      </c>
      <c r="F32" s="23">
        <f t="shared" si="7"/>
        <v>250</v>
      </c>
      <c r="G32" s="199">
        <f t="shared" si="6"/>
        <v>500</v>
      </c>
      <c r="H32" s="293">
        <f t="shared" si="5"/>
        <v>750</v>
      </c>
    </row>
    <row r="33" spans="1:8" s="16" customFormat="1" ht="25" customHeight="1">
      <c r="B33" s="31" t="s">
        <v>65</v>
      </c>
      <c r="C33" s="96" t="s">
        <v>31</v>
      </c>
      <c r="D33" s="45" t="s">
        <v>79</v>
      </c>
      <c r="E33" s="32">
        <f t="shared" si="4"/>
        <v>5500</v>
      </c>
      <c r="F33" s="23">
        <f t="shared" si="7"/>
        <v>550</v>
      </c>
      <c r="G33" s="199">
        <f t="shared" si="6"/>
        <v>1100</v>
      </c>
      <c r="H33" s="293">
        <f t="shared" si="5"/>
        <v>1650</v>
      </c>
    </row>
    <row r="34" spans="1:8" s="16" customFormat="1" ht="23.15" customHeight="1">
      <c r="B34" s="24" t="s">
        <v>66</v>
      </c>
      <c r="C34" s="96" t="s">
        <v>31</v>
      </c>
      <c r="D34" s="45" t="s">
        <v>80</v>
      </c>
      <c r="E34" s="32">
        <f t="shared" si="4"/>
        <v>2000</v>
      </c>
      <c r="F34" s="23">
        <f>ROUNDUP(E34*10%,0)</f>
        <v>200</v>
      </c>
      <c r="G34" s="199">
        <f t="shared" si="6"/>
        <v>400</v>
      </c>
      <c r="H34" s="293">
        <f t="shared" si="5"/>
        <v>600</v>
      </c>
    </row>
    <row r="35" spans="1:8" s="16" customFormat="1" ht="25" customHeight="1">
      <c r="B35" s="309" t="s">
        <v>109</v>
      </c>
      <c r="C35" s="8" t="s">
        <v>19</v>
      </c>
      <c r="D35" s="289" t="s">
        <v>33</v>
      </c>
      <c r="E35" s="294">
        <f t="shared" si="4"/>
        <v>60</v>
      </c>
      <c r="F35" s="88">
        <f t="shared" si="7"/>
        <v>6</v>
      </c>
      <c r="G35" s="286">
        <f t="shared" si="6"/>
        <v>12</v>
      </c>
      <c r="H35" s="295">
        <f t="shared" si="5"/>
        <v>18</v>
      </c>
    </row>
    <row r="36" spans="1:8" s="16" customFormat="1" ht="25" customHeight="1">
      <c r="B36" s="349"/>
      <c r="C36" s="153" t="s">
        <v>45</v>
      </c>
      <c r="D36" s="44" t="s">
        <v>34</v>
      </c>
      <c r="E36" s="154">
        <f>ROUNDDOWN(D36*10,0)</f>
        <v>500</v>
      </c>
      <c r="F36" s="100">
        <f>ROUNDUP(E36*10%,0)</f>
        <v>50</v>
      </c>
      <c r="G36" s="288">
        <f>ROUNDUP(E36*20%,0)</f>
        <v>100</v>
      </c>
      <c r="H36" s="293">
        <f>ROUNDUP(E36*30%,0)</f>
        <v>150</v>
      </c>
    </row>
    <row r="37" spans="1:8" s="16" customFormat="1" ht="25" customHeight="1">
      <c r="B37" s="342" t="s">
        <v>93</v>
      </c>
      <c r="C37" s="151" t="s">
        <v>19</v>
      </c>
      <c r="D37" s="296" t="s">
        <v>81</v>
      </c>
      <c r="E37" s="152">
        <f>ROUNDDOWN(D37*10,0)</f>
        <v>30</v>
      </c>
      <c r="F37" s="297">
        <f>ROUNDUP(E37*10%,0)</f>
        <v>3</v>
      </c>
      <c r="G37" s="298">
        <f>ROUNDUP(E37*20%,0)</f>
        <v>6</v>
      </c>
      <c r="H37" s="164">
        <f>ROUNDUP(E37*30%,0)</f>
        <v>9</v>
      </c>
    </row>
    <row r="38" spans="1:8" s="16" customFormat="1" ht="25" customHeight="1" thickBot="1">
      <c r="B38" s="343"/>
      <c r="C38" s="74" t="s">
        <v>45</v>
      </c>
      <c r="D38" s="299" t="s">
        <v>86</v>
      </c>
      <c r="E38" s="300">
        <f t="shared" si="4"/>
        <v>250</v>
      </c>
      <c r="F38" s="177">
        <f t="shared" si="7"/>
        <v>25</v>
      </c>
      <c r="G38" s="178">
        <f t="shared" si="6"/>
        <v>50</v>
      </c>
      <c r="H38" s="198">
        <f t="shared" si="5"/>
        <v>75</v>
      </c>
    </row>
    <row r="39" spans="1:8" s="16" customFormat="1" ht="24.75" customHeight="1">
      <c r="B39" s="37"/>
      <c r="C39" s="37"/>
      <c r="D39" s="38"/>
      <c r="E39" s="39"/>
      <c r="F39" s="39"/>
      <c r="G39" s="39"/>
    </row>
    <row r="40" spans="1:8" s="16" customFormat="1" ht="99.75" customHeight="1" thickBot="1">
      <c r="A40" s="40" t="s">
        <v>35</v>
      </c>
    </row>
    <row r="41" spans="1:8" ht="24">
      <c r="B41" s="272"/>
      <c r="C41" s="273"/>
      <c r="D41" s="274" t="s">
        <v>52</v>
      </c>
      <c r="E41" s="275" t="s">
        <v>47</v>
      </c>
      <c r="F41" s="345" t="s">
        <v>48</v>
      </c>
      <c r="G41" s="346"/>
      <c r="H41" s="347"/>
    </row>
    <row r="42" spans="1:8" ht="17.25" customHeight="1" thickBot="1">
      <c r="B42" s="276"/>
      <c r="C42" s="277"/>
      <c r="D42" s="278" t="s">
        <v>58</v>
      </c>
      <c r="E42" s="279" t="s">
        <v>49</v>
      </c>
      <c r="F42" s="280" t="s">
        <v>50</v>
      </c>
      <c r="G42" s="281" t="s">
        <v>51</v>
      </c>
      <c r="H42" s="282" t="s">
        <v>67</v>
      </c>
    </row>
    <row r="43" spans="1:8" s="16" customFormat="1" ht="36" customHeight="1" thickTop="1">
      <c r="B43" s="341" t="s">
        <v>1</v>
      </c>
      <c r="C43" s="8" t="s">
        <v>107</v>
      </c>
      <c r="D43" s="160">
        <v>302</v>
      </c>
      <c r="E43" s="162">
        <f>ROUNDDOWN(D43*10,0)</f>
        <v>3020</v>
      </c>
      <c r="F43" s="162">
        <f>ROUNDUP(E43*10%,0)</f>
        <v>302</v>
      </c>
      <c r="G43" s="163">
        <f>ROUNDUP(E43*20%,0)</f>
        <v>604</v>
      </c>
      <c r="H43" s="197">
        <f>ROUNDUP(E43*30%,0)</f>
        <v>906</v>
      </c>
    </row>
    <row r="44" spans="1:8" s="16" customFormat="1" ht="23.25" customHeight="1">
      <c r="B44" s="342"/>
      <c r="C44" s="9" t="s">
        <v>2</v>
      </c>
      <c r="D44" s="165">
        <v>450</v>
      </c>
      <c r="E44" s="167">
        <f>ROUNDDOWN(D44*10,0)</f>
        <v>4500</v>
      </c>
      <c r="F44" s="167">
        <f>ROUNDUP(E44*10%,0)</f>
        <v>450</v>
      </c>
      <c r="G44" s="168">
        <f>ROUNDUP(E44*20%,0)</f>
        <v>900</v>
      </c>
      <c r="H44" s="169">
        <f>ROUNDUP(E44*30%,0)</f>
        <v>1350</v>
      </c>
    </row>
    <row r="45" spans="1:8" s="16" customFormat="1" ht="23.25" customHeight="1">
      <c r="B45" s="342"/>
      <c r="C45" s="9" t="s">
        <v>3</v>
      </c>
      <c r="D45" s="165">
        <v>792</v>
      </c>
      <c r="E45" s="167">
        <f>ROUNDDOWN(D45*10,0)</f>
        <v>7920</v>
      </c>
      <c r="F45" s="167">
        <f>ROUNDUP(E45*10%,0)</f>
        <v>792</v>
      </c>
      <c r="G45" s="168">
        <f>ROUNDUP(E45*20%,0)</f>
        <v>1584</v>
      </c>
      <c r="H45" s="169">
        <f>ROUNDUP(E45*30%,0)</f>
        <v>2376</v>
      </c>
    </row>
    <row r="46" spans="1:8" s="16" customFormat="1" ht="23.25" customHeight="1">
      <c r="B46" s="342"/>
      <c r="C46" s="10" t="s">
        <v>4</v>
      </c>
      <c r="D46" s="170">
        <v>1087</v>
      </c>
      <c r="E46" s="167">
        <f>ROUNDDOWN(D46*10,0)</f>
        <v>10870</v>
      </c>
      <c r="F46" s="167">
        <f>ROUNDUP(E46*10%,0)</f>
        <v>1087</v>
      </c>
      <c r="G46" s="168">
        <f>ROUNDUP(E46*20%,0)</f>
        <v>2174</v>
      </c>
      <c r="H46" s="169">
        <f>ROUNDUP(E46*30%,0)</f>
        <v>3261</v>
      </c>
    </row>
    <row r="47" spans="1:8" s="16" customFormat="1" ht="25.5" customHeight="1" thickBot="1">
      <c r="B47" s="343"/>
      <c r="C47" s="36" t="s">
        <v>110</v>
      </c>
      <c r="D47" s="171">
        <v>283</v>
      </c>
      <c r="E47" s="173">
        <f>ROUNDDOWN(D47*10,0)</f>
        <v>2830</v>
      </c>
      <c r="F47" s="173">
        <f>ROUNDUP(E47*10%,0)</f>
        <v>283</v>
      </c>
      <c r="G47" s="174">
        <f>ROUNDUP(E47*20%,0)</f>
        <v>566</v>
      </c>
      <c r="H47" s="301">
        <f>ROUNDUP(E47*30%,0)</f>
        <v>849</v>
      </c>
    </row>
    <row r="48" spans="1:8" s="13" customFormat="1" ht="14.25" customHeight="1">
      <c r="B48" s="348" t="s">
        <v>101</v>
      </c>
      <c r="C48" s="348"/>
      <c r="D48" s="348"/>
      <c r="E48" s="348"/>
      <c r="F48" s="348"/>
      <c r="G48" s="11"/>
      <c r="H48" s="11"/>
    </row>
    <row r="49" spans="2:8" s="13" customFormat="1" ht="14.25" customHeight="1">
      <c r="B49" s="344" t="s">
        <v>102</v>
      </c>
      <c r="C49" s="344"/>
      <c r="D49" s="344"/>
      <c r="E49" s="344"/>
      <c r="F49" s="344"/>
      <c r="G49" s="11"/>
      <c r="H49" s="11"/>
    </row>
    <row r="50" spans="2:8" s="11" customFormat="1" ht="14.25" customHeight="1">
      <c r="B50" s="344" t="s">
        <v>103</v>
      </c>
      <c r="C50" s="344"/>
      <c r="D50" s="344"/>
      <c r="E50" s="344"/>
      <c r="F50" s="344"/>
    </row>
    <row r="51" spans="2:8" s="13" customFormat="1" ht="15.75" customHeight="1">
      <c r="B51" s="15" t="s">
        <v>104</v>
      </c>
      <c r="C51" s="11"/>
      <c r="D51" s="11" t="s">
        <v>7</v>
      </c>
      <c r="E51" s="11"/>
      <c r="F51" s="11"/>
      <c r="G51" s="11"/>
      <c r="H51" s="11"/>
    </row>
    <row r="52" spans="2:8" s="13" customFormat="1" ht="15.75" customHeight="1">
      <c r="B52" s="15" t="s">
        <v>105</v>
      </c>
      <c r="C52" s="11"/>
      <c r="D52" s="11" t="s">
        <v>9</v>
      </c>
      <c r="E52" s="11"/>
      <c r="F52" s="11"/>
      <c r="G52" s="11"/>
      <c r="H52" s="11"/>
    </row>
    <row r="53" spans="2:8" s="41" customFormat="1" ht="18.75" customHeight="1" thickBot="1">
      <c r="B53" s="15" t="s">
        <v>10</v>
      </c>
      <c r="C53" s="302"/>
      <c r="D53" s="302"/>
      <c r="E53" s="302"/>
      <c r="F53" s="302"/>
      <c r="G53" s="302"/>
      <c r="H53" s="303"/>
    </row>
    <row r="54" spans="2:8" ht="24">
      <c r="B54" s="272"/>
      <c r="C54" s="273"/>
      <c r="D54" s="274" t="s">
        <v>52</v>
      </c>
      <c r="E54" s="275" t="s">
        <v>47</v>
      </c>
      <c r="F54" s="345" t="s">
        <v>48</v>
      </c>
      <c r="G54" s="346"/>
      <c r="H54" s="347"/>
    </row>
    <row r="55" spans="2:8" ht="17.25" customHeight="1" thickBot="1">
      <c r="B55" s="276"/>
      <c r="C55" s="277"/>
      <c r="D55" s="278" t="s">
        <v>58</v>
      </c>
      <c r="E55" s="279" t="s">
        <v>49</v>
      </c>
      <c r="F55" s="280" t="s">
        <v>50</v>
      </c>
      <c r="G55" s="281" t="s">
        <v>51</v>
      </c>
      <c r="H55" s="282" t="s">
        <v>67</v>
      </c>
    </row>
    <row r="56" spans="2:8" s="16" customFormat="1" ht="25" customHeight="1" thickTop="1">
      <c r="B56" s="156" t="s">
        <v>11</v>
      </c>
      <c r="C56" s="18" t="s">
        <v>12</v>
      </c>
      <c r="D56" s="44" t="s">
        <v>13</v>
      </c>
      <c r="E56" s="71">
        <f t="shared" ref="E56:E68" si="8">ROUNDDOWN(D56*10,0)</f>
        <v>3000</v>
      </c>
      <c r="F56" s="71">
        <f>ROUNDUP(E56*10%,0)</f>
        <v>300</v>
      </c>
      <c r="G56" s="283">
        <f>ROUNDUP(E56*20%,0)</f>
        <v>600</v>
      </c>
      <c r="H56" s="284">
        <f t="shared" ref="H56:H68" si="9">ROUNDUP(E56*30%,0)</f>
        <v>900</v>
      </c>
    </row>
    <row r="57" spans="2:8" s="16" customFormat="1" ht="25" customHeight="1">
      <c r="B57" s="309" t="s">
        <v>61</v>
      </c>
      <c r="C57" s="21" t="s">
        <v>14</v>
      </c>
      <c r="D57" s="45" t="s">
        <v>15</v>
      </c>
      <c r="E57" s="88">
        <f t="shared" si="8"/>
        <v>2540</v>
      </c>
      <c r="F57" s="88">
        <f>ROUNDUP(E57*10%,0)</f>
        <v>254</v>
      </c>
      <c r="G57" s="286">
        <f>ROUNDUP(E57*20%,0)</f>
        <v>508</v>
      </c>
      <c r="H57" s="164">
        <f t="shared" si="9"/>
        <v>762</v>
      </c>
    </row>
    <row r="58" spans="2:8" s="16" customFormat="1" ht="25" customHeight="1">
      <c r="B58" s="310"/>
      <c r="C58" s="91" t="s">
        <v>16</v>
      </c>
      <c r="D58" s="287" t="s">
        <v>17</v>
      </c>
      <c r="E58" s="100">
        <f t="shared" si="8"/>
        <v>4020</v>
      </c>
      <c r="F58" s="100">
        <f>ROUNDUP(E58*10%,0)</f>
        <v>402</v>
      </c>
      <c r="G58" s="288">
        <f>ROUNDUP(E58*20%,0)</f>
        <v>804</v>
      </c>
      <c r="H58" s="150">
        <f t="shared" si="9"/>
        <v>1206</v>
      </c>
    </row>
    <row r="59" spans="2:8" s="16" customFormat="1" ht="25" customHeight="1">
      <c r="B59" s="324" t="s">
        <v>62</v>
      </c>
      <c r="C59" s="92" t="s">
        <v>14</v>
      </c>
      <c r="D59" s="289" t="s">
        <v>63</v>
      </c>
      <c r="E59" s="23">
        <f t="shared" si="8"/>
        <v>2010</v>
      </c>
      <c r="F59" s="23">
        <f t="shared" ref="F59:F68" si="10">ROUNDUP(E59*10%,0)</f>
        <v>201</v>
      </c>
      <c r="G59" s="199">
        <f t="shared" ref="G59:G68" si="11">ROUNDUP(E59*20%,0)</f>
        <v>402</v>
      </c>
      <c r="H59" s="164">
        <f t="shared" si="9"/>
        <v>603</v>
      </c>
    </row>
    <row r="60" spans="2:8" s="16" customFormat="1" ht="25" customHeight="1">
      <c r="B60" s="325"/>
      <c r="C60" s="93" t="s">
        <v>16</v>
      </c>
      <c r="D60" s="290" t="s">
        <v>64</v>
      </c>
      <c r="E60" s="103">
        <f t="shared" si="8"/>
        <v>3170</v>
      </c>
      <c r="F60" s="103">
        <f t="shared" si="10"/>
        <v>317</v>
      </c>
      <c r="G60" s="291">
        <f t="shared" si="11"/>
        <v>634</v>
      </c>
      <c r="H60" s="150">
        <f t="shared" si="9"/>
        <v>951</v>
      </c>
    </row>
    <row r="61" spans="2:8" s="16" customFormat="1" ht="25" customHeight="1">
      <c r="B61" s="24" t="s">
        <v>18</v>
      </c>
      <c r="C61" s="25" t="s">
        <v>19</v>
      </c>
      <c r="D61" s="46" t="s">
        <v>13</v>
      </c>
      <c r="E61" s="27">
        <f t="shared" si="8"/>
        <v>3000</v>
      </c>
      <c r="F61" s="27">
        <f t="shared" si="10"/>
        <v>300</v>
      </c>
      <c r="G61" s="225">
        <f t="shared" si="11"/>
        <v>600</v>
      </c>
      <c r="H61" s="200">
        <f t="shared" si="9"/>
        <v>900</v>
      </c>
    </row>
    <row r="62" spans="2:8" s="16" customFormat="1" ht="25" customHeight="1">
      <c r="B62" s="155" t="s">
        <v>20</v>
      </c>
      <c r="C62" s="21" t="s">
        <v>12</v>
      </c>
      <c r="D62" s="45" t="s">
        <v>21</v>
      </c>
      <c r="E62" s="23">
        <f t="shared" si="8"/>
        <v>5000</v>
      </c>
      <c r="F62" s="23">
        <f t="shared" si="10"/>
        <v>500</v>
      </c>
      <c r="G62" s="199">
        <f t="shared" si="11"/>
        <v>1000</v>
      </c>
      <c r="H62" s="200">
        <f t="shared" si="9"/>
        <v>1500</v>
      </c>
    </row>
    <row r="63" spans="2:8" s="16" customFormat="1" ht="25" customHeight="1">
      <c r="B63" s="155" t="s">
        <v>22</v>
      </c>
      <c r="C63" s="21" t="s">
        <v>12</v>
      </c>
      <c r="D63" s="45" t="s">
        <v>23</v>
      </c>
      <c r="E63" s="23">
        <f t="shared" si="8"/>
        <v>2500</v>
      </c>
      <c r="F63" s="23">
        <f t="shared" si="10"/>
        <v>250</v>
      </c>
      <c r="G63" s="199">
        <f t="shared" si="11"/>
        <v>500</v>
      </c>
      <c r="H63" s="200">
        <f t="shared" si="9"/>
        <v>750</v>
      </c>
    </row>
    <row r="64" spans="2:8" s="16" customFormat="1" ht="25" customHeight="1">
      <c r="B64" s="29" t="s">
        <v>24</v>
      </c>
      <c r="C64" s="30" t="s">
        <v>12</v>
      </c>
      <c r="D64" s="46" t="s">
        <v>68</v>
      </c>
      <c r="E64" s="27">
        <f t="shared" si="8"/>
        <v>5740</v>
      </c>
      <c r="F64" s="27">
        <f t="shared" si="10"/>
        <v>574</v>
      </c>
      <c r="G64" s="225">
        <f t="shared" si="11"/>
        <v>1148</v>
      </c>
      <c r="H64" s="200">
        <f t="shared" si="9"/>
        <v>1722</v>
      </c>
    </row>
    <row r="65" spans="2:8" s="16" customFormat="1" ht="25" customHeight="1">
      <c r="B65" s="31" t="s">
        <v>28</v>
      </c>
      <c r="C65" s="25" t="s">
        <v>19</v>
      </c>
      <c r="D65" s="45" t="s">
        <v>29</v>
      </c>
      <c r="E65" s="32">
        <f t="shared" si="8"/>
        <v>6000</v>
      </c>
      <c r="F65" s="23">
        <f t="shared" si="10"/>
        <v>600</v>
      </c>
      <c r="G65" s="199">
        <f t="shared" si="11"/>
        <v>1200</v>
      </c>
      <c r="H65" s="200">
        <f t="shared" si="9"/>
        <v>1800</v>
      </c>
    </row>
    <row r="66" spans="2:8" s="16" customFormat="1" ht="25" customHeight="1">
      <c r="B66" s="31" t="s">
        <v>32</v>
      </c>
      <c r="C66" s="99" t="s">
        <v>31</v>
      </c>
      <c r="D66" s="45" t="s">
        <v>82</v>
      </c>
      <c r="E66" s="32">
        <f t="shared" si="8"/>
        <v>1000</v>
      </c>
      <c r="F66" s="23">
        <f t="shared" si="10"/>
        <v>100</v>
      </c>
      <c r="G66" s="199">
        <f t="shared" si="11"/>
        <v>200</v>
      </c>
      <c r="H66" s="200">
        <f t="shared" si="9"/>
        <v>300</v>
      </c>
    </row>
    <row r="67" spans="2:8" s="16" customFormat="1" ht="25" customHeight="1">
      <c r="B67" s="31" t="s">
        <v>89</v>
      </c>
      <c r="C67" s="99" t="s">
        <v>88</v>
      </c>
      <c r="D67" s="45" t="s">
        <v>33</v>
      </c>
      <c r="E67" s="32">
        <f>ROUNDDOWN(D67*10,0)</f>
        <v>60</v>
      </c>
      <c r="F67" s="23">
        <f>ROUNDUP(E67*10%,0)</f>
        <v>6</v>
      </c>
      <c r="G67" s="199">
        <f>ROUNDUP(E67*20%,0)</f>
        <v>12</v>
      </c>
      <c r="H67" s="200">
        <f>ROUNDUP(E67*30%,0)</f>
        <v>18</v>
      </c>
    </row>
    <row r="68" spans="2:8" s="16" customFormat="1" ht="25" customHeight="1" thickBot="1">
      <c r="B68" s="157" t="s">
        <v>90</v>
      </c>
      <c r="C68" s="47" t="s">
        <v>19</v>
      </c>
      <c r="D68" s="201" t="s">
        <v>81</v>
      </c>
      <c r="E68" s="48">
        <f t="shared" si="8"/>
        <v>30</v>
      </c>
      <c r="F68" s="202">
        <f t="shared" si="10"/>
        <v>3</v>
      </c>
      <c r="G68" s="203">
        <f t="shared" si="11"/>
        <v>6</v>
      </c>
      <c r="H68" s="198">
        <f t="shared" si="9"/>
        <v>9</v>
      </c>
    </row>
    <row r="69" spans="2:8" ht="20.5" customHeight="1">
      <c r="B69" s="16" t="s">
        <v>97</v>
      </c>
    </row>
  </sheetData>
  <mergeCells count="20">
    <mergeCell ref="B15:F15"/>
    <mergeCell ref="B24:B25"/>
    <mergeCell ref="B43:B47"/>
    <mergeCell ref="B22:B23"/>
    <mergeCell ref="F19:H19"/>
    <mergeCell ref="B35:B36"/>
    <mergeCell ref="B37:B38"/>
    <mergeCell ref="B49:F49"/>
    <mergeCell ref="B50:F50"/>
    <mergeCell ref="B59:B60"/>
    <mergeCell ref="B57:B58"/>
    <mergeCell ref="F41:H41"/>
    <mergeCell ref="F54:H54"/>
    <mergeCell ref="B48:F48"/>
    <mergeCell ref="B7:B11"/>
    <mergeCell ref="B12:C12"/>
    <mergeCell ref="B13:F13"/>
    <mergeCell ref="B14:F14"/>
    <mergeCell ref="A1:G1"/>
    <mergeCell ref="F5:H5"/>
  </mergeCells>
  <phoneticPr fontId="3"/>
  <printOptions horizontalCentered="1"/>
  <pageMargins left="0.35433070866141736" right="0.39370078740157483" top="0.59055118110236227" bottom="0.43307086614173229" header="0.39370078740157483" footer="0.51181102362204722"/>
  <pageSetup paperSize="9" scale="86" fitToHeight="2" orientation="portrait" r:id="rId1"/>
  <headerFooter alignWithMargins="0">
    <oddHeader>&amp;R&amp;12R6.4.1</oddHeader>
  </headerFooter>
  <rowBreaks count="1" manualBreakCount="1">
    <brk id="39"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訪問看護（４級地）</vt:lpstr>
      <vt:lpstr>訪問看護（５級地）</vt:lpstr>
      <vt:lpstr>訪問看護（６級地）</vt:lpstr>
      <vt:lpstr>訪問看護（７級地）</vt:lpstr>
      <vt:lpstr>訪問看護（その他）</vt:lpstr>
      <vt:lpstr>'訪問看護（４級地）'!Print_Area</vt:lpstr>
      <vt:lpstr>'訪問看護（５級地）'!Print_Area</vt:lpstr>
      <vt:lpstr>'訪問看護（６級地）'!Print_Area</vt:lpstr>
      <vt:lpstr>'訪問看護（７級地）'!Print_Area</vt:lpstr>
      <vt:lpstr>'訪問看護（その他）'!Print_Area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2024-04-10T01:33:17Z</dcterms:created>
  <dcterms:modified xsi:type="dcterms:W3CDTF">2024-04-10T01:33:20Z</dcterms:modified>
</cp:coreProperties>
</file>