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105" windowWidth="9120" windowHeight="8490" activeTab="0"/>
  </bookViews>
  <sheets>
    <sheet name="ア　施設及び業務の概況" sheetId="1" r:id="rId1"/>
    <sheet name="イ　決算状況" sheetId="2" r:id="rId2"/>
  </sheets>
  <definedNames>
    <definedName name="_xlnm.Print_Titles" localSheetId="0">'ア　施設及び業務の概況'!$A:$E</definedName>
    <definedName name="_xlnm.Print_Titles" localSheetId="1">'イ　決算状況'!$A:$E</definedName>
  </definedNames>
  <calcPr fullCalcOnLoad="1"/>
</workbook>
</file>

<file path=xl/sharedStrings.xml><?xml version="1.0" encoding="utf-8"?>
<sst xmlns="http://schemas.openxmlformats.org/spreadsheetml/2006/main" count="214" uniqueCount="148">
  <si>
    <t>建設事業開始年月日</t>
  </si>
  <si>
    <t>供用開始年月日</t>
  </si>
  <si>
    <t>特別会計設置年月日</t>
  </si>
  <si>
    <t>普及状況</t>
  </si>
  <si>
    <t>行政区域内人口(A)(人)</t>
  </si>
  <si>
    <t>市街地人口(人)</t>
  </si>
  <si>
    <t>全体計画人口(人)</t>
  </si>
  <si>
    <t>現在排水区域内人口(人)</t>
  </si>
  <si>
    <t>現在処理区域内人口(B)(人)</t>
  </si>
  <si>
    <t>現在水洗便所設置済人口(C)(人)</t>
  </si>
  <si>
    <t>普及率 (B/A)×100(%)</t>
  </si>
  <si>
    <t>水洗化率 (C/B)×100(%)</t>
  </si>
  <si>
    <t>行政区域面積(ha)</t>
  </si>
  <si>
    <t>市街地面積(ha)</t>
  </si>
  <si>
    <t>全体計画面積(ha)</t>
  </si>
  <si>
    <t>現在排水区域面積(ha)</t>
  </si>
  <si>
    <t>現在処理区域面積(ha)</t>
  </si>
  <si>
    <t>国庫補助金</t>
  </si>
  <si>
    <t>その他</t>
  </si>
  <si>
    <t>処理状況</t>
  </si>
  <si>
    <t>浄化槽設置基数</t>
  </si>
  <si>
    <t>計画処理能力(㎥/日)</t>
  </si>
  <si>
    <t>現在処理能力(㎥/日)</t>
  </si>
  <si>
    <t>年間総処理水量(㎥)</t>
  </si>
  <si>
    <t>汚水処理水量</t>
  </si>
  <si>
    <t>年間有収水量(㎥)</t>
  </si>
  <si>
    <t>職員数</t>
  </si>
  <si>
    <t>損益勘定所属職員(人)</t>
  </si>
  <si>
    <t>資本勘定所属職員(人)</t>
  </si>
  <si>
    <t>計</t>
  </si>
  <si>
    <t>H11.10.05</t>
  </si>
  <si>
    <t>H12.03.10</t>
  </si>
  <si>
    <t>H11.04.01</t>
  </si>
  <si>
    <t>H19.04.01</t>
  </si>
  <si>
    <t>H15.04.21</t>
  </si>
  <si>
    <t>H15.05.08</t>
  </si>
  <si>
    <t>H18.02.01</t>
  </si>
  <si>
    <t>H13.04.01</t>
  </si>
  <si>
    <t>H14.03.20</t>
  </si>
  <si>
    <t>H17.10.01</t>
  </si>
  <si>
    <t>H15.01.01</t>
  </si>
  <si>
    <t>H16.03.25</t>
  </si>
  <si>
    <t>H15.04.01</t>
  </si>
  <si>
    <t>収益的収支</t>
  </si>
  <si>
    <t>総収益 (B)+(C) (A)</t>
  </si>
  <si>
    <t>営業収益 (B)</t>
  </si>
  <si>
    <t>下水道使用料</t>
  </si>
  <si>
    <t>雨水処理負担金</t>
  </si>
  <si>
    <t>受託工事収益</t>
  </si>
  <si>
    <t>営業外収益 (C)</t>
  </si>
  <si>
    <t>県補助金</t>
  </si>
  <si>
    <t>他会計繰入金</t>
  </si>
  <si>
    <t>総費用 (E)+(F) (D)</t>
  </si>
  <si>
    <t>営業費用 (E)</t>
  </si>
  <si>
    <t>職員給与費</t>
  </si>
  <si>
    <t>受託工事費</t>
  </si>
  <si>
    <t>営業外費用 (F)</t>
  </si>
  <si>
    <t>支払利息</t>
  </si>
  <si>
    <t>地方債利息</t>
  </si>
  <si>
    <t>収支差引 (A)-(D) (G)</t>
  </si>
  <si>
    <t>資本的収支</t>
  </si>
  <si>
    <t>資本的収入 (H)</t>
  </si>
  <si>
    <t>地方債</t>
  </si>
  <si>
    <t>うち資本費平準化債</t>
  </si>
  <si>
    <t>他会計補助金</t>
  </si>
  <si>
    <t>他会計借入金</t>
  </si>
  <si>
    <t>固定資産売却代金</t>
  </si>
  <si>
    <t>工事負担金</t>
  </si>
  <si>
    <t>資本的支出 (I)</t>
  </si>
  <si>
    <t>建設改良費</t>
  </si>
  <si>
    <t>建設利息</t>
  </si>
  <si>
    <t>地方債償還金 (J)</t>
  </si>
  <si>
    <t>建設改良のための地方債償還金</t>
  </si>
  <si>
    <t>資本費平準化債償還金</t>
  </si>
  <si>
    <t>長期借入金返還金</t>
  </si>
  <si>
    <t>他会計への繰出金</t>
  </si>
  <si>
    <t>収支差引 (H)-(I) (K)</t>
  </si>
  <si>
    <t>収支再差引 (G)+(K) (L)</t>
  </si>
  <si>
    <t>積立金 (M)</t>
  </si>
  <si>
    <t>前年度からの繰越金 (N)</t>
  </si>
  <si>
    <t>うち地方債</t>
  </si>
  <si>
    <t>前年度繰上充用金 (O)</t>
  </si>
  <si>
    <t>収益的支出に充てた地方債 (X)</t>
  </si>
  <si>
    <t>収益的支出に充てた他会計借入金 (Y)</t>
  </si>
  <si>
    <t>形式収支 (L)-(M)+(N)-(O)+(X)+(Y) (P)</t>
  </si>
  <si>
    <t>未収入特定財源</t>
  </si>
  <si>
    <t>国庫（県）支出金</t>
  </si>
  <si>
    <t>翌年度に繰越すべき財源 (Q)</t>
  </si>
  <si>
    <t>実質収支
(P)-(Q)</t>
  </si>
  <si>
    <t>黒字</t>
  </si>
  <si>
    <t>建設改良費の
財源内訳</t>
  </si>
  <si>
    <t>地方債償還金のうち繰上償還金分</t>
  </si>
  <si>
    <t>収益的収支に関する繰入金</t>
  </si>
  <si>
    <t>繰出基準に基づく繰入金</t>
  </si>
  <si>
    <t>繰出基準以外の繰入金</t>
  </si>
  <si>
    <t>資本的収支に関する繰入金</t>
  </si>
  <si>
    <t>鳩山町</t>
  </si>
  <si>
    <t>徴収
方法</t>
  </si>
  <si>
    <t>集金制</t>
  </si>
  <si>
    <t>納付制</t>
  </si>
  <si>
    <t>口座振替制</t>
  </si>
  <si>
    <t>現行使用料施行年月日</t>
  </si>
  <si>
    <t>現行使用料</t>
  </si>
  <si>
    <t>家庭用</t>
  </si>
  <si>
    <t>20㎥/月（円）</t>
  </si>
  <si>
    <t>業務用</t>
  </si>
  <si>
    <t>100㎥/月（円）</t>
  </si>
  <si>
    <t>500㎥/月（円）</t>
  </si>
  <si>
    <t>1,000㎥/月（円）</t>
  </si>
  <si>
    <t>5,000㎥/月（円）</t>
  </si>
  <si>
    <t>10,000㎥/月（円）</t>
  </si>
  <si>
    <t>経費回収率 A/B×100(%)</t>
  </si>
  <si>
    <t>逆ざや(円/㎥)</t>
  </si>
  <si>
    <t/>
  </si>
  <si>
    <t>○</t>
  </si>
  <si>
    <t>H20.04.01</t>
  </si>
  <si>
    <t>H14.02.01</t>
  </si>
  <si>
    <t>秩父市</t>
  </si>
  <si>
    <t>ときがわ町</t>
  </si>
  <si>
    <t>小鹿野町</t>
  </si>
  <si>
    <t>東秩父村</t>
  </si>
  <si>
    <t>計</t>
  </si>
  <si>
    <t>特排</t>
  </si>
  <si>
    <t>赤字(▲)</t>
  </si>
  <si>
    <t>財政融資資金</t>
  </si>
  <si>
    <t>地方公共団体金融機構</t>
  </si>
  <si>
    <t>地方債現在高</t>
  </si>
  <si>
    <t>コンビニエンスストア</t>
  </si>
  <si>
    <t>クレジットカード</t>
  </si>
  <si>
    <t>その他借入金利息</t>
  </si>
  <si>
    <t>下水道使用料</t>
  </si>
  <si>
    <t>　　　　　　　　　　　　　　団体名
　区分</t>
  </si>
  <si>
    <t>　　　　　　　　　　　　　　団体名
　区分</t>
  </si>
  <si>
    <t>繰上充用金</t>
  </si>
  <si>
    <t>滑川町</t>
  </si>
  <si>
    <t>嵐山町</t>
  </si>
  <si>
    <t>H24.10.01</t>
  </si>
  <si>
    <t>H24.04.01</t>
  </si>
  <si>
    <t>H24.11.06</t>
  </si>
  <si>
    <t>H24.05.17</t>
  </si>
  <si>
    <t>H24.06.12</t>
  </si>
  <si>
    <t>H24.07.31</t>
  </si>
  <si>
    <t>使用料収入 (千円)</t>
  </si>
  <si>
    <t>汚水処理費 (千円)</t>
  </si>
  <si>
    <t>使用料単価(円/㎥) A</t>
  </si>
  <si>
    <t>処理原価(円/㎥) B</t>
  </si>
  <si>
    <t>滑川町</t>
  </si>
  <si>
    <t>嵐山町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</si>
</sst>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.0_ ;&quot;△ &quot;#,##0.0_ "/>
    <numFmt numFmtId="178" formatCode="#,##0_ ;&quot;▲ &quot;#,##0_ "/>
    <numFmt numFmtId="179" formatCode="#,##0.0_ ;&quot;▲ &quot;#,##0.0_ "/>
    <numFmt numFmtId="180" formatCode="#,##0.0;&quot;△ &quot;#,##0.0"/>
  </numFmts>
  <fonts count="37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hair"/>
      <right/>
      <top/>
      <bottom/>
    </border>
    <border>
      <left style="hair"/>
      <right style="thin"/>
      <top style="hair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hair"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 style="hair"/>
      <top style="hair"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thin"/>
      <top/>
      <bottom style="hair"/>
    </border>
    <border>
      <left style="thin"/>
      <right style="hair"/>
      <top style="hair"/>
      <bottom style="hair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 style="hair"/>
      <right style="thin"/>
      <top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thin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2" xfId="48" applyNumberFormat="1" applyFont="1" applyFill="1" applyBorder="1" applyAlignment="1">
      <alignment horizontal="center" vertical="center"/>
    </xf>
    <xf numFmtId="176" fontId="4" fillId="0" borderId="13" xfId="48" applyNumberFormat="1" applyFont="1" applyFill="1" applyBorder="1" applyAlignment="1">
      <alignment horizontal="center" vertical="center"/>
    </xf>
    <xf numFmtId="176" fontId="4" fillId="0" borderId="13" xfId="48" applyNumberFormat="1" applyFont="1" applyFill="1" applyBorder="1" applyAlignment="1">
      <alignment horizontal="right" vertical="center"/>
    </xf>
    <xf numFmtId="177" fontId="4" fillId="0" borderId="13" xfId="48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176" fontId="4" fillId="0" borderId="15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76" fontId="4" fillId="0" borderId="13" xfId="48" applyNumberFormat="1" applyFont="1" applyFill="1" applyBorder="1" applyAlignment="1">
      <alignment vertical="center"/>
    </xf>
    <xf numFmtId="178" fontId="4" fillId="0" borderId="13" xfId="48" applyNumberFormat="1" applyFont="1" applyFill="1" applyBorder="1" applyAlignment="1">
      <alignment horizontal="right" vertical="center"/>
    </xf>
    <xf numFmtId="179" fontId="4" fillId="0" borderId="13" xfId="48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179" fontId="4" fillId="0" borderId="15" xfId="48" applyNumberFormat="1" applyFont="1" applyFill="1" applyBorder="1" applyAlignment="1">
      <alignment horizontal="right" vertical="center"/>
    </xf>
    <xf numFmtId="176" fontId="4" fillId="0" borderId="24" xfId="48" applyNumberFormat="1" applyFont="1" applyFill="1" applyBorder="1" applyAlignment="1">
      <alignment horizontal="right" vertical="center"/>
    </xf>
    <xf numFmtId="40" fontId="4" fillId="0" borderId="24" xfId="48" applyNumberFormat="1" applyFont="1" applyFill="1" applyBorder="1" applyAlignment="1">
      <alignment horizontal="center" vertical="center"/>
    </xf>
    <xf numFmtId="40" fontId="4" fillId="0" borderId="13" xfId="48" applyNumberFormat="1" applyFont="1" applyFill="1" applyBorder="1" applyAlignment="1">
      <alignment horizontal="center" vertical="center"/>
    </xf>
    <xf numFmtId="178" fontId="4" fillId="0" borderId="24" xfId="48" applyNumberFormat="1" applyFont="1" applyFill="1" applyBorder="1" applyAlignment="1">
      <alignment vertical="center"/>
    </xf>
    <xf numFmtId="178" fontId="4" fillId="0" borderId="13" xfId="48" applyNumberFormat="1" applyFont="1" applyFill="1" applyBorder="1" applyAlignment="1">
      <alignment vertical="center"/>
    </xf>
    <xf numFmtId="176" fontId="4" fillId="0" borderId="24" xfId="48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Fill="1" applyBorder="1" applyAlignment="1">
      <alignment horizontal="center" vertical="center" textRotation="255"/>
    </xf>
    <xf numFmtId="0" fontId="4" fillId="0" borderId="37" xfId="0" applyFont="1" applyFill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vertical="center" textRotation="255"/>
    </xf>
    <xf numFmtId="0" fontId="4" fillId="0" borderId="40" xfId="0" applyFont="1" applyFill="1" applyBorder="1" applyAlignment="1">
      <alignment vertical="center" wrapText="1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4" fillId="0" borderId="46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50" xfId="0" applyFont="1" applyBorder="1" applyAlignment="1">
      <alignment vertical="center" textRotation="255"/>
    </xf>
    <xf numFmtId="0" fontId="4" fillId="0" borderId="36" xfId="0" applyFont="1" applyBorder="1" applyAlignment="1">
      <alignment vertical="center" textRotation="255"/>
    </xf>
    <xf numFmtId="0" fontId="4" fillId="0" borderId="51" xfId="0" applyFont="1" applyBorder="1" applyAlignment="1">
      <alignment vertical="center" textRotation="255"/>
    </xf>
    <xf numFmtId="0" fontId="4" fillId="0" borderId="26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51" xfId="0" applyFont="1" applyBorder="1" applyAlignment="1">
      <alignment horizontal="center" vertical="center" textRotation="255" wrapText="1"/>
    </xf>
    <xf numFmtId="0" fontId="4" fillId="0" borderId="39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59" xfId="0" applyFont="1" applyFill="1" applyBorder="1" applyAlignment="1">
      <alignment horizontal="center" vertical="center" textRotation="255"/>
    </xf>
    <xf numFmtId="0" fontId="4" fillId="0" borderId="51" xfId="0" applyFont="1" applyFill="1" applyBorder="1" applyAlignment="1">
      <alignment horizontal="center" vertical="center" textRotation="255"/>
    </xf>
    <xf numFmtId="0" fontId="4" fillId="0" borderId="60" xfId="0" applyFont="1" applyFill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50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center" vertical="center" textRotation="255"/>
    </xf>
    <xf numFmtId="0" fontId="4" fillId="0" borderId="34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Zeros="0" tabSelected="1" zoomScale="120" zoomScaleNormal="120" zoomScalePageLayoutView="0" workbookViewId="0" topLeftCell="A1">
      <pane xSplit="5" ySplit="2" topLeftCell="F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F3" sqref="F3"/>
    </sheetView>
  </sheetViews>
  <sheetFormatPr defaultColWidth="9.59765625" defaultRowHeight="9.75" customHeight="1"/>
  <cols>
    <col min="1" max="4" width="1.59765625" style="9" customWidth="1"/>
    <col min="5" max="5" width="15.59765625" style="9" customWidth="1"/>
    <col min="6" max="16384" width="9.59765625" style="9" customWidth="1"/>
  </cols>
  <sheetData>
    <row r="1" spans="1:13" ht="9.75" customHeight="1">
      <c r="A1" s="60" t="s">
        <v>131</v>
      </c>
      <c r="B1" s="61"/>
      <c r="C1" s="61"/>
      <c r="D1" s="61"/>
      <c r="E1" s="62"/>
      <c r="F1" s="1" t="s">
        <v>117</v>
      </c>
      <c r="G1" s="1" t="s">
        <v>134</v>
      </c>
      <c r="H1" s="1" t="s">
        <v>135</v>
      </c>
      <c r="I1" s="1" t="s">
        <v>96</v>
      </c>
      <c r="J1" s="1" t="s">
        <v>118</v>
      </c>
      <c r="K1" s="1" t="s">
        <v>119</v>
      </c>
      <c r="L1" s="1" t="s">
        <v>120</v>
      </c>
      <c r="M1" s="1" t="s">
        <v>121</v>
      </c>
    </row>
    <row r="2" spans="1:13" ht="9.75" customHeight="1">
      <c r="A2" s="63"/>
      <c r="B2" s="64"/>
      <c r="C2" s="64"/>
      <c r="D2" s="64"/>
      <c r="E2" s="65"/>
      <c r="F2" s="2" t="s">
        <v>122</v>
      </c>
      <c r="G2" s="10" t="s">
        <v>122</v>
      </c>
      <c r="H2" s="10" t="s">
        <v>122</v>
      </c>
      <c r="I2" s="2" t="s">
        <v>122</v>
      </c>
      <c r="J2" s="2" t="s">
        <v>122</v>
      </c>
      <c r="K2" s="2" t="s">
        <v>122</v>
      </c>
      <c r="L2" s="2" t="s">
        <v>122</v>
      </c>
      <c r="M2" s="2" t="s">
        <v>122</v>
      </c>
    </row>
    <row r="3" spans="1:13" ht="9.75" customHeight="1">
      <c r="A3" s="66" t="s">
        <v>0</v>
      </c>
      <c r="B3" s="67"/>
      <c r="C3" s="67"/>
      <c r="D3" s="67"/>
      <c r="E3" s="68"/>
      <c r="F3" s="3" t="s">
        <v>30</v>
      </c>
      <c r="G3" s="35" t="s">
        <v>136</v>
      </c>
      <c r="H3" s="35" t="s">
        <v>137</v>
      </c>
      <c r="I3" s="3" t="s">
        <v>33</v>
      </c>
      <c r="J3" s="3" t="s">
        <v>34</v>
      </c>
      <c r="K3" s="3" t="s">
        <v>37</v>
      </c>
      <c r="L3" s="3" t="s">
        <v>40</v>
      </c>
      <c r="M3" s="3"/>
    </row>
    <row r="4" spans="1:13" ht="9.75" customHeight="1">
      <c r="A4" s="69" t="s">
        <v>1</v>
      </c>
      <c r="B4" s="70"/>
      <c r="C4" s="70"/>
      <c r="D4" s="70"/>
      <c r="E4" s="49"/>
      <c r="F4" s="4" t="s">
        <v>31</v>
      </c>
      <c r="G4" s="4" t="s">
        <v>138</v>
      </c>
      <c r="H4" s="4" t="s">
        <v>139</v>
      </c>
      <c r="I4" s="4" t="s">
        <v>33</v>
      </c>
      <c r="J4" s="4" t="s">
        <v>35</v>
      </c>
      <c r="K4" s="4" t="s">
        <v>38</v>
      </c>
      <c r="L4" s="4" t="s">
        <v>41</v>
      </c>
      <c r="M4" s="4"/>
    </row>
    <row r="5" spans="1:13" ht="9.75" customHeight="1">
      <c r="A5" s="69" t="s">
        <v>2</v>
      </c>
      <c r="B5" s="70"/>
      <c r="C5" s="70"/>
      <c r="D5" s="70"/>
      <c r="E5" s="49"/>
      <c r="F5" s="4" t="s">
        <v>32</v>
      </c>
      <c r="G5" s="4" t="s">
        <v>140</v>
      </c>
      <c r="H5" s="4" t="s">
        <v>137</v>
      </c>
      <c r="I5" s="4" t="s">
        <v>33</v>
      </c>
      <c r="J5" s="4" t="s">
        <v>36</v>
      </c>
      <c r="K5" s="4" t="s">
        <v>39</v>
      </c>
      <c r="L5" s="4" t="s">
        <v>42</v>
      </c>
      <c r="M5" s="4"/>
    </row>
    <row r="6" spans="1:13" ht="9.75" customHeight="1">
      <c r="A6" s="71" t="s">
        <v>3</v>
      </c>
      <c r="B6" s="74" t="s">
        <v>4</v>
      </c>
      <c r="C6" s="70"/>
      <c r="D6" s="38"/>
      <c r="E6" s="49"/>
      <c r="F6" s="5">
        <v>67451</v>
      </c>
      <c r="G6" s="5">
        <v>17547</v>
      </c>
      <c r="H6" s="5">
        <v>18395</v>
      </c>
      <c r="I6" s="5">
        <v>14857</v>
      </c>
      <c r="J6" s="5">
        <v>12403</v>
      </c>
      <c r="K6" s="5">
        <v>13162</v>
      </c>
      <c r="L6" s="5">
        <v>3280</v>
      </c>
      <c r="M6" s="5">
        <f>SUM($F$6:$L$6)</f>
        <v>147095</v>
      </c>
    </row>
    <row r="7" spans="1:13" ht="9.75" customHeight="1">
      <c r="A7" s="72"/>
      <c r="B7" s="37" t="s">
        <v>5</v>
      </c>
      <c r="C7" s="38"/>
      <c r="D7" s="38"/>
      <c r="E7" s="49"/>
      <c r="F7" s="5">
        <v>30671</v>
      </c>
      <c r="G7" s="5">
        <v>8873</v>
      </c>
      <c r="H7" s="5">
        <v>12001</v>
      </c>
      <c r="I7" s="5">
        <v>10145</v>
      </c>
      <c r="J7" s="5">
        <v>0</v>
      </c>
      <c r="K7" s="5">
        <v>0</v>
      </c>
      <c r="L7" s="5">
        <v>0</v>
      </c>
      <c r="M7" s="5">
        <f>SUM($F$7:$L$7)</f>
        <v>61690</v>
      </c>
    </row>
    <row r="8" spans="1:13" ht="9.75" customHeight="1">
      <c r="A8" s="72"/>
      <c r="B8" s="37" t="s">
        <v>6</v>
      </c>
      <c r="C8" s="38"/>
      <c r="D8" s="38"/>
      <c r="E8" s="49"/>
      <c r="F8" s="5">
        <v>13408</v>
      </c>
      <c r="G8" s="5">
        <v>4321</v>
      </c>
      <c r="H8" s="5">
        <v>6211</v>
      </c>
      <c r="I8" s="5">
        <v>3822</v>
      </c>
      <c r="J8" s="5">
        <v>11600</v>
      </c>
      <c r="K8" s="5">
        <v>13162</v>
      </c>
      <c r="L8" s="5">
        <v>3100</v>
      </c>
      <c r="M8" s="5">
        <f>SUM($F$8:$L$8)</f>
        <v>55624</v>
      </c>
    </row>
    <row r="9" spans="1:13" ht="9.75" customHeight="1">
      <c r="A9" s="72"/>
      <c r="B9" s="37" t="s">
        <v>7</v>
      </c>
      <c r="C9" s="38"/>
      <c r="D9" s="38"/>
      <c r="E9" s="49"/>
      <c r="F9" s="5">
        <v>4484</v>
      </c>
      <c r="G9" s="5">
        <v>106</v>
      </c>
      <c r="H9" s="5">
        <v>6211</v>
      </c>
      <c r="I9" s="5">
        <v>445</v>
      </c>
      <c r="J9" s="5">
        <v>2672</v>
      </c>
      <c r="K9" s="5">
        <v>2862</v>
      </c>
      <c r="L9" s="5">
        <v>974</v>
      </c>
      <c r="M9" s="5">
        <f>SUM($F$9:$L$9)</f>
        <v>17754</v>
      </c>
    </row>
    <row r="10" spans="1:13" ht="9.75" customHeight="1">
      <c r="A10" s="72"/>
      <c r="B10" s="37" t="s">
        <v>8</v>
      </c>
      <c r="C10" s="38"/>
      <c r="D10" s="38"/>
      <c r="E10" s="49"/>
      <c r="F10" s="5">
        <v>4484</v>
      </c>
      <c r="G10" s="5">
        <v>106</v>
      </c>
      <c r="H10" s="5">
        <v>6211</v>
      </c>
      <c r="I10" s="5">
        <v>445</v>
      </c>
      <c r="J10" s="5">
        <v>2672</v>
      </c>
      <c r="K10" s="5">
        <v>2862</v>
      </c>
      <c r="L10" s="5">
        <v>974</v>
      </c>
      <c r="M10" s="5">
        <f>SUM($F$10:$L$10)</f>
        <v>17754</v>
      </c>
    </row>
    <row r="11" spans="1:13" ht="9.75" customHeight="1">
      <c r="A11" s="72"/>
      <c r="B11" s="37" t="s">
        <v>9</v>
      </c>
      <c r="C11" s="38"/>
      <c r="D11" s="38"/>
      <c r="E11" s="49"/>
      <c r="F11" s="5">
        <v>4484</v>
      </c>
      <c r="G11" s="5">
        <v>106</v>
      </c>
      <c r="H11" s="5">
        <v>3657</v>
      </c>
      <c r="I11" s="5">
        <v>445</v>
      </c>
      <c r="J11" s="5">
        <v>2672</v>
      </c>
      <c r="K11" s="5">
        <v>2862</v>
      </c>
      <c r="L11" s="5">
        <v>974</v>
      </c>
      <c r="M11" s="5">
        <f>SUM($F$11:$L$11)</f>
        <v>15200</v>
      </c>
    </row>
    <row r="12" spans="1:13" ht="9.75" customHeight="1">
      <c r="A12" s="72"/>
      <c r="B12" s="37" t="s">
        <v>10</v>
      </c>
      <c r="C12" s="38"/>
      <c r="D12" s="38"/>
      <c r="E12" s="49"/>
      <c r="F12" s="6">
        <v>6.6</v>
      </c>
      <c r="G12" s="6">
        <v>0.6</v>
      </c>
      <c r="H12" s="6">
        <v>33.8</v>
      </c>
      <c r="I12" s="6">
        <v>3</v>
      </c>
      <c r="J12" s="6">
        <v>21.5</v>
      </c>
      <c r="K12" s="6">
        <v>21.7</v>
      </c>
      <c r="L12" s="6">
        <v>29.7</v>
      </c>
      <c r="M12" s="6">
        <f>M10/M6*100</f>
        <v>12.069750841293041</v>
      </c>
    </row>
    <row r="13" spans="1:13" ht="9.75" customHeight="1">
      <c r="A13" s="72"/>
      <c r="B13" s="37" t="s">
        <v>11</v>
      </c>
      <c r="C13" s="38"/>
      <c r="D13" s="38"/>
      <c r="E13" s="49"/>
      <c r="F13" s="6">
        <v>100</v>
      </c>
      <c r="G13" s="6">
        <v>100</v>
      </c>
      <c r="H13" s="6">
        <v>58.9</v>
      </c>
      <c r="I13" s="6">
        <v>100</v>
      </c>
      <c r="J13" s="6">
        <v>100</v>
      </c>
      <c r="K13" s="6">
        <v>100</v>
      </c>
      <c r="L13" s="6">
        <v>100</v>
      </c>
      <c r="M13" s="6">
        <f>M11/M10*100</f>
        <v>85.61450940633097</v>
      </c>
    </row>
    <row r="14" spans="1:13" ht="9.75" customHeight="1">
      <c r="A14" s="72"/>
      <c r="B14" s="37" t="s">
        <v>12</v>
      </c>
      <c r="C14" s="38"/>
      <c r="D14" s="38"/>
      <c r="E14" s="49"/>
      <c r="F14" s="5">
        <v>57769</v>
      </c>
      <c r="G14" s="5">
        <v>2971</v>
      </c>
      <c r="H14" s="5">
        <v>2985</v>
      </c>
      <c r="I14" s="5">
        <v>2571</v>
      </c>
      <c r="J14" s="5">
        <v>5577</v>
      </c>
      <c r="K14" s="5">
        <v>171450</v>
      </c>
      <c r="L14" s="5">
        <v>3717</v>
      </c>
      <c r="M14" s="5">
        <f>SUM($F$14:$L$14)</f>
        <v>247040</v>
      </c>
    </row>
    <row r="15" spans="1:13" ht="9.75" customHeight="1">
      <c r="A15" s="72"/>
      <c r="B15" s="37" t="s">
        <v>13</v>
      </c>
      <c r="C15" s="38"/>
      <c r="D15" s="38"/>
      <c r="E15" s="49"/>
      <c r="F15" s="5">
        <v>789</v>
      </c>
      <c r="G15" s="5">
        <v>243</v>
      </c>
      <c r="H15" s="5">
        <v>336</v>
      </c>
      <c r="I15" s="5">
        <v>120</v>
      </c>
      <c r="J15" s="5">
        <v>0</v>
      </c>
      <c r="K15" s="5">
        <v>0</v>
      </c>
      <c r="L15" s="5">
        <v>0</v>
      </c>
      <c r="M15" s="5">
        <f>SUM($F$15:$L$15)</f>
        <v>1488</v>
      </c>
    </row>
    <row r="16" spans="1:13" ht="9.75" customHeight="1">
      <c r="A16" s="72"/>
      <c r="B16" s="37" t="s">
        <v>14</v>
      </c>
      <c r="C16" s="38"/>
      <c r="D16" s="38"/>
      <c r="E16" s="49"/>
      <c r="F16" s="5">
        <v>44405</v>
      </c>
      <c r="G16" s="5">
        <v>2674</v>
      </c>
      <c r="H16" s="5">
        <v>2497</v>
      </c>
      <c r="I16" s="5">
        <v>2273</v>
      </c>
      <c r="J16" s="5">
        <v>5577</v>
      </c>
      <c r="K16" s="5">
        <v>171450</v>
      </c>
      <c r="L16" s="5">
        <v>3717</v>
      </c>
      <c r="M16" s="5">
        <f>SUM($F$16:$L$16)</f>
        <v>232593</v>
      </c>
    </row>
    <row r="17" spans="1:13" ht="9.75" customHeight="1">
      <c r="A17" s="72"/>
      <c r="B17" s="37" t="s">
        <v>15</v>
      </c>
      <c r="C17" s="38"/>
      <c r="D17" s="38"/>
      <c r="E17" s="49"/>
      <c r="F17" s="5">
        <v>19</v>
      </c>
      <c r="G17" s="5">
        <v>2674</v>
      </c>
      <c r="H17" s="5">
        <v>2497</v>
      </c>
      <c r="I17" s="5">
        <v>2273</v>
      </c>
      <c r="J17" s="5">
        <v>5577</v>
      </c>
      <c r="K17" s="5">
        <v>5</v>
      </c>
      <c r="L17" s="5">
        <v>3717</v>
      </c>
      <c r="M17" s="5">
        <f>SUM($F$17:$L$17)</f>
        <v>16762</v>
      </c>
    </row>
    <row r="18" spans="1:13" ht="9.75" customHeight="1">
      <c r="A18" s="73"/>
      <c r="B18" s="37" t="s">
        <v>16</v>
      </c>
      <c r="C18" s="38"/>
      <c r="D18" s="38"/>
      <c r="E18" s="49"/>
      <c r="F18" s="5">
        <v>19</v>
      </c>
      <c r="G18" s="5">
        <v>2674</v>
      </c>
      <c r="H18" s="5">
        <v>2497</v>
      </c>
      <c r="I18" s="5">
        <v>2273</v>
      </c>
      <c r="J18" s="5">
        <v>5577</v>
      </c>
      <c r="K18" s="5">
        <v>5</v>
      </c>
      <c r="L18" s="5">
        <v>3717</v>
      </c>
      <c r="M18" s="5">
        <f>SUM($F$18:$L$18)</f>
        <v>16762</v>
      </c>
    </row>
    <row r="19" spans="1:13" ht="9.75" customHeight="1">
      <c r="A19" s="59" t="s">
        <v>19</v>
      </c>
      <c r="B19" s="46" t="s">
        <v>20</v>
      </c>
      <c r="C19" s="47"/>
      <c r="D19" s="47"/>
      <c r="E19" s="48"/>
      <c r="F19" s="5">
        <v>1385</v>
      </c>
      <c r="G19" s="5">
        <v>34</v>
      </c>
      <c r="H19" s="5">
        <v>139</v>
      </c>
      <c r="I19" s="5">
        <v>129</v>
      </c>
      <c r="J19" s="5">
        <v>720</v>
      </c>
      <c r="K19" s="5">
        <v>1064</v>
      </c>
      <c r="L19" s="5">
        <v>293</v>
      </c>
      <c r="M19" s="5">
        <f>SUM($F$19:$L$19)</f>
        <v>3764</v>
      </c>
    </row>
    <row r="20" spans="1:13" ht="9.75" customHeight="1">
      <c r="A20" s="59"/>
      <c r="B20" s="37" t="s">
        <v>21</v>
      </c>
      <c r="C20" s="38"/>
      <c r="D20" s="38"/>
      <c r="E20" s="49"/>
      <c r="F20" s="5">
        <v>3028</v>
      </c>
      <c r="G20" s="5">
        <v>6093</v>
      </c>
      <c r="H20" s="5">
        <v>0</v>
      </c>
      <c r="I20" s="5">
        <v>172</v>
      </c>
      <c r="J20" s="5">
        <v>2320</v>
      </c>
      <c r="K20" s="5">
        <v>4967</v>
      </c>
      <c r="L20" s="5">
        <v>992</v>
      </c>
      <c r="M20" s="5"/>
    </row>
    <row r="21" spans="1:13" ht="9.75" customHeight="1">
      <c r="A21" s="59"/>
      <c r="B21" s="43" t="s">
        <v>22</v>
      </c>
      <c r="C21" s="44"/>
      <c r="D21" s="44"/>
      <c r="E21" s="45"/>
      <c r="F21" s="5">
        <v>1569</v>
      </c>
      <c r="G21" s="5">
        <v>44</v>
      </c>
      <c r="H21" s="5">
        <v>0</v>
      </c>
      <c r="I21" s="5">
        <v>168</v>
      </c>
      <c r="J21" s="5">
        <v>1030</v>
      </c>
      <c r="K21" s="5">
        <v>1610</v>
      </c>
      <c r="L21" s="5">
        <v>427</v>
      </c>
      <c r="M21" s="5"/>
    </row>
    <row r="22" spans="1:13" ht="9.75" customHeight="1">
      <c r="A22" s="59"/>
      <c r="B22" s="46" t="s">
        <v>23</v>
      </c>
      <c r="C22" s="47"/>
      <c r="D22" s="47"/>
      <c r="E22" s="48"/>
      <c r="F22" s="5">
        <v>389674</v>
      </c>
      <c r="G22" s="5">
        <v>16060</v>
      </c>
      <c r="H22" s="5">
        <v>4119</v>
      </c>
      <c r="I22" s="5">
        <v>61320</v>
      </c>
      <c r="J22" s="5">
        <v>188490</v>
      </c>
      <c r="K22" s="5">
        <v>313535</v>
      </c>
      <c r="L22" s="5">
        <v>155855</v>
      </c>
      <c r="M22" s="5">
        <f>SUM($F$22:$L$22)</f>
        <v>1129053</v>
      </c>
    </row>
    <row r="23" spans="1:13" ht="9.75" customHeight="1">
      <c r="A23" s="59"/>
      <c r="B23" s="7"/>
      <c r="C23" s="37" t="s">
        <v>24</v>
      </c>
      <c r="D23" s="38"/>
      <c r="E23" s="49"/>
      <c r="F23" s="5">
        <v>389674</v>
      </c>
      <c r="G23" s="5">
        <v>16060</v>
      </c>
      <c r="H23" s="5">
        <v>4119</v>
      </c>
      <c r="I23" s="5">
        <v>61320</v>
      </c>
      <c r="J23" s="5">
        <v>188490</v>
      </c>
      <c r="K23" s="5">
        <v>313535</v>
      </c>
      <c r="L23" s="5">
        <v>155855</v>
      </c>
      <c r="M23" s="5">
        <f>SUM($F$23:$L$23)</f>
        <v>1129053</v>
      </c>
    </row>
    <row r="24" spans="1:13" ht="9.75" customHeight="1">
      <c r="A24" s="59"/>
      <c r="B24" s="37" t="s">
        <v>25</v>
      </c>
      <c r="C24" s="38"/>
      <c r="D24" s="38"/>
      <c r="E24" s="49"/>
      <c r="F24" s="5">
        <v>389674</v>
      </c>
      <c r="G24" s="5">
        <v>16060</v>
      </c>
      <c r="H24" s="5">
        <v>4119</v>
      </c>
      <c r="I24" s="5">
        <v>61320</v>
      </c>
      <c r="J24" s="5">
        <v>188490</v>
      </c>
      <c r="K24" s="5">
        <v>313535</v>
      </c>
      <c r="L24" s="5">
        <v>155855</v>
      </c>
      <c r="M24" s="5">
        <f>SUM($F$24:$L$24)</f>
        <v>1129053</v>
      </c>
    </row>
    <row r="25" spans="1:13" ht="9.75" customHeight="1">
      <c r="A25" s="59" t="s">
        <v>26</v>
      </c>
      <c r="B25" s="46" t="s">
        <v>27</v>
      </c>
      <c r="C25" s="47"/>
      <c r="D25" s="47"/>
      <c r="E25" s="48"/>
      <c r="F25" s="5">
        <v>1</v>
      </c>
      <c r="G25" s="5">
        <v>0</v>
      </c>
      <c r="H25" s="5">
        <v>1</v>
      </c>
      <c r="I25" s="5">
        <v>1</v>
      </c>
      <c r="J25" s="5">
        <v>2</v>
      </c>
      <c r="K25" s="5">
        <v>1</v>
      </c>
      <c r="L25" s="5">
        <v>0</v>
      </c>
      <c r="M25" s="5">
        <f>SUM($F$25:$L$25)</f>
        <v>6</v>
      </c>
    </row>
    <row r="26" spans="1:13" ht="9.75" customHeight="1">
      <c r="A26" s="59"/>
      <c r="B26" s="37" t="s">
        <v>28</v>
      </c>
      <c r="C26" s="38"/>
      <c r="D26" s="38"/>
      <c r="E26" s="49"/>
      <c r="F26" s="5">
        <v>1</v>
      </c>
      <c r="G26" s="5">
        <v>1</v>
      </c>
      <c r="H26" s="5">
        <v>0</v>
      </c>
      <c r="I26" s="5">
        <v>1</v>
      </c>
      <c r="J26" s="5">
        <v>0</v>
      </c>
      <c r="K26" s="5">
        <v>1</v>
      </c>
      <c r="L26" s="5">
        <v>0</v>
      </c>
      <c r="M26" s="5">
        <f>SUM($F$26:$L$26)</f>
        <v>4</v>
      </c>
    </row>
    <row r="27" spans="1:13" ht="9.75" customHeight="1">
      <c r="A27" s="59"/>
      <c r="B27" s="37" t="s">
        <v>29</v>
      </c>
      <c r="C27" s="38"/>
      <c r="D27" s="38"/>
      <c r="E27" s="49"/>
      <c r="F27" s="5">
        <v>2</v>
      </c>
      <c r="G27" s="5">
        <v>1</v>
      </c>
      <c r="H27" s="5">
        <v>1</v>
      </c>
      <c r="I27" s="5">
        <v>2</v>
      </c>
      <c r="J27" s="5">
        <v>2</v>
      </c>
      <c r="K27" s="5">
        <v>2</v>
      </c>
      <c r="L27" s="5">
        <v>0</v>
      </c>
      <c r="M27" s="5">
        <f>SUM($F$27:$L$27)</f>
        <v>10</v>
      </c>
    </row>
    <row r="28" spans="1:13" ht="9.75" customHeight="1">
      <c r="A28" s="51" t="s">
        <v>130</v>
      </c>
      <c r="B28" s="53" t="s">
        <v>97</v>
      </c>
      <c r="C28" s="54"/>
      <c r="D28" s="57" t="s">
        <v>98</v>
      </c>
      <c r="E28" s="58"/>
      <c r="F28" s="31" t="s">
        <v>113</v>
      </c>
      <c r="G28" s="31"/>
      <c r="H28" s="32" t="s">
        <v>114</v>
      </c>
      <c r="I28" s="31" t="s">
        <v>113</v>
      </c>
      <c r="J28" s="31" t="s">
        <v>113</v>
      </c>
      <c r="K28" s="31" t="s">
        <v>113</v>
      </c>
      <c r="L28" s="31" t="s">
        <v>113</v>
      </c>
      <c r="M28" s="33">
        <f>COUNTIF($F$28:$L$28,"○")</f>
        <v>1</v>
      </c>
    </row>
    <row r="29" spans="1:13" ht="9.75" customHeight="1">
      <c r="A29" s="51"/>
      <c r="B29" s="53"/>
      <c r="C29" s="54"/>
      <c r="D29" s="37" t="s">
        <v>99</v>
      </c>
      <c r="E29" s="49"/>
      <c r="F29" s="32" t="s">
        <v>114</v>
      </c>
      <c r="G29" s="32" t="s">
        <v>114</v>
      </c>
      <c r="H29" s="32" t="s">
        <v>114</v>
      </c>
      <c r="I29" s="32" t="s">
        <v>113</v>
      </c>
      <c r="J29" s="32" t="s">
        <v>114</v>
      </c>
      <c r="K29" s="32" t="s">
        <v>114</v>
      </c>
      <c r="L29" s="32" t="s">
        <v>113</v>
      </c>
      <c r="M29" s="34">
        <f>COUNTIF($F$29:$L$29,"○")</f>
        <v>5</v>
      </c>
    </row>
    <row r="30" spans="1:13" ht="9.75" customHeight="1">
      <c r="A30" s="51"/>
      <c r="B30" s="53"/>
      <c r="C30" s="54"/>
      <c r="D30" s="37" t="s">
        <v>100</v>
      </c>
      <c r="E30" s="49"/>
      <c r="F30" s="32" t="s">
        <v>114</v>
      </c>
      <c r="G30" s="32"/>
      <c r="H30" s="32" t="s">
        <v>114</v>
      </c>
      <c r="I30" s="32" t="s">
        <v>114</v>
      </c>
      <c r="J30" s="32" t="s">
        <v>114</v>
      </c>
      <c r="K30" s="32" t="s">
        <v>114</v>
      </c>
      <c r="L30" s="32" t="s">
        <v>114</v>
      </c>
      <c r="M30" s="34">
        <f>COUNTIF($F$30:$L$30,"○")</f>
        <v>6</v>
      </c>
    </row>
    <row r="31" spans="1:13" ht="9.75" customHeight="1">
      <c r="A31" s="51"/>
      <c r="B31" s="53"/>
      <c r="C31" s="54"/>
      <c r="D31" s="36" t="s">
        <v>127</v>
      </c>
      <c r="E31" s="36"/>
      <c r="F31" s="32"/>
      <c r="G31" s="32"/>
      <c r="H31" s="32"/>
      <c r="I31" s="32"/>
      <c r="J31" s="32"/>
      <c r="K31" s="32" t="s">
        <v>114</v>
      </c>
      <c r="L31" s="32"/>
      <c r="M31" s="34">
        <f>COUNTIF($F$31:$L$31,"○")</f>
        <v>1</v>
      </c>
    </row>
    <row r="32" spans="1:13" ht="9.75" customHeight="1">
      <c r="A32" s="51"/>
      <c r="B32" s="55"/>
      <c r="C32" s="56"/>
      <c r="D32" s="36" t="s">
        <v>128</v>
      </c>
      <c r="E32" s="36"/>
      <c r="F32" s="32"/>
      <c r="G32" s="32"/>
      <c r="H32" s="32"/>
      <c r="I32" s="32"/>
      <c r="J32" s="32"/>
      <c r="K32" s="32"/>
      <c r="L32" s="32"/>
      <c r="M32" s="34">
        <f>COUNTIF($F$32:$L$32,"○")</f>
        <v>0</v>
      </c>
    </row>
    <row r="33" spans="1:13" ht="9.75" customHeight="1">
      <c r="A33" s="51"/>
      <c r="B33" s="37" t="s">
        <v>101</v>
      </c>
      <c r="C33" s="38"/>
      <c r="D33" s="38"/>
      <c r="E33" s="38"/>
      <c r="F33" s="4" t="s">
        <v>115</v>
      </c>
      <c r="G33" s="4" t="s">
        <v>141</v>
      </c>
      <c r="H33" s="4" t="s">
        <v>137</v>
      </c>
      <c r="I33" s="4" t="s">
        <v>33</v>
      </c>
      <c r="J33" s="4" t="s">
        <v>42</v>
      </c>
      <c r="K33" s="4" t="s">
        <v>116</v>
      </c>
      <c r="L33" s="4" t="s">
        <v>42</v>
      </c>
      <c r="M33" s="25"/>
    </row>
    <row r="34" spans="1:13" ht="9.75" customHeight="1">
      <c r="A34" s="51"/>
      <c r="B34" s="39" t="s">
        <v>102</v>
      </c>
      <c r="C34" s="42" t="s">
        <v>103</v>
      </c>
      <c r="D34" s="42"/>
      <c r="E34" s="19" t="s">
        <v>104</v>
      </c>
      <c r="F34" s="5">
        <v>1155</v>
      </c>
      <c r="G34" s="5">
        <v>3150</v>
      </c>
      <c r="H34" s="5">
        <v>2940</v>
      </c>
      <c r="I34" s="5">
        <v>2500</v>
      </c>
      <c r="J34" s="5">
        <v>2500</v>
      </c>
      <c r="K34" s="5">
        <v>2000</v>
      </c>
      <c r="L34" s="5">
        <v>2500</v>
      </c>
      <c r="M34" s="5"/>
    </row>
    <row r="35" spans="1:13" ht="9.75" customHeight="1">
      <c r="A35" s="51"/>
      <c r="B35" s="40"/>
      <c r="C35" s="42" t="s">
        <v>105</v>
      </c>
      <c r="D35" s="42"/>
      <c r="E35" s="19" t="s">
        <v>106</v>
      </c>
      <c r="F35" s="5">
        <v>0</v>
      </c>
      <c r="G35" s="5">
        <v>0</v>
      </c>
      <c r="H35" s="5">
        <v>18060</v>
      </c>
      <c r="I35" s="5">
        <v>0</v>
      </c>
      <c r="J35" s="5">
        <v>0</v>
      </c>
      <c r="K35" s="5">
        <v>0</v>
      </c>
      <c r="L35" s="5">
        <v>0</v>
      </c>
      <c r="M35" s="5"/>
    </row>
    <row r="36" spans="1:13" ht="9.75" customHeight="1">
      <c r="A36" s="51"/>
      <c r="B36" s="40"/>
      <c r="C36" s="42"/>
      <c r="D36" s="42"/>
      <c r="E36" s="19" t="s">
        <v>107</v>
      </c>
      <c r="F36" s="5">
        <v>0</v>
      </c>
      <c r="G36" s="5">
        <v>0</v>
      </c>
      <c r="H36" s="5">
        <v>114660</v>
      </c>
      <c r="I36" s="5">
        <v>0</v>
      </c>
      <c r="J36" s="5">
        <v>0</v>
      </c>
      <c r="K36" s="5">
        <v>0</v>
      </c>
      <c r="L36" s="5">
        <v>0</v>
      </c>
      <c r="M36" s="5"/>
    </row>
    <row r="37" spans="1:13" ht="9.75" customHeight="1">
      <c r="A37" s="51"/>
      <c r="B37" s="40"/>
      <c r="C37" s="42"/>
      <c r="D37" s="42"/>
      <c r="E37" s="19" t="s">
        <v>108</v>
      </c>
      <c r="F37" s="5">
        <v>0</v>
      </c>
      <c r="G37" s="5">
        <v>0</v>
      </c>
      <c r="H37" s="5">
        <v>254310</v>
      </c>
      <c r="I37" s="5">
        <v>0</v>
      </c>
      <c r="J37" s="5">
        <v>0</v>
      </c>
      <c r="K37" s="5">
        <v>0</v>
      </c>
      <c r="L37" s="5">
        <v>0</v>
      </c>
      <c r="M37" s="5"/>
    </row>
    <row r="38" spans="1:13" ht="9.75" customHeight="1">
      <c r="A38" s="51"/>
      <c r="B38" s="40"/>
      <c r="C38" s="42"/>
      <c r="D38" s="42"/>
      <c r="E38" s="19" t="s">
        <v>109</v>
      </c>
      <c r="F38" s="5">
        <v>0</v>
      </c>
      <c r="G38" s="5">
        <v>0</v>
      </c>
      <c r="H38" s="5">
        <v>1388310</v>
      </c>
      <c r="I38" s="5">
        <v>0</v>
      </c>
      <c r="J38" s="5">
        <v>0</v>
      </c>
      <c r="K38" s="5">
        <v>0</v>
      </c>
      <c r="L38" s="5">
        <v>0</v>
      </c>
      <c r="M38" s="5"/>
    </row>
    <row r="39" spans="1:13" ht="9.75" customHeight="1">
      <c r="A39" s="51"/>
      <c r="B39" s="41"/>
      <c r="C39" s="42"/>
      <c r="D39" s="42"/>
      <c r="E39" s="19" t="s">
        <v>110</v>
      </c>
      <c r="F39" s="5">
        <v>0</v>
      </c>
      <c r="G39" s="5">
        <v>0</v>
      </c>
      <c r="H39" s="5">
        <v>2805810</v>
      </c>
      <c r="I39" s="5">
        <v>0</v>
      </c>
      <c r="J39" s="5">
        <v>0</v>
      </c>
      <c r="K39" s="5">
        <v>0</v>
      </c>
      <c r="L39" s="5">
        <v>0</v>
      </c>
      <c r="M39" s="5"/>
    </row>
    <row r="40" spans="1:13" ht="9.75" customHeight="1">
      <c r="A40" s="51"/>
      <c r="B40" s="36" t="s">
        <v>142</v>
      </c>
      <c r="C40" s="36"/>
      <c r="D40" s="36"/>
      <c r="E40" s="36"/>
      <c r="F40" s="5">
        <v>17552</v>
      </c>
      <c r="G40" s="5">
        <v>206</v>
      </c>
      <c r="H40" s="5">
        <v>648</v>
      </c>
      <c r="I40" s="5">
        <v>4786</v>
      </c>
      <c r="J40" s="5">
        <v>29184</v>
      </c>
      <c r="K40" s="5">
        <v>28095</v>
      </c>
      <c r="L40" s="5">
        <v>14018</v>
      </c>
      <c r="M40" s="5">
        <f>SUM($F$40:$L$40)</f>
        <v>94489</v>
      </c>
    </row>
    <row r="41" spans="1:13" ht="9.75" customHeight="1">
      <c r="A41" s="51"/>
      <c r="B41" s="36" t="s">
        <v>143</v>
      </c>
      <c r="C41" s="36"/>
      <c r="D41" s="36"/>
      <c r="E41" s="36"/>
      <c r="F41" s="5">
        <v>18246</v>
      </c>
      <c r="G41" s="5">
        <v>49</v>
      </c>
      <c r="H41" s="5">
        <v>7103</v>
      </c>
      <c r="I41" s="5">
        <v>5198</v>
      </c>
      <c r="J41" s="5">
        <v>43781</v>
      </c>
      <c r="K41" s="5">
        <v>47031</v>
      </c>
      <c r="L41" s="5">
        <v>22362</v>
      </c>
      <c r="M41" s="5">
        <f>SUM($F$41:$L$41)</f>
        <v>143770</v>
      </c>
    </row>
    <row r="42" spans="1:13" ht="9.75" customHeight="1">
      <c r="A42" s="51"/>
      <c r="B42" s="36" t="s">
        <v>144</v>
      </c>
      <c r="C42" s="36"/>
      <c r="D42" s="36"/>
      <c r="E42" s="36"/>
      <c r="F42" s="6">
        <f>F40/F24*1000</f>
        <v>45.042779348891635</v>
      </c>
      <c r="G42" s="6">
        <f aca="true" t="shared" si="0" ref="G42:M42">G40/G24*1000</f>
        <v>12.826899128268991</v>
      </c>
      <c r="H42" s="6">
        <f t="shared" si="0"/>
        <v>157.319737800437</v>
      </c>
      <c r="I42" s="6">
        <f t="shared" si="0"/>
        <v>78.04957599478148</v>
      </c>
      <c r="J42" s="6">
        <f t="shared" si="0"/>
        <v>154.83049498647142</v>
      </c>
      <c r="K42" s="6">
        <f t="shared" si="0"/>
        <v>89.60722088443076</v>
      </c>
      <c r="L42" s="6">
        <f t="shared" si="0"/>
        <v>89.94257482916814</v>
      </c>
      <c r="M42" s="6">
        <f t="shared" si="0"/>
        <v>83.68871966152165</v>
      </c>
    </row>
    <row r="43" spans="1:13" ht="9.75" customHeight="1">
      <c r="A43" s="51"/>
      <c r="B43" s="36" t="s">
        <v>145</v>
      </c>
      <c r="C43" s="36"/>
      <c r="D43" s="36"/>
      <c r="E43" s="36"/>
      <c r="F43" s="6">
        <f>F41/F24*1000</f>
        <v>46.823755241560896</v>
      </c>
      <c r="G43" s="6">
        <f aca="true" t="shared" si="1" ref="G43:M43">G41/G24*1000</f>
        <v>3.051058530510585</v>
      </c>
      <c r="H43" s="6">
        <f t="shared" si="1"/>
        <v>1724.4476814760865</v>
      </c>
      <c r="I43" s="6">
        <f t="shared" si="1"/>
        <v>84.76842791911285</v>
      </c>
      <c r="J43" s="6">
        <f t="shared" si="1"/>
        <v>232.27226908589316</v>
      </c>
      <c r="K43" s="6">
        <f t="shared" si="1"/>
        <v>150.0023920774395</v>
      </c>
      <c r="L43" s="6">
        <f t="shared" si="1"/>
        <v>143.47951621699656</v>
      </c>
      <c r="M43" s="6">
        <f t="shared" si="1"/>
        <v>127.33680349815288</v>
      </c>
    </row>
    <row r="44" spans="1:13" ht="9.75" customHeight="1">
      <c r="A44" s="51"/>
      <c r="B44" s="37" t="s">
        <v>111</v>
      </c>
      <c r="C44" s="38"/>
      <c r="D44" s="38"/>
      <c r="E44" s="49"/>
      <c r="F44" s="27">
        <f>F42/F43*100</f>
        <v>96.19642661405238</v>
      </c>
      <c r="G44" s="27">
        <f aca="true" t="shared" si="2" ref="G44:M44">G42/G43*100</f>
        <v>420.4081632653062</v>
      </c>
      <c r="H44" s="27">
        <f t="shared" si="2"/>
        <v>9.1229058144446</v>
      </c>
      <c r="I44" s="27">
        <f t="shared" si="2"/>
        <v>92.07387456714122</v>
      </c>
      <c r="J44" s="27">
        <f t="shared" si="2"/>
        <v>66.65905301386445</v>
      </c>
      <c r="K44" s="27">
        <f t="shared" si="2"/>
        <v>59.7371946163169</v>
      </c>
      <c r="L44" s="27">
        <f t="shared" si="2"/>
        <v>62.6867006528933</v>
      </c>
      <c r="M44" s="27">
        <f t="shared" si="2"/>
        <v>65.7223342839257</v>
      </c>
    </row>
    <row r="45" spans="1:13" ht="9.75" customHeight="1">
      <c r="A45" s="52"/>
      <c r="B45" s="50" t="s">
        <v>112</v>
      </c>
      <c r="C45" s="50"/>
      <c r="D45" s="50"/>
      <c r="E45" s="50"/>
      <c r="F45" s="29">
        <f>F43-F42</f>
        <v>1.780975892669261</v>
      </c>
      <c r="G45" s="29"/>
      <c r="H45" s="29">
        <f aca="true" t="shared" si="3" ref="H45:M45">H43-H42</f>
        <v>1567.1279436756495</v>
      </c>
      <c r="I45" s="29">
        <f t="shared" si="3"/>
        <v>6.718851924331375</v>
      </c>
      <c r="J45" s="29">
        <f t="shared" si="3"/>
        <v>77.44177409942174</v>
      </c>
      <c r="K45" s="29">
        <f t="shared" si="3"/>
        <v>60.39517119300875</v>
      </c>
      <c r="L45" s="29">
        <f t="shared" si="3"/>
        <v>53.53694138782842</v>
      </c>
      <c r="M45" s="29">
        <f t="shared" si="3"/>
        <v>43.64808383663123</v>
      </c>
    </row>
  </sheetData>
  <sheetProtection/>
  <mergeCells count="46">
    <mergeCell ref="A1:E2"/>
    <mergeCell ref="B11:E11"/>
    <mergeCell ref="B12:E12"/>
    <mergeCell ref="B13:E13"/>
    <mergeCell ref="B14:E14"/>
    <mergeCell ref="A3:E3"/>
    <mergeCell ref="A4:E4"/>
    <mergeCell ref="A5:E5"/>
    <mergeCell ref="A6:A18"/>
    <mergeCell ref="B6:E6"/>
    <mergeCell ref="B7:E7"/>
    <mergeCell ref="B8:E8"/>
    <mergeCell ref="B9:E9"/>
    <mergeCell ref="B10:E10"/>
    <mergeCell ref="B15:E15"/>
    <mergeCell ref="B17:E17"/>
    <mergeCell ref="B18:E18"/>
    <mergeCell ref="B16:E16"/>
    <mergeCell ref="B44:E44"/>
    <mergeCell ref="A25:A27"/>
    <mergeCell ref="B25:E25"/>
    <mergeCell ref="B26:E26"/>
    <mergeCell ref="B27:E27"/>
    <mergeCell ref="A19:A24"/>
    <mergeCell ref="B19:E19"/>
    <mergeCell ref="B20:E20"/>
    <mergeCell ref="B21:E21"/>
    <mergeCell ref="B22:E22"/>
    <mergeCell ref="C23:E23"/>
    <mergeCell ref="B24:E24"/>
    <mergeCell ref="B45:E45"/>
    <mergeCell ref="A28:A45"/>
    <mergeCell ref="B28:C32"/>
    <mergeCell ref="D28:E28"/>
    <mergeCell ref="D29:E29"/>
    <mergeCell ref="D30:E30"/>
    <mergeCell ref="B40:E40"/>
    <mergeCell ref="B41:E41"/>
    <mergeCell ref="B42:E42"/>
    <mergeCell ref="B43:E43"/>
    <mergeCell ref="D31:E31"/>
    <mergeCell ref="D32:E32"/>
    <mergeCell ref="B33:E33"/>
    <mergeCell ref="B34:B39"/>
    <mergeCell ref="C34:D34"/>
    <mergeCell ref="C35:D39"/>
  </mergeCells>
  <conditionalFormatting sqref="F3:M27">
    <cfRule type="cellIs" priority="7" dxfId="3" operator="equal" stopIfTrue="1">
      <formula>0</formula>
    </cfRule>
  </conditionalFormatting>
  <conditionalFormatting sqref="F33:M45">
    <cfRule type="cellIs" priority="1" dxfId="3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195" useFirstPageNumber="1" horizontalDpi="600" verticalDpi="600" orientation="portrait" paperSize="9" r:id="rId1"/>
  <headerFooter>
    <oddHeader>&amp;L&amp;"ＭＳ ゴシック,標準"Ⅳ　平成24年度地方公営企業事業別決算状況
　２　法非適用事業
　　（１）下水道事業（特排）&amp;R&amp;"ＭＳ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showZeros="0" zoomScale="120" zoomScaleNormal="120" zoomScalePageLayoutView="0" workbookViewId="0" topLeftCell="A1">
      <pane xSplit="5" ySplit="2" topLeftCell="F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F3" sqref="F3"/>
    </sheetView>
  </sheetViews>
  <sheetFormatPr defaultColWidth="9.59765625" defaultRowHeight="9.75" customHeight="1"/>
  <cols>
    <col min="1" max="4" width="1.59765625" style="9" customWidth="1"/>
    <col min="5" max="5" width="15.59765625" style="9" customWidth="1"/>
    <col min="6" max="16384" width="9.59765625" style="9" customWidth="1"/>
  </cols>
  <sheetData>
    <row r="1" spans="1:13" ht="9.75" customHeight="1">
      <c r="A1" s="60" t="s">
        <v>132</v>
      </c>
      <c r="B1" s="61"/>
      <c r="C1" s="61"/>
      <c r="D1" s="61"/>
      <c r="E1" s="62"/>
      <c r="F1" s="1" t="s">
        <v>117</v>
      </c>
      <c r="G1" s="1" t="s">
        <v>146</v>
      </c>
      <c r="H1" s="1" t="s">
        <v>147</v>
      </c>
      <c r="I1" s="1" t="s">
        <v>96</v>
      </c>
      <c r="J1" s="1" t="s">
        <v>118</v>
      </c>
      <c r="K1" s="1" t="s">
        <v>119</v>
      </c>
      <c r="L1" s="1" t="s">
        <v>120</v>
      </c>
      <c r="M1" s="1" t="s">
        <v>121</v>
      </c>
    </row>
    <row r="2" spans="1:13" ht="9.75" customHeight="1">
      <c r="A2" s="63"/>
      <c r="B2" s="64"/>
      <c r="C2" s="64"/>
      <c r="D2" s="64"/>
      <c r="E2" s="65"/>
      <c r="F2" s="10" t="s">
        <v>122</v>
      </c>
      <c r="G2" s="10" t="s">
        <v>122</v>
      </c>
      <c r="H2" s="10" t="s">
        <v>122</v>
      </c>
      <c r="I2" s="10" t="s">
        <v>122</v>
      </c>
      <c r="J2" s="10" t="s">
        <v>122</v>
      </c>
      <c r="K2" s="10" t="s">
        <v>122</v>
      </c>
      <c r="L2" s="10" t="s">
        <v>122</v>
      </c>
      <c r="M2" s="10" t="s">
        <v>122</v>
      </c>
    </row>
    <row r="3" spans="1:13" ht="9.75" customHeight="1">
      <c r="A3" s="96" t="s">
        <v>43</v>
      </c>
      <c r="B3" s="98" t="s">
        <v>44</v>
      </c>
      <c r="C3" s="98"/>
      <c r="D3" s="98"/>
      <c r="E3" s="99"/>
      <c r="F3" s="5">
        <v>28237</v>
      </c>
      <c r="G3" s="5">
        <v>806</v>
      </c>
      <c r="H3" s="5">
        <v>17759</v>
      </c>
      <c r="I3" s="5">
        <v>5836</v>
      </c>
      <c r="J3" s="5">
        <v>58349</v>
      </c>
      <c r="K3" s="5">
        <v>54737</v>
      </c>
      <c r="L3" s="5">
        <v>22310</v>
      </c>
      <c r="M3" s="5">
        <f>SUM($F$3:$L$3)</f>
        <v>188034</v>
      </c>
    </row>
    <row r="4" spans="1:13" ht="9.75" customHeight="1">
      <c r="A4" s="51"/>
      <c r="B4" s="11"/>
      <c r="C4" s="100" t="s">
        <v>45</v>
      </c>
      <c r="D4" s="101"/>
      <c r="E4" s="48"/>
      <c r="F4" s="5">
        <v>17552</v>
      </c>
      <c r="G4" s="5">
        <v>206</v>
      </c>
      <c r="H4" s="5">
        <v>648</v>
      </c>
      <c r="I4" s="5">
        <v>4786</v>
      </c>
      <c r="J4" s="5">
        <v>29184</v>
      </c>
      <c r="K4" s="5">
        <v>28095</v>
      </c>
      <c r="L4" s="5">
        <v>14018</v>
      </c>
      <c r="M4" s="5">
        <f>SUM($F$4:$L$4)</f>
        <v>94489</v>
      </c>
    </row>
    <row r="5" spans="1:13" ht="9.75" customHeight="1">
      <c r="A5" s="51"/>
      <c r="B5" s="12"/>
      <c r="C5" s="13"/>
      <c r="D5" s="74" t="s">
        <v>46</v>
      </c>
      <c r="E5" s="49"/>
      <c r="F5" s="5">
        <v>17552</v>
      </c>
      <c r="G5" s="5">
        <v>206</v>
      </c>
      <c r="H5" s="5">
        <v>648</v>
      </c>
      <c r="I5" s="5">
        <v>4786</v>
      </c>
      <c r="J5" s="5">
        <v>29184</v>
      </c>
      <c r="K5" s="5">
        <v>28095</v>
      </c>
      <c r="L5" s="5">
        <v>14018</v>
      </c>
      <c r="M5" s="5">
        <f>SUM($F$5:$L$5)</f>
        <v>94489</v>
      </c>
    </row>
    <row r="6" spans="1:13" ht="9.75" customHeight="1">
      <c r="A6" s="51"/>
      <c r="B6" s="12"/>
      <c r="C6" s="13"/>
      <c r="D6" s="74" t="s">
        <v>47</v>
      </c>
      <c r="E6" s="49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f>SUM($F$6:$L$6)</f>
        <v>0</v>
      </c>
    </row>
    <row r="7" spans="1:13" ht="9.75" customHeight="1">
      <c r="A7" s="51"/>
      <c r="B7" s="12"/>
      <c r="C7" s="13"/>
      <c r="D7" s="74" t="s">
        <v>48</v>
      </c>
      <c r="E7" s="49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f>SUM($F$7:$L$7)</f>
        <v>0</v>
      </c>
    </row>
    <row r="8" spans="1:13" ht="9.75" customHeight="1">
      <c r="A8" s="51"/>
      <c r="B8" s="12"/>
      <c r="C8" s="14"/>
      <c r="D8" s="74" t="s">
        <v>18</v>
      </c>
      <c r="E8" s="49"/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f>SUM($F$8:$L$8)</f>
        <v>0</v>
      </c>
    </row>
    <row r="9" spans="1:13" ht="9.75" customHeight="1">
      <c r="A9" s="51"/>
      <c r="B9" s="15"/>
      <c r="C9" s="46" t="s">
        <v>49</v>
      </c>
      <c r="D9" s="47"/>
      <c r="E9" s="48"/>
      <c r="F9" s="5">
        <v>10685</v>
      </c>
      <c r="G9" s="5">
        <v>600</v>
      </c>
      <c r="H9" s="5">
        <v>17111</v>
      </c>
      <c r="I9" s="5">
        <v>1050</v>
      </c>
      <c r="J9" s="5">
        <v>29165</v>
      </c>
      <c r="K9" s="5">
        <v>26642</v>
      </c>
      <c r="L9" s="5">
        <v>8292</v>
      </c>
      <c r="M9" s="5">
        <f>SUM($F$9:$L$9)</f>
        <v>93545</v>
      </c>
    </row>
    <row r="10" spans="1:13" ht="9.75" customHeight="1">
      <c r="A10" s="51"/>
      <c r="B10" s="15"/>
      <c r="C10" s="16"/>
      <c r="D10" s="37" t="s">
        <v>17</v>
      </c>
      <c r="E10" s="49"/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14</v>
      </c>
      <c r="M10" s="5">
        <f>SUM($F$10:$L$10)</f>
        <v>14</v>
      </c>
    </row>
    <row r="11" spans="1:13" ht="9.75" customHeight="1">
      <c r="A11" s="51"/>
      <c r="B11" s="15"/>
      <c r="C11" s="16"/>
      <c r="D11" s="37" t="s">
        <v>50</v>
      </c>
      <c r="E11" s="49"/>
      <c r="F11" s="5">
        <v>0</v>
      </c>
      <c r="G11" s="5">
        <v>600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f>SUM($F$11:$L$11)</f>
        <v>600</v>
      </c>
    </row>
    <row r="12" spans="1:13" ht="9.75" customHeight="1">
      <c r="A12" s="51"/>
      <c r="B12" s="15"/>
      <c r="C12" s="16"/>
      <c r="D12" s="37" t="s">
        <v>51</v>
      </c>
      <c r="E12" s="49"/>
      <c r="F12" s="5">
        <v>9420</v>
      </c>
      <c r="G12" s="5">
        <v>0</v>
      </c>
      <c r="H12" s="5">
        <v>17111</v>
      </c>
      <c r="I12" s="5">
        <v>598</v>
      </c>
      <c r="J12" s="5">
        <v>28664</v>
      </c>
      <c r="K12" s="5">
        <v>26455</v>
      </c>
      <c r="L12" s="5">
        <v>8277</v>
      </c>
      <c r="M12" s="5">
        <f>SUM($F$12:$L$12)</f>
        <v>90525</v>
      </c>
    </row>
    <row r="13" spans="1:13" ht="9.75" customHeight="1">
      <c r="A13" s="51"/>
      <c r="B13" s="15"/>
      <c r="C13" s="16"/>
      <c r="D13" s="46" t="s">
        <v>18</v>
      </c>
      <c r="E13" s="48"/>
      <c r="F13" s="5">
        <v>1265</v>
      </c>
      <c r="G13" s="5">
        <v>0</v>
      </c>
      <c r="H13" s="5">
        <v>0</v>
      </c>
      <c r="I13" s="5">
        <v>452</v>
      </c>
      <c r="J13" s="5">
        <v>501</v>
      </c>
      <c r="K13" s="5">
        <v>187</v>
      </c>
      <c r="L13" s="5">
        <v>1</v>
      </c>
      <c r="M13" s="5">
        <f>SUM($F$13:$L$13)</f>
        <v>2406</v>
      </c>
    </row>
    <row r="14" spans="1:13" ht="9.75" customHeight="1">
      <c r="A14" s="51"/>
      <c r="B14" s="47" t="s">
        <v>52</v>
      </c>
      <c r="C14" s="47"/>
      <c r="D14" s="47"/>
      <c r="E14" s="48"/>
      <c r="F14" s="5">
        <v>28237</v>
      </c>
      <c r="G14" s="5">
        <v>49</v>
      </c>
      <c r="H14" s="5">
        <v>7103</v>
      </c>
      <c r="I14" s="5">
        <v>5198</v>
      </c>
      <c r="J14" s="5">
        <v>51207</v>
      </c>
      <c r="K14" s="5">
        <v>34559</v>
      </c>
      <c r="L14" s="5">
        <v>16632</v>
      </c>
      <c r="M14" s="5">
        <f>SUM($F$14:$L$14)</f>
        <v>142985</v>
      </c>
    </row>
    <row r="15" spans="1:13" ht="9.75" customHeight="1">
      <c r="A15" s="51"/>
      <c r="B15" s="17"/>
      <c r="C15" s="46" t="s">
        <v>53</v>
      </c>
      <c r="D15" s="47"/>
      <c r="E15" s="48"/>
      <c r="F15" s="5">
        <v>18246</v>
      </c>
      <c r="G15" s="5">
        <v>49</v>
      </c>
      <c r="H15" s="5">
        <v>7103</v>
      </c>
      <c r="I15" s="5">
        <v>4248</v>
      </c>
      <c r="J15" s="5">
        <v>43781</v>
      </c>
      <c r="K15" s="5">
        <v>27090</v>
      </c>
      <c r="L15" s="5">
        <v>13723</v>
      </c>
      <c r="M15" s="5">
        <f>SUM($F$15:$L$15)</f>
        <v>114240</v>
      </c>
    </row>
    <row r="16" spans="1:13" ht="9.75" customHeight="1">
      <c r="A16" s="51"/>
      <c r="B16" s="15"/>
      <c r="C16" s="16"/>
      <c r="D16" s="37" t="s">
        <v>54</v>
      </c>
      <c r="E16" s="49"/>
      <c r="F16" s="5">
        <v>4801</v>
      </c>
      <c r="G16" s="5">
        <v>0</v>
      </c>
      <c r="H16" s="5">
        <v>3449</v>
      </c>
      <c r="I16" s="5">
        <v>0</v>
      </c>
      <c r="J16" s="5">
        <v>15278</v>
      </c>
      <c r="K16" s="5">
        <v>5193</v>
      </c>
      <c r="L16" s="5">
        <v>0</v>
      </c>
      <c r="M16" s="5">
        <f>SUM($F$16:$L$16)</f>
        <v>28721</v>
      </c>
    </row>
    <row r="17" spans="1:13" ht="9.75" customHeight="1">
      <c r="A17" s="51"/>
      <c r="B17" s="15"/>
      <c r="C17" s="16"/>
      <c r="D17" s="37" t="s">
        <v>55</v>
      </c>
      <c r="E17" s="49"/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f>SUM($F$17:$L$17)</f>
        <v>0</v>
      </c>
    </row>
    <row r="18" spans="1:13" ht="9.75" customHeight="1">
      <c r="A18" s="51"/>
      <c r="B18" s="15"/>
      <c r="C18" s="18"/>
      <c r="D18" s="37" t="s">
        <v>18</v>
      </c>
      <c r="E18" s="49"/>
      <c r="F18" s="5">
        <v>13445</v>
      </c>
      <c r="G18" s="5">
        <v>49</v>
      </c>
      <c r="H18" s="5">
        <v>3654</v>
      </c>
      <c r="I18" s="5">
        <v>4248</v>
      </c>
      <c r="J18" s="5">
        <v>28503</v>
      </c>
      <c r="K18" s="5">
        <v>21897</v>
      </c>
      <c r="L18" s="5">
        <v>13723</v>
      </c>
      <c r="M18" s="5">
        <f>SUM($F$18:$L$18)</f>
        <v>85519</v>
      </c>
    </row>
    <row r="19" spans="1:13" ht="9.75" customHeight="1">
      <c r="A19" s="51"/>
      <c r="B19" s="15"/>
      <c r="C19" s="46" t="s">
        <v>56</v>
      </c>
      <c r="D19" s="47"/>
      <c r="E19" s="48"/>
      <c r="F19" s="5">
        <v>9991</v>
      </c>
      <c r="G19" s="5">
        <v>0</v>
      </c>
      <c r="H19" s="5">
        <v>0</v>
      </c>
      <c r="I19" s="5">
        <v>950</v>
      </c>
      <c r="J19" s="5">
        <v>7426</v>
      </c>
      <c r="K19" s="5">
        <v>7469</v>
      </c>
      <c r="L19" s="5">
        <v>2909</v>
      </c>
      <c r="M19" s="5">
        <f>SUM($F$19:$L$19)</f>
        <v>28745</v>
      </c>
    </row>
    <row r="20" spans="1:13" ht="9.75" customHeight="1">
      <c r="A20" s="51"/>
      <c r="B20" s="15"/>
      <c r="C20" s="16"/>
      <c r="D20" s="46" t="s">
        <v>57</v>
      </c>
      <c r="E20" s="48"/>
      <c r="F20" s="5">
        <v>9991</v>
      </c>
      <c r="G20" s="5">
        <v>0</v>
      </c>
      <c r="H20" s="5">
        <v>0</v>
      </c>
      <c r="I20" s="5">
        <v>950</v>
      </c>
      <c r="J20" s="5">
        <v>7426</v>
      </c>
      <c r="K20" s="5">
        <v>7469</v>
      </c>
      <c r="L20" s="5">
        <v>2909</v>
      </c>
      <c r="M20" s="5">
        <f>SUM($F$20:$L$20)</f>
        <v>28745</v>
      </c>
    </row>
    <row r="21" spans="1:13" ht="9.75" customHeight="1">
      <c r="A21" s="51"/>
      <c r="B21" s="15"/>
      <c r="C21" s="16"/>
      <c r="D21" s="16"/>
      <c r="E21" s="19" t="s">
        <v>58</v>
      </c>
      <c r="F21" s="5">
        <v>9991</v>
      </c>
      <c r="G21" s="5">
        <v>0</v>
      </c>
      <c r="H21" s="5">
        <v>0</v>
      </c>
      <c r="I21" s="5">
        <v>950</v>
      </c>
      <c r="J21" s="5">
        <v>7426</v>
      </c>
      <c r="K21" s="5">
        <v>7469</v>
      </c>
      <c r="L21" s="5">
        <v>2909</v>
      </c>
      <c r="M21" s="5">
        <f>SUM($F$21:$L$21)</f>
        <v>28745</v>
      </c>
    </row>
    <row r="22" spans="1:13" ht="9.75" customHeight="1">
      <c r="A22" s="51"/>
      <c r="B22" s="15"/>
      <c r="C22" s="16"/>
      <c r="D22" s="18"/>
      <c r="E22" s="19" t="s">
        <v>129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f>SUM($F$22:$L$22)</f>
        <v>0</v>
      </c>
    </row>
    <row r="23" spans="1:13" ht="9.75" customHeight="1">
      <c r="A23" s="51"/>
      <c r="B23" s="20"/>
      <c r="C23" s="18"/>
      <c r="D23" s="37" t="s">
        <v>18</v>
      </c>
      <c r="E23" s="49"/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f>SUM($F$23:$L$23)</f>
        <v>0</v>
      </c>
    </row>
    <row r="24" spans="1:13" ht="9.75" customHeight="1">
      <c r="A24" s="97"/>
      <c r="B24" s="37" t="s">
        <v>59</v>
      </c>
      <c r="C24" s="38"/>
      <c r="D24" s="38"/>
      <c r="E24" s="49"/>
      <c r="F24" s="5">
        <v>0</v>
      </c>
      <c r="G24" s="5">
        <v>757</v>
      </c>
      <c r="H24" s="5">
        <v>10656</v>
      </c>
      <c r="I24" s="5">
        <v>638</v>
      </c>
      <c r="J24" s="5">
        <v>7142</v>
      </c>
      <c r="K24" s="5">
        <v>20178</v>
      </c>
      <c r="L24" s="5">
        <v>5678</v>
      </c>
      <c r="M24" s="5">
        <f>SUM($F$24:$L$24)</f>
        <v>45049</v>
      </c>
    </row>
    <row r="25" spans="1:13" ht="9.75" customHeight="1">
      <c r="A25" s="102" t="s">
        <v>60</v>
      </c>
      <c r="B25" s="101" t="s">
        <v>61</v>
      </c>
      <c r="C25" s="101"/>
      <c r="D25" s="101"/>
      <c r="E25" s="105"/>
      <c r="F25" s="5">
        <v>174627</v>
      </c>
      <c r="G25" s="5">
        <v>60662</v>
      </c>
      <c r="H25" s="5">
        <v>217280</v>
      </c>
      <c r="I25" s="5">
        <v>16948</v>
      </c>
      <c r="J25" s="5">
        <v>88071</v>
      </c>
      <c r="K25" s="5">
        <v>66262</v>
      </c>
      <c r="L25" s="5">
        <v>10381</v>
      </c>
      <c r="M25" s="5">
        <f>SUM($F$25:$L$25)</f>
        <v>634231</v>
      </c>
    </row>
    <row r="26" spans="1:13" ht="9.75" customHeight="1">
      <c r="A26" s="103"/>
      <c r="B26" s="11"/>
      <c r="C26" s="100" t="s">
        <v>62</v>
      </c>
      <c r="D26" s="47"/>
      <c r="E26" s="48"/>
      <c r="F26" s="5">
        <v>63300</v>
      </c>
      <c r="G26" s="5">
        <v>13300</v>
      </c>
      <c r="H26" s="5">
        <v>64100</v>
      </c>
      <c r="I26" s="5">
        <v>7300</v>
      </c>
      <c r="J26" s="5">
        <v>28400</v>
      </c>
      <c r="K26" s="5">
        <v>30200</v>
      </c>
      <c r="L26" s="5">
        <v>0</v>
      </c>
      <c r="M26" s="5">
        <f>SUM($F$26:$L$26)</f>
        <v>206600</v>
      </c>
    </row>
    <row r="27" spans="1:13" ht="9.75" customHeight="1">
      <c r="A27" s="103"/>
      <c r="B27" s="11"/>
      <c r="C27" s="14"/>
      <c r="D27" s="37" t="s">
        <v>63</v>
      </c>
      <c r="E27" s="49"/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f>SUM($F$27:$L$27)</f>
        <v>0</v>
      </c>
    </row>
    <row r="28" spans="1:13" ht="9.75" customHeight="1">
      <c r="A28" s="103"/>
      <c r="B28" s="12"/>
      <c r="C28" s="74" t="s">
        <v>64</v>
      </c>
      <c r="D28" s="38"/>
      <c r="E28" s="49"/>
      <c r="F28" s="5">
        <v>14129</v>
      </c>
      <c r="G28" s="5">
        <v>12054</v>
      </c>
      <c r="H28" s="5">
        <v>16182</v>
      </c>
      <c r="I28" s="5">
        <v>0</v>
      </c>
      <c r="J28" s="5">
        <v>1114</v>
      </c>
      <c r="K28" s="5">
        <v>10545</v>
      </c>
      <c r="L28" s="5">
        <v>5316</v>
      </c>
      <c r="M28" s="5">
        <f>SUM($F$28:$L$28)</f>
        <v>59340</v>
      </c>
    </row>
    <row r="29" spans="1:13" ht="9.75" customHeight="1">
      <c r="A29" s="103"/>
      <c r="B29" s="12"/>
      <c r="C29" s="74" t="s">
        <v>65</v>
      </c>
      <c r="D29" s="38"/>
      <c r="E29" s="49"/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f>SUM($F$29:$L$29)</f>
        <v>0</v>
      </c>
    </row>
    <row r="30" spans="1:13" ht="9.75" customHeight="1">
      <c r="A30" s="103"/>
      <c r="B30" s="12"/>
      <c r="C30" s="74" t="s">
        <v>66</v>
      </c>
      <c r="D30" s="38"/>
      <c r="E30" s="49"/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f>SUM($F$30:$L$30)</f>
        <v>0</v>
      </c>
    </row>
    <row r="31" spans="1:13" ht="9.75" customHeight="1">
      <c r="A31" s="103"/>
      <c r="B31" s="15"/>
      <c r="C31" s="37" t="s">
        <v>17</v>
      </c>
      <c r="D31" s="38"/>
      <c r="E31" s="49"/>
      <c r="F31" s="5">
        <v>56094</v>
      </c>
      <c r="G31" s="5">
        <v>11395</v>
      </c>
      <c r="H31" s="5">
        <v>72605</v>
      </c>
      <c r="I31" s="5">
        <v>4931</v>
      </c>
      <c r="J31" s="5">
        <v>37012</v>
      </c>
      <c r="K31" s="5">
        <v>18525</v>
      </c>
      <c r="L31" s="5">
        <v>3151</v>
      </c>
      <c r="M31" s="5">
        <f>SUM($F$31:$L$31)</f>
        <v>203713</v>
      </c>
    </row>
    <row r="32" spans="1:13" ht="9.75" customHeight="1">
      <c r="A32" s="103"/>
      <c r="B32" s="15"/>
      <c r="C32" s="37" t="s">
        <v>50</v>
      </c>
      <c r="D32" s="38"/>
      <c r="E32" s="49"/>
      <c r="F32" s="5">
        <v>17805</v>
      </c>
      <c r="G32" s="5">
        <v>20147</v>
      </c>
      <c r="H32" s="5">
        <v>50523</v>
      </c>
      <c r="I32" s="5">
        <v>2200</v>
      </c>
      <c r="J32" s="5">
        <v>6836</v>
      </c>
      <c r="K32" s="5">
        <v>0</v>
      </c>
      <c r="L32" s="5">
        <v>800</v>
      </c>
      <c r="M32" s="5">
        <f>SUM($F$32:$L$32)</f>
        <v>98311</v>
      </c>
    </row>
    <row r="33" spans="1:13" ht="9.75" customHeight="1">
      <c r="A33" s="103"/>
      <c r="B33" s="15"/>
      <c r="C33" s="37" t="s">
        <v>67</v>
      </c>
      <c r="D33" s="38"/>
      <c r="E33" s="49"/>
      <c r="F33" s="5">
        <v>14027</v>
      </c>
      <c r="G33" s="5">
        <v>3766</v>
      </c>
      <c r="H33" s="5">
        <v>13870</v>
      </c>
      <c r="I33" s="5">
        <v>2517</v>
      </c>
      <c r="J33" s="5">
        <v>14709</v>
      </c>
      <c r="K33" s="5">
        <v>6992</v>
      </c>
      <c r="L33" s="5">
        <v>1114</v>
      </c>
      <c r="M33" s="5">
        <f>SUM($F$33:$L$33)</f>
        <v>56995</v>
      </c>
    </row>
    <row r="34" spans="1:13" ht="9.75" customHeight="1">
      <c r="A34" s="103"/>
      <c r="B34" s="20"/>
      <c r="C34" s="37" t="s">
        <v>18</v>
      </c>
      <c r="D34" s="38"/>
      <c r="E34" s="49"/>
      <c r="F34" s="5">
        <v>9272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f>SUM($F$34:$L$34)</f>
        <v>9272</v>
      </c>
    </row>
    <row r="35" spans="1:13" ht="9.75" customHeight="1">
      <c r="A35" s="103"/>
      <c r="B35" s="46" t="s">
        <v>68</v>
      </c>
      <c r="C35" s="47"/>
      <c r="D35" s="47"/>
      <c r="E35" s="48"/>
      <c r="F35" s="5">
        <v>174627</v>
      </c>
      <c r="G35" s="5">
        <v>56529</v>
      </c>
      <c r="H35" s="5">
        <v>219280</v>
      </c>
      <c r="I35" s="5">
        <v>17488</v>
      </c>
      <c r="J35" s="5">
        <v>95224</v>
      </c>
      <c r="K35" s="5">
        <v>84523</v>
      </c>
      <c r="L35" s="5">
        <v>16111</v>
      </c>
      <c r="M35" s="5">
        <f>SUM($F$35:$L$35)</f>
        <v>663782</v>
      </c>
    </row>
    <row r="36" spans="1:13" ht="9.75" customHeight="1">
      <c r="A36" s="103"/>
      <c r="B36" s="21"/>
      <c r="C36" s="46" t="s">
        <v>69</v>
      </c>
      <c r="D36" s="47"/>
      <c r="E36" s="48"/>
      <c r="F36" s="5">
        <v>158799</v>
      </c>
      <c r="G36" s="5">
        <v>56529</v>
      </c>
      <c r="H36" s="5">
        <v>219280</v>
      </c>
      <c r="I36" s="5">
        <v>17488</v>
      </c>
      <c r="J36" s="5">
        <v>88071</v>
      </c>
      <c r="K36" s="5">
        <v>66262</v>
      </c>
      <c r="L36" s="5">
        <v>9581</v>
      </c>
      <c r="M36" s="5">
        <f>SUM($F$36:$L$36)</f>
        <v>616010</v>
      </c>
    </row>
    <row r="37" spans="1:13" ht="9.75" customHeight="1">
      <c r="A37" s="103"/>
      <c r="B37" s="16"/>
      <c r="C37" s="16"/>
      <c r="D37" s="37" t="s">
        <v>54</v>
      </c>
      <c r="E37" s="49"/>
      <c r="F37" s="5">
        <v>7202</v>
      </c>
      <c r="G37" s="5">
        <v>5219</v>
      </c>
      <c r="H37" s="5">
        <v>1951</v>
      </c>
      <c r="I37" s="5">
        <v>0</v>
      </c>
      <c r="J37" s="5">
        <v>0</v>
      </c>
      <c r="K37" s="5">
        <v>8676</v>
      </c>
      <c r="L37" s="5">
        <v>0</v>
      </c>
      <c r="M37" s="5">
        <f>SUM($F$37:$L$37)</f>
        <v>23048</v>
      </c>
    </row>
    <row r="38" spans="1:13" ht="9.75" customHeight="1">
      <c r="A38" s="103"/>
      <c r="B38" s="16"/>
      <c r="C38" s="18"/>
      <c r="D38" s="37" t="s">
        <v>70</v>
      </c>
      <c r="E38" s="49"/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f>SUM($F$38:$L$38)</f>
        <v>0</v>
      </c>
    </row>
    <row r="39" spans="1:13" ht="9.75" customHeight="1">
      <c r="A39" s="103"/>
      <c r="B39" s="16"/>
      <c r="C39" s="46" t="s">
        <v>71</v>
      </c>
      <c r="D39" s="47"/>
      <c r="E39" s="48"/>
      <c r="F39" s="5">
        <v>15828</v>
      </c>
      <c r="G39" s="5">
        <v>0</v>
      </c>
      <c r="H39" s="5">
        <v>0</v>
      </c>
      <c r="I39" s="5">
        <v>0</v>
      </c>
      <c r="J39" s="5">
        <v>7153</v>
      </c>
      <c r="K39" s="5">
        <v>18261</v>
      </c>
      <c r="L39" s="5">
        <v>5730</v>
      </c>
      <c r="M39" s="5">
        <f>SUM($F$39:$L$39)</f>
        <v>46972</v>
      </c>
    </row>
    <row r="40" spans="1:13" ht="9.75" customHeight="1">
      <c r="A40" s="103"/>
      <c r="B40" s="16"/>
      <c r="C40" s="16"/>
      <c r="D40" s="37" t="s">
        <v>72</v>
      </c>
      <c r="E40" s="49"/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f>SUM($F$40:$L$40)</f>
        <v>0</v>
      </c>
    </row>
    <row r="41" spans="1:13" ht="9.75" customHeight="1">
      <c r="A41" s="103"/>
      <c r="B41" s="16"/>
      <c r="C41" s="18"/>
      <c r="D41" s="37" t="s">
        <v>73</v>
      </c>
      <c r="E41" s="49"/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f>SUM($F$41:$L$41)</f>
        <v>0</v>
      </c>
    </row>
    <row r="42" spans="1:13" ht="9.75" customHeight="1">
      <c r="A42" s="103"/>
      <c r="B42" s="16"/>
      <c r="C42" s="37" t="s">
        <v>74</v>
      </c>
      <c r="D42" s="38"/>
      <c r="E42" s="49"/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f>SUM($F$42:$L$42)</f>
        <v>0</v>
      </c>
    </row>
    <row r="43" spans="1:13" ht="9.75" customHeight="1">
      <c r="A43" s="103"/>
      <c r="B43" s="16"/>
      <c r="C43" s="37" t="s">
        <v>75</v>
      </c>
      <c r="D43" s="38"/>
      <c r="E43" s="49"/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f>SUM($F$43:$L$43)</f>
        <v>0</v>
      </c>
    </row>
    <row r="44" spans="1:13" ht="9.75" customHeight="1">
      <c r="A44" s="103"/>
      <c r="B44" s="18"/>
      <c r="C44" s="37" t="s">
        <v>18</v>
      </c>
      <c r="D44" s="38"/>
      <c r="E44" s="49"/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800</v>
      </c>
      <c r="M44" s="5">
        <f>SUM($F$44:$L$44)</f>
        <v>800</v>
      </c>
    </row>
    <row r="45" spans="1:13" ht="9.75" customHeight="1">
      <c r="A45" s="104"/>
      <c r="B45" s="38" t="s">
        <v>76</v>
      </c>
      <c r="C45" s="38"/>
      <c r="D45" s="38"/>
      <c r="E45" s="49"/>
      <c r="F45" s="26">
        <v>0</v>
      </c>
      <c r="G45" s="26">
        <v>4133</v>
      </c>
      <c r="H45" s="26">
        <v>-2000</v>
      </c>
      <c r="I45" s="26">
        <v>-540</v>
      </c>
      <c r="J45" s="26">
        <v>-7153</v>
      </c>
      <c r="K45" s="26">
        <v>-18261</v>
      </c>
      <c r="L45" s="26">
        <v>-5730</v>
      </c>
      <c r="M45" s="26">
        <f>SUM($F$45:$L$45)</f>
        <v>-29551</v>
      </c>
    </row>
    <row r="46" spans="1:13" ht="9.75" customHeight="1">
      <c r="A46" s="80" t="s">
        <v>77</v>
      </c>
      <c r="B46" s="38"/>
      <c r="C46" s="38"/>
      <c r="D46" s="38"/>
      <c r="E46" s="49"/>
      <c r="F46" s="26">
        <v>0</v>
      </c>
      <c r="G46" s="26">
        <v>4890</v>
      </c>
      <c r="H46" s="26">
        <v>8656</v>
      </c>
      <c r="I46" s="26">
        <v>98</v>
      </c>
      <c r="J46" s="26">
        <v>-11</v>
      </c>
      <c r="K46" s="26">
        <v>1917</v>
      </c>
      <c r="L46" s="26">
        <v>-52</v>
      </c>
      <c r="M46" s="26">
        <f>SUM($F$46:$L$46)</f>
        <v>15498</v>
      </c>
    </row>
    <row r="47" spans="1:13" ht="9.75" customHeight="1">
      <c r="A47" s="80" t="s">
        <v>78</v>
      </c>
      <c r="B47" s="38"/>
      <c r="C47" s="38"/>
      <c r="D47" s="38"/>
      <c r="E47" s="49"/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f>SUM($F$47:$L$47)</f>
        <v>0</v>
      </c>
    </row>
    <row r="48" spans="1:13" ht="9.75" customHeight="1">
      <c r="A48" s="79" t="s">
        <v>79</v>
      </c>
      <c r="B48" s="47"/>
      <c r="C48" s="47"/>
      <c r="D48" s="47"/>
      <c r="E48" s="48"/>
      <c r="F48" s="5">
        <v>27648</v>
      </c>
      <c r="G48" s="5">
        <v>0</v>
      </c>
      <c r="H48" s="5">
        <v>0</v>
      </c>
      <c r="I48" s="5">
        <v>697</v>
      </c>
      <c r="J48" s="5">
        <v>628</v>
      </c>
      <c r="K48" s="5">
        <v>3546</v>
      </c>
      <c r="L48" s="5">
        <v>1090</v>
      </c>
      <c r="M48" s="5">
        <f>SUM($F$48:$L$48)</f>
        <v>33609</v>
      </c>
    </row>
    <row r="49" spans="1:13" ht="9.75" customHeight="1">
      <c r="A49" s="22"/>
      <c r="B49" s="88" t="s">
        <v>80</v>
      </c>
      <c r="C49" s="81"/>
      <c r="D49" s="81"/>
      <c r="E49" s="82"/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f>SUM($F$49:$L$49)</f>
        <v>0</v>
      </c>
    </row>
    <row r="50" spans="1:13" ht="9.75" customHeight="1">
      <c r="A50" s="80" t="s">
        <v>81</v>
      </c>
      <c r="B50" s="38"/>
      <c r="C50" s="38"/>
      <c r="D50" s="38"/>
      <c r="E50" s="49"/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f>SUM($F$50:$L$50)</f>
        <v>0</v>
      </c>
    </row>
    <row r="51" spans="1:13" ht="9.75" customHeight="1">
      <c r="A51" s="80" t="s">
        <v>82</v>
      </c>
      <c r="B51" s="94"/>
      <c r="C51" s="94"/>
      <c r="D51" s="94"/>
      <c r="E51" s="95"/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f>SUM($F$51:$L$51)</f>
        <v>0</v>
      </c>
    </row>
    <row r="52" spans="1:13" ht="9.75" customHeight="1">
      <c r="A52" s="80" t="s">
        <v>83</v>
      </c>
      <c r="B52" s="94"/>
      <c r="C52" s="94"/>
      <c r="D52" s="94"/>
      <c r="E52" s="95"/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f>SUM($F$52:$L$52)</f>
        <v>0</v>
      </c>
    </row>
    <row r="53" spans="1:13" ht="9.75" customHeight="1">
      <c r="A53" s="80" t="s">
        <v>84</v>
      </c>
      <c r="B53" s="38"/>
      <c r="C53" s="38"/>
      <c r="D53" s="38"/>
      <c r="E53" s="49"/>
      <c r="F53" s="5">
        <v>27648</v>
      </c>
      <c r="G53" s="5">
        <v>4890</v>
      </c>
      <c r="H53" s="5">
        <v>8656</v>
      </c>
      <c r="I53" s="5">
        <v>795</v>
      </c>
      <c r="J53" s="5">
        <v>617</v>
      </c>
      <c r="K53" s="5">
        <v>5463</v>
      </c>
      <c r="L53" s="5">
        <v>1038</v>
      </c>
      <c r="M53" s="5">
        <f>SUM($F$53:$L$53)</f>
        <v>49107</v>
      </c>
    </row>
    <row r="54" spans="1:13" ht="9.75" customHeight="1">
      <c r="A54" s="79" t="s">
        <v>85</v>
      </c>
      <c r="B54" s="47"/>
      <c r="C54" s="47"/>
      <c r="D54" s="47"/>
      <c r="E54" s="48"/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f>SUM($F$54:$L$54)</f>
        <v>0</v>
      </c>
    </row>
    <row r="55" spans="1:13" ht="9.75" customHeight="1">
      <c r="A55" s="23"/>
      <c r="B55" s="37" t="s">
        <v>86</v>
      </c>
      <c r="C55" s="81"/>
      <c r="D55" s="81"/>
      <c r="E55" s="82"/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f>SUM($F$55:$L$55)</f>
        <v>0</v>
      </c>
    </row>
    <row r="56" spans="1:13" ht="9.75" customHeight="1">
      <c r="A56" s="23"/>
      <c r="B56" s="37" t="s">
        <v>62</v>
      </c>
      <c r="C56" s="81"/>
      <c r="D56" s="81"/>
      <c r="E56" s="82"/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f>SUM($F$56:$L$56)</f>
        <v>0</v>
      </c>
    </row>
    <row r="57" spans="1:13" ht="9.75" customHeight="1">
      <c r="A57" s="22"/>
      <c r="B57" s="37" t="s">
        <v>18</v>
      </c>
      <c r="C57" s="81"/>
      <c r="D57" s="81"/>
      <c r="E57" s="82"/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f>SUM($F$57:$L$57)</f>
        <v>0</v>
      </c>
    </row>
    <row r="58" spans="1:13" ht="9.75" customHeight="1">
      <c r="A58" s="80" t="s">
        <v>87</v>
      </c>
      <c r="B58" s="38"/>
      <c r="C58" s="38"/>
      <c r="D58" s="38"/>
      <c r="E58" s="49"/>
      <c r="F58" s="5">
        <v>27648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f>SUM($F$58:$L$58)</f>
        <v>27648</v>
      </c>
    </row>
    <row r="59" spans="1:13" ht="9.75" customHeight="1">
      <c r="A59" s="89" t="s">
        <v>88</v>
      </c>
      <c r="B59" s="90"/>
      <c r="C59" s="90"/>
      <c r="D59" s="91"/>
      <c r="E59" s="19" t="s">
        <v>89</v>
      </c>
      <c r="F59" s="5">
        <v>0</v>
      </c>
      <c r="G59" s="5">
        <v>4890</v>
      </c>
      <c r="H59" s="5">
        <v>8656</v>
      </c>
      <c r="I59" s="5">
        <v>795</v>
      </c>
      <c r="J59" s="5">
        <v>617</v>
      </c>
      <c r="K59" s="5">
        <v>5463</v>
      </c>
      <c r="L59" s="5">
        <v>1038</v>
      </c>
      <c r="M59" s="5">
        <f>SUM($F$59:$L$59)</f>
        <v>21459</v>
      </c>
    </row>
    <row r="60" spans="1:13" ht="9.75" customHeight="1">
      <c r="A60" s="92"/>
      <c r="B60" s="56"/>
      <c r="C60" s="56"/>
      <c r="D60" s="93"/>
      <c r="E60" s="19" t="s">
        <v>123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f>SUM($F$60:$L$60)</f>
        <v>0</v>
      </c>
    </row>
    <row r="61" spans="1:13" ht="9.75" customHeight="1">
      <c r="A61" s="80" t="s">
        <v>133</v>
      </c>
      <c r="B61" s="94"/>
      <c r="C61" s="94"/>
      <c r="D61" s="94"/>
      <c r="E61" s="95"/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f>SUM($F$61:$L$61)</f>
        <v>0</v>
      </c>
    </row>
    <row r="62" spans="1:13" ht="9.75" customHeight="1">
      <c r="A62" s="83" t="s">
        <v>90</v>
      </c>
      <c r="B62" s="41"/>
      <c r="C62" s="41" t="s">
        <v>62</v>
      </c>
      <c r="D62" s="86" t="s">
        <v>124</v>
      </c>
      <c r="E62" s="87"/>
      <c r="F62" s="30">
        <v>63300</v>
      </c>
      <c r="G62" s="30">
        <v>0</v>
      </c>
      <c r="H62" s="30">
        <v>64100</v>
      </c>
      <c r="I62" s="30">
        <v>7300</v>
      </c>
      <c r="J62" s="30">
        <v>28400</v>
      </c>
      <c r="K62" s="30">
        <v>30200</v>
      </c>
      <c r="L62" s="30">
        <v>0</v>
      </c>
      <c r="M62" s="5">
        <f>SUM($F$62:$L$62)</f>
        <v>193300</v>
      </c>
    </row>
    <row r="63" spans="1:13" ht="9.75" customHeight="1">
      <c r="A63" s="84"/>
      <c r="B63" s="85"/>
      <c r="C63" s="85"/>
      <c r="D63" s="37" t="s">
        <v>125</v>
      </c>
      <c r="E63" s="49"/>
      <c r="F63" s="5">
        <v>0</v>
      </c>
      <c r="G63" s="5">
        <v>13300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f>SUM($F$63:$L$63)</f>
        <v>13300</v>
      </c>
    </row>
    <row r="64" spans="1:13" ht="9.75" customHeight="1">
      <c r="A64" s="84"/>
      <c r="B64" s="85"/>
      <c r="C64" s="85"/>
      <c r="D64" s="36" t="s">
        <v>18</v>
      </c>
      <c r="E64" s="75"/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f>SUM($F$64:$L$64)</f>
        <v>0</v>
      </c>
    </row>
    <row r="65" spans="1:13" ht="9.75" customHeight="1">
      <c r="A65" s="84"/>
      <c r="B65" s="85"/>
      <c r="C65" s="36" t="s">
        <v>17</v>
      </c>
      <c r="D65" s="36"/>
      <c r="E65" s="75"/>
      <c r="F65" s="5">
        <v>56094</v>
      </c>
      <c r="G65" s="5">
        <v>11395</v>
      </c>
      <c r="H65" s="5">
        <v>72605</v>
      </c>
      <c r="I65" s="5">
        <v>4931</v>
      </c>
      <c r="J65" s="5">
        <v>37012</v>
      </c>
      <c r="K65" s="5">
        <v>18525</v>
      </c>
      <c r="L65" s="5">
        <v>3151</v>
      </c>
      <c r="M65" s="5">
        <f>SUM($F$65:$L$65)</f>
        <v>203713</v>
      </c>
    </row>
    <row r="66" spans="1:13" ht="9.75" customHeight="1">
      <c r="A66" s="84"/>
      <c r="B66" s="85"/>
      <c r="C66" s="36" t="s">
        <v>50</v>
      </c>
      <c r="D66" s="36"/>
      <c r="E66" s="75"/>
      <c r="F66" s="5">
        <v>17805</v>
      </c>
      <c r="G66" s="5">
        <v>20147</v>
      </c>
      <c r="H66" s="5">
        <v>50523</v>
      </c>
      <c r="I66" s="5">
        <v>2200</v>
      </c>
      <c r="J66" s="5">
        <v>6836</v>
      </c>
      <c r="K66" s="5">
        <v>0</v>
      </c>
      <c r="L66" s="5">
        <v>0</v>
      </c>
      <c r="M66" s="5">
        <f>SUM($F$66:$L$66)</f>
        <v>97511</v>
      </c>
    </row>
    <row r="67" spans="1:13" ht="9.75" customHeight="1">
      <c r="A67" s="84"/>
      <c r="B67" s="85"/>
      <c r="C67" s="36" t="s">
        <v>67</v>
      </c>
      <c r="D67" s="36"/>
      <c r="E67" s="75"/>
      <c r="F67" s="5">
        <v>14027</v>
      </c>
      <c r="G67" s="5">
        <v>3766</v>
      </c>
      <c r="H67" s="5">
        <v>13870</v>
      </c>
      <c r="I67" s="5">
        <v>2517</v>
      </c>
      <c r="J67" s="5">
        <v>14709</v>
      </c>
      <c r="K67" s="5">
        <v>6992</v>
      </c>
      <c r="L67" s="5">
        <v>1114</v>
      </c>
      <c r="M67" s="5">
        <f>SUM($F$67:$L$67)</f>
        <v>56995</v>
      </c>
    </row>
    <row r="68" spans="1:13" ht="9.75" customHeight="1">
      <c r="A68" s="84"/>
      <c r="B68" s="85"/>
      <c r="C68" s="36" t="s">
        <v>51</v>
      </c>
      <c r="D68" s="36"/>
      <c r="E68" s="75"/>
      <c r="F68" s="5">
        <v>7573</v>
      </c>
      <c r="G68" s="5">
        <v>7921</v>
      </c>
      <c r="H68" s="5">
        <v>16182</v>
      </c>
      <c r="I68" s="5">
        <v>0</v>
      </c>
      <c r="J68" s="5">
        <v>1114</v>
      </c>
      <c r="K68" s="5">
        <v>10545</v>
      </c>
      <c r="L68" s="5">
        <v>5316</v>
      </c>
      <c r="M68" s="5">
        <f>SUM($F$68:$L$68)</f>
        <v>48651</v>
      </c>
    </row>
    <row r="69" spans="1:13" ht="9.75" customHeight="1">
      <c r="A69" s="84"/>
      <c r="B69" s="85"/>
      <c r="C69" s="36" t="s">
        <v>18</v>
      </c>
      <c r="D69" s="36"/>
      <c r="E69" s="75"/>
      <c r="F69" s="5">
        <v>0</v>
      </c>
      <c r="G69" s="5">
        <v>0</v>
      </c>
      <c r="H69" s="5">
        <v>2000</v>
      </c>
      <c r="I69" s="5">
        <v>540</v>
      </c>
      <c r="J69" s="5">
        <v>0</v>
      </c>
      <c r="K69" s="5">
        <v>0</v>
      </c>
      <c r="L69" s="5">
        <v>0</v>
      </c>
      <c r="M69" s="5">
        <f>SUM($F$69:$L$69)</f>
        <v>2540</v>
      </c>
    </row>
    <row r="70" spans="1:13" ht="9.75" customHeight="1">
      <c r="A70" s="79" t="s">
        <v>126</v>
      </c>
      <c r="B70" s="47"/>
      <c r="C70" s="47"/>
      <c r="D70" s="47"/>
      <c r="E70" s="48"/>
      <c r="F70" s="5">
        <v>565192</v>
      </c>
      <c r="G70" s="5">
        <v>13300</v>
      </c>
      <c r="H70" s="5">
        <v>64100</v>
      </c>
      <c r="I70" s="5">
        <v>56900</v>
      </c>
      <c r="J70" s="5">
        <v>391923</v>
      </c>
      <c r="K70" s="5">
        <v>451375</v>
      </c>
      <c r="L70" s="5">
        <v>145995</v>
      </c>
      <c r="M70" s="5">
        <f>SUM($F$70:$L$70)</f>
        <v>1688785</v>
      </c>
    </row>
    <row r="71" spans="1:13" ht="9.75" customHeight="1">
      <c r="A71" s="80" t="s">
        <v>91</v>
      </c>
      <c r="B71" s="38"/>
      <c r="C71" s="38"/>
      <c r="D71" s="38"/>
      <c r="E71" s="49"/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f>SUM($F$71:$L$71)</f>
        <v>0</v>
      </c>
    </row>
    <row r="72" spans="1:13" ht="9.75" customHeight="1">
      <c r="A72" s="79" t="s">
        <v>51</v>
      </c>
      <c r="B72" s="47"/>
      <c r="C72" s="47"/>
      <c r="D72" s="47"/>
      <c r="E72" s="48"/>
      <c r="F72" s="5">
        <v>23549</v>
      </c>
      <c r="G72" s="5">
        <v>12054</v>
      </c>
      <c r="H72" s="5">
        <v>33293</v>
      </c>
      <c r="I72" s="5">
        <v>598</v>
      </c>
      <c r="J72" s="5">
        <v>29778</v>
      </c>
      <c r="K72" s="5">
        <v>37000</v>
      </c>
      <c r="L72" s="5">
        <v>13593</v>
      </c>
      <c r="M72" s="5">
        <f>SUM($F$72:$L$72)</f>
        <v>149865</v>
      </c>
    </row>
    <row r="73" spans="1:13" ht="9.75" customHeight="1">
      <c r="A73" s="23"/>
      <c r="B73" s="46" t="s">
        <v>92</v>
      </c>
      <c r="C73" s="47"/>
      <c r="D73" s="47"/>
      <c r="E73" s="48"/>
      <c r="F73" s="5">
        <v>9420</v>
      </c>
      <c r="G73" s="5">
        <v>0</v>
      </c>
      <c r="H73" s="5">
        <v>17111</v>
      </c>
      <c r="I73" s="5">
        <v>598</v>
      </c>
      <c r="J73" s="5">
        <v>28664</v>
      </c>
      <c r="K73" s="5">
        <v>26455</v>
      </c>
      <c r="L73" s="5">
        <v>8277</v>
      </c>
      <c r="M73" s="5">
        <f>SUM($F$73:$L$73)</f>
        <v>90525</v>
      </c>
    </row>
    <row r="74" spans="1:13" ht="9.75" customHeight="1">
      <c r="A74" s="23"/>
      <c r="B74" s="16"/>
      <c r="C74" s="37" t="s">
        <v>93</v>
      </c>
      <c r="D74" s="38"/>
      <c r="E74" s="49"/>
      <c r="F74" s="5">
        <v>0</v>
      </c>
      <c r="G74" s="5">
        <v>0</v>
      </c>
      <c r="H74" s="5">
        <v>17111</v>
      </c>
      <c r="I74" s="5">
        <v>0</v>
      </c>
      <c r="J74" s="5">
        <v>14579</v>
      </c>
      <c r="K74" s="5">
        <v>5789</v>
      </c>
      <c r="L74" s="5">
        <v>0</v>
      </c>
      <c r="M74" s="5">
        <f>SUM($F$74:$L$74)</f>
        <v>37479</v>
      </c>
    </row>
    <row r="75" spans="1:13" ht="9.75" customHeight="1">
      <c r="A75" s="23"/>
      <c r="B75" s="18"/>
      <c r="C75" s="37" t="s">
        <v>94</v>
      </c>
      <c r="D75" s="38"/>
      <c r="E75" s="49"/>
      <c r="F75" s="5">
        <v>9420</v>
      </c>
      <c r="G75" s="5">
        <v>0</v>
      </c>
      <c r="H75" s="5">
        <v>0</v>
      </c>
      <c r="I75" s="5">
        <v>598</v>
      </c>
      <c r="J75" s="5">
        <v>14085</v>
      </c>
      <c r="K75" s="5">
        <v>20666</v>
      </c>
      <c r="L75" s="5">
        <v>8277</v>
      </c>
      <c r="M75" s="5">
        <f>SUM($F$75:$L$75)</f>
        <v>53046</v>
      </c>
    </row>
    <row r="76" spans="1:13" ht="9.75" customHeight="1">
      <c r="A76" s="23"/>
      <c r="B76" s="46" t="s">
        <v>95</v>
      </c>
      <c r="C76" s="47"/>
      <c r="D76" s="47"/>
      <c r="E76" s="48"/>
      <c r="F76" s="5">
        <v>14129</v>
      </c>
      <c r="G76" s="5">
        <v>12054</v>
      </c>
      <c r="H76" s="5">
        <v>16182</v>
      </c>
      <c r="I76" s="5">
        <v>0</v>
      </c>
      <c r="J76" s="5">
        <v>1114</v>
      </c>
      <c r="K76" s="5">
        <v>10545</v>
      </c>
      <c r="L76" s="5">
        <v>5316</v>
      </c>
      <c r="M76" s="5">
        <f>SUM($F$76:$L$76)</f>
        <v>59340</v>
      </c>
    </row>
    <row r="77" spans="1:13" ht="9.75" customHeight="1">
      <c r="A77" s="23"/>
      <c r="B77" s="16"/>
      <c r="C77" s="37" t="s">
        <v>93</v>
      </c>
      <c r="D77" s="38"/>
      <c r="E77" s="49"/>
      <c r="F77" s="5">
        <v>0</v>
      </c>
      <c r="G77" s="5">
        <v>0</v>
      </c>
      <c r="H77" s="5">
        <v>16182</v>
      </c>
      <c r="I77" s="5">
        <v>0</v>
      </c>
      <c r="J77" s="5">
        <v>0</v>
      </c>
      <c r="K77" s="5">
        <v>0</v>
      </c>
      <c r="L77" s="5">
        <v>0</v>
      </c>
      <c r="M77" s="5">
        <f>SUM($F$77:$L$77)</f>
        <v>16182</v>
      </c>
    </row>
    <row r="78" spans="1:13" ht="9.75" customHeight="1">
      <c r="A78" s="28"/>
      <c r="B78" s="24"/>
      <c r="C78" s="76" t="s">
        <v>94</v>
      </c>
      <c r="D78" s="77"/>
      <c r="E78" s="78"/>
      <c r="F78" s="8">
        <v>14129</v>
      </c>
      <c r="G78" s="8">
        <v>12054</v>
      </c>
      <c r="H78" s="8">
        <v>0</v>
      </c>
      <c r="I78" s="8">
        <v>0</v>
      </c>
      <c r="J78" s="8">
        <v>1114</v>
      </c>
      <c r="K78" s="8">
        <v>10545</v>
      </c>
      <c r="L78" s="8">
        <v>5316</v>
      </c>
      <c r="M78" s="8">
        <f>SUM($F$78:$L$78)</f>
        <v>43158</v>
      </c>
    </row>
  </sheetData>
  <sheetProtection/>
  <mergeCells count="78">
    <mergeCell ref="A61:E61"/>
    <mergeCell ref="D10:E10"/>
    <mergeCell ref="D5:E5"/>
    <mergeCell ref="D6:E6"/>
    <mergeCell ref="D7:E7"/>
    <mergeCell ref="D8:E8"/>
    <mergeCell ref="C9:E9"/>
    <mergeCell ref="D38:E38"/>
    <mergeCell ref="A25:A45"/>
    <mergeCell ref="B25:E25"/>
    <mergeCell ref="C26:E26"/>
    <mergeCell ref="D27:E27"/>
    <mergeCell ref="C28:E28"/>
    <mergeCell ref="C29:E29"/>
    <mergeCell ref="C30:E30"/>
    <mergeCell ref="C31:E31"/>
    <mergeCell ref="A1:E2"/>
    <mergeCell ref="B24:E24"/>
    <mergeCell ref="D11:E11"/>
    <mergeCell ref="D12:E12"/>
    <mergeCell ref="D13:E13"/>
    <mergeCell ref="B14:E14"/>
    <mergeCell ref="C15:E15"/>
    <mergeCell ref="D16:E16"/>
    <mergeCell ref="D17:E17"/>
    <mergeCell ref="D18:E18"/>
    <mergeCell ref="C19:E19"/>
    <mergeCell ref="D20:E20"/>
    <mergeCell ref="D23:E23"/>
    <mergeCell ref="A3:A24"/>
    <mergeCell ref="B3:E3"/>
    <mergeCell ref="C4:E4"/>
    <mergeCell ref="C32:E32"/>
    <mergeCell ref="C33:E33"/>
    <mergeCell ref="C34:E34"/>
    <mergeCell ref="B35:E35"/>
    <mergeCell ref="C36:E36"/>
    <mergeCell ref="D37:E37"/>
    <mergeCell ref="A50:E50"/>
    <mergeCell ref="C39:E39"/>
    <mergeCell ref="D40:E40"/>
    <mergeCell ref="D41:E41"/>
    <mergeCell ref="C42:E42"/>
    <mergeCell ref="C43:E43"/>
    <mergeCell ref="C44:E44"/>
    <mergeCell ref="B45:E45"/>
    <mergeCell ref="A46:E46"/>
    <mergeCell ref="A47:E47"/>
    <mergeCell ref="A48:E48"/>
    <mergeCell ref="B49:E49"/>
    <mergeCell ref="B57:E57"/>
    <mergeCell ref="A58:E58"/>
    <mergeCell ref="A59:D60"/>
    <mergeCell ref="A51:E51"/>
    <mergeCell ref="A52:E52"/>
    <mergeCell ref="A53:E53"/>
    <mergeCell ref="A54:E54"/>
    <mergeCell ref="B55:E55"/>
    <mergeCell ref="B56:E56"/>
    <mergeCell ref="A62:B69"/>
    <mergeCell ref="C62:C64"/>
    <mergeCell ref="D62:E62"/>
    <mergeCell ref="D63:E63"/>
    <mergeCell ref="D64:E64"/>
    <mergeCell ref="C65:E65"/>
    <mergeCell ref="C66:E66"/>
    <mergeCell ref="C67:E67"/>
    <mergeCell ref="C68:E68"/>
    <mergeCell ref="C69:E69"/>
    <mergeCell ref="C75:E75"/>
    <mergeCell ref="B76:E76"/>
    <mergeCell ref="C77:E77"/>
    <mergeCell ref="C78:E78"/>
    <mergeCell ref="A70:E70"/>
    <mergeCell ref="A71:E71"/>
    <mergeCell ref="A72:E72"/>
    <mergeCell ref="B73:E73"/>
    <mergeCell ref="C74:E74"/>
  </mergeCells>
  <conditionalFormatting sqref="F3:M78">
    <cfRule type="cellIs" priority="8" dxfId="3" operator="equal" stopIfTrue="1">
      <formula>0</formula>
    </cfRule>
  </conditionalFormatting>
  <printOptions/>
  <pageMargins left="0.7874015748031497" right="0.7874015748031497" top="1.062992125984252" bottom="0.5905511811023623" header="0.5118110236220472" footer="0.5118110236220472"/>
  <pageSetup firstPageNumber="197" useFirstPageNumber="1" horizontalDpi="600" verticalDpi="600" orientation="portrait" paperSize="9" r:id="rId1"/>
  <headerFooter>
    <oddHeader>&amp;L&amp;"ＭＳ ゴシック,標準"Ⅳ　平成24年度地方公営企業事業別決算状況
　２　法非適用事業
　　（１）下水道事業（特排）&amp;R&amp;"ＭＳ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2014-01-31T04:31:21Z</cp:lastPrinted>
  <dcterms:created xsi:type="dcterms:W3CDTF">2012-10-11T04:26:34Z</dcterms:created>
  <dcterms:modified xsi:type="dcterms:W3CDTF">2014-02-03T05:46:54Z</dcterms:modified>
  <cp:category/>
  <cp:version/>
  <cp:contentType/>
  <cp:contentStatus/>
</cp:coreProperties>
</file>