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1(4)第2表税目別収入済額" sheetId="1" r:id="rId1"/>
  </sheets>
  <externalReferences>
    <externalReference r:id="rId4"/>
    <externalReference r:id="rId5"/>
    <externalReference r:id="rId6"/>
  </externalReferences>
  <definedNames>
    <definedName name="_xlnm.Print_Area" localSheetId="0">'1(4)第2表税目別収入済額'!$A$1:$K$85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<sst xmlns="http://schemas.openxmlformats.org/spreadsheetml/2006/main" count="105" uniqueCount="78">
  <si>
    <t>（単位：千円）</t>
  </si>
  <si>
    <t>市町村名</t>
  </si>
  <si>
    <t>さいたま市</t>
  </si>
  <si>
    <t>川越市</t>
  </si>
  <si>
    <t>熊谷市</t>
  </si>
  <si>
    <t>行田市</t>
  </si>
  <si>
    <t>秩父市</t>
  </si>
  <si>
    <t>所沢市</t>
  </si>
  <si>
    <t>飯能市</t>
  </si>
  <si>
    <t>加須市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</si>
  <si>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</si>
  <si>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</si>
  <si>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</si>
  <si>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</si>
  <si>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</si>
  <si>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</si>
  <si>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</si>
  <si>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</si>
  <si>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</si>
  <si>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</si>
  <si>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</si>
  <si>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</si>
  <si>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</si>
  <si>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</si>
  <si>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</si>
  <si>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</si>
  <si>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</si>
  <si>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</si>
  <si>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</si>
  <si>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</si>
  <si>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</si>
  <si>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</si>
  <si>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</si>
  <si>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鶴ヶ島市</t>
  </si>
  <si>
    <t>日高市</t>
  </si>
  <si>
    <t>吉川市</t>
  </si>
  <si>
    <t>ふじみ野市</t>
  </si>
  <si>
    <t>伊奈町</t>
  </si>
  <si>
    <t>毛呂山町</t>
  </si>
  <si>
    <t>越生町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</si>
  <si>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</si>
  <si>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</si>
  <si>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</si>
  <si>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</si>
  <si>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</si>
  <si>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</si>
  <si>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</si>
  <si>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</si>
  <si>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</si>
  <si>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</si>
  <si>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</si>
  <si>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</si>
  <si>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</si>
  <si>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</si>
  <si>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</si>
  <si>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</si>
  <si>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</si>
  <si>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税目</t>
  </si>
  <si>
    <t>個人市町村民税</t>
  </si>
  <si>
    <t>法人市町村民税</t>
  </si>
  <si>
    <t>固定資産税</t>
  </si>
  <si>
    <t>その他</t>
  </si>
  <si>
    <t>合計</t>
  </si>
  <si>
    <t>税額</t>
  </si>
  <si>
    <t>構成比
％</t>
  </si>
  <si>
    <t>川口市</t>
  </si>
  <si>
    <t>本庄市</t>
  </si>
  <si>
    <t>蕨市</t>
  </si>
  <si>
    <t>幸手市</t>
  </si>
  <si>
    <t>市　　計</t>
  </si>
  <si>
    <t xml:space="preserve"> 資料　「地方財政状況調」第６表</t>
  </si>
  <si>
    <t>三芳町</t>
  </si>
  <si>
    <t>滑川町</t>
  </si>
  <si>
    <t>皆野町</t>
  </si>
  <si>
    <t>町村計</t>
  </si>
  <si>
    <t>県　　計</t>
  </si>
  <si>
    <t>白岡市</t>
  </si>
  <si>
    <t>　第２表　税目別収入済額（平成24年度）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</si>
</sst>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1" fontId="5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38" fontId="7" fillId="0" borderId="10" xfId="48" applyFont="1" applyBorder="1" applyAlignment="1">
      <alignment vertical="center"/>
    </xf>
    <xf numFmtId="180" fontId="7" fillId="0" borderId="1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180" fontId="7" fillId="0" borderId="11" xfId="48" applyNumberFormat="1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180" fontId="7" fillId="0" borderId="12" xfId="48" applyNumberFormat="1" applyFont="1" applyBorder="1" applyAlignment="1">
      <alignment vertical="center"/>
    </xf>
    <xf numFmtId="49" fontId="7" fillId="0" borderId="0" xfId="61" applyNumberFormat="1" applyFont="1">
      <alignment vertical="center"/>
      <protection/>
    </xf>
    <xf numFmtId="38" fontId="7" fillId="0" borderId="0" xfId="48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60" applyFont="1" applyBorder="1" applyAlignment="1">
      <alignment horizontal="right" vertical="center"/>
      <protection/>
    </xf>
    <xf numFmtId="0" fontId="7" fillId="0" borderId="14" xfId="60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distributed" vertical="center"/>
    </xf>
    <xf numFmtId="180" fontId="7" fillId="0" borderId="16" xfId="48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80" fontId="7" fillId="0" borderId="17" xfId="48" applyNumberFormat="1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180" fontId="7" fillId="0" borderId="19" xfId="48" applyNumberFormat="1" applyFont="1" applyBorder="1" applyAlignment="1">
      <alignment vertical="center"/>
    </xf>
    <xf numFmtId="0" fontId="7" fillId="0" borderId="20" xfId="60" applyFont="1" applyBorder="1" applyAlignment="1">
      <alignment horizontal="left" vertical="center"/>
      <protection/>
    </xf>
    <xf numFmtId="180" fontId="7" fillId="0" borderId="21" xfId="48" applyNumberFormat="1" applyFont="1" applyBorder="1" applyAlignment="1">
      <alignment vertical="center"/>
    </xf>
    <xf numFmtId="180" fontId="7" fillId="0" borderId="22" xfId="48" applyNumberFormat="1" applyFont="1" applyBorder="1" applyAlignment="1">
      <alignment vertical="center"/>
    </xf>
    <xf numFmtId="180" fontId="7" fillId="0" borderId="23" xfId="48" applyNumberFormat="1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38" fontId="7" fillId="0" borderId="28" xfId="48" applyFont="1" applyBorder="1" applyAlignment="1">
      <alignment vertical="center"/>
    </xf>
    <xf numFmtId="180" fontId="7" fillId="0" borderId="28" xfId="48" applyNumberFormat="1" applyFont="1" applyBorder="1" applyAlignment="1">
      <alignment vertical="center"/>
    </xf>
    <xf numFmtId="180" fontId="7" fillId="0" borderId="29" xfId="48" applyNumberFormat="1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180" fontId="7" fillId="0" borderId="31" xfId="48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61" applyFont="1">
      <alignment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66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9772650"/>
          <a:ext cx="685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>
      <xdr:nvSpPr>
        <xdr:cNvPr id="3" name="Line 1"/>
        <xdr:cNvSpPr>
          <a:spLocks/>
        </xdr:cNvSpPr>
      </xdr:nvSpPr>
      <xdr:spPr>
        <a:xfrm flipH="1" flipV="1">
          <a:off x="9525" y="333375"/>
          <a:ext cx="66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>
      <xdr:nvSpPr>
        <xdr:cNvPr id="4" name="Line 2"/>
        <xdr:cNvSpPr>
          <a:spLocks/>
        </xdr:cNvSpPr>
      </xdr:nvSpPr>
      <xdr:spPr>
        <a:xfrm flipH="1" flipV="1">
          <a:off x="0" y="9772650"/>
          <a:ext cx="685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8168;&#12305;1(3)&#34920;01&#12539;&#34920;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30010;&#26449;&#35506;\05&#31246;&#25919;&#25285;&#24403;\H25\&#9678;&#31246;&#25919;&#20849;&#26377;\&#24066;&#30010;&#26449;&#31246;&#12398;&#27010;&#35201;&#12487;&#12540;&#12479;\&#9675;H25%20&#24066;&#30010;&#26449;&#31246;&#12398;&#27010;&#35201;&#12456;&#12463;&#12475;&#12523;(H24&#12487;&#12540;&#12479;&#12364;&#20837;&#12387;&#12390;&#12356;&#12427;&#12398;&#12391;&#19978;&#26360;&#12365;&#12375;&#12390;&#12367;&#12384;&#12373;&#12356;&#65289;\&#25285;&#24403;&#20316;&#26989;&#29992;\&#31859;&#23665;&#20316;&#25104;&#20998;\&#24115;&#31080;61_06(1)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30010;&#26449;&#35506;\05&#31246;&#25919;&#25285;&#24403;\H25\&#9678;&#31246;&#25919;&#20849;&#26377;\&#24066;&#30010;&#26449;&#31246;&#12398;&#27010;&#35201;&#12487;&#12540;&#12479;\&#9675;H25%20&#24066;&#30010;&#26449;&#31246;&#12398;&#27010;&#35201;&#12456;&#12463;&#12475;&#12523;(H24&#12487;&#12540;&#12479;&#12364;&#20837;&#12387;&#12390;&#12356;&#12427;&#12398;&#12391;&#19978;&#26360;&#12365;&#12375;&#12390;&#12367;&#12384;&#12373;&#12356;&#65289;\&#25285;&#24403;&#20316;&#26989;&#29992;\&#31859;&#23665;&#20316;&#25104;&#20998;\&#24115;&#31080;61_06(2)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-1"/>
      <sheetName val="(3)-2"/>
      <sheetName val="(1)県計"/>
      <sheetName val="(1)市計"/>
      <sheetName val="(1)町村計"/>
      <sheetName val="不要１"/>
      <sheetName val="不要２"/>
      <sheetName val="不要３"/>
      <sheetName val="不要４"/>
      <sheetName val="不要５"/>
      <sheetName val="不要６"/>
      <sheetName val="不要７"/>
      <sheetName val="不要８"/>
      <sheetName val="不要９"/>
      <sheetName val="不要１０"/>
      <sheetName val="不要１１"/>
      <sheetName val="以下不要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(1)"/>
    </sheetNames>
    <sheetDataSet>
      <sheetData sheetId="0">
        <row r="4">
          <cell r="AK4">
            <v>1773459</v>
          </cell>
          <cell r="AT4">
            <v>85598864</v>
          </cell>
          <cell r="BL4">
            <v>4279933</v>
          </cell>
          <cell r="BU4">
            <v>19352508</v>
          </cell>
          <cell r="CD4">
            <v>77679030</v>
          </cell>
        </row>
        <row r="5">
          <cell r="AK5">
            <v>493923</v>
          </cell>
          <cell r="AT5">
            <v>19332881</v>
          </cell>
          <cell r="BL5">
            <v>937103</v>
          </cell>
          <cell r="BU5">
            <v>4578424</v>
          </cell>
          <cell r="CD5">
            <v>21272331</v>
          </cell>
        </row>
        <row r="6">
          <cell r="AK6">
            <v>285240</v>
          </cell>
          <cell r="AT6">
            <v>10563869</v>
          </cell>
          <cell r="BL6">
            <v>693564</v>
          </cell>
          <cell r="BU6">
            <v>2962409</v>
          </cell>
          <cell r="CD6">
            <v>11923300</v>
          </cell>
        </row>
        <row r="7">
          <cell r="AK7">
            <v>821280</v>
          </cell>
          <cell r="AT7">
            <v>33213262</v>
          </cell>
          <cell r="BL7">
            <v>1454198</v>
          </cell>
          <cell r="BU7">
            <v>3303629</v>
          </cell>
          <cell r="CD7">
            <v>35214068</v>
          </cell>
        </row>
        <row r="8">
          <cell r="AK8">
            <v>123435</v>
          </cell>
          <cell r="AT8">
            <v>3962616</v>
          </cell>
          <cell r="BL8">
            <v>198761</v>
          </cell>
          <cell r="BU8">
            <v>480376</v>
          </cell>
          <cell r="CD8">
            <v>4295230</v>
          </cell>
        </row>
        <row r="9">
          <cell r="AK9">
            <v>92149</v>
          </cell>
          <cell r="AT9">
            <v>2592056</v>
          </cell>
          <cell r="BL9">
            <v>170129</v>
          </cell>
          <cell r="BU9">
            <v>341779</v>
          </cell>
          <cell r="CD9">
            <v>4568740</v>
          </cell>
        </row>
        <row r="10">
          <cell r="AK10">
            <v>497781</v>
          </cell>
          <cell r="AT10">
            <v>21473672</v>
          </cell>
          <cell r="BL10">
            <v>760532</v>
          </cell>
          <cell r="BU10">
            <v>2216870</v>
          </cell>
          <cell r="CD10">
            <v>18968440</v>
          </cell>
        </row>
        <row r="11">
          <cell r="AK11">
            <v>119866</v>
          </cell>
          <cell r="AT11">
            <v>4272122</v>
          </cell>
          <cell r="BL11">
            <v>189311</v>
          </cell>
          <cell r="BU11">
            <v>478834</v>
          </cell>
          <cell r="CD11">
            <v>5199128</v>
          </cell>
        </row>
        <row r="12">
          <cell r="AK12">
            <v>167171</v>
          </cell>
          <cell r="AT12">
            <v>5438826</v>
          </cell>
          <cell r="BL12">
            <v>294431</v>
          </cell>
          <cell r="BU12">
            <v>836539</v>
          </cell>
          <cell r="CD12">
            <v>7066090</v>
          </cell>
        </row>
        <row r="13">
          <cell r="AK13">
            <v>113839</v>
          </cell>
          <cell r="AT13">
            <v>3709840</v>
          </cell>
          <cell r="BL13">
            <v>244723</v>
          </cell>
          <cell r="BU13">
            <v>563800</v>
          </cell>
          <cell r="CD13">
            <v>4792986</v>
          </cell>
        </row>
        <row r="14">
          <cell r="AK14">
            <v>130479</v>
          </cell>
          <cell r="AT14">
            <v>4687684</v>
          </cell>
          <cell r="BL14">
            <v>259117</v>
          </cell>
          <cell r="BU14">
            <v>646307</v>
          </cell>
          <cell r="CD14">
            <v>5252330</v>
          </cell>
        </row>
        <row r="15">
          <cell r="AK15">
            <v>342080</v>
          </cell>
          <cell r="AT15">
            <v>12001431</v>
          </cell>
          <cell r="BL15">
            <v>489043</v>
          </cell>
          <cell r="BU15">
            <v>1328919</v>
          </cell>
          <cell r="CD15">
            <v>10182115</v>
          </cell>
        </row>
        <row r="16">
          <cell r="AK16">
            <v>230507</v>
          </cell>
          <cell r="AT16">
            <v>8573066</v>
          </cell>
          <cell r="BL16">
            <v>359021</v>
          </cell>
          <cell r="BU16">
            <v>1340854</v>
          </cell>
          <cell r="CD16">
            <v>9100340</v>
          </cell>
        </row>
        <row r="17">
          <cell r="AK17">
            <v>79072</v>
          </cell>
          <cell r="AT17">
            <v>2507180</v>
          </cell>
          <cell r="BL17">
            <v>179552</v>
          </cell>
          <cell r="BU17">
            <v>470237</v>
          </cell>
          <cell r="CD17">
            <v>3432748</v>
          </cell>
        </row>
        <row r="18">
          <cell r="AK18">
            <v>175216</v>
          </cell>
          <cell r="AT18">
            <v>6345050</v>
          </cell>
          <cell r="BL18">
            <v>253144</v>
          </cell>
          <cell r="BU18">
            <v>504198</v>
          </cell>
          <cell r="CD18">
            <v>5632581</v>
          </cell>
        </row>
        <row r="19">
          <cell r="AK19">
            <v>208301</v>
          </cell>
          <cell r="AT19">
            <v>6896948</v>
          </cell>
          <cell r="BL19">
            <v>364595</v>
          </cell>
          <cell r="BU19">
            <v>1080861</v>
          </cell>
          <cell r="CD19">
            <v>8133018</v>
          </cell>
        </row>
        <row r="20">
          <cell r="AK20">
            <v>324948</v>
          </cell>
          <cell r="AT20">
            <v>12632754</v>
          </cell>
          <cell r="BL20">
            <v>455577</v>
          </cell>
          <cell r="BU20">
            <v>1789467</v>
          </cell>
          <cell r="CD20">
            <v>11227977</v>
          </cell>
        </row>
        <row r="21">
          <cell r="AK21">
            <v>351760</v>
          </cell>
          <cell r="AT21">
            <v>13625296</v>
          </cell>
          <cell r="BL21">
            <v>568467</v>
          </cell>
          <cell r="BU21">
            <v>2035091</v>
          </cell>
          <cell r="CD21">
            <v>13267746</v>
          </cell>
        </row>
        <row r="22">
          <cell r="AK22">
            <v>474778</v>
          </cell>
          <cell r="AT22">
            <v>18973668</v>
          </cell>
          <cell r="BL22">
            <v>818920</v>
          </cell>
          <cell r="BU22">
            <v>2539826</v>
          </cell>
          <cell r="CD22">
            <v>17830725</v>
          </cell>
        </row>
        <row r="23">
          <cell r="AK23">
            <v>107054</v>
          </cell>
          <cell r="AT23">
            <v>4390986</v>
          </cell>
          <cell r="BL23">
            <v>215914</v>
          </cell>
          <cell r="BU23">
            <v>488536</v>
          </cell>
          <cell r="CD23">
            <v>4155989</v>
          </cell>
        </row>
        <row r="24">
          <cell r="AK24">
            <v>189581</v>
          </cell>
          <cell r="AT24">
            <v>8535140</v>
          </cell>
          <cell r="BL24">
            <v>457492</v>
          </cell>
          <cell r="BU24">
            <v>2128668</v>
          </cell>
          <cell r="CD24">
            <v>12534035</v>
          </cell>
        </row>
        <row r="25">
          <cell r="AK25">
            <v>216456</v>
          </cell>
          <cell r="AT25">
            <v>8184794</v>
          </cell>
          <cell r="BL25">
            <v>389709</v>
          </cell>
          <cell r="BU25">
            <v>1001971</v>
          </cell>
          <cell r="CD25">
            <v>8848733</v>
          </cell>
        </row>
        <row r="26">
          <cell r="AK26">
            <v>177175</v>
          </cell>
          <cell r="AT26">
            <v>8815388</v>
          </cell>
          <cell r="BL26">
            <v>298504</v>
          </cell>
          <cell r="BU26">
            <v>619399</v>
          </cell>
          <cell r="CD26">
            <v>8350834</v>
          </cell>
        </row>
        <row r="27">
          <cell r="AK27">
            <v>103262</v>
          </cell>
          <cell r="AT27">
            <v>4722514</v>
          </cell>
          <cell r="BL27">
            <v>172633</v>
          </cell>
          <cell r="BU27">
            <v>269387</v>
          </cell>
          <cell r="CD27">
            <v>4004660</v>
          </cell>
        </row>
        <row r="28">
          <cell r="AK28">
            <v>124652</v>
          </cell>
          <cell r="AT28">
            <v>5985730</v>
          </cell>
          <cell r="BL28">
            <v>172442</v>
          </cell>
          <cell r="BU28">
            <v>383103</v>
          </cell>
          <cell r="CD28">
            <v>5688807</v>
          </cell>
        </row>
        <row r="29">
          <cell r="AK29">
            <v>227749</v>
          </cell>
          <cell r="AT29">
            <v>9213551</v>
          </cell>
          <cell r="BL29">
            <v>387945</v>
          </cell>
          <cell r="BU29">
            <v>1064089</v>
          </cell>
          <cell r="CD29">
            <v>9387837</v>
          </cell>
        </row>
        <row r="30">
          <cell r="AK30">
            <v>108594</v>
          </cell>
          <cell r="AT30">
            <v>4122233</v>
          </cell>
          <cell r="BL30">
            <v>170117</v>
          </cell>
          <cell r="BU30">
            <v>462287</v>
          </cell>
          <cell r="CD30">
            <v>3966065</v>
          </cell>
        </row>
        <row r="31">
          <cell r="AK31">
            <v>227749</v>
          </cell>
          <cell r="AT31">
            <v>8386893</v>
          </cell>
          <cell r="BL31">
            <v>421586</v>
          </cell>
          <cell r="BU31">
            <v>1281982</v>
          </cell>
          <cell r="CD31">
            <v>9003090</v>
          </cell>
        </row>
        <row r="32">
          <cell r="AK32">
            <v>101431</v>
          </cell>
          <cell r="AT32">
            <v>3666335</v>
          </cell>
          <cell r="BL32">
            <v>156926</v>
          </cell>
          <cell r="BU32">
            <v>317169</v>
          </cell>
          <cell r="CD32">
            <v>3322246</v>
          </cell>
        </row>
        <row r="33">
          <cell r="AK33">
            <v>120850</v>
          </cell>
          <cell r="AT33">
            <v>4364711</v>
          </cell>
          <cell r="BL33">
            <v>316162</v>
          </cell>
          <cell r="BU33">
            <v>920081</v>
          </cell>
          <cell r="CD33">
            <v>7323622</v>
          </cell>
        </row>
        <row r="34">
          <cell r="AK34">
            <v>155120</v>
          </cell>
          <cell r="AT34">
            <v>6265000</v>
          </cell>
          <cell r="BL34">
            <v>161716</v>
          </cell>
          <cell r="BU34">
            <v>443475</v>
          </cell>
          <cell r="CD34">
            <v>5003212</v>
          </cell>
        </row>
        <row r="35">
          <cell r="AK35">
            <v>191743</v>
          </cell>
          <cell r="AT35">
            <v>7115291</v>
          </cell>
          <cell r="BL35">
            <v>381267</v>
          </cell>
          <cell r="BU35">
            <v>874377</v>
          </cell>
          <cell r="CD35">
            <v>8824948</v>
          </cell>
        </row>
        <row r="36">
          <cell r="AK36">
            <v>93725</v>
          </cell>
          <cell r="AT36">
            <v>3599169</v>
          </cell>
          <cell r="BL36">
            <v>141811</v>
          </cell>
          <cell r="BU36">
            <v>372589</v>
          </cell>
          <cell r="CD36">
            <v>3170687</v>
          </cell>
        </row>
        <row r="37">
          <cell r="AK37">
            <v>145410</v>
          </cell>
          <cell r="AT37">
            <v>5067403</v>
          </cell>
          <cell r="BL37">
            <v>215800</v>
          </cell>
          <cell r="BU37">
            <v>498024</v>
          </cell>
          <cell r="CD37">
            <v>5586033</v>
          </cell>
        </row>
        <row r="38">
          <cell r="AK38">
            <v>78136</v>
          </cell>
          <cell r="AT38">
            <v>2596597</v>
          </cell>
          <cell r="BL38">
            <v>114299</v>
          </cell>
          <cell r="BU38">
            <v>331051</v>
          </cell>
          <cell r="CD38">
            <v>2552959</v>
          </cell>
        </row>
        <row r="39">
          <cell r="AK39">
            <v>102020</v>
          </cell>
          <cell r="AT39">
            <v>3836203</v>
          </cell>
          <cell r="BL39">
            <v>168250</v>
          </cell>
          <cell r="BU39">
            <v>414910</v>
          </cell>
          <cell r="CD39">
            <v>3973803</v>
          </cell>
        </row>
        <row r="40">
          <cell r="AK40">
            <v>83062</v>
          </cell>
          <cell r="AT40">
            <v>2811162</v>
          </cell>
          <cell r="BL40">
            <v>142063</v>
          </cell>
          <cell r="BU40">
            <v>500034</v>
          </cell>
          <cell r="CD40">
            <v>3740182</v>
          </cell>
        </row>
        <row r="41">
          <cell r="AK41">
            <v>98242</v>
          </cell>
          <cell r="AT41">
            <v>3576195</v>
          </cell>
          <cell r="BL41">
            <v>158370</v>
          </cell>
          <cell r="BU41">
            <v>437913</v>
          </cell>
          <cell r="CD41">
            <v>3589544</v>
          </cell>
        </row>
        <row r="42">
          <cell r="AK42">
            <v>154738</v>
          </cell>
          <cell r="AT42">
            <v>6225004</v>
          </cell>
          <cell r="BL42">
            <v>238141</v>
          </cell>
          <cell r="BU42">
            <v>527423</v>
          </cell>
          <cell r="CD42">
            <v>6305137</v>
          </cell>
        </row>
        <row r="43">
          <cell r="AK43">
            <v>73369</v>
          </cell>
          <cell r="AT43">
            <v>2940910</v>
          </cell>
          <cell r="BL43">
            <v>92567</v>
          </cell>
          <cell r="BU43">
            <v>292549</v>
          </cell>
          <cell r="CD43">
            <v>2737317</v>
          </cell>
        </row>
        <row r="44">
          <cell r="AK44">
            <v>60814</v>
          </cell>
          <cell r="AT44">
            <v>2217586</v>
          </cell>
          <cell r="BL44">
            <v>98265</v>
          </cell>
          <cell r="BU44">
            <v>311536</v>
          </cell>
          <cell r="CD44">
            <v>2290574</v>
          </cell>
        </row>
        <row r="45">
          <cell r="AK45">
            <v>55343</v>
          </cell>
          <cell r="AT45">
            <v>2154586</v>
          </cell>
          <cell r="BL45">
            <v>181604</v>
          </cell>
          <cell r="BU45">
            <v>702145</v>
          </cell>
          <cell r="CD45">
            <v>3675153</v>
          </cell>
        </row>
        <row r="46">
          <cell r="AK46">
            <v>51522</v>
          </cell>
          <cell r="AT46">
            <v>1620258</v>
          </cell>
          <cell r="BL46">
            <v>60295</v>
          </cell>
          <cell r="BU46">
            <v>107301</v>
          </cell>
          <cell r="CD46">
            <v>1418022</v>
          </cell>
        </row>
        <row r="47">
          <cell r="AK47">
            <v>18524</v>
          </cell>
          <cell r="AT47">
            <v>547522</v>
          </cell>
          <cell r="BL47">
            <v>23533</v>
          </cell>
          <cell r="BU47">
            <v>18312</v>
          </cell>
          <cell r="CD47">
            <v>667858</v>
          </cell>
        </row>
        <row r="48">
          <cell r="AK48">
            <v>25034</v>
          </cell>
          <cell r="AT48">
            <v>882645</v>
          </cell>
          <cell r="BL48">
            <v>44563</v>
          </cell>
          <cell r="BU48">
            <v>318725</v>
          </cell>
          <cell r="CD48">
            <v>1518800</v>
          </cell>
        </row>
        <row r="49">
          <cell r="AK49">
            <v>26910</v>
          </cell>
          <cell r="AT49">
            <v>843960</v>
          </cell>
          <cell r="BL49">
            <v>59712</v>
          </cell>
          <cell r="BU49">
            <v>246228</v>
          </cell>
          <cell r="CD49">
            <v>1394292</v>
          </cell>
        </row>
        <row r="50">
          <cell r="AK50">
            <v>49408</v>
          </cell>
          <cell r="AT50">
            <v>1588097</v>
          </cell>
          <cell r="BL50">
            <v>67463</v>
          </cell>
          <cell r="BU50">
            <v>96975</v>
          </cell>
          <cell r="CD50">
            <v>1605222</v>
          </cell>
        </row>
        <row r="51">
          <cell r="AK51">
            <v>32439</v>
          </cell>
          <cell r="AT51">
            <v>1010561</v>
          </cell>
          <cell r="BL51">
            <v>74098</v>
          </cell>
          <cell r="BU51">
            <v>155383</v>
          </cell>
          <cell r="CD51">
            <v>1688325</v>
          </cell>
        </row>
        <row r="52">
          <cell r="AK52">
            <v>30826</v>
          </cell>
          <cell r="AT52">
            <v>949637</v>
          </cell>
          <cell r="BL52">
            <v>47084</v>
          </cell>
          <cell r="BU52">
            <v>80751</v>
          </cell>
          <cell r="CD52">
            <v>1177165</v>
          </cell>
        </row>
        <row r="53">
          <cell r="AK53">
            <v>22458</v>
          </cell>
          <cell r="AT53">
            <v>804472</v>
          </cell>
          <cell r="BL53">
            <v>23815</v>
          </cell>
          <cell r="BU53">
            <v>17468</v>
          </cell>
          <cell r="CD53">
            <v>725279</v>
          </cell>
        </row>
        <row r="54">
          <cell r="AK54">
            <v>18874</v>
          </cell>
          <cell r="AT54">
            <v>506871</v>
          </cell>
          <cell r="BL54">
            <v>27617</v>
          </cell>
          <cell r="BU54">
            <v>60074</v>
          </cell>
          <cell r="CD54">
            <v>632289</v>
          </cell>
        </row>
        <row r="55">
          <cell r="AK55">
            <v>12456</v>
          </cell>
          <cell r="AT55">
            <v>360159</v>
          </cell>
          <cell r="BL55">
            <v>19129</v>
          </cell>
          <cell r="BU55">
            <v>73183</v>
          </cell>
          <cell r="CD55">
            <v>602597</v>
          </cell>
        </row>
        <row r="56">
          <cell r="AK56">
            <v>16246</v>
          </cell>
          <cell r="AT56">
            <v>395042</v>
          </cell>
          <cell r="BL56">
            <v>24624</v>
          </cell>
          <cell r="BU56">
            <v>52609</v>
          </cell>
          <cell r="CD56">
            <v>517619</v>
          </cell>
        </row>
        <row r="57">
          <cell r="AK57">
            <v>10782</v>
          </cell>
          <cell r="AT57">
            <v>322951</v>
          </cell>
          <cell r="BL57">
            <v>15404</v>
          </cell>
          <cell r="BU57">
            <v>30866</v>
          </cell>
          <cell r="CD57">
            <v>437560</v>
          </cell>
        </row>
        <row r="58">
          <cell r="AK58">
            <v>18339</v>
          </cell>
          <cell r="AT58">
            <v>442822</v>
          </cell>
          <cell r="BL58">
            <v>24726</v>
          </cell>
          <cell r="BU58">
            <v>69999</v>
          </cell>
          <cell r="CD58">
            <v>654749</v>
          </cell>
        </row>
        <row r="59">
          <cell r="AK59">
            <v>4538</v>
          </cell>
          <cell r="AT59">
            <v>103283</v>
          </cell>
          <cell r="BL59">
            <v>3465</v>
          </cell>
          <cell r="BU59">
            <v>2396</v>
          </cell>
          <cell r="CD59">
            <v>119030</v>
          </cell>
        </row>
        <row r="60">
          <cell r="AK60">
            <v>15798</v>
          </cell>
          <cell r="AT60">
            <v>436733</v>
          </cell>
          <cell r="BL60">
            <v>34871</v>
          </cell>
          <cell r="BU60">
            <v>327923</v>
          </cell>
          <cell r="CD60">
            <v>957605</v>
          </cell>
        </row>
        <row r="61">
          <cell r="AK61">
            <v>16132</v>
          </cell>
          <cell r="AT61">
            <v>519825</v>
          </cell>
          <cell r="BL61">
            <v>35577</v>
          </cell>
          <cell r="BU61">
            <v>77813</v>
          </cell>
          <cell r="CD61">
            <v>966741</v>
          </cell>
        </row>
        <row r="62">
          <cell r="AK62">
            <v>44819</v>
          </cell>
          <cell r="AT62">
            <v>1305777</v>
          </cell>
          <cell r="BL62">
            <v>99518</v>
          </cell>
          <cell r="BU62">
            <v>294387</v>
          </cell>
          <cell r="CD62">
            <v>1786771</v>
          </cell>
        </row>
        <row r="63">
          <cell r="AK63">
            <v>50408</v>
          </cell>
          <cell r="AT63">
            <v>1478419</v>
          </cell>
          <cell r="BL63">
            <v>86703</v>
          </cell>
          <cell r="BU63">
            <v>200898</v>
          </cell>
          <cell r="CD63">
            <v>2147033</v>
          </cell>
        </row>
        <row r="64">
          <cell r="AK64">
            <v>47695</v>
          </cell>
          <cell r="AT64">
            <v>1615124</v>
          </cell>
          <cell r="BL64">
            <v>41591</v>
          </cell>
          <cell r="BU64">
            <v>83434</v>
          </cell>
          <cell r="CD64">
            <v>1386761</v>
          </cell>
        </row>
        <row r="65">
          <cell r="AK65">
            <v>67472</v>
          </cell>
          <cell r="AT65">
            <v>2331332</v>
          </cell>
          <cell r="BL65">
            <v>103586</v>
          </cell>
          <cell r="BU65">
            <v>266580</v>
          </cell>
          <cell r="CD65">
            <v>2271299</v>
          </cell>
        </row>
        <row r="66">
          <cell r="AK66">
            <v>44615</v>
          </cell>
          <cell r="AT66">
            <v>1462640</v>
          </cell>
          <cell r="BL66">
            <v>60589</v>
          </cell>
          <cell r="BU66">
            <v>134355</v>
          </cell>
          <cell r="CD66">
            <v>1229852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(2)"/>
    </sheetNames>
    <sheetDataSet>
      <sheetData sheetId="0">
        <row r="4">
          <cell r="CB4">
            <v>218383558</v>
          </cell>
        </row>
        <row r="5">
          <cell r="CB5">
            <v>54511849</v>
          </cell>
        </row>
        <row r="6">
          <cell r="CB6">
            <v>29957925</v>
          </cell>
        </row>
        <row r="7">
          <cell r="CB7">
            <v>87787612</v>
          </cell>
        </row>
        <row r="8">
          <cell r="CB8">
            <v>10378695</v>
          </cell>
        </row>
        <row r="9">
          <cell r="CB9">
            <v>8647719</v>
          </cell>
        </row>
        <row r="10">
          <cell r="CB10">
            <v>50550739</v>
          </cell>
        </row>
        <row r="11">
          <cell r="CB11">
            <v>11635251</v>
          </cell>
        </row>
        <row r="12">
          <cell r="CB12">
            <v>15389529</v>
          </cell>
        </row>
        <row r="13">
          <cell r="CB13">
            <v>10766496</v>
          </cell>
        </row>
        <row r="14">
          <cell r="CB14">
            <v>12323731</v>
          </cell>
        </row>
        <row r="15">
          <cell r="CB15">
            <v>27394733</v>
          </cell>
        </row>
        <row r="16">
          <cell r="CB16">
            <v>21719396</v>
          </cell>
        </row>
        <row r="17">
          <cell r="CB17">
            <v>7528725</v>
          </cell>
        </row>
        <row r="18">
          <cell r="CB18">
            <v>14360853</v>
          </cell>
        </row>
        <row r="19">
          <cell r="CB19">
            <v>18466723</v>
          </cell>
        </row>
        <row r="20">
          <cell r="CB20">
            <v>29991591</v>
          </cell>
        </row>
        <row r="21">
          <cell r="CB21">
            <v>34244536</v>
          </cell>
        </row>
        <row r="22">
          <cell r="CB22">
            <v>46277944</v>
          </cell>
        </row>
        <row r="23">
          <cell r="CB23">
            <v>10960648</v>
          </cell>
        </row>
        <row r="24">
          <cell r="CB24">
            <v>26608994</v>
          </cell>
        </row>
        <row r="25">
          <cell r="CB25">
            <v>20993880</v>
          </cell>
        </row>
        <row r="26">
          <cell r="CB26">
            <v>20306302</v>
          </cell>
        </row>
        <row r="27">
          <cell r="CB27">
            <v>10304174</v>
          </cell>
        </row>
        <row r="28">
          <cell r="CB28">
            <v>13703840</v>
          </cell>
        </row>
        <row r="29">
          <cell r="CB29">
            <v>22773004</v>
          </cell>
        </row>
        <row r="30">
          <cell r="CB30">
            <v>10059123</v>
          </cell>
        </row>
        <row r="31">
          <cell r="CB31">
            <v>21339979</v>
          </cell>
        </row>
        <row r="32">
          <cell r="CB32">
            <v>8416941</v>
          </cell>
        </row>
        <row r="33">
          <cell r="CB33">
            <v>15109082</v>
          </cell>
        </row>
        <row r="34">
          <cell r="CB34">
            <v>13798870</v>
          </cell>
        </row>
        <row r="35">
          <cell r="CB35">
            <v>19741812</v>
          </cell>
        </row>
        <row r="36">
          <cell r="CB36">
            <v>7979303</v>
          </cell>
        </row>
        <row r="37">
          <cell r="CB37">
            <v>12874839</v>
          </cell>
        </row>
        <row r="38">
          <cell r="CB38">
            <v>6428479</v>
          </cell>
        </row>
        <row r="39">
          <cell r="CB39">
            <v>9546983</v>
          </cell>
        </row>
        <row r="40">
          <cell r="CB40">
            <v>8049015</v>
          </cell>
        </row>
        <row r="41">
          <cell r="CB41">
            <v>8831039</v>
          </cell>
        </row>
        <row r="42">
          <cell r="CB42">
            <v>15225287</v>
          </cell>
        </row>
        <row r="43">
          <cell r="CB43">
            <v>6610048</v>
          </cell>
        </row>
        <row r="44">
          <cell r="CB44">
            <v>5278834</v>
          </cell>
        </row>
        <row r="45">
          <cell r="CB45">
            <v>7397610</v>
          </cell>
        </row>
        <row r="46">
          <cell r="CB46">
            <v>3650159</v>
          </cell>
        </row>
        <row r="47">
          <cell r="CB47">
            <v>1352584</v>
          </cell>
        </row>
        <row r="48">
          <cell r="CB48">
            <v>2978486</v>
          </cell>
        </row>
        <row r="49">
          <cell r="CB49">
            <v>2732113</v>
          </cell>
        </row>
        <row r="50">
          <cell r="CB50">
            <v>3762485</v>
          </cell>
        </row>
        <row r="51">
          <cell r="CB51">
            <v>3162400</v>
          </cell>
        </row>
        <row r="52">
          <cell r="CB52">
            <v>2423964</v>
          </cell>
        </row>
        <row r="53">
          <cell r="CB53">
            <v>1699539</v>
          </cell>
        </row>
        <row r="54">
          <cell r="CB54">
            <v>1333958</v>
          </cell>
        </row>
        <row r="55">
          <cell r="CB55">
            <v>1152197</v>
          </cell>
        </row>
        <row r="56">
          <cell r="CB56">
            <v>1091996</v>
          </cell>
        </row>
        <row r="57">
          <cell r="CB57">
            <v>875170</v>
          </cell>
        </row>
        <row r="58">
          <cell r="CB58">
            <v>1327810</v>
          </cell>
        </row>
        <row r="59">
          <cell r="CB59">
            <v>247494</v>
          </cell>
        </row>
        <row r="60">
          <cell r="CB60">
            <v>1896372</v>
          </cell>
        </row>
        <row r="61">
          <cell r="CB61">
            <v>1750451</v>
          </cell>
        </row>
        <row r="62">
          <cell r="CB62">
            <v>3842017</v>
          </cell>
        </row>
        <row r="63">
          <cell r="CB63">
            <v>4341106</v>
          </cell>
        </row>
        <row r="64">
          <cell r="CB64">
            <v>3542405</v>
          </cell>
        </row>
        <row r="65">
          <cell r="CB65">
            <v>5391384</v>
          </cell>
        </row>
        <row r="66">
          <cell r="CB66">
            <v>3175505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7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7.00390625" defaultRowHeight="12.75" customHeight="1"/>
  <cols>
    <col min="1" max="1" width="8.75390625" style="1" customWidth="1"/>
    <col min="2" max="2" width="9.625" style="2" customWidth="1"/>
    <col min="3" max="3" width="5.25390625" style="2" customWidth="1"/>
    <col min="4" max="4" width="9.625" style="2" customWidth="1"/>
    <col min="5" max="5" width="5.25390625" style="2" customWidth="1"/>
    <col min="6" max="6" width="9.625" style="2" customWidth="1"/>
    <col min="7" max="7" width="5.25390625" style="2" customWidth="1"/>
    <col min="8" max="8" width="9.625" style="2" customWidth="1"/>
    <col min="9" max="9" width="5.25390625" style="2" customWidth="1"/>
    <col min="10" max="10" width="11.125" style="2" customWidth="1"/>
    <col min="11" max="11" width="5.25390625" style="2" customWidth="1"/>
    <col min="12" max="12" width="6.625" style="2" customWidth="1"/>
    <col min="13" max="13" width="8.50390625" style="2" customWidth="1"/>
    <col min="14" max="14" width="6.625" style="2" customWidth="1"/>
    <col min="15" max="15" width="8.50390625" style="2" customWidth="1"/>
    <col min="16" max="16384" width="7.00390625" style="1" customWidth="1"/>
  </cols>
  <sheetData>
    <row r="1" ht="12.75" customHeight="1">
      <c r="A1" s="1" t="s">
        <v>77</v>
      </c>
    </row>
    <row r="2" ht="12.75" customHeight="1" thickBot="1">
      <c r="J2" s="2" t="s">
        <v>0</v>
      </c>
    </row>
    <row r="3" spans="1:11" ht="15.75" customHeight="1">
      <c r="A3" s="16" t="s">
        <v>57</v>
      </c>
      <c r="B3" s="50" t="s">
        <v>58</v>
      </c>
      <c r="C3" s="50"/>
      <c r="D3" s="51" t="s">
        <v>59</v>
      </c>
      <c r="E3" s="52"/>
      <c r="F3" s="53" t="s">
        <v>60</v>
      </c>
      <c r="G3" s="53"/>
      <c r="H3" s="53" t="s">
        <v>61</v>
      </c>
      <c r="I3" s="54"/>
      <c r="J3" s="55" t="s">
        <v>62</v>
      </c>
      <c r="K3" s="56"/>
    </row>
    <row r="4" spans="1:11" ht="15.75" customHeight="1">
      <c r="A4" s="17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44" t="s">
        <v>64</v>
      </c>
      <c r="J4" s="46" t="s">
        <v>63</v>
      </c>
      <c r="K4" s="48" t="s">
        <v>64</v>
      </c>
    </row>
    <row r="5" spans="1:15" s="4" customFormat="1" ht="15.75" customHeight="1" thickBot="1">
      <c r="A5" s="24" t="s">
        <v>1</v>
      </c>
      <c r="B5" s="43"/>
      <c r="C5" s="43"/>
      <c r="D5" s="43"/>
      <c r="E5" s="43"/>
      <c r="F5" s="43"/>
      <c r="G5" s="43"/>
      <c r="H5" s="43"/>
      <c r="I5" s="45"/>
      <c r="J5" s="47"/>
      <c r="K5" s="49"/>
      <c r="L5" s="3"/>
      <c r="M5" s="3"/>
      <c r="N5" s="3"/>
      <c r="O5" s="3"/>
    </row>
    <row r="6" spans="1:15" ht="15.75" customHeight="1">
      <c r="A6" s="20" t="s">
        <v>2</v>
      </c>
      <c r="B6" s="8">
        <f>'[2]帳票61_06(1)'!AK4+'[2]帳票61_06(1)'!AT4</f>
        <v>87372323</v>
      </c>
      <c r="C6" s="9">
        <f aca="true" t="shared" si="0" ref="C6:C46">ROUND(B6/J6*100,1)</f>
        <v>40</v>
      </c>
      <c r="D6" s="8">
        <f>'[2]帳票61_06(1)'!BL4+'[2]帳票61_06(1)'!BU4</f>
        <v>23632441</v>
      </c>
      <c r="E6" s="9">
        <f>ROUND(D6/J6*100,1)</f>
        <v>10.8</v>
      </c>
      <c r="F6" s="8">
        <f>'[2]帳票61_06(1)'!CD4</f>
        <v>77679030</v>
      </c>
      <c r="G6" s="9">
        <f aca="true" t="shared" si="1" ref="G6:G46">ROUND(F6/J6*100,1)</f>
        <v>35.6</v>
      </c>
      <c r="H6" s="8">
        <f>J6-B6-D6-F6</f>
        <v>29699764</v>
      </c>
      <c r="I6" s="25">
        <f>K6-C6-G6-E6</f>
        <v>13.599999999999998</v>
      </c>
      <c r="J6" s="28">
        <f>'[3]帳票61_06(2)'!CB4</f>
        <v>218383558</v>
      </c>
      <c r="K6" s="21">
        <v>100</v>
      </c>
      <c r="L6" s="7"/>
      <c r="M6" s="7"/>
      <c r="N6" s="7"/>
      <c r="O6" s="7"/>
    </row>
    <row r="7" spans="1:11" ht="15.75" customHeight="1">
      <c r="A7" s="20" t="s">
        <v>3</v>
      </c>
      <c r="B7" s="8">
        <f>'[2]帳票61_06(1)'!AK5+'[2]帳票61_06(1)'!AT5</f>
        <v>19826804</v>
      </c>
      <c r="C7" s="9">
        <f t="shared" si="0"/>
        <v>36.4</v>
      </c>
      <c r="D7" s="8">
        <f>'[2]帳票61_06(1)'!BL5+'[2]帳票61_06(1)'!BU5</f>
        <v>5515527</v>
      </c>
      <c r="E7" s="9">
        <f aca="true" t="shared" si="2" ref="E7:E46">ROUND(D7/J7*100,1)</f>
        <v>10.1</v>
      </c>
      <c r="F7" s="8">
        <f>'[2]帳票61_06(1)'!CD5</f>
        <v>21272331</v>
      </c>
      <c r="G7" s="9">
        <f t="shared" si="1"/>
        <v>39</v>
      </c>
      <c r="H7" s="8">
        <f aca="true" t="shared" si="3" ref="H7:H45">J7-B7-D7-F7</f>
        <v>7897187</v>
      </c>
      <c r="I7" s="25">
        <f aca="true" t="shared" si="4" ref="I7:I46">K7-C7-G7-E7</f>
        <v>14.500000000000002</v>
      </c>
      <c r="J7" s="28">
        <f>'[3]帳票61_06(2)'!CB5</f>
        <v>54511849</v>
      </c>
      <c r="K7" s="21">
        <v>100</v>
      </c>
    </row>
    <row r="8" spans="1:11" ht="15.75" customHeight="1">
      <c r="A8" s="20" t="s">
        <v>4</v>
      </c>
      <c r="B8" s="8">
        <f>'[2]帳票61_06(1)'!AK6+'[2]帳票61_06(1)'!AT6</f>
        <v>10849109</v>
      </c>
      <c r="C8" s="9">
        <f t="shared" si="0"/>
        <v>36.2</v>
      </c>
      <c r="D8" s="8">
        <f>'[2]帳票61_06(1)'!BL6+'[2]帳票61_06(1)'!BU6</f>
        <v>3655973</v>
      </c>
      <c r="E8" s="9">
        <f t="shared" si="2"/>
        <v>12.2</v>
      </c>
      <c r="F8" s="8">
        <f>'[2]帳票61_06(1)'!CD6</f>
        <v>11923300</v>
      </c>
      <c r="G8" s="9">
        <f t="shared" si="1"/>
        <v>39.8</v>
      </c>
      <c r="H8" s="8">
        <f t="shared" si="3"/>
        <v>3529543</v>
      </c>
      <c r="I8" s="25">
        <f t="shared" si="4"/>
        <v>11.8</v>
      </c>
      <c r="J8" s="28">
        <f>'[3]帳票61_06(2)'!CB6</f>
        <v>29957925</v>
      </c>
      <c r="K8" s="21">
        <v>100</v>
      </c>
    </row>
    <row r="9" spans="1:11" ht="15.75" customHeight="1">
      <c r="A9" s="20" t="s">
        <v>65</v>
      </c>
      <c r="B9" s="8">
        <f>'[2]帳票61_06(1)'!AK7+'[2]帳票61_06(1)'!AT7</f>
        <v>34034542</v>
      </c>
      <c r="C9" s="9">
        <f t="shared" si="0"/>
        <v>38.8</v>
      </c>
      <c r="D9" s="8">
        <f>'[2]帳票61_06(1)'!BL7+'[2]帳票61_06(1)'!BU7</f>
        <v>4757827</v>
      </c>
      <c r="E9" s="9">
        <f t="shared" si="2"/>
        <v>5.4</v>
      </c>
      <c r="F9" s="8">
        <f>'[2]帳票61_06(1)'!CD7</f>
        <v>35214068</v>
      </c>
      <c r="G9" s="9">
        <f t="shared" si="1"/>
        <v>40.1</v>
      </c>
      <c r="H9" s="8">
        <f t="shared" si="3"/>
        <v>13781175</v>
      </c>
      <c r="I9" s="25">
        <f t="shared" si="4"/>
        <v>15.700000000000001</v>
      </c>
      <c r="J9" s="28">
        <f>'[3]帳票61_06(2)'!CB7</f>
        <v>87787612</v>
      </c>
      <c r="K9" s="21">
        <v>100</v>
      </c>
    </row>
    <row r="10" spans="1:11" ht="15.75" customHeight="1">
      <c r="A10" s="22" t="s">
        <v>5</v>
      </c>
      <c r="B10" s="10">
        <f>'[2]帳票61_06(1)'!AK8+'[2]帳票61_06(1)'!AT8</f>
        <v>4086051</v>
      </c>
      <c r="C10" s="11">
        <f t="shared" si="0"/>
        <v>39.4</v>
      </c>
      <c r="D10" s="10">
        <f>'[2]帳票61_06(1)'!BL8+'[2]帳票61_06(1)'!BU8</f>
        <v>679137</v>
      </c>
      <c r="E10" s="11">
        <f t="shared" si="2"/>
        <v>6.5</v>
      </c>
      <c r="F10" s="10">
        <f>'[2]帳票61_06(1)'!CD8</f>
        <v>4295230</v>
      </c>
      <c r="G10" s="11">
        <f t="shared" si="1"/>
        <v>41.4</v>
      </c>
      <c r="H10" s="10">
        <f t="shared" si="3"/>
        <v>1318277</v>
      </c>
      <c r="I10" s="26">
        <f t="shared" si="4"/>
        <v>12.700000000000003</v>
      </c>
      <c r="J10" s="29">
        <f>'[3]帳票61_06(2)'!CB8</f>
        <v>10378695</v>
      </c>
      <c r="K10" s="23">
        <v>100</v>
      </c>
    </row>
    <row r="11" spans="1:11" ht="15.75" customHeight="1">
      <c r="A11" s="20" t="s">
        <v>6</v>
      </c>
      <c r="B11" s="8">
        <f>'[2]帳票61_06(1)'!AK9+'[2]帳票61_06(1)'!AT9</f>
        <v>2684205</v>
      </c>
      <c r="C11" s="6">
        <f t="shared" si="0"/>
        <v>31</v>
      </c>
      <c r="D11" s="8">
        <f>'[2]帳票61_06(1)'!BL9+'[2]帳票61_06(1)'!BU9</f>
        <v>511908</v>
      </c>
      <c r="E11" s="6">
        <f t="shared" si="2"/>
        <v>5.9</v>
      </c>
      <c r="F11" s="5">
        <f>'[2]帳票61_06(1)'!CD9</f>
        <v>4568740</v>
      </c>
      <c r="G11" s="6">
        <f t="shared" si="1"/>
        <v>52.8</v>
      </c>
      <c r="H11" s="5">
        <f t="shared" si="3"/>
        <v>882866</v>
      </c>
      <c r="I11" s="27">
        <f t="shared" si="4"/>
        <v>10.300000000000002</v>
      </c>
      <c r="J11" s="30">
        <f>'[3]帳票61_06(2)'!CB9</f>
        <v>8647719</v>
      </c>
      <c r="K11" s="19">
        <v>100</v>
      </c>
    </row>
    <row r="12" spans="1:11" ht="15.75" customHeight="1">
      <c r="A12" s="20" t="s">
        <v>7</v>
      </c>
      <c r="B12" s="8">
        <f>'[2]帳票61_06(1)'!AK10+'[2]帳票61_06(1)'!AT10</f>
        <v>21971453</v>
      </c>
      <c r="C12" s="9">
        <f t="shared" si="0"/>
        <v>43.5</v>
      </c>
      <c r="D12" s="8">
        <f>'[2]帳票61_06(1)'!BL10+'[2]帳票61_06(1)'!BU10</f>
        <v>2977402</v>
      </c>
      <c r="E12" s="9">
        <f t="shared" si="2"/>
        <v>5.9</v>
      </c>
      <c r="F12" s="8">
        <f>'[2]帳票61_06(1)'!CD10</f>
        <v>18968440</v>
      </c>
      <c r="G12" s="9">
        <f t="shared" si="1"/>
        <v>37.5</v>
      </c>
      <c r="H12" s="8">
        <f t="shared" si="3"/>
        <v>6633444</v>
      </c>
      <c r="I12" s="25">
        <f t="shared" si="4"/>
        <v>13.1</v>
      </c>
      <c r="J12" s="28">
        <f>'[3]帳票61_06(2)'!CB10</f>
        <v>50550739</v>
      </c>
      <c r="K12" s="21">
        <v>100</v>
      </c>
    </row>
    <row r="13" spans="1:11" ht="15.75" customHeight="1">
      <c r="A13" s="20" t="s">
        <v>8</v>
      </c>
      <c r="B13" s="8">
        <f>'[2]帳票61_06(1)'!AK11+'[2]帳票61_06(1)'!AT11</f>
        <v>4391988</v>
      </c>
      <c r="C13" s="9">
        <f t="shared" si="0"/>
        <v>37.7</v>
      </c>
      <c r="D13" s="8">
        <f>'[2]帳票61_06(1)'!BL11+'[2]帳票61_06(1)'!BU11</f>
        <v>668145</v>
      </c>
      <c r="E13" s="9">
        <f t="shared" si="2"/>
        <v>5.7</v>
      </c>
      <c r="F13" s="8">
        <f>'[2]帳票61_06(1)'!CD11</f>
        <v>5199128</v>
      </c>
      <c r="G13" s="9">
        <f t="shared" si="1"/>
        <v>44.7</v>
      </c>
      <c r="H13" s="8">
        <f t="shared" si="3"/>
        <v>1375990</v>
      </c>
      <c r="I13" s="25">
        <f t="shared" si="4"/>
        <v>11.899999999999995</v>
      </c>
      <c r="J13" s="28">
        <f>'[3]帳票61_06(2)'!CB11</f>
        <v>11635251</v>
      </c>
      <c r="K13" s="21">
        <v>100</v>
      </c>
    </row>
    <row r="14" spans="1:11" ht="15.75" customHeight="1">
      <c r="A14" s="20" t="s">
        <v>9</v>
      </c>
      <c r="B14" s="8">
        <f>'[2]帳票61_06(1)'!AK12+'[2]帳票61_06(1)'!AT12</f>
        <v>5605997</v>
      </c>
      <c r="C14" s="9">
        <f t="shared" si="0"/>
        <v>36.4</v>
      </c>
      <c r="D14" s="8">
        <f>'[2]帳票61_06(1)'!BL12+'[2]帳票61_06(1)'!BU12</f>
        <v>1130970</v>
      </c>
      <c r="E14" s="9">
        <f t="shared" si="2"/>
        <v>7.3</v>
      </c>
      <c r="F14" s="8">
        <f>'[2]帳票61_06(1)'!CD12</f>
        <v>7066090</v>
      </c>
      <c r="G14" s="9">
        <f t="shared" si="1"/>
        <v>45.9</v>
      </c>
      <c r="H14" s="8">
        <f t="shared" si="3"/>
        <v>1586472</v>
      </c>
      <c r="I14" s="25">
        <f t="shared" si="4"/>
        <v>10.400000000000002</v>
      </c>
      <c r="J14" s="28">
        <f>'[3]帳票61_06(2)'!CB12</f>
        <v>15389529</v>
      </c>
      <c r="K14" s="21">
        <v>100</v>
      </c>
    </row>
    <row r="15" spans="1:11" ht="15.75" customHeight="1">
      <c r="A15" s="22" t="s">
        <v>66</v>
      </c>
      <c r="B15" s="10">
        <f>'[2]帳票61_06(1)'!AK13+'[2]帳票61_06(1)'!AT13</f>
        <v>3823679</v>
      </c>
      <c r="C15" s="11">
        <f t="shared" si="0"/>
        <v>35.5</v>
      </c>
      <c r="D15" s="10">
        <f>'[2]帳票61_06(1)'!BL13+'[2]帳票61_06(1)'!BU13</f>
        <v>808523</v>
      </c>
      <c r="E15" s="11">
        <f t="shared" si="2"/>
        <v>7.5</v>
      </c>
      <c r="F15" s="10">
        <f>'[2]帳票61_06(1)'!CD13</f>
        <v>4792986</v>
      </c>
      <c r="G15" s="11">
        <f t="shared" si="1"/>
        <v>44.5</v>
      </c>
      <c r="H15" s="10">
        <f t="shared" si="3"/>
        <v>1341308</v>
      </c>
      <c r="I15" s="26">
        <f t="shared" si="4"/>
        <v>12.5</v>
      </c>
      <c r="J15" s="29">
        <f>'[3]帳票61_06(2)'!CB13</f>
        <v>10766496</v>
      </c>
      <c r="K15" s="23">
        <v>100</v>
      </c>
    </row>
    <row r="16" spans="1:11" ht="15.75" customHeight="1">
      <c r="A16" s="18" t="s">
        <v>10</v>
      </c>
      <c r="B16" s="8">
        <f>'[2]帳票61_06(1)'!AK14+'[2]帳票61_06(1)'!AT14</f>
        <v>4818163</v>
      </c>
      <c r="C16" s="9">
        <f t="shared" si="0"/>
        <v>39.1</v>
      </c>
      <c r="D16" s="8">
        <f>'[2]帳票61_06(1)'!BL14+'[2]帳票61_06(1)'!BU14</f>
        <v>905424</v>
      </c>
      <c r="E16" s="9">
        <f t="shared" si="2"/>
        <v>7.3</v>
      </c>
      <c r="F16" s="8">
        <f>'[2]帳票61_06(1)'!CD14</f>
        <v>5252330</v>
      </c>
      <c r="G16" s="9">
        <f t="shared" si="1"/>
        <v>42.6</v>
      </c>
      <c r="H16" s="8">
        <f t="shared" si="3"/>
        <v>1347814</v>
      </c>
      <c r="I16" s="25">
        <f t="shared" si="4"/>
        <v>10.999999999999996</v>
      </c>
      <c r="J16" s="28">
        <f>'[3]帳票61_06(2)'!CB14</f>
        <v>12323731</v>
      </c>
      <c r="K16" s="21">
        <v>100</v>
      </c>
    </row>
    <row r="17" spans="1:11" ht="15.75" customHeight="1">
      <c r="A17" s="20" t="s">
        <v>11</v>
      </c>
      <c r="B17" s="8">
        <f>'[2]帳票61_06(1)'!AK15+'[2]帳票61_06(1)'!AT15</f>
        <v>12343511</v>
      </c>
      <c r="C17" s="9">
        <f t="shared" si="0"/>
        <v>45.1</v>
      </c>
      <c r="D17" s="8">
        <f>'[2]帳票61_06(1)'!BL15+'[2]帳票61_06(1)'!BU15</f>
        <v>1817962</v>
      </c>
      <c r="E17" s="9">
        <f t="shared" si="2"/>
        <v>6.6</v>
      </c>
      <c r="F17" s="8">
        <f>'[2]帳票61_06(1)'!CD15</f>
        <v>10182115</v>
      </c>
      <c r="G17" s="9">
        <f t="shared" si="1"/>
        <v>37.2</v>
      </c>
      <c r="H17" s="8">
        <f t="shared" si="3"/>
        <v>3051145</v>
      </c>
      <c r="I17" s="25">
        <f t="shared" si="4"/>
        <v>11.099999999999996</v>
      </c>
      <c r="J17" s="28">
        <f>'[3]帳票61_06(2)'!CB15</f>
        <v>27394733</v>
      </c>
      <c r="K17" s="21">
        <v>100</v>
      </c>
    </row>
    <row r="18" spans="1:11" ht="15.75" customHeight="1">
      <c r="A18" s="20" t="s">
        <v>12</v>
      </c>
      <c r="B18" s="8">
        <f>'[2]帳票61_06(1)'!AK16+'[2]帳票61_06(1)'!AT16</f>
        <v>8803573</v>
      </c>
      <c r="C18" s="9">
        <f t="shared" si="0"/>
        <v>40.5</v>
      </c>
      <c r="D18" s="8">
        <f>'[2]帳票61_06(1)'!BL16+'[2]帳票61_06(1)'!BU16</f>
        <v>1699875</v>
      </c>
      <c r="E18" s="9">
        <f t="shared" si="2"/>
        <v>7.8</v>
      </c>
      <c r="F18" s="8">
        <f>'[2]帳票61_06(1)'!CD16</f>
        <v>9100340</v>
      </c>
      <c r="G18" s="9">
        <f t="shared" si="1"/>
        <v>41.9</v>
      </c>
      <c r="H18" s="8">
        <f t="shared" si="3"/>
        <v>2115608</v>
      </c>
      <c r="I18" s="25">
        <f t="shared" si="4"/>
        <v>9.8</v>
      </c>
      <c r="J18" s="28">
        <f>'[3]帳票61_06(2)'!CB16</f>
        <v>21719396</v>
      </c>
      <c r="K18" s="21">
        <v>100</v>
      </c>
    </row>
    <row r="19" spans="1:11" ht="15.75" customHeight="1">
      <c r="A19" s="20" t="s">
        <v>13</v>
      </c>
      <c r="B19" s="8">
        <f>'[2]帳票61_06(1)'!AK17+'[2]帳票61_06(1)'!AT17</f>
        <v>2586252</v>
      </c>
      <c r="C19" s="9">
        <f t="shared" si="0"/>
        <v>34.4</v>
      </c>
      <c r="D19" s="8">
        <f>'[2]帳票61_06(1)'!BL17+'[2]帳票61_06(1)'!BU17</f>
        <v>649789</v>
      </c>
      <c r="E19" s="9">
        <f t="shared" si="2"/>
        <v>8.6</v>
      </c>
      <c r="F19" s="8">
        <f>'[2]帳票61_06(1)'!CD17</f>
        <v>3432748</v>
      </c>
      <c r="G19" s="9">
        <f t="shared" si="1"/>
        <v>45.6</v>
      </c>
      <c r="H19" s="8">
        <f t="shared" si="3"/>
        <v>859936</v>
      </c>
      <c r="I19" s="25">
        <f t="shared" si="4"/>
        <v>11.399999999999993</v>
      </c>
      <c r="J19" s="28">
        <f>'[3]帳票61_06(2)'!CB17</f>
        <v>7528725</v>
      </c>
      <c r="K19" s="21">
        <v>100</v>
      </c>
    </row>
    <row r="20" spans="1:11" ht="15.75" customHeight="1">
      <c r="A20" s="22" t="s">
        <v>14</v>
      </c>
      <c r="B20" s="10">
        <f>'[2]帳票61_06(1)'!AK18+'[2]帳票61_06(1)'!AT18</f>
        <v>6520266</v>
      </c>
      <c r="C20" s="11">
        <f t="shared" si="0"/>
        <v>45.4</v>
      </c>
      <c r="D20" s="10">
        <f>'[2]帳票61_06(1)'!BL18+'[2]帳票61_06(1)'!BU18</f>
        <v>757342</v>
      </c>
      <c r="E20" s="11">
        <f t="shared" si="2"/>
        <v>5.3</v>
      </c>
      <c r="F20" s="10">
        <f>'[2]帳票61_06(1)'!CD18</f>
        <v>5632581</v>
      </c>
      <c r="G20" s="11">
        <f t="shared" si="1"/>
        <v>39.2</v>
      </c>
      <c r="H20" s="10">
        <f t="shared" si="3"/>
        <v>1450664</v>
      </c>
      <c r="I20" s="26">
        <f t="shared" si="4"/>
        <v>10.099999999999998</v>
      </c>
      <c r="J20" s="29">
        <f>'[3]帳票61_06(2)'!CB18</f>
        <v>14360853</v>
      </c>
      <c r="K20" s="23">
        <v>100</v>
      </c>
    </row>
    <row r="21" spans="1:11" ht="15.75" customHeight="1">
      <c r="A21" s="18" t="s">
        <v>15</v>
      </c>
      <c r="B21" s="8">
        <f>'[2]帳票61_06(1)'!AK19+'[2]帳票61_06(1)'!AT19</f>
        <v>7105249</v>
      </c>
      <c r="C21" s="9">
        <f t="shared" si="0"/>
        <v>38.5</v>
      </c>
      <c r="D21" s="8">
        <f>'[2]帳票61_06(1)'!BL19+'[2]帳票61_06(1)'!BU19</f>
        <v>1445456</v>
      </c>
      <c r="E21" s="9">
        <f t="shared" si="2"/>
        <v>7.8</v>
      </c>
      <c r="F21" s="8">
        <f>'[2]帳票61_06(1)'!CD19</f>
        <v>8133018</v>
      </c>
      <c r="G21" s="9">
        <f t="shared" si="1"/>
        <v>44</v>
      </c>
      <c r="H21" s="8">
        <f t="shared" si="3"/>
        <v>1783000</v>
      </c>
      <c r="I21" s="25">
        <f t="shared" si="4"/>
        <v>9.7</v>
      </c>
      <c r="J21" s="28">
        <f>'[3]帳票61_06(2)'!CB19</f>
        <v>18466723</v>
      </c>
      <c r="K21" s="21">
        <v>100</v>
      </c>
    </row>
    <row r="22" spans="1:11" ht="15.75" customHeight="1">
      <c r="A22" s="20" t="s">
        <v>16</v>
      </c>
      <c r="B22" s="8">
        <f>'[2]帳票61_06(1)'!AK20+'[2]帳票61_06(1)'!AT20</f>
        <v>12957702</v>
      </c>
      <c r="C22" s="9">
        <f t="shared" si="0"/>
        <v>43.2</v>
      </c>
      <c r="D22" s="8">
        <f>'[2]帳票61_06(1)'!BL20+'[2]帳票61_06(1)'!BU20</f>
        <v>2245044</v>
      </c>
      <c r="E22" s="9">
        <f t="shared" si="2"/>
        <v>7.5</v>
      </c>
      <c r="F22" s="8">
        <f>'[2]帳票61_06(1)'!CD20</f>
        <v>11227977</v>
      </c>
      <c r="G22" s="9">
        <f t="shared" si="1"/>
        <v>37.4</v>
      </c>
      <c r="H22" s="8">
        <f t="shared" si="3"/>
        <v>3560868</v>
      </c>
      <c r="I22" s="25">
        <f t="shared" si="4"/>
        <v>11.899999999999999</v>
      </c>
      <c r="J22" s="28">
        <f>'[3]帳票61_06(2)'!CB20</f>
        <v>29991591</v>
      </c>
      <c r="K22" s="21">
        <v>100</v>
      </c>
    </row>
    <row r="23" spans="1:11" ht="15.75" customHeight="1">
      <c r="A23" s="20" t="s">
        <v>17</v>
      </c>
      <c r="B23" s="8">
        <f>'[2]帳票61_06(1)'!AK21+'[2]帳票61_06(1)'!AT21</f>
        <v>13977056</v>
      </c>
      <c r="C23" s="9">
        <f t="shared" si="0"/>
        <v>40.8</v>
      </c>
      <c r="D23" s="8">
        <f>'[2]帳票61_06(1)'!BL21+'[2]帳票61_06(1)'!BU21</f>
        <v>2603558</v>
      </c>
      <c r="E23" s="9">
        <f t="shared" si="2"/>
        <v>7.6</v>
      </c>
      <c r="F23" s="8">
        <f>'[2]帳票61_06(1)'!CD21</f>
        <v>13267746</v>
      </c>
      <c r="G23" s="9">
        <f t="shared" si="1"/>
        <v>38.7</v>
      </c>
      <c r="H23" s="8">
        <f t="shared" si="3"/>
        <v>4396176</v>
      </c>
      <c r="I23" s="25">
        <f t="shared" si="4"/>
        <v>12.9</v>
      </c>
      <c r="J23" s="28">
        <f>'[3]帳票61_06(2)'!CB21</f>
        <v>34244536</v>
      </c>
      <c r="K23" s="21">
        <v>100</v>
      </c>
    </row>
    <row r="24" spans="1:11" ht="15.75" customHeight="1">
      <c r="A24" s="20" t="s">
        <v>18</v>
      </c>
      <c r="B24" s="8">
        <f>'[2]帳票61_06(1)'!AK22+'[2]帳票61_06(1)'!AT22</f>
        <v>19448446</v>
      </c>
      <c r="C24" s="9">
        <f t="shared" si="0"/>
        <v>42</v>
      </c>
      <c r="D24" s="8">
        <f>'[2]帳票61_06(1)'!BL22+'[2]帳票61_06(1)'!BU22</f>
        <v>3358746</v>
      </c>
      <c r="E24" s="9">
        <f t="shared" si="2"/>
        <v>7.3</v>
      </c>
      <c r="F24" s="8">
        <f>'[2]帳票61_06(1)'!CD22</f>
        <v>17830725</v>
      </c>
      <c r="G24" s="9">
        <f t="shared" si="1"/>
        <v>38.5</v>
      </c>
      <c r="H24" s="8">
        <f t="shared" si="3"/>
        <v>5640027</v>
      </c>
      <c r="I24" s="25">
        <f t="shared" si="4"/>
        <v>12.2</v>
      </c>
      <c r="J24" s="28">
        <f>'[3]帳票61_06(2)'!CB22</f>
        <v>46277944</v>
      </c>
      <c r="K24" s="21">
        <v>100</v>
      </c>
    </row>
    <row r="25" spans="1:11" ht="15.75" customHeight="1">
      <c r="A25" s="22" t="s">
        <v>67</v>
      </c>
      <c r="B25" s="10">
        <f>'[2]帳票61_06(1)'!AK23+'[2]帳票61_06(1)'!AT23</f>
        <v>4498040</v>
      </c>
      <c r="C25" s="11">
        <f t="shared" si="0"/>
        <v>41</v>
      </c>
      <c r="D25" s="10">
        <f>'[2]帳票61_06(1)'!BL23+'[2]帳票61_06(1)'!BU23</f>
        <v>704450</v>
      </c>
      <c r="E25" s="11">
        <f t="shared" si="2"/>
        <v>6.4</v>
      </c>
      <c r="F25" s="10">
        <f>'[2]帳票61_06(1)'!CD23</f>
        <v>4155989</v>
      </c>
      <c r="G25" s="11">
        <f t="shared" si="1"/>
        <v>37.9</v>
      </c>
      <c r="H25" s="10">
        <f t="shared" si="3"/>
        <v>1602169</v>
      </c>
      <c r="I25" s="26">
        <f t="shared" si="4"/>
        <v>14.700000000000001</v>
      </c>
      <c r="J25" s="29">
        <f>'[3]帳票61_06(2)'!CB23</f>
        <v>10960648</v>
      </c>
      <c r="K25" s="23">
        <v>100</v>
      </c>
    </row>
    <row r="26" spans="1:11" ht="15.75" customHeight="1">
      <c r="A26" s="18" t="s">
        <v>19</v>
      </c>
      <c r="B26" s="8">
        <f>'[2]帳票61_06(1)'!AK24+'[2]帳票61_06(1)'!AT24</f>
        <v>8724721</v>
      </c>
      <c r="C26" s="6">
        <f t="shared" si="0"/>
        <v>32.8</v>
      </c>
      <c r="D26" s="8">
        <f>'[2]帳票61_06(1)'!BL24+'[2]帳票61_06(1)'!BU24</f>
        <v>2586160</v>
      </c>
      <c r="E26" s="6">
        <f t="shared" si="2"/>
        <v>9.7</v>
      </c>
      <c r="F26" s="5">
        <f>'[2]帳票61_06(1)'!CD24</f>
        <v>12534035</v>
      </c>
      <c r="G26" s="6">
        <f t="shared" si="1"/>
        <v>47.1</v>
      </c>
      <c r="H26" s="5">
        <f t="shared" si="3"/>
        <v>2764078</v>
      </c>
      <c r="I26" s="27">
        <f t="shared" si="4"/>
        <v>10.400000000000002</v>
      </c>
      <c r="J26" s="30">
        <f>'[3]帳票61_06(2)'!CB24</f>
        <v>26608994</v>
      </c>
      <c r="K26" s="19">
        <v>100</v>
      </c>
    </row>
    <row r="27" spans="1:11" ht="15.75" customHeight="1">
      <c r="A27" s="20" t="s">
        <v>20</v>
      </c>
      <c r="B27" s="8">
        <f>'[2]帳票61_06(1)'!AK25+'[2]帳票61_06(1)'!AT25</f>
        <v>8401250</v>
      </c>
      <c r="C27" s="9">
        <f t="shared" si="0"/>
        <v>40</v>
      </c>
      <c r="D27" s="8">
        <f>'[2]帳票61_06(1)'!BL25+'[2]帳票61_06(1)'!BU25</f>
        <v>1391680</v>
      </c>
      <c r="E27" s="9">
        <f t="shared" si="2"/>
        <v>6.6</v>
      </c>
      <c r="F27" s="8">
        <f>'[2]帳票61_06(1)'!CD25</f>
        <v>8848733</v>
      </c>
      <c r="G27" s="9">
        <f t="shared" si="1"/>
        <v>42.1</v>
      </c>
      <c r="H27" s="8">
        <f t="shared" si="3"/>
        <v>2352217</v>
      </c>
      <c r="I27" s="25">
        <f t="shared" si="4"/>
        <v>11.299999999999999</v>
      </c>
      <c r="J27" s="28">
        <f>'[3]帳票61_06(2)'!CB25</f>
        <v>20993880</v>
      </c>
      <c r="K27" s="21">
        <v>100</v>
      </c>
    </row>
    <row r="28" spans="1:11" ht="15.75" customHeight="1">
      <c r="A28" s="20" t="s">
        <v>21</v>
      </c>
      <c r="B28" s="8">
        <f>'[2]帳票61_06(1)'!AK26+'[2]帳票61_06(1)'!AT26</f>
        <v>8992563</v>
      </c>
      <c r="C28" s="9">
        <f t="shared" si="0"/>
        <v>44.3</v>
      </c>
      <c r="D28" s="8">
        <f>'[2]帳票61_06(1)'!BL26+'[2]帳票61_06(1)'!BU26</f>
        <v>917903</v>
      </c>
      <c r="E28" s="9">
        <f t="shared" si="2"/>
        <v>4.5</v>
      </c>
      <c r="F28" s="8">
        <f>'[2]帳票61_06(1)'!CD26</f>
        <v>8350834</v>
      </c>
      <c r="G28" s="9">
        <f t="shared" si="1"/>
        <v>41.1</v>
      </c>
      <c r="H28" s="8">
        <f t="shared" si="3"/>
        <v>2045002</v>
      </c>
      <c r="I28" s="25">
        <f t="shared" si="4"/>
        <v>10.100000000000001</v>
      </c>
      <c r="J28" s="28">
        <f>'[3]帳票61_06(2)'!CB26</f>
        <v>20306302</v>
      </c>
      <c r="K28" s="21">
        <v>100</v>
      </c>
    </row>
    <row r="29" spans="1:11" ht="15.75" customHeight="1">
      <c r="A29" s="20" t="s">
        <v>22</v>
      </c>
      <c r="B29" s="8">
        <f>'[2]帳票61_06(1)'!AK27+'[2]帳票61_06(1)'!AT27</f>
        <v>4825776</v>
      </c>
      <c r="C29" s="9">
        <f t="shared" si="0"/>
        <v>46.8</v>
      </c>
      <c r="D29" s="8">
        <f>'[2]帳票61_06(1)'!BL27+'[2]帳票61_06(1)'!BU27</f>
        <v>442020</v>
      </c>
      <c r="E29" s="9">
        <f t="shared" si="2"/>
        <v>4.3</v>
      </c>
      <c r="F29" s="8">
        <f>'[2]帳票61_06(1)'!CD27</f>
        <v>4004660</v>
      </c>
      <c r="G29" s="9">
        <f t="shared" si="1"/>
        <v>38.9</v>
      </c>
      <c r="H29" s="8">
        <f t="shared" si="3"/>
        <v>1031718</v>
      </c>
      <c r="I29" s="25">
        <f t="shared" si="4"/>
        <v>10.000000000000004</v>
      </c>
      <c r="J29" s="28">
        <f>'[3]帳票61_06(2)'!CB27</f>
        <v>10304174</v>
      </c>
      <c r="K29" s="21">
        <v>100</v>
      </c>
    </row>
    <row r="30" spans="1:11" ht="15.75" customHeight="1">
      <c r="A30" s="22" t="s">
        <v>23</v>
      </c>
      <c r="B30" s="10">
        <f>'[2]帳票61_06(1)'!AK28+'[2]帳票61_06(1)'!AT28</f>
        <v>6110382</v>
      </c>
      <c r="C30" s="11">
        <f t="shared" si="0"/>
        <v>44.6</v>
      </c>
      <c r="D30" s="10">
        <f>'[2]帳票61_06(1)'!BL28+'[2]帳票61_06(1)'!BU28</f>
        <v>555545</v>
      </c>
      <c r="E30" s="11">
        <f t="shared" si="2"/>
        <v>4.1</v>
      </c>
      <c r="F30" s="10">
        <f>'[2]帳票61_06(1)'!CD28</f>
        <v>5688807</v>
      </c>
      <c r="G30" s="11">
        <f t="shared" si="1"/>
        <v>41.5</v>
      </c>
      <c r="H30" s="10">
        <f t="shared" si="3"/>
        <v>1349106</v>
      </c>
      <c r="I30" s="26">
        <f t="shared" si="4"/>
        <v>9.799999999999999</v>
      </c>
      <c r="J30" s="29">
        <f>'[3]帳票61_06(2)'!CB28</f>
        <v>13703840</v>
      </c>
      <c r="K30" s="23">
        <v>100</v>
      </c>
    </row>
    <row r="31" spans="1:11" ht="15.75" customHeight="1">
      <c r="A31" s="20" t="s">
        <v>24</v>
      </c>
      <c r="B31" s="8">
        <f>'[2]帳票61_06(1)'!AK29+'[2]帳票61_06(1)'!AT29</f>
        <v>9441300</v>
      </c>
      <c r="C31" s="9">
        <f t="shared" si="0"/>
        <v>41.5</v>
      </c>
      <c r="D31" s="8">
        <f>'[2]帳票61_06(1)'!BL29+'[2]帳票61_06(1)'!BU29</f>
        <v>1452034</v>
      </c>
      <c r="E31" s="9">
        <f t="shared" si="2"/>
        <v>6.4</v>
      </c>
      <c r="F31" s="8">
        <f>'[2]帳票61_06(1)'!CD29</f>
        <v>9387837</v>
      </c>
      <c r="G31" s="9">
        <f t="shared" si="1"/>
        <v>41.2</v>
      </c>
      <c r="H31" s="8">
        <f t="shared" si="3"/>
        <v>2491833</v>
      </c>
      <c r="I31" s="25">
        <f t="shared" si="4"/>
        <v>10.899999999999997</v>
      </c>
      <c r="J31" s="28">
        <f>'[3]帳票61_06(2)'!CB29</f>
        <v>22773004</v>
      </c>
      <c r="K31" s="21">
        <v>100</v>
      </c>
    </row>
    <row r="32" spans="1:11" ht="15.75" customHeight="1">
      <c r="A32" s="20" t="s">
        <v>25</v>
      </c>
      <c r="B32" s="8">
        <f>'[2]帳票61_06(1)'!AK30+'[2]帳票61_06(1)'!AT30</f>
        <v>4230827</v>
      </c>
      <c r="C32" s="9">
        <f t="shared" si="0"/>
        <v>42.1</v>
      </c>
      <c r="D32" s="8">
        <f>'[2]帳票61_06(1)'!BL30+'[2]帳票61_06(1)'!BU30</f>
        <v>632404</v>
      </c>
      <c r="E32" s="9">
        <f t="shared" si="2"/>
        <v>6.3</v>
      </c>
      <c r="F32" s="8">
        <f>'[2]帳票61_06(1)'!CD30</f>
        <v>3966065</v>
      </c>
      <c r="G32" s="9">
        <f t="shared" si="1"/>
        <v>39.4</v>
      </c>
      <c r="H32" s="8">
        <f t="shared" si="3"/>
        <v>1229827</v>
      </c>
      <c r="I32" s="25">
        <f t="shared" si="4"/>
        <v>12.2</v>
      </c>
      <c r="J32" s="28">
        <f>'[3]帳票61_06(2)'!CB30</f>
        <v>10059123</v>
      </c>
      <c r="K32" s="21">
        <v>100</v>
      </c>
    </row>
    <row r="33" spans="1:11" ht="15.75" customHeight="1">
      <c r="A33" s="20" t="s">
        <v>26</v>
      </c>
      <c r="B33" s="8">
        <f>'[2]帳票61_06(1)'!AK31+'[2]帳票61_06(1)'!AT31</f>
        <v>8614642</v>
      </c>
      <c r="C33" s="9">
        <f t="shared" si="0"/>
        <v>40.4</v>
      </c>
      <c r="D33" s="8">
        <f>'[2]帳票61_06(1)'!BL31+'[2]帳票61_06(1)'!BU31</f>
        <v>1703568</v>
      </c>
      <c r="E33" s="9">
        <f t="shared" si="2"/>
        <v>8</v>
      </c>
      <c r="F33" s="8">
        <f>'[2]帳票61_06(1)'!CD31</f>
        <v>9003090</v>
      </c>
      <c r="G33" s="9">
        <f t="shared" si="1"/>
        <v>42.2</v>
      </c>
      <c r="H33" s="8">
        <f t="shared" si="3"/>
        <v>2018679</v>
      </c>
      <c r="I33" s="25">
        <f t="shared" si="4"/>
        <v>9.399999999999999</v>
      </c>
      <c r="J33" s="28">
        <f>'[3]帳票61_06(2)'!CB31</f>
        <v>21339979</v>
      </c>
      <c r="K33" s="21">
        <v>100</v>
      </c>
    </row>
    <row r="34" spans="1:11" ht="15.75" customHeight="1">
      <c r="A34" s="20" t="s">
        <v>27</v>
      </c>
      <c r="B34" s="8">
        <f>'[2]帳票61_06(1)'!AK32+'[2]帳票61_06(1)'!AT32</f>
        <v>3767766</v>
      </c>
      <c r="C34" s="9">
        <f t="shared" si="0"/>
        <v>44.8</v>
      </c>
      <c r="D34" s="8">
        <f>'[2]帳票61_06(1)'!BL32+'[2]帳票61_06(1)'!BU32</f>
        <v>474095</v>
      </c>
      <c r="E34" s="9">
        <f t="shared" si="2"/>
        <v>5.6</v>
      </c>
      <c r="F34" s="8">
        <f>'[2]帳票61_06(1)'!CD32</f>
        <v>3322246</v>
      </c>
      <c r="G34" s="9">
        <f t="shared" si="1"/>
        <v>39.5</v>
      </c>
      <c r="H34" s="8">
        <f t="shared" si="3"/>
        <v>852834</v>
      </c>
      <c r="I34" s="25">
        <f t="shared" si="4"/>
        <v>10.100000000000003</v>
      </c>
      <c r="J34" s="28">
        <f>'[3]帳票61_06(2)'!CB32</f>
        <v>8416941</v>
      </c>
      <c r="K34" s="21">
        <v>100</v>
      </c>
    </row>
    <row r="35" spans="1:11" ht="15.75" customHeight="1">
      <c r="A35" s="22" t="s">
        <v>28</v>
      </c>
      <c r="B35" s="10">
        <f>'[2]帳票61_06(1)'!AK33+'[2]帳票61_06(1)'!AT33</f>
        <v>4485561</v>
      </c>
      <c r="C35" s="11">
        <f t="shared" si="0"/>
        <v>29.7</v>
      </c>
      <c r="D35" s="10">
        <f>'[2]帳票61_06(1)'!BL33+'[2]帳票61_06(1)'!BU33</f>
        <v>1236243</v>
      </c>
      <c r="E35" s="11">
        <f t="shared" si="2"/>
        <v>8.2</v>
      </c>
      <c r="F35" s="10">
        <f>'[2]帳票61_06(1)'!CD33</f>
        <v>7323622</v>
      </c>
      <c r="G35" s="11">
        <f t="shared" si="1"/>
        <v>48.5</v>
      </c>
      <c r="H35" s="10">
        <f t="shared" si="3"/>
        <v>2063656</v>
      </c>
      <c r="I35" s="26">
        <f t="shared" si="4"/>
        <v>13.599999999999998</v>
      </c>
      <c r="J35" s="29">
        <f>'[3]帳票61_06(2)'!CB33</f>
        <v>15109082</v>
      </c>
      <c r="K35" s="23">
        <v>100</v>
      </c>
    </row>
    <row r="36" spans="1:11" ht="15.75" customHeight="1">
      <c r="A36" s="20" t="s">
        <v>29</v>
      </c>
      <c r="B36" s="8">
        <f>'[2]帳票61_06(1)'!AK34+'[2]帳票61_06(1)'!AT34</f>
        <v>6420120</v>
      </c>
      <c r="C36" s="9">
        <f t="shared" si="0"/>
        <v>46.5</v>
      </c>
      <c r="D36" s="8">
        <f>'[2]帳票61_06(1)'!BL34+'[2]帳票61_06(1)'!BU34</f>
        <v>605191</v>
      </c>
      <c r="E36" s="9">
        <f t="shared" si="2"/>
        <v>4.4</v>
      </c>
      <c r="F36" s="8">
        <f>'[2]帳票61_06(1)'!CD34</f>
        <v>5003212</v>
      </c>
      <c r="G36" s="9">
        <f t="shared" si="1"/>
        <v>36.3</v>
      </c>
      <c r="H36" s="8">
        <f t="shared" si="3"/>
        <v>1770347</v>
      </c>
      <c r="I36" s="25">
        <f t="shared" si="4"/>
        <v>12.800000000000002</v>
      </c>
      <c r="J36" s="28">
        <f>'[3]帳票61_06(2)'!CB34</f>
        <v>13798870</v>
      </c>
      <c r="K36" s="21">
        <v>100</v>
      </c>
    </row>
    <row r="37" spans="1:11" ht="15.75" customHeight="1">
      <c r="A37" s="20" t="s">
        <v>30</v>
      </c>
      <c r="B37" s="8">
        <f>'[2]帳票61_06(1)'!AK35+'[2]帳票61_06(1)'!AT35</f>
        <v>7307034</v>
      </c>
      <c r="C37" s="9">
        <f t="shared" si="0"/>
        <v>37</v>
      </c>
      <c r="D37" s="8">
        <f>'[2]帳票61_06(1)'!BL35+'[2]帳票61_06(1)'!BU35</f>
        <v>1255644</v>
      </c>
      <c r="E37" s="9">
        <f t="shared" si="2"/>
        <v>6.4</v>
      </c>
      <c r="F37" s="8">
        <f>'[2]帳票61_06(1)'!CD35</f>
        <v>8824948</v>
      </c>
      <c r="G37" s="9">
        <f t="shared" si="1"/>
        <v>44.7</v>
      </c>
      <c r="H37" s="8">
        <f t="shared" si="3"/>
        <v>2354186</v>
      </c>
      <c r="I37" s="25">
        <f t="shared" si="4"/>
        <v>11.899999999999997</v>
      </c>
      <c r="J37" s="28">
        <f>'[3]帳票61_06(2)'!CB35</f>
        <v>19741812</v>
      </c>
      <c r="K37" s="21">
        <v>100</v>
      </c>
    </row>
    <row r="38" spans="1:11" ht="15.75" customHeight="1">
      <c r="A38" s="20" t="s">
        <v>31</v>
      </c>
      <c r="B38" s="8">
        <f>'[2]帳票61_06(1)'!AK36+'[2]帳票61_06(1)'!AT36</f>
        <v>3692894</v>
      </c>
      <c r="C38" s="9">
        <f t="shared" si="0"/>
        <v>46.3</v>
      </c>
      <c r="D38" s="8">
        <f>'[2]帳票61_06(1)'!BL36+'[2]帳票61_06(1)'!BU36</f>
        <v>514400</v>
      </c>
      <c r="E38" s="9">
        <f t="shared" si="2"/>
        <v>6.4</v>
      </c>
      <c r="F38" s="8">
        <f>'[2]帳票61_06(1)'!CD36</f>
        <v>3170687</v>
      </c>
      <c r="G38" s="9">
        <f t="shared" si="1"/>
        <v>39.7</v>
      </c>
      <c r="H38" s="8">
        <f t="shared" si="3"/>
        <v>601322</v>
      </c>
      <c r="I38" s="25">
        <f t="shared" si="4"/>
        <v>7.6</v>
      </c>
      <c r="J38" s="28">
        <f>'[3]帳票61_06(2)'!CB36</f>
        <v>7979303</v>
      </c>
      <c r="K38" s="21">
        <v>100</v>
      </c>
    </row>
    <row r="39" spans="1:11" ht="15.75" customHeight="1">
      <c r="A39" s="20" t="s">
        <v>32</v>
      </c>
      <c r="B39" s="8">
        <f>'[2]帳票61_06(1)'!AK37+'[2]帳票61_06(1)'!AT37</f>
        <v>5212813</v>
      </c>
      <c r="C39" s="9">
        <f t="shared" si="0"/>
        <v>40.5</v>
      </c>
      <c r="D39" s="8">
        <f>'[2]帳票61_06(1)'!BL37+'[2]帳票61_06(1)'!BU37</f>
        <v>713824</v>
      </c>
      <c r="E39" s="9">
        <f t="shared" si="2"/>
        <v>5.5</v>
      </c>
      <c r="F39" s="8">
        <f>'[2]帳票61_06(1)'!CD37</f>
        <v>5586033</v>
      </c>
      <c r="G39" s="9">
        <f t="shared" si="1"/>
        <v>43.4</v>
      </c>
      <c r="H39" s="8">
        <f t="shared" si="3"/>
        <v>1362169</v>
      </c>
      <c r="I39" s="25">
        <f t="shared" si="4"/>
        <v>10.600000000000001</v>
      </c>
      <c r="J39" s="28">
        <f>'[3]帳票61_06(2)'!CB37</f>
        <v>12874839</v>
      </c>
      <c r="K39" s="21">
        <v>100</v>
      </c>
    </row>
    <row r="40" spans="1:11" ht="15.75" customHeight="1">
      <c r="A40" s="22" t="s">
        <v>68</v>
      </c>
      <c r="B40" s="10">
        <f>'[2]帳票61_06(1)'!AK38+'[2]帳票61_06(1)'!AT38</f>
        <v>2674733</v>
      </c>
      <c r="C40" s="11">
        <f t="shared" si="0"/>
        <v>41.6</v>
      </c>
      <c r="D40" s="10">
        <f>'[2]帳票61_06(1)'!BL38+'[2]帳票61_06(1)'!BU38</f>
        <v>445350</v>
      </c>
      <c r="E40" s="11">
        <f t="shared" si="2"/>
        <v>6.9</v>
      </c>
      <c r="F40" s="10">
        <f>'[2]帳票61_06(1)'!CD38</f>
        <v>2552959</v>
      </c>
      <c r="G40" s="11">
        <f t="shared" si="1"/>
        <v>39.7</v>
      </c>
      <c r="H40" s="10">
        <f t="shared" si="3"/>
        <v>755437</v>
      </c>
      <c r="I40" s="26">
        <f t="shared" si="4"/>
        <v>11.799999999999995</v>
      </c>
      <c r="J40" s="29">
        <f>'[3]帳票61_06(2)'!CB38</f>
        <v>6428479</v>
      </c>
      <c r="K40" s="23">
        <v>100</v>
      </c>
    </row>
    <row r="41" spans="1:11" ht="15.75" customHeight="1">
      <c r="A41" s="20" t="s">
        <v>33</v>
      </c>
      <c r="B41" s="8">
        <f>'[2]帳票61_06(1)'!AK39+'[2]帳票61_06(1)'!AT39</f>
        <v>3938223</v>
      </c>
      <c r="C41" s="9">
        <f t="shared" si="0"/>
        <v>41.3</v>
      </c>
      <c r="D41" s="8">
        <f>'[2]帳票61_06(1)'!BL39+'[2]帳票61_06(1)'!BU39</f>
        <v>583160</v>
      </c>
      <c r="E41" s="9">
        <f t="shared" si="2"/>
        <v>6.1</v>
      </c>
      <c r="F41" s="8">
        <f>'[2]帳票61_06(1)'!CD39</f>
        <v>3973803</v>
      </c>
      <c r="G41" s="9">
        <f t="shared" si="1"/>
        <v>41.6</v>
      </c>
      <c r="H41" s="8">
        <f t="shared" si="3"/>
        <v>1051797</v>
      </c>
      <c r="I41" s="25">
        <f t="shared" si="4"/>
        <v>11.000000000000002</v>
      </c>
      <c r="J41" s="28">
        <f>'[3]帳票61_06(2)'!CB39</f>
        <v>9546983</v>
      </c>
      <c r="K41" s="21">
        <v>100</v>
      </c>
    </row>
    <row r="42" spans="1:11" ht="15.75" customHeight="1">
      <c r="A42" s="20" t="s">
        <v>34</v>
      </c>
      <c r="B42" s="8">
        <f>'[2]帳票61_06(1)'!AK40+'[2]帳票61_06(1)'!AT40</f>
        <v>2894224</v>
      </c>
      <c r="C42" s="9">
        <f t="shared" si="0"/>
        <v>36</v>
      </c>
      <c r="D42" s="8">
        <f>'[2]帳票61_06(1)'!BL40+'[2]帳票61_06(1)'!BU40</f>
        <v>642097</v>
      </c>
      <c r="E42" s="9">
        <f t="shared" si="2"/>
        <v>8</v>
      </c>
      <c r="F42" s="8">
        <f>'[2]帳票61_06(1)'!CD40</f>
        <v>3740182</v>
      </c>
      <c r="G42" s="9">
        <f t="shared" si="1"/>
        <v>46.5</v>
      </c>
      <c r="H42" s="8">
        <f t="shared" si="3"/>
        <v>772512</v>
      </c>
      <c r="I42" s="25">
        <f t="shared" si="4"/>
        <v>9.5</v>
      </c>
      <c r="J42" s="28">
        <f>'[3]帳票61_06(2)'!CB40</f>
        <v>8049015</v>
      </c>
      <c r="K42" s="21">
        <v>100</v>
      </c>
    </row>
    <row r="43" spans="1:11" ht="15.75" customHeight="1">
      <c r="A43" s="20" t="s">
        <v>35</v>
      </c>
      <c r="B43" s="8">
        <f>'[2]帳票61_06(1)'!AK41+'[2]帳票61_06(1)'!AT41</f>
        <v>3674437</v>
      </c>
      <c r="C43" s="9">
        <f t="shared" si="0"/>
        <v>41.6</v>
      </c>
      <c r="D43" s="8">
        <f>'[2]帳票61_06(1)'!BL41+'[2]帳票61_06(1)'!BU41</f>
        <v>596283</v>
      </c>
      <c r="E43" s="9">
        <f t="shared" si="2"/>
        <v>6.8</v>
      </c>
      <c r="F43" s="8">
        <f>'[2]帳票61_06(1)'!CD41</f>
        <v>3589544</v>
      </c>
      <c r="G43" s="9">
        <f t="shared" si="1"/>
        <v>40.6</v>
      </c>
      <c r="H43" s="8">
        <f t="shared" si="3"/>
        <v>970775</v>
      </c>
      <c r="I43" s="25">
        <f t="shared" si="4"/>
        <v>10.999999999999996</v>
      </c>
      <c r="J43" s="28">
        <f>'[3]帳票61_06(2)'!CB41</f>
        <v>8831039</v>
      </c>
      <c r="K43" s="21">
        <v>100</v>
      </c>
    </row>
    <row r="44" spans="1:11" ht="15.75" customHeight="1">
      <c r="A44" s="20" t="s">
        <v>36</v>
      </c>
      <c r="B44" s="8">
        <f>'[2]帳票61_06(1)'!AK42+'[2]帳票61_06(1)'!AT42</f>
        <v>6379742</v>
      </c>
      <c r="C44" s="9">
        <f t="shared" si="0"/>
        <v>41.9</v>
      </c>
      <c r="D44" s="8">
        <f>'[2]帳票61_06(1)'!BL42+'[2]帳票61_06(1)'!BU42</f>
        <v>765564</v>
      </c>
      <c r="E44" s="9">
        <f t="shared" si="2"/>
        <v>5</v>
      </c>
      <c r="F44" s="8">
        <f>'[2]帳票61_06(1)'!CD42</f>
        <v>6305137</v>
      </c>
      <c r="G44" s="9">
        <f t="shared" si="1"/>
        <v>41.4</v>
      </c>
      <c r="H44" s="8">
        <f t="shared" si="3"/>
        <v>1774844</v>
      </c>
      <c r="I44" s="25">
        <f t="shared" si="4"/>
        <v>11.700000000000003</v>
      </c>
      <c r="J44" s="28">
        <f>'[3]帳票61_06(2)'!CB42</f>
        <v>15225287</v>
      </c>
      <c r="K44" s="21">
        <v>100</v>
      </c>
    </row>
    <row r="45" spans="1:11" ht="15.75" customHeight="1" thickBot="1">
      <c r="A45" s="20" t="s">
        <v>76</v>
      </c>
      <c r="B45" s="8">
        <f>'[2]帳票61_06(1)'!AK43+'[2]帳票61_06(1)'!AT43</f>
        <v>3014279</v>
      </c>
      <c r="C45" s="9">
        <f t="shared" si="0"/>
        <v>45.6</v>
      </c>
      <c r="D45" s="8">
        <f>'[2]帳票61_06(1)'!BL43+'[2]帳票61_06(1)'!BU43</f>
        <v>385116</v>
      </c>
      <c r="E45" s="9">
        <f t="shared" si="2"/>
        <v>5.8</v>
      </c>
      <c r="F45" s="8">
        <f>'[2]帳票61_06(1)'!CD43</f>
        <v>2737317</v>
      </c>
      <c r="G45" s="9">
        <f t="shared" si="1"/>
        <v>41.4</v>
      </c>
      <c r="H45" s="8">
        <f t="shared" si="3"/>
        <v>473336</v>
      </c>
      <c r="I45" s="25">
        <f t="shared" si="4"/>
        <v>7.2</v>
      </c>
      <c r="J45" s="28">
        <f>'[3]帳票61_06(2)'!CB43</f>
        <v>6610048</v>
      </c>
      <c r="K45" s="21">
        <v>100</v>
      </c>
    </row>
    <row r="46" spans="1:11" ht="15.75" customHeight="1" thickBot="1" thickTop="1">
      <c r="A46" s="31" t="s">
        <v>69</v>
      </c>
      <c r="B46" s="32">
        <f>SUM(B6:B45)</f>
        <v>400507696</v>
      </c>
      <c r="C46" s="33">
        <f t="shared" si="0"/>
        <v>40.1</v>
      </c>
      <c r="D46" s="32">
        <f>SUM(D6:D45)</f>
        <v>78423780</v>
      </c>
      <c r="E46" s="33">
        <f t="shared" si="2"/>
        <v>7.8</v>
      </c>
      <c r="F46" s="32">
        <f>SUM(F6:F45)</f>
        <v>397108663</v>
      </c>
      <c r="G46" s="33">
        <f t="shared" si="1"/>
        <v>39.7</v>
      </c>
      <c r="H46" s="32">
        <f>SUM(H6:H45)</f>
        <v>123939108</v>
      </c>
      <c r="I46" s="34">
        <f t="shared" si="4"/>
        <v>12.399999999999995</v>
      </c>
      <c r="J46" s="35">
        <f>B46+F46+H46+D46</f>
        <v>999979247</v>
      </c>
      <c r="K46" s="36">
        <v>100</v>
      </c>
    </row>
    <row r="47" spans="1:11" ht="13.5" customHeight="1">
      <c r="A47" s="12" t="s">
        <v>70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75" customHeight="1">
      <c r="A51" s="37" t="s">
        <v>57</v>
      </c>
      <c r="B51" s="50" t="s">
        <v>58</v>
      </c>
      <c r="C51" s="50"/>
      <c r="D51" s="51" t="s">
        <v>59</v>
      </c>
      <c r="E51" s="52"/>
      <c r="F51" s="53" t="s">
        <v>60</v>
      </c>
      <c r="G51" s="53"/>
      <c r="H51" s="53" t="s">
        <v>61</v>
      </c>
      <c r="I51" s="54"/>
      <c r="J51" s="55" t="s">
        <v>62</v>
      </c>
      <c r="K51" s="56"/>
    </row>
    <row r="52" spans="1:11" ht="15.75" customHeight="1">
      <c r="A52" s="38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44" t="s">
        <v>64</v>
      </c>
      <c r="J52" s="46" t="s">
        <v>63</v>
      </c>
      <c r="K52" s="48" t="s">
        <v>64</v>
      </c>
    </row>
    <row r="53" spans="1:11" ht="15.75" customHeight="1" thickBot="1">
      <c r="A53" s="39" t="s">
        <v>1</v>
      </c>
      <c r="B53" s="43"/>
      <c r="C53" s="43"/>
      <c r="D53" s="43"/>
      <c r="E53" s="43"/>
      <c r="F53" s="43"/>
      <c r="G53" s="43"/>
      <c r="H53" s="43"/>
      <c r="I53" s="45"/>
      <c r="J53" s="47"/>
      <c r="K53" s="49"/>
    </row>
    <row r="54" spans="1:11" ht="15.75" customHeight="1">
      <c r="A54" s="20" t="s">
        <v>37</v>
      </c>
      <c r="B54" s="8">
        <f>'[2]帳票61_06(1)'!AK44+'[2]帳票61_06(1)'!AT44</f>
        <v>2278400</v>
      </c>
      <c r="C54" s="9">
        <f aca="true" t="shared" si="5" ref="C54:C78">ROUND(B54/J54*100,1)</f>
        <v>43.2</v>
      </c>
      <c r="D54" s="8">
        <f>'[2]帳票61_06(1)'!BL44+'[2]帳票61_06(1)'!BU44</f>
        <v>409801</v>
      </c>
      <c r="E54" s="9">
        <f aca="true" t="shared" si="6" ref="E54:E78">ROUND(D54/J54*100,1)</f>
        <v>7.8</v>
      </c>
      <c r="F54" s="8">
        <f>'[2]帳票61_06(1)'!CD44</f>
        <v>2290574</v>
      </c>
      <c r="G54" s="9">
        <f aca="true" t="shared" si="7" ref="G54:G78">ROUND(F54/J54*100,1)</f>
        <v>43.4</v>
      </c>
      <c r="H54" s="8">
        <f aca="true" t="shared" si="8" ref="H54:H76">J54-B54-D54-F54</f>
        <v>300059</v>
      </c>
      <c r="I54" s="25">
        <f aca="true" t="shared" si="9" ref="I54:I78">K54-C54-G54-E54</f>
        <v>5.599999999999999</v>
      </c>
      <c r="J54" s="28">
        <f>'[3]帳票61_06(2)'!CB44</f>
        <v>5278834</v>
      </c>
      <c r="K54" s="21">
        <v>100</v>
      </c>
    </row>
    <row r="55" spans="1:11" ht="15.75" customHeight="1">
      <c r="A55" s="20" t="s">
        <v>71</v>
      </c>
      <c r="B55" s="8">
        <f>'[2]帳票61_06(1)'!AK45+'[2]帳票61_06(1)'!AT45</f>
        <v>2209929</v>
      </c>
      <c r="C55" s="9">
        <f t="shared" si="5"/>
        <v>29.9</v>
      </c>
      <c r="D55" s="8">
        <f>'[2]帳票61_06(1)'!BL45+'[2]帳票61_06(1)'!BU45</f>
        <v>883749</v>
      </c>
      <c r="E55" s="9">
        <f t="shared" si="6"/>
        <v>11.9</v>
      </c>
      <c r="F55" s="8">
        <f>'[2]帳票61_06(1)'!CD45</f>
        <v>3675153</v>
      </c>
      <c r="G55" s="9">
        <f t="shared" si="7"/>
        <v>49.7</v>
      </c>
      <c r="H55" s="8">
        <f t="shared" si="8"/>
        <v>628779</v>
      </c>
      <c r="I55" s="25">
        <f t="shared" si="9"/>
        <v>8.499999999999991</v>
      </c>
      <c r="J55" s="28">
        <f>'[3]帳票61_06(2)'!CB45</f>
        <v>7397610</v>
      </c>
      <c r="K55" s="21">
        <v>100</v>
      </c>
    </row>
    <row r="56" spans="1:11" ht="15.75" customHeight="1">
      <c r="A56" s="20" t="s">
        <v>38</v>
      </c>
      <c r="B56" s="8">
        <f>'[2]帳票61_06(1)'!AK46+'[2]帳票61_06(1)'!AT46</f>
        <v>1671780</v>
      </c>
      <c r="C56" s="9">
        <f t="shared" si="5"/>
        <v>45.8</v>
      </c>
      <c r="D56" s="8">
        <f>'[2]帳票61_06(1)'!BL46+'[2]帳票61_06(1)'!BU46</f>
        <v>167596</v>
      </c>
      <c r="E56" s="9">
        <f t="shared" si="6"/>
        <v>4.6</v>
      </c>
      <c r="F56" s="8">
        <f>'[2]帳票61_06(1)'!CD46</f>
        <v>1418022</v>
      </c>
      <c r="G56" s="9">
        <f t="shared" si="7"/>
        <v>38.8</v>
      </c>
      <c r="H56" s="8">
        <f t="shared" si="8"/>
        <v>392761</v>
      </c>
      <c r="I56" s="25">
        <f t="shared" si="9"/>
        <v>10.800000000000006</v>
      </c>
      <c r="J56" s="28">
        <f>'[3]帳票61_06(2)'!CB46</f>
        <v>3650159</v>
      </c>
      <c r="K56" s="21">
        <v>100</v>
      </c>
    </row>
    <row r="57" spans="1:11" ht="15.75" customHeight="1">
      <c r="A57" s="20" t="s">
        <v>39</v>
      </c>
      <c r="B57" s="8">
        <f>'[2]帳票61_06(1)'!AK47+'[2]帳票61_06(1)'!AT47</f>
        <v>566046</v>
      </c>
      <c r="C57" s="9">
        <f t="shared" si="5"/>
        <v>41.8</v>
      </c>
      <c r="D57" s="8">
        <f>'[2]帳票61_06(1)'!BL47+'[2]帳票61_06(1)'!BU47</f>
        <v>41845</v>
      </c>
      <c r="E57" s="9">
        <f t="shared" si="6"/>
        <v>3.1</v>
      </c>
      <c r="F57" s="8">
        <f>'[2]帳票61_06(1)'!CD47</f>
        <v>667858</v>
      </c>
      <c r="G57" s="9">
        <f t="shared" si="7"/>
        <v>49.4</v>
      </c>
      <c r="H57" s="8">
        <f t="shared" si="8"/>
        <v>76835</v>
      </c>
      <c r="I57" s="25">
        <f t="shared" si="9"/>
        <v>5.700000000000005</v>
      </c>
      <c r="J57" s="28">
        <f>'[3]帳票61_06(2)'!CB47</f>
        <v>1352584</v>
      </c>
      <c r="K57" s="21">
        <v>100</v>
      </c>
    </row>
    <row r="58" spans="1:11" ht="15.75" customHeight="1">
      <c r="A58" s="22" t="s">
        <v>72</v>
      </c>
      <c r="B58" s="10">
        <f>'[2]帳票61_06(1)'!AK48+'[2]帳票61_06(1)'!AT48</f>
        <v>907679</v>
      </c>
      <c r="C58" s="11">
        <f t="shared" si="5"/>
        <v>30.5</v>
      </c>
      <c r="D58" s="10">
        <f>'[2]帳票61_06(1)'!BL48+'[2]帳票61_06(1)'!BU48</f>
        <v>363288</v>
      </c>
      <c r="E58" s="11">
        <f t="shared" si="6"/>
        <v>12.2</v>
      </c>
      <c r="F58" s="10">
        <f>'[2]帳票61_06(1)'!CD48</f>
        <v>1518800</v>
      </c>
      <c r="G58" s="11">
        <f t="shared" si="7"/>
        <v>51</v>
      </c>
      <c r="H58" s="10">
        <f t="shared" si="8"/>
        <v>188719</v>
      </c>
      <c r="I58" s="26">
        <f t="shared" si="9"/>
        <v>6.300000000000001</v>
      </c>
      <c r="J58" s="29">
        <f>'[3]帳票61_06(2)'!CB48</f>
        <v>2978486</v>
      </c>
      <c r="K58" s="23">
        <v>100</v>
      </c>
    </row>
    <row r="59" spans="1:11" ht="15.75" customHeight="1">
      <c r="A59" s="18" t="s">
        <v>40</v>
      </c>
      <c r="B59" s="8">
        <f>'[2]帳票61_06(1)'!AK49+'[2]帳票61_06(1)'!AT49</f>
        <v>870870</v>
      </c>
      <c r="C59" s="9">
        <f t="shared" si="5"/>
        <v>31.9</v>
      </c>
      <c r="D59" s="8">
        <f>'[2]帳票61_06(1)'!BL49+'[2]帳票61_06(1)'!BU49</f>
        <v>305940</v>
      </c>
      <c r="E59" s="9">
        <f t="shared" si="6"/>
        <v>11.2</v>
      </c>
      <c r="F59" s="8">
        <f>'[2]帳票61_06(1)'!CD49</f>
        <v>1394292</v>
      </c>
      <c r="G59" s="9">
        <f t="shared" si="7"/>
        <v>51</v>
      </c>
      <c r="H59" s="8">
        <f t="shared" si="8"/>
        <v>161011</v>
      </c>
      <c r="I59" s="25">
        <f t="shared" si="9"/>
        <v>5.899999999999995</v>
      </c>
      <c r="J59" s="28">
        <f>'[3]帳票61_06(2)'!CB49</f>
        <v>2732113</v>
      </c>
      <c r="K59" s="21">
        <v>100</v>
      </c>
    </row>
    <row r="60" spans="1:11" ht="15.75" customHeight="1">
      <c r="A60" s="20" t="s">
        <v>41</v>
      </c>
      <c r="B60" s="8">
        <f>'[2]帳票61_06(1)'!AK50+'[2]帳票61_06(1)'!AT50</f>
        <v>1637505</v>
      </c>
      <c r="C60" s="9">
        <f t="shared" si="5"/>
        <v>43.5</v>
      </c>
      <c r="D60" s="8">
        <f>'[2]帳票61_06(1)'!BL50+'[2]帳票61_06(1)'!BU50</f>
        <v>164438</v>
      </c>
      <c r="E60" s="9">
        <f t="shared" si="6"/>
        <v>4.4</v>
      </c>
      <c r="F60" s="8">
        <f>'[2]帳票61_06(1)'!CD50</f>
        <v>1605222</v>
      </c>
      <c r="G60" s="9">
        <f t="shared" si="7"/>
        <v>42.7</v>
      </c>
      <c r="H60" s="8">
        <f t="shared" si="8"/>
        <v>355320</v>
      </c>
      <c r="I60" s="25">
        <f t="shared" si="9"/>
        <v>9.399999999999997</v>
      </c>
      <c r="J60" s="28">
        <f>'[3]帳票61_06(2)'!CB50</f>
        <v>3762485</v>
      </c>
      <c r="K60" s="21">
        <v>100</v>
      </c>
    </row>
    <row r="61" spans="1:11" ht="15.75" customHeight="1">
      <c r="A61" s="20" t="s">
        <v>42</v>
      </c>
      <c r="B61" s="8">
        <f>'[2]帳票61_06(1)'!AK51+'[2]帳票61_06(1)'!AT51</f>
        <v>1043000</v>
      </c>
      <c r="C61" s="9">
        <f t="shared" si="5"/>
        <v>33</v>
      </c>
      <c r="D61" s="8">
        <f>'[2]帳票61_06(1)'!BL51+'[2]帳票61_06(1)'!BU51</f>
        <v>229481</v>
      </c>
      <c r="E61" s="9">
        <f t="shared" si="6"/>
        <v>7.3</v>
      </c>
      <c r="F61" s="8">
        <f>'[2]帳票61_06(1)'!CD51</f>
        <v>1688325</v>
      </c>
      <c r="G61" s="9">
        <f t="shared" si="7"/>
        <v>53.4</v>
      </c>
      <c r="H61" s="8">
        <f t="shared" si="8"/>
        <v>201594</v>
      </c>
      <c r="I61" s="25">
        <f t="shared" si="9"/>
        <v>6.300000000000002</v>
      </c>
      <c r="J61" s="28">
        <f>'[3]帳票61_06(2)'!CB51</f>
        <v>3162400</v>
      </c>
      <c r="K61" s="21">
        <v>100</v>
      </c>
    </row>
    <row r="62" spans="1:11" ht="15.75" customHeight="1">
      <c r="A62" s="20" t="s">
        <v>43</v>
      </c>
      <c r="B62" s="8">
        <f>'[2]帳票61_06(1)'!AK52+'[2]帳票61_06(1)'!AT52</f>
        <v>980463</v>
      </c>
      <c r="C62" s="9">
        <f t="shared" si="5"/>
        <v>40.4</v>
      </c>
      <c r="D62" s="8">
        <f>'[2]帳票61_06(1)'!BL52+'[2]帳票61_06(1)'!BU52</f>
        <v>127835</v>
      </c>
      <c r="E62" s="9">
        <f t="shared" si="6"/>
        <v>5.3</v>
      </c>
      <c r="F62" s="8">
        <f>'[2]帳票61_06(1)'!CD52</f>
        <v>1177165</v>
      </c>
      <c r="G62" s="9">
        <f t="shared" si="7"/>
        <v>48.6</v>
      </c>
      <c r="H62" s="8">
        <f t="shared" si="8"/>
        <v>138501</v>
      </c>
      <c r="I62" s="25">
        <f t="shared" si="9"/>
        <v>5.7</v>
      </c>
      <c r="J62" s="28">
        <f>'[3]帳票61_06(2)'!CB52</f>
        <v>2423964</v>
      </c>
      <c r="K62" s="21">
        <v>100</v>
      </c>
    </row>
    <row r="63" spans="1:11" ht="15.75" customHeight="1">
      <c r="A63" s="22" t="s">
        <v>44</v>
      </c>
      <c r="B63" s="10">
        <f>'[2]帳票61_06(1)'!AK53+'[2]帳票61_06(1)'!AT53</f>
        <v>826930</v>
      </c>
      <c r="C63" s="11">
        <f t="shared" si="5"/>
        <v>48.7</v>
      </c>
      <c r="D63" s="10">
        <f>'[2]帳票61_06(1)'!BL53+'[2]帳票61_06(1)'!BU53</f>
        <v>41283</v>
      </c>
      <c r="E63" s="11">
        <f t="shared" si="6"/>
        <v>2.4</v>
      </c>
      <c r="F63" s="10">
        <f>'[2]帳票61_06(1)'!CD53</f>
        <v>725279</v>
      </c>
      <c r="G63" s="11">
        <f t="shared" si="7"/>
        <v>42.7</v>
      </c>
      <c r="H63" s="10">
        <f t="shared" si="8"/>
        <v>106047</v>
      </c>
      <c r="I63" s="26">
        <f t="shared" si="9"/>
        <v>6.199999999999994</v>
      </c>
      <c r="J63" s="29">
        <f>'[3]帳票61_06(2)'!CB53</f>
        <v>1699539</v>
      </c>
      <c r="K63" s="23">
        <v>100</v>
      </c>
    </row>
    <row r="64" spans="1:11" ht="15.75" customHeight="1">
      <c r="A64" s="18" t="s">
        <v>45</v>
      </c>
      <c r="B64" s="8">
        <f>'[2]帳票61_06(1)'!AK54+'[2]帳票61_06(1)'!AT54</f>
        <v>525745</v>
      </c>
      <c r="C64" s="9">
        <f t="shared" si="5"/>
        <v>39.4</v>
      </c>
      <c r="D64" s="8">
        <f>'[2]帳票61_06(1)'!BL54+'[2]帳票61_06(1)'!BU54</f>
        <v>87691</v>
      </c>
      <c r="E64" s="9">
        <f t="shared" si="6"/>
        <v>6.6</v>
      </c>
      <c r="F64" s="8">
        <f>'[2]帳票61_06(1)'!CD54</f>
        <v>632289</v>
      </c>
      <c r="G64" s="9">
        <f t="shared" si="7"/>
        <v>47.4</v>
      </c>
      <c r="H64" s="8">
        <f t="shared" si="8"/>
        <v>88233</v>
      </c>
      <c r="I64" s="25">
        <f t="shared" si="9"/>
        <v>6.600000000000003</v>
      </c>
      <c r="J64" s="28">
        <f>'[3]帳票61_06(2)'!CB54</f>
        <v>1333958</v>
      </c>
      <c r="K64" s="21">
        <v>100</v>
      </c>
    </row>
    <row r="65" spans="1:11" ht="15.75" customHeight="1">
      <c r="A65" s="20" t="s">
        <v>46</v>
      </c>
      <c r="B65" s="8">
        <f>'[2]帳票61_06(1)'!AK55+'[2]帳票61_06(1)'!AT55</f>
        <v>372615</v>
      </c>
      <c r="C65" s="9">
        <f t="shared" si="5"/>
        <v>32.3</v>
      </c>
      <c r="D65" s="8">
        <f>'[2]帳票61_06(1)'!BL55+'[2]帳票61_06(1)'!BU55</f>
        <v>92312</v>
      </c>
      <c r="E65" s="9">
        <f t="shared" si="6"/>
        <v>8</v>
      </c>
      <c r="F65" s="8">
        <f>'[2]帳票61_06(1)'!CD55</f>
        <v>602597</v>
      </c>
      <c r="G65" s="9">
        <f t="shared" si="7"/>
        <v>52.3</v>
      </c>
      <c r="H65" s="8">
        <f t="shared" si="8"/>
        <v>84673</v>
      </c>
      <c r="I65" s="25">
        <f t="shared" si="9"/>
        <v>7.400000000000006</v>
      </c>
      <c r="J65" s="28">
        <f>'[3]帳票61_06(2)'!CB55</f>
        <v>1152197</v>
      </c>
      <c r="K65" s="21">
        <v>100</v>
      </c>
    </row>
    <row r="66" spans="1:11" ht="15.75" customHeight="1">
      <c r="A66" s="20" t="s">
        <v>73</v>
      </c>
      <c r="B66" s="8">
        <f>'[2]帳票61_06(1)'!AK56+'[2]帳票61_06(1)'!AT56</f>
        <v>411288</v>
      </c>
      <c r="C66" s="9">
        <f t="shared" si="5"/>
        <v>37.7</v>
      </c>
      <c r="D66" s="8">
        <f>'[2]帳票61_06(1)'!BL56+'[2]帳票61_06(1)'!BU56</f>
        <v>77233</v>
      </c>
      <c r="E66" s="9">
        <f t="shared" si="6"/>
        <v>7.1</v>
      </c>
      <c r="F66" s="8">
        <f>'[2]帳票61_06(1)'!CD56</f>
        <v>517619</v>
      </c>
      <c r="G66" s="9">
        <f t="shared" si="7"/>
        <v>47.4</v>
      </c>
      <c r="H66" s="8">
        <f t="shared" si="8"/>
        <v>85856</v>
      </c>
      <c r="I66" s="25">
        <f t="shared" si="9"/>
        <v>7.799999999999999</v>
      </c>
      <c r="J66" s="28">
        <f>'[3]帳票61_06(2)'!CB56</f>
        <v>1091996</v>
      </c>
      <c r="K66" s="21">
        <v>100</v>
      </c>
    </row>
    <row r="67" spans="1:11" ht="15.75" customHeight="1">
      <c r="A67" s="20" t="s">
        <v>47</v>
      </c>
      <c r="B67" s="8">
        <f>'[2]帳票61_06(1)'!AK57+'[2]帳票61_06(1)'!AT57</f>
        <v>333733</v>
      </c>
      <c r="C67" s="9">
        <f t="shared" si="5"/>
        <v>38.1</v>
      </c>
      <c r="D67" s="8">
        <f>'[2]帳票61_06(1)'!BL57+'[2]帳票61_06(1)'!BU57</f>
        <v>46270</v>
      </c>
      <c r="E67" s="9">
        <f t="shared" si="6"/>
        <v>5.3</v>
      </c>
      <c r="F67" s="8">
        <f>'[2]帳票61_06(1)'!CD57</f>
        <v>437560</v>
      </c>
      <c r="G67" s="9">
        <f t="shared" si="7"/>
        <v>50</v>
      </c>
      <c r="H67" s="8">
        <f t="shared" si="8"/>
        <v>57607</v>
      </c>
      <c r="I67" s="25">
        <f t="shared" si="9"/>
        <v>6.599999999999999</v>
      </c>
      <c r="J67" s="28">
        <f>'[3]帳票61_06(2)'!CB57</f>
        <v>875170</v>
      </c>
      <c r="K67" s="21">
        <v>100</v>
      </c>
    </row>
    <row r="68" spans="1:11" ht="15.75" customHeight="1">
      <c r="A68" s="22" t="s">
        <v>48</v>
      </c>
      <c r="B68" s="10">
        <f>'[2]帳票61_06(1)'!AK58+'[2]帳票61_06(1)'!AT58</f>
        <v>461161</v>
      </c>
      <c r="C68" s="11">
        <f t="shared" si="5"/>
        <v>34.7</v>
      </c>
      <c r="D68" s="10">
        <f>'[2]帳票61_06(1)'!BL58+'[2]帳票61_06(1)'!BU58</f>
        <v>94725</v>
      </c>
      <c r="E68" s="11">
        <f t="shared" si="6"/>
        <v>7.1</v>
      </c>
      <c r="F68" s="10">
        <f>'[2]帳票61_06(1)'!CD58</f>
        <v>654749</v>
      </c>
      <c r="G68" s="11">
        <f t="shared" si="7"/>
        <v>49.3</v>
      </c>
      <c r="H68" s="10">
        <f t="shared" si="8"/>
        <v>117175</v>
      </c>
      <c r="I68" s="26">
        <f t="shared" si="9"/>
        <v>8.9</v>
      </c>
      <c r="J68" s="29">
        <f>'[3]帳票61_06(2)'!CB58</f>
        <v>1327810</v>
      </c>
      <c r="K68" s="23">
        <v>100</v>
      </c>
    </row>
    <row r="69" spans="1:11" ht="15.75" customHeight="1">
      <c r="A69" s="18" t="s">
        <v>49</v>
      </c>
      <c r="B69" s="8">
        <f>'[2]帳票61_06(1)'!AK59+'[2]帳票61_06(1)'!AT59</f>
        <v>107821</v>
      </c>
      <c r="C69" s="9">
        <f t="shared" si="5"/>
        <v>43.6</v>
      </c>
      <c r="D69" s="8">
        <f>'[2]帳票61_06(1)'!BL59+'[2]帳票61_06(1)'!BU59</f>
        <v>5861</v>
      </c>
      <c r="E69" s="9">
        <f t="shared" si="6"/>
        <v>2.4</v>
      </c>
      <c r="F69" s="8">
        <f>'[2]帳票61_06(1)'!CD59</f>
        <v>119030</v>
      </c>
      <c r="G69" s="9">
        <f t="shared" si="7"/>
        <v>48.1</v>
      </c>
      <c r="H69" s="8">
        <f t="shared" si="8"/>
        <v>14782</v>
      </c>
      <c r="I69" s="25">
        <f t="shared" si="9"/>
        <v>5.899999999999997</v>
      </c>
      <c r="J69" s="28">
        <f>'[3]帳票61_06(2)'!CB59</f>
        <v>247494</v>
      </c>
      <c r="K69" s="21">
        <v>100</v>
      </c>
    </row>
    <row r="70" spans="1:11" ht="15.75" customHeight="1">
      <c r="A70" s="20" t="s">
        <v>50</v>
      </c>
      <c r="B70" s="8">
        <f>'[2]帳票61_06(1)'!AK60+'[2]帳票61_06(1)'!AT60</f>
        <v>452531</v>
      </c>
      <c r="C70" s="9">
        <f t="shared" si="5"/>
        <v>23.9</v>
      </c>
      <c r="D70" s="8">
        <f>'[2]帳票61_06(1)'!BL60+'[2]帳票61_06(1)'!BU60</f>
        <v>362794</v>
      </c>
      <c r="E70" s="9">
        <f t="shared" si="6"/>
        <v>19.1</v>
      </c>
      <c r="F70" s="8">
        <f>'[2]帳票61_06(1)'!CD60</f>
        <v>957605</v>
      </c>
      <c r="G70" s="9">
        <f t="shared" si="7"/>
        <v>50.5</v>
      </c>
      <c r="H70" s="8">
        <f t="shared" si="8"/>
        <v>123442</v>
      </c>
      <c r="I70" s="25">
        <f t="shared" si="9"/>
        <v>6.499999999999993</v>
      </c>
      <c r="J70" s="28">
        <f>'[3]帳票61_06(2)'!CB60</f>
        <v>1896372</v>
      </c>
      <c r="K70" s="21">
        <v>100</v>
      </c>
    </row>
    <row r="71" spans="1:11" ht="15.75" customHeight="1">
      <c r="A71" s="20" t="s">
        <v>51</v>
      </c>
      <c r="B71" s="8">
        <f>'[2]帳票61_06(1)'!AK61+'[2]帳票61_06(1)'!AT61</f>
        <v>535957</v>
      </c>
      <c r="C71" s="9">
        <f t="shared" si="5"/>
        <v>30.6</v>
      </c>
      <c r="D71" s="8">
        <f>'[2]帳票61_06(1)'!BL61+'[2]帳票61_06(1)'!BU61</f>
        <v>113390</v>
      </c>
      <c r="E71" s="9">
        <f t="shared" si="6"/>
        <v>6.5</v>
      </c>
      <c r="F71" s="8">
        <f>'[2]帳票61_06(1)'!CD61</f>
        <v>966741</v>
      </c>
      <c r="G71" s="9">
        <f t="shared" si="7"/>
        <v>55.2</v>
      </c>
      <c r="H71" s="8">
        <f t="shared" si="8"/>
        <v>134363</v>
      </c>
      <c r="I71" s="25">
        <f t="shared" si="9"/>
        <v>7.700000000000003</v>
      </c>
      <c r="J71" s="28">
        <f>'[3]帳票61_06(2)'!CB61</f>
        <v>1750451</v>
      </c>
      <c r="K71" s="21">
        <v>100</v>
      </c>
    </row>
    <row r="72" spans="1:11" ht="15.75" customHeight="1">
      <c r="A72" s="20" t="s">
        <v>52</v>
      </c>
      <c r="B72" s="8">
        <f>'[2]帳票61_06(1)'!AK62+'[2]帳票61_06(1)'!AT62</f>
        <v>1350596</v>
      </c>
      <c r="C72" s="9">
        <f t="shared" si="5"/>
        <v>35.2</v>
      </c>
      <c r="D72" s="8">
        <f>'[2]帳票61_06(1)'!BL62+'[2]帳票61_06(1)'!BU62</f>
        <v>393905</v>
      </c>
      <c r="E72" s="9">
        <f t="shared" si="6"/>
        <v>10.3</v>
      </c>
      <c r="F72" s="8">
        <f>'[2]帳票61_06(1)'!CD62</f>
        <v>1786771</v>
      </c>
      <c r="G72" s="9">
        <f t="shared" si="7"/>
        <v>46.5</v>
      </c>
      <c r="H72" s="8">
        <f t="shared" si="8"/>
        <v>310745</v>
      </c>
      <c r="I72" s="25">
        <f t="shared" si="9"/>
        <v>7.9999999999999964</v>
      </c>
      <c r="J72" s="28">
        <f>'[3]帳票61_06(2)'!CB62</f>
        <v>3842017</v>
      </c>
      <c r="K72" s="21">
        <v>100</v>
      </c>
    </row>
    <row r="73" spans="1:11" ht="15.75" customHeight="1">
      <c r="A73" s="22" t="s">
        <v>53</v>
      </c>
      <c r="B73" s="10">
        <f>'[2]帳票61_06(1)'!AK63+'[2]帳票61_06(1)'!AT63</f>
        <v>1528827</v>
      </c>
      <c r="C73" s="11">
        <f t="shared" si="5"/>
        <v>35.2</v>
      </c>
      <c r="D73" s="10">
        <f>'[2]帳票61_06(1)'!BL63+'[2]帳票61_06(1)'!BU63</f>
        <v>287601</v>
      </c>
      <c r="E73" s="11">
        <f t="shared" si="6"/>
        <v>6.6</v>
      </c>
      <c r="F73" s="10">
        <f>'[2]帳票61_06(1)'!CD63</f>
        <v>2147033</v>
      </c>
      <c r="G73" s="11">
        <f t="shared" si="7"/>
        <v>49.5</v>
      </c>
      <c r="H73" s="10">
        <f t="shared" si="8"/>
        <v>377645</v>
      </c>
      <c r="I73" s="26">
        <f t="shared" si="9"/>
        <v>8.699999999999998</v>
      </c>
      <c r="J73" s="29">
        <f>'[3]帳票61_06(2)'!CB63</f>
        <v>4341106</v>
      </c>
      <c r="K73" s="23">
        <v>100</v>
      </c>
    </row>
    <row r="74" spans="1:11" ht="15.75" customHeight="1">
      <c r="A74" s="20" t="s">
        <v>54</v>
      </c>
      <c r="B74" s="8">
        <f>'[2]帳票61_06(1)'!AK64+'[2]帳票61_06(1)'!AT64</f>
        <v>1662819</v>
      </c>
      <c r="C74" s="9">
        <f t="shared" si="5"/>
        <v>46.9</v>
      </c>
      <c r="D74" s="8">
        <f>'[2]帳票61_06(1)'!BL64+'[2]帳票61_06(1)'!BU64</f>
        <v>125025</v>
      </c>
      <c r="E74" s="9">
        <f t="shared" si="6"/>
        <v>3.5</v>
      </c>
      <c r="F74" s="8">
        <f>'[2]帳票61_06(1)'!CD64</f>
        <v>1386761</v>
      </c>
      <c r="G74" s="9">
        <f t="shared" si="7"/>
        <v>39.1</v>
      </c>
      <c r="H74" s="8">
        <f t="shared" si="8"/>
        <v>367800</v>
      </c>
      <c r="I74" s="25">
        <f t="shared" si="9"/>
        <v>10.5</v>
      </c>
      <c r="J74" s="28">
        <f>'[3]帳票61_06(2)'!CB64</f>
        <v>3542405</v>
      </c>
      <c r="K74" s="21">
        <v>100</v>
      </c>
    </row>
    <row r="75" spans="1:11" ht="15.75" customHeight="1">
      <c r="A75" s="20" t="s">
        <v>55</v>
      </c>
      <c r="B75" s="8">
        <f>'[2]帳票61_06(1)'!AK65+'[2]帳票61_06(1)'!AT65</f>
        <v>2398804</v>
      </c>
      <c r="C75" s="9">
        <f t="shared" si="5"/>
        <v>44.5</v>
      </c>
      <c r="D75" s="8">
        <f>'[2]帳票61_06(1)'!BL65+'[2]帳票61_06(1)'!BU65</f>
        <v>370166</v>
      </c>
      <c r="E75" s="9">
        <f t="shared" si="6"/>
        <v>6.9</v>
      </c>
      <c r="F75" s="8">
        <f>'[2]帳票61_06(1)'!CD65</f>
        <v>2271299</v>
      </c>
      <c r="G75" s="9">
        <f t="shared" si="7"/>
        <v>42.1</v>
      </c>
      <c r="H75" s="8">
        <f t="shared" si="8"/>
        <v>351115</v>
      </c>
      <c r="I75" s="25">
        <f t="shared" si="9"/>
        <v>6.499999999999998</v>
      </c>
      <c r="J75" s="28">
        <f>'[3]帳票61_06(2)'!CB65</f>
        <v>5391384</v>
      </c>
      <c r="K75" s="21">
        <v>100</v>
      </c>
    </row>
    <row r="76" spans="1:11" ht="15.75" customHeight="1">
      <c r="A76" s="20" t="s">
        <v>56</v>
      </c>
      <c r="B76" s="10">
        <f>'[2]帳票61_06(1)'!AK66+'[2]帳票61_06(1)'!AT66</f>
        <v>1507255</v>
      </c>
      <c r="C76" s="11">
        <f t="shared" si="5"/>
        <v>47.5</v>
      </c>
      <c r="D76" s="10">
        <f>'[2]帳票61_06(1)'!BL66+'[2]帳票61_06(1)'!BU66</f>
        <v>194944</v>
      </c>
      <c r="E76" s="11">
        <f t="shared" si="6"/>
        <v>6.1</v>
      </c>
      <c r="F76" s="10">
        <f>'[2]帳票61_06(1)'!CD66</f>
        <v>1229852</v>
      </c>
      <c r="G76" s="11">
        <f t="shared" si="7"/>
        <v>38.7</v>
      </c>
      <c r="H76" s="10">
        <f t="shared" si="8"/>
        <v>243454</v>
      </c>
      <c r="I76" s="26">
        <f t="shared" si="9"/>
        <v>7.6999999999999975</v>
      </c>
      <c r="J76" s="29">
        <f>'[3]帳票61_06(2)'!CB66</f>
        <v>3175505</v>
      </c>
      <c r="K76" s="23">
        <v>100</v>
      </c>
    </row>
    <row r="77" spans="1:11" ht="15.75" customHeight="1" thickBot="1">
      <c r="A77" s="40" t="s">
        <v>74</v>
      </c>
      <c r="B77" s="5">
        <f>SUM(B54:B76)</f>
        <v>24641754</v>
      </c>
      <c r="C77" s="6">
        <f t="shared" si="5"/>
        <v>38.3</v>
      </c>
      <c r="D77" s="5">
        <f>SUM(D54:D76)</f>
        <v>4987173</v>
      </c>
      <c r="E77" s="6">
        <f t="shared" si="6"/>
        <v>7.7</v>
      </c>
      <c r="F77" s="5">
        <f>SUM(F54:F76)</f>
        <v>29870596</v>
      </c>
      <c r="G77" s="6">
        <f t="shared" si="7"/>
        <v>46.4</v>
      </c>
      <c r="H77" s="5">
        <f>SUM(H54:H76)</f>
        <v>4906516</v>
      </c>
      <c r="I77" s="27">
        <f t="shared" si="9"/>
        <v>7.600000000000004</v>
      </c>
      <c r="J77" s="30">
        <f>B77+F77+H77+D77</f>
        <v>64406039</v>
      </c>
      <c r="K77" s="19">
        <v>100</v>
      </c>
    </row>
    <row r="78" spans="1:11" ht="15.75" customHeight="1" thickBot="1" thickTop="1">
      <c r="A78" s="31" t="s">
        <v>75</v>
      </c>
      <c r="B78" s="32">
        <f>B46+B77</f>
        <v>425149450</v>
      </c>
      <c r="C78" s="33">
        <f t="shared" si="5"/>
        <v>39.9</v>
      </c>
      <c r="D78" s="32">
        <f>D46+D77</f>
        <v>83410953</v>
      </c>
      <c r="E78" s="33">
        <f t="shared" si="6"/>
        <v>7.8</v>
      </c>
      <c r="F78" s="32">
        <f>F46+F77</f>
        <v>426979259</v>
      </c>
      <c r="G78" s="33">
        <f t="shared" si="7"/>
        <v>40.1</v>
      </c>
      <c r="H78" s="32">
        <f>H46+H77</f>
        <v>128845624</v>
      </c>
      <c r="I78" s="34">
        <f t="shared" si="9"/>
        <v>12.2</v>
      </c>
      <c r="J78" s="35">
        <f>B78+F78+H78+D78</f>
        <v>1064385286</v>
      </c>
      <c r="K78" s="36">
        <v>100</v>
      </c>
    </row>
    <row r="79" spans="1:11" ht="13.5" customHeight="1">
      <c r="A79" s="12" t="s">
        <v>70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sheetProtection/>
  <mergeCells count="30"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51:C51"/>
    <mergeCell ref="D51:E51"/>
    <mergeCell ref="F51:G51"/>
    <mergeCell ref="H51:I51"/>
    <mergeCell ref="J51:K51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rintOptions/>
  <pageMargins left="0.5118110236220472" right="0.4330708661417323" top="0.984251968503937" bottom="0.984251968503937" header="0.5118110236220472" footer="0.5118110236220472"/>
  <pageSetup firstPageNumber="250" useFirstPageNumber="1" horizontalDpi="600" verticalDpi="600" orientation="portrait" paperSize="9" r:id="rId2"/>
  <headerFooter differentOddEven="1">
    <oddHeader>&amp;L&amp;"ＭＳ ゴシック,標準"Ⅰ　市町村税の概要
　１　市町村税収の状況</oddHeader>
    <oddFooter>&amp;C&amp;"ＭＳ ゴシック,標準"&amp;9&amp;P</oddFooter>
    <evenFooter>&amp;C&amp;"ＭＳ ゴシック,標準"&amp;9&amp;P</evenFooter>
  </headerFooter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2014-02-27T02:27:17Z</cp:lastPrinted>
  <dcterms:created xsi:type="dcterms:W3CDTF">2010-03-17T06:20:59Z</dcterms:created>
  <dcterms:modified xsi:type="dcterms:W3CDTF">2014-03-17T07:00:06Z</dcterms:modified>
  <cp:category/>
  <cp:version/>
  <cp:contentType/>
  <cp:contentStatus/>
</cp:coreProperties>
</file>