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0" windowWidth="9255" windowHeight="873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<sst xmlns="http://schemas.openxmlformats.org/spreadsheetml/2006/main" count="399" uniqueCount="218">
  <si>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</si>
  <si>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</si>
  <si>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</si>
  <si>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</si>
  <si>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</si>
  <si>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</si>
  <si>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</si>
  <si>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</si>
  <si>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</si>
  <si>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</si>
  <si>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</si>
  <si>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</si>
  <si>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</si>
  <si>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</si>
  <si>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</si>
  <si>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</si>
  <si>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</si>
  <si>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</si>
  <si>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</si>
  <si>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下水管布設延長(km)</t>
  </si>
  <si>
    <t>種別</t>
  </si>
  <si>
    <t>汚水管</t>
  </si>
  <si>
    <t>雨水管</t>
  </si>
  <si>
    <t>合流管</t>
  </si>
  <si>
    <t>未供用</t>
  </si>
  <si>
    <t>処理状況</t>
  </si>
  <si>
    <t>終末処理場数</t>
  </si>
  <si>
    <t>計画処理能力(㎥/日)</t>
  </si>
  <si>
    <t>現在処
理能力</t>
  </si>
  <si>
    <t>晴天時(㎥/日)</t>
  </si>
  <si>
    <t>雨天時(㎥/分)</t>
  </si>
  <si>
    <t>年間総処理水量(㎥)</t>
  </si>
  <si>
    <t>汚水処理水量</t>
  </si>
  <si>
    <t>雨水処理水量</t>
  </si>
  <si>
    <t>年間有収水量(㎥)</t>
  </si>
  <si>
    <t>ポンプ場数</t>
  </si>
  <si>
    <t>排水
能力</t>
  </si>
  <si>
    <t>職員数</t>
  </si>
  <si>
    <t>損益勘定所属職員(人)</t>
  </si>
  <si>
    <t>資本勘定所属職員(人)</t>
  </si>
  <si>
    <t>計</t>
  </si>
  <si>
    <t>合流管比率</t>
  </si>
  <si>
    <t>H12.04.01</t>
  </si>
  <si>
    <t>H18.04.01</t>
  </si>
  <si>
    <t>H13.04.01</t>
  </si>
  <si>
    <t>S58.10.17</t>
  </si>
  <si>
    <t>S61.05.16</t>
  </si>
  <si>
    <t>H03.04.01</t>
  </si>
  <si>
    <t>H08.09.05</t>
  </si>
  <si>
    <t>H14.02.01</t>
  </si>
  <si>
    <t>H17.04.01</t>
  </si>
  <si>
    <t>秩父市</t>
  </si>
  <si>
    <t>H07.08.15</t>
  </si>
  <si>
    <t>H12.04.03</t>
  </si>
  <si>
    <t>H22.03.23</t>
  </si>
  <si>
    <t>加須市</t>
  </si>
  <si>
    <t>H04.12.01</t>
  </si>
  <si>
    <t>H07.04.01</t>
  </si>
  <si>
    <t>H04.04.01</t>
  </si>
  <si>
    <t>S63.01.30</t>
  </si>
  <si>
    <t>H02.04.01</t>
  </si>
  <si>
    <t>S62.04.01</t>
  </si>
  <si>
    <t>S58.08.10</t>
  </si>
  <si>
    <t>S63.02.01</t>
  </si>
  <si>
    <t>H18.01.01</t>
  </si>
  <si>
    <t>H02.09.01</t>
  </si>
  <si>
    <t>S63.04.01</t>
  </si>
  <si>
    <t>H06.02.17</t>
  </si>
  <si>
    <t>H09.04.01</t>
  </si>
  <si>
    <t>H05.09.22</t>
  </si>
  <si>
    <t>H13.08.31</t>
  </si>
  <si>
    <t>H19.04.01</t>
  </si>
  <si>
    <t>H11.11.18</t>
  </si>
  <si>
    <t>H17.05.09</t>
  </si>
  <si>
    <t>H10.04.01</t>
  </si>
  <si>
    <t>H07.10.02</t>
  </si>
  <si>
    <t>H10.10.01</t>
  </si>
  <si>
    <t>H07.09.26</t>
  </si>
  <si>
    <t>H06.09.05</t>
  </si>
  <si>
    <t>H10.06.01</t>
  </si>
  <si>
    <t>H06.04.01</t>
  </si>
  <si>
    <t>H06.09.30</t>
  </si>
  <si>
    <t>H09.04.05</t>
  </si>
  <si>
    <t>H06.03.11</t>
  </si>
  <si>
    <t>S61.04.01</t>
  </si>
  <si>
    <t>H02.04.02</t>
  </si>
  <si>
    <t>吉見町</t>
  </si>
  <si>
    <t>H12.06.30</t>
  </si>
  <si>
    <t>H18.04.03</t>
  </si>
  <si>
    <t>鳩山町</t>
  </si>
  <si>
    <t>美里町</t>
  </si>
  <si>
    <t>H11.11.04</t>
  </si>
  <si>
    <t>H16.04.01</t>
  </si>
  <si>
    <t>H11.03.10</t>
  </si>
  <si>
    <t>H08.09.11</t>
  </si>
  <si>
    <t>H11.10.01</t>
  </si>
  <si>
    <t>H08.04.01</t>
  </si>
  <si>
    <t>H10.07.15</t>
  </si>
  <si>
    <t>H08.10.01</t>
  </si>
  <si>
    <t>H11.12.13</t>
  </si>
  <si>
    <t>H16.06.01</t>
  </si>
  <si>
    <t>H10.07.01</t>
  </si>
  <si>
    <t>松伏町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</si>
  <si>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</si>
  <si>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</si>
  <si>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</si>
  <si>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</si>
  <si>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</si>
  <si>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</si>
  <si>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</si>
  <si>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</si>
  <si>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</si>
  <si>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</si>
  <si>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</si>
  <si>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</si>
  <si>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</si>
  <si>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</si>
  <si>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</si>
  <si>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</si>
  <si>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一時借入金利息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</si>
  <si>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</si>
  <si>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</si>
  <si>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</si>
  <si>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</si>
  <si>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</si>
  <si>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</si>
  <si>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</si>
  <si>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</si>
  <si>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</si>
  <si>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</si>
  <si>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</si>
  <si>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</si>
  <si>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</si>
  <si>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</si>
  <si>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</si>
  <si>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</si>
  <si>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</si>
  <si>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</si>
  <si>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</si>
  <si>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</si>
  <si>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</si>
  <si>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</si>
  <si>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</si>
  <si>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</si>
  <si>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</si>
  <si>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</si>
  <si>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</si>
  <si>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</si>
  <si>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</si>
  <si>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</si>
  <si>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</si>
  <si>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</si>
  <si>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</si>
  <si>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</si>
  <si>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</si>
  <si>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</si>
  <si>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</si>
  <si>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</si>
  <si>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</si>
  <si>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</si>
  <si>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</si>
  <si>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</si>
  <si>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</si>
  <si>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</si>
  <si>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</si>
  <si>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</si>
  <si>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</si>
  <si>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</si>
  <si>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</si>
  <si>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</si>
  <si>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</si>
  <si>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使用料収入 A(千円)</t>
  </si>
  <si>
    <t>汚水処理費 B(千円)</t>
  </si>
  <si>
    <t>経費回収率 A/B×100(%)</t>
  </si>
  <si>
    <t>逆ざや(円/㎥)</t>
  </si>
  <si>
    <t/>
  </si>
  <si>
    <t>○</t>
  </si>
  <si>
    <t>H11.04.01</t>
  </si>
  <si>
    <t>H02.10.01</t>
  </si>
  <si>
    <t>H23.04.01</t>
  </si>
  <si>
    <t>H18.06.01</t>
  </si>
  <si>
    <t>H16.12.13</t>
  </si>
  <si>
    <t>滑川町</t>
  </si>
  <si>
    <t>H15.12.16</t>
  </si>
  <si>
    <t>H14.04.01</t>
  </si>
  <si>
    <t>川越市</t>
  </si>
  <si>
    <t>熊谷市</t>
  </si>
  <si>
    <t>本庄市</t>
  </si>
  <si>
    <t>鴻巣市</t>
  </si>
  <si>
    <t>深谷市</t>
  </si>
  <si>
    <t>久喜市</t>
  </si>
  <si>
    <t>蓮田市</t>
  </si>
  <si>
    <t>幸手市</t>
  </si>
  <si>
    <t>吉川市</t>
  </si>
  <si>
    <t>毛呂山町</t>
  </si>
  <si>
    <t>小川町</t>
  </si>
  <si>
    <t>上里町</t>
  </si>
  <si>
    <t>寄居町</t>
  </si>
  <si>
    <t>宮代町</t>
  </si>
  <si>
    <t>計</t>
  </si>
  <si>
    <t>農集</t>
  </si>
  <si>
    <t>農集</t>
  </si>
  <si>
    <t>赤字(▲)</t>
  </si>
  <si>
    <t>財政融資資金</t>
  </si>
  <si>
    <t>地方公共団体金融機構</t>
  </si>
  <si>
    <t>地方債現在高</t>
  </si>
  <si>
    <t>コンビニエンスストア</t>
  </si>
  <si>
    <t>クレジットカード</t>
  </si>
  <si>
    <t>下水道使用料</t>
  </si>
  <si>
    <t>　　　　　　　　　　　　　　団体名
　区分</t>
  </si>
  <si>
    <t>　　　　　　　　　　　　　　団体名
　区分</t>
  </si>
  <si>
    <t>繰上充用金</t>
  </si>
  <si>
    <t>処理区域内人口密度</t>
  </si>
  <si>
    <t>S62.11.30</t>
  </si>
  <si>
    <t>H01.04.01</t>
  </si>
  <si>
    <t>使用料単価(円/㎥) A</t>
  </si>
  <si>
    <t>処理原価(円/㎥) B</t>
  </si>
  <si>
    <t>白岡市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</si>
</sst>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_ ;&quot;△ &quot;#,##0.0_ "/>
    <numFmt numFmtId="178" formatCode="#,##0.000_);[Red]\(#,##0.000\)"/>
    <numFmt numFmtId="179" formatCode="#,##0_ ;&quot;▲ &quot;#,##0_ "/>
    <numFmt numFmtId="180" formatCode="#,##0.0_ ;&quot;▲ &quot;#,##0.0_ "/>
    <numFmt numFmtId="181" formatCode="#,##0.0;&quot;△ &quot;#,##0.0"/>
    <numFmt numFmtId="182" formatCode="0.0_ ;[Red]\-0.0\ "/>
    <numFmt numFmtId="183" formatCode="#,##0;&quot;▲ &quot;#,##0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hair"/>
      <right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right" vertical="center"/>
    </xf>
    <xf numFmtId="177" fontId="4" fillId="0" borderId="13" xfId="48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8" fontId="4" fillId="0" borderId="13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21" xfId="48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176" fontId="4" fillId="0" borderId="23" xfId="48" applyNumberFormat="1" applyFont="1" applyFill="1" applyBorder="1" applyAlignment="1">
      <alignment horizontal="right" vertical="center"/>
    </xf>
    <xf numFmtId="179" fontId="4" fillId="0" borderId="13" xfId="48" applyNumberFormat="1" applyFont="1" applyFill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7" fontId="4" fillId="0" borderId="21" xfId="48" applyNumberFormat="1" applyFont="1" applyFill="1" applyBorder="1" applyAlignment="1">
      <alignment horizontal="right" vertical="center"/>
    </xf>
    <xf numFmtId="179" fontId="4" fillId="0" borderId="23" xfId="0" applyNumberFormat="1" applyFont="1" applyBorder="1" applyAlignment="1">
      <alignment vertical="center"/>
    </xf>
    <xf numFmtId="40" fontId="4" fillId="0" borderId="13" xfId="48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7" xfId="0" applyFont="1" applyBorder="1" applyAlignment="1">
      <alignment vertical="center" textRotation="255"/>
    </xf>
    <xf numFmtId="0" fontId="4" fillId="0" borderId="48" xfId="0" applyFont="1" applyBorder="1" applyAlignment="1">
      <alignment vertical="center" textRotation="255"/>
    </xf>
    <xf numFmtId="0" fontId="4" fillId="0" borderId="49" xfId="0" applyFont="1" applyBorder="1" applyAlignment="1">
      <alignment vertical="center" textRotation="255"/>
    </xf>
    <xf numFmtId="0" fontId="4" fillId="0" borderId="36" xfId="0" applyFont="1" applyFill="1" applyBorder="1" applyAlignment="1">
      <alignment horizontal="left" vertical="center"/>
    </xf>
    <xf numFmtId="0" fontId="4" fillId="0" borderId="50" xfId="0" applyFont="1" applyBorder="1" applyAlignment="1">
      <alignment vertical="center" textRotation="255"/>
    </xf>
    <xf numFmtId="0" fontId="4" fillId="0" borderId="51" xfId="0" applyFont="1" applyBorder="1" applyAlignment="1">
      <alignment vertical="center" textRotation="255"/>
    </xf>
    <xf numFmtId="0" fontId="4" fillId="0" borderId="52" xfId="0" applyFont="1" applyBorder="1" applyAlignment="1">
      <alignment vertical="center" textRotation="255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showZeros="0" tabSelected="1" zoomScale="120" zoomScaleNormal="120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3" width="1.59765625" style="13" customWidth="1"/>
    <col min="4" max="4" width="2.59765625" style="13" customWidth="1"/>
    <col min="5" max="5" width="14.59765625" style="13" customWidth="1"/>
    <col min="6" max="27" width="9.59765625" style="13" customWidth="1"/>
    <col min="28" max="28" width="9.59765625" style="32" customWidth="1"/>
    <col min="29" max="16384" width="9.59765625" style="13" customWidth="1"/>
  </cols>
  <sheetData>
    <row r="1" spans="1:28" ht="9.75" customHeight="1">
      <c r="A1" s="66" t="s">
        <v>209</v>
      </c>
      <c r="B1" s="67"/>
      <c r="C1" s="67"/>
      <c r="D1" s="67"/>
      <c r="E1" s="68"/>
      <c r="F1" s="1" t="s">
        <v>185</v>
      </c>
      <c r="G1" s="1" t="s">
        <v>186</v>
      </c>
      <c r="H1" s="1" t="s">
        <v>51</v>
      </c>
      <c r="I1" s="1" t="s">
        <v>55</v>
      </c>
      <c r="J1" s="1" t="s">
        <v>187</v>
      </c>
      <c r="K1" s="1" t="s">
        <v>188</v>
      </c>
      <c r="L1" s="1" t="s">
        <v>189</v>
      </c>
      <c r="M1" s="1" t="s">
        <v>190</v>
      </c>
      <c r="N1" s="1" t="s">
        <v>191</v>
      </c>
      <c r="O1" s="1" t="s">
        <v>192</v>
      </c>
      <c r="P1" s="1" t="s">
        <v>193</v>
      </c>
      <c r="Q1" s="1" t="s">
        <v>217</v>
      </c>
      <c r="R1" s="1" t="s">
        <v>194</v>
      </c>
      <c r="S1" s="1" t="s">
        <v>182</v>
      </c>
      <c r="T1" s="1" t="s">
        <v>195</v>
      </c>
      <c r="U1" s="1" t="s">
        <v>86</v>
      </c>
      <c r="V1" s="1" t="s">
        <v>89</v>
      </c>
      <c r="W1" s="1" t="s">
        <v>90</v>
      </c>
      <c r="X1" s="1" t="s">
        <v>196</v>
      </c>
      <c r="Y1" s="1" t="s">
        <v>197</v>
      </c>
      <c r="Z1" s="1" t="s">
        <v>198</v>
      </c>
      <c r="AA1" s="1" t="s">
        <v>102</v>
      </c>
      <c r="AB1" s="33" t="s">
        <v>199</v>
      </c>
    </row>
    <row r="2" spans="1:28" ht="9.75" customHeight="1">
      <c r="A2" s="69"/>
      <c r="B2" s="70"/>
      <c r="C2" s="70"/>
      <c r="D2" s="70"/>
      <c r="E2" s="71"/>
      <c r="F2" s="2" t="s">
        <v>200</v>
      </c>
      <c r="G2" s="2" t="s">
        <v>200</v>
      </c>
      <c r="H2" s="2" t="s">
        <v>200</v>
      </c>
      <c r="I2" s="2" t="s">
        <v>200</v>
      </c>
      <c r="J2" s="2" t="s">
        <v>200</v>
      </c>
      <c r="K2" s="2" t="s">
        <v>200</v>
      </c>
      <c r="L2" s="2" t="s">
        <v>200</v>
      </c>
      <c r="M2" s="2" t="s">
        <v>200</v>
      </c>
      <c r="N2" s="2" t="s">
        <v>200</v>
      </c>
      <c r="O2" s="2" t="s">
        <v>200</v>
      </c>
      <c r="P2" s="2" t="s">
        <v>200</v>
      </c>
      <c r="Q2" s="2" t="s">
        <v>200</v>
      </c>
      <c r="R2" s="2" t="s">
        <v>200</v>
      </c>
      <c r="S2" s="2" t="s">
        <v>200</v>
      </c>
      <c r="T2" s="2" t="s">
        <v>200</v>
      </c>
      <c r="U2" s="2" t="s">
        <v>200</v>
      </c>
      <c r="V2" s="2" t="s">
        <v>200</v>
      </c>
      <c r="W2" s="2" t="s">
        <v>200</v>
      </c>
      <c r="X2" s="2" t="s">
        <v>200</v>
      </c>
      <c r="Y2" s="2" t="s">
        <v>200</v>
      </c>
      <c r="Z2" s="2" t="s">
        <v>200</v>
      </c>
      <c r="AA2" s="2" t="s">
        <v>200</v>
      </c>
      <c r="AB2" s="34" t="s">
        <v>201</v>
      </c>
    </row>
    <row r="3" spans="1:28" ht="9.75" customHeight="1">
      <c r="A3" s="72" t="s">
        <v>0</v>
      </c>
      <c r="B3" s="73"/>
      <c r="C3" s="73"/>
      <c r="D3" s="73"/>
      <c r="E3" s="74"/>
      <c r="F3" s="3" t="s">
        <v>42</v>
      </c>
      <c r="G3" s="3" t="s">
        <v>45</v>
      </c>
      <c r="H3" s="3" t="s">
        <v>48</v>
      </c>
      <c r="I3" s="3" t="s">
        <v>52</v>
      </c>
      <c r="J3" s="3" t="s">
        <v>213</v>
      </c>
      <c r="K3" s="3" t="s">
        <v>59</v>
      </c>
      <c r="L3" s="3" t="s">
        <v>62</v>
      </c>
      <c r="M3" s="3" t="s">
        <v>61</v>
      </c>
      <c r="N3" s="3" t="s">
        <v>67</v>
      </c>
      <c r="O3" s="3" t="s">
        <v>70</v>
      </c>
      <c r="P3" s="3" t="s">
        <v>72</v>
      </c>
      <c r="Q3" s="3" t="s">
        <v>98</v>
      </c>
      <c r="R3" s="3" t="s">
        <v>75</v>
      </c>
      <c r="S3" s="3" t="s">
        <v>78</v>
      </c>
      <c r="T3" s="3" t="s">
        <v>81</v>
      </c>
      <c r="U3" s="3" t="s">
        <v>84</v>
      </c>
      <c r="V3" s="3" t="s">
        <v>87</v>
      </c>
      <c r="W3" s="3" t="s">
        <v>58</v>
      </c>
      <c r="X3" s="3" t="s">
        <v>91</v>
      </c>
      <c r="Y3" s="3" t="s">
        <v>94</v>
      </c>
      <c r="Z3" s="3" t="s">
        <v>97</v>
      </c>
      <c r="AA3" s="3" t="s">
        <v>99</v>
      </c>
      <c r="AB3" s="35"/>
    </row>
    <row r="4" spans="1:28" ht="9.75" customHeight="1">
      <c r="A4" s="75" t="s">
        <v>1</v>
      </c>
      <c r="B4" s="76"/>
      <c r="C4" s="76"/>
      <c r="D4" s="76"/>
      <c r="E4" s="45"/>
      <c r="F4" s="4" t="s">
        <v>43</v>
      </c>
      <c r="G4" s="4" t="s">
        <v>46</v>
      </c>
      <c r="H4" s="4" t="s">
        <v>49</v>
      </c>
      <c r="I4" s="4" t="s">
        <v>53</v>
      </c>
      <c r="J4" s="4" t="s">
        <v>214</v>
      </c>
      <c r="K4" s="4" t="s">
        <v>60</v>
      </c>
      <c r="L4" s="4" t="s">
        <v>63</v>
      </c>
      <c r="M4" s="4" t="s">
        <v>65</v>
      </c>
      <c r="N4" s="4" t="s">
        <v>68</v>
      </c>
      <c r="O4" s="4" t="s">
        <v>71</v>
      </c>
      <c r="P4" s="4" t="s">
        <v>73</v>
      </c>
      <c r="Q4" s="4" t="s">
        <v>42</v>
      </c>
      <c r="R4" s="4" t="s">
        <v>76</v>
      </c>
      <c r="S4" s="4" t="s">
        <v>79</v>
      </c>
      <c r="T4" s="4" t="s">
        <v>82</v>
      </c>
      <c r="U4" s="4" t="s">
        <v>85</v>
      </c>
      <c r="V4" s="4" t="s">
        <v>88</v>
      </c>
      <c r="W4" s="4" t="s">
        <v>57</v>
      </c>
      <c r="X4" s="4" t="s">
        <v>92</v>
      </c>
      <c r="Y4" s="4" t="s">
        <v>95</v>
      </c>
      <c r="Z4" s="4" t="s">
        <v>50</v>
      </c>
      <c r="AA4" s="4" t="s">
        <v>100</v>
      </c>
      <c r="AB4" s="36"/>
    </row>
    <row r="5" spans="1:28" ht="9.75" customHeight="1">
      <c r="A5" s="75" t="s">
        <v>2</v>
      </c>
      <c r="B5" s="76"/>
      <c r="C5" s="76"/>
      <c r="D5" s="76"/>
      <c r="E5" s="45"/>
      <c r="F5" s="4" t="s">
        <v>44</v>
      </c>
      <c r="G5" s="4" t="s">
        <v>47</v>
      </c>
      <c r="H5" s="4" t="s">
        <v>50</v>
      </c>
      <c r="I5" s="4" t="s">
        <v>54</v>
      </c>
      <c r="J5" s="4" t="s">
        <v>58</v>
      </c>
      <c r="K5" s="4" t="s">
        <v>61</v>
      </c>
      <c r="L5" s="4" t="s">
        <v>64</v>
      </c>
      <c r="M5" s="4" t="s">
        <v>66</v>
      </c>
      <c r="N5" s="4" t="s">
        <v>69</v>
      </c>
      <c r="O5" s="4" t="s">
        <v>44</v>
      </c>
      <c r="P5" s="4" t="s">
        <v>74</v>
      </c>
      <c r="Q5" s="4" t="s">
        <v>98</v>
      </c>
      <c r="R5" s="4" t="s">
        <v>77</v>
      </c>
      <c r="S5" s="4" t="s">
        <v>80</v>
      </c>
      <c r="T5" s="4" t="s">
        <v>83</v>
      </c>
      <c r="U5" s="4" t="s">
        <v>56</v>
      </c>
      <c r="V5" s="4" t="s">
        <v>42</v>
      </c>
      <c r="W5" s="4" t="s">
        <v>58</v>
      </c>
      <c r="X5" s="4" t="s">
        <v>93</v>
      </c>
      <c r="Y5" s="4" t="s">
        <v>96</v>
      </c>
      <c r="Z5" s="4" t="s">
        <v>74</v>
      </c>
      <c r="AA5" s="4" t="s">
        <v>101</v>
      </c>
      <c r="AB5" s="36"/>
    </row>
    <row r="6" spans="1:28" ht="9.75" customHeight="1">
      <c r="A6" s="77" t="s">
        <v>3</v>
      </c>
      <c r="B6" s="80" t="s">
        <v>4</v>
      </c>
      <c r="C6" s="76"/>
      <c r="D6" s="44"/>
      <c r="E6" s="45"/>
      <c r="F6" s="5">
        <v>347010</v>
      </c>
      <c r="G6" s="5">
        <v>202604</v>
      </c>
      <c r="H6" s="5">
        <v>67451</v>
      </c>
      <c r="I6" s="5">
        <v>116142</v>
      </c>
      <c r="J6" s="5">
        <v>80099</v>
      </c>
      <c r="K6" s="5">
        <v>120036</v>
      </c>
      <c r="L6" s="5">
        <v>146189</v>
      </c>
      <c r="M6" s="5">
        <v>155507</v>
      </c>
      <c r="N6" s="5">
        <v>63321</v>
      </c>
      <c r="O6" s="5">
        <v>53932</v>
      </c>
      <c r="P6" s="5">
        <v>68174</v>
      </c>
      <c r="Q6" s="5">
        <v>50970</v>
      </c>
      <c r="R6" s="5">
        <v>35694</v>
      </c>
      <c r="S6" s="5">
        <v>17547</v>
      </c>
      <c r="T6" s="5">
        <v>33094</v>
      </c>
      <c r="U6" s="5">
        <v>20922</v>
      </c>
      <c r="V6" s="5">
        <v>14857</v>
      </c>
      <c r="W6" s="5">
        <v>11695</v>
      </c>
      <c r="X6" s="5">
        <v>31700</v>
      </c>
      <c r="Y6" s="5">
        <v>35672</v>
      </c>
      <c r="Z6" s="5">
        <v>33059</v>
      </c>
      <c r="AA6" s="5">
        <v>30944</v>
      </c>
      <c r="AB6" s="36">
        <f>SUM($F$6:$AA$6)</f>
        <v>1736619</v>
      </c>
    </row>
    <row r="7" spans="1:28" ht="9.75" customHeight="1">
      <c r="A7" s="78"/>
      <c r="B7" s="57" t="s">
        <v>5</v>
      </c>
      <c r="C7" s="44"/>
      <c r="D7" s="44"/>
      <c r="E7" s="45"/>
      <c r="F7" s="5">
        <v>269157</v>
      </c>
      <c r="G7" s="5">
        <v>123588</v>
      </c>
      <c r="H7" s="5">
        <v>30671</v>
      </c>
      <c r="I7" s="5">
        <v>55606</v>
      </c>
      <c r="J7" s="5">
        <v>45427</v>
      </c>
      <c r="K7" s="5">
        <v>92976</v>
      </c>
      <c r="L7" s="5">
        <v>78669</v>
      </c>
      <c r="M7" s="5">
        <v>100753</v>
      </c>
      <c r="N7" s="5">
        <v>39847</v>
      </c>
      <c r="O7" s="5">
        <v>32126</v>
      </c>
      <c r="P7" s="5">
        <v>0</v>
      </c>
      <c r="Q7" s="5">
        <v>33983</v>
      </c>
      <c r="R7" s="5">
        <v>20243</v>
      </c>
      <c r="S7" s="5">
        <v>8873</v>
      </c>
      <c r="T7" s="5">
        <v>19859</v>
      </c>
      <c r="U7" s="5">
        <v>3773</v>
      </c>
      <c r="V7" s="5">
        <v>9762</v>
      </c>
      <c r="W7" s="5">
        <v>0</v>
      </c>
      <c r="X7" s="5">
        <v>0</v>
      </c>
      <c r="Y7" s="5">
        <v>0</v>
      </c>
      <c r="Z7" s="5">
        <v>22306</v>
      </c>
      <c r="AA7" s="5">
        <v>20913</v>
      </c>
      <c r="AB7" s="36">
        <f>SUM($F$7:$AA$7)</f>
        <v>1008532</v>
      </c>
    </row>
    <row r="8" spans="1:28" ht="9.75" customHeight="1">
      <c r="A8" s="78"/>
      <c r="B8" s="57" t="s">
        <v>6</v>
      </c>
      <c r="C8" s="44"/>
      <c r="D8" s="44"/>
      <c r="E8" s="45"/>
      <c r="F8" s="5">
        <v>3850</v>
      </c>
      <c r="G8" s="5">
        <v>12930</v>
      </c>
      <c r="H8" s="5">
        <v>10405</v>
      </c>
      <c r="I8" s="5">
        <v>17189</v>
      </c>
      <c r="J8" s="5">
        <v>8890</v>
      </c>
      <c r="K8" s="5">
        <v>5660</v>
      </c>
      <c r="L8" s="5">
        <v>34630</v>
      </c>
      <c r="M8" s="5">
        <v>20590</v>
      </c>
      <c r="N8" s="5">
        <v>14112</v>
      </c>
      <c r="O8" s="5">
        <v>10420</v>
      </c>
      <c r="P8" s="5">
        <v>680</v>
      </c>
      <c r="Q8" s="5">
        <v>2370</v>
      </c>
      <c r="R8" s="5">
        <v>810</v>
      </c>
      <c r="S8" s="5">
        <v>2030</v>
      </c>
      <c r="T8" s="5">
        <v>3000</v>
      </c>
      <c r="U8" s="5">
        <v>6644</v>
      </c>
      <c r="V8" s="5">
        <v>890</v>
      </c>
      <c r="W8" s="5">
        <v>5017</v>
      </c>
      <c r="X8" s="5">
        <v>450</v>
      </c>
      <c r="Y8" s="5">
        <v>5282</v>
      </c>
      <c r="Z8" s="5">
        <v>1350</v>
      </c>
      <c r="AA8" s="5">
        <v>210</v>
      </c>
      <c r="AB8" s="36">
        <f>SUM($F$8:$AA$8)</f>
        <v>167409</v>
      </c>
    </row>
    <row r="9" spans="1:28" ht="9.75" customHeight="1">
      <c r="A9" s="78"/>
      <c r="B9" s="57" t="s">
        <v>7</v>
      </c>
      <c r="C9" s="44"/>
      <c r="D9" s="44"/>
      <c r="E9" s="45"/>
      <c r="F9" s="5">
        <v>2637</v>
      </c>
      <c r="G9" s="5">
        <v>9615</v>
      </c>
      <c r="H9" s="5">
        <v>2218</v>
      </c>
      <c r="I9" s="5">
        <v>13928</v>
      </c>
      <c r="J9" s="5">
        <v>2416</v>
      </c>
      <c r="K9" s="5">
        <v>3143</v>
      </c>
      <c r="L9" s="5">
        <v>24341</v>
      </c>
      <c r="M9" s="5">
        <v>14424</v>
      </c>
      <c r="N9" s="5">
        <v>4056</v>
      </c>
      <c r="O9" s="5">
        <v>459</v>
      </c>
      <c r="P9" s="5">
        <v>550</v>
      </c>
      <c r="Q9" s="5">
        <v>1580</v>
      </c>
      <c r="R9" s="5">
        <v>519</v>
      </c>
      <c r="S9" s="5">
        <v>1768</v>
      </c>
      <c r="T9" s="5">
        <v>1895</v>
      </c>
      <c r="U9" s="5">
        <v>4695</v>
      </c>
      <c r="V9" s="5">
        <v>858</v>
      </c>
      <c r="W9" s="5">
        <v>5645</v>
      </c>
      <c r="X9" s="5">
        <v>255</v>
      </c>
      <c r="Y9" s="5">
        <v>2200</v>
      </c>
      <c r="Z9" s="5">
        <v>968</v>
      </c>
      <c r="AA9" s="5">
        <v>145</v>
      </c>
      <c r="AB9" s="36">
        <f>SUM($F$9:$AA$9)</f>
        <v>98315</v>
      </c>
    </row>
    <row r="10" spans="1:28" ht="9.75" customHeight="1">
      <c r="A10" s="78"/>
      <c r="B10" s="57" t="s">
        <v>8</v>
      </c>
      <c r="C10" s="44"/>
      <c r="D10" s="44"/>
      <c r="E10" s="45"/>
      <c r="F10" s="5">
        <v>2637</v>
      </c>
      <c r="G10" s="5">
        <v>9615</v>
      </c>
      <c r="H10" s="5">
        <v>2218</v>
      </c>
      <c r="I10" s="5">
        <v>13928</v>
      </c>
      <c r="J10" s="5">
        <v>2416</v>
      </c>
      <c r="K10" s="5">
        <v>3143</v>
      </c>
      <c r="L10" s="5">
        <v>24341</v>
      </c>
      <c r="M10" s="5">
        <v>14424</v>
      </c>
      <c r="N10" s="5">
        <v>4056</v>
      </c>
      <c r="O10" s="5">
        <v>459</v>
      </c>
      <c r="P10" s="5">
        <v>550</v>
      </c>
      <c r="Q10" s="5">
        <v>1580</v>
      </c>
      <c r="R10" s="5">
        <v>519</v>
      </c>
      <c r="S10" s="5">
        <v>1768</v>
      </c>
      <c r="T10" s="5">
        <v>1895</v>
      </c>
      <c r="U10" s="5">
        <v>4695</v>
      </c>
      <c r="V10" s="5">
        <v>858</v>
      </c>
      <c r="W10" s="5">
        <v>5645</v>
      </c>
      <c r="X10" s="5">
        <v>255</v>
      </c>
      <c r="Y10" s="5">
        <v>2200</v>
      </c>
      <c r="Z10" s="5">
        <v>968</v>
      </c>
      <c r="AA10" s="5">
        <v>145</v>
      </c>
      <c r="AB10" s="36">
        <f>SUM($F$10:$AA$10)</f>
        <v>98315</v>
      </c>
    </row>
    <row r="11" spans="1:28" ht="9.75" customHeight="1">
      <c r="A11" s="78"/>
      <c r="B11" s="57" t="s">
        <v>9</v>
      </c>
      <c r="C11" s="44"/>
      <c r="D11" s="44"/>
      <c r="E11" s="45"/>
      <c r="F11" s="5">
        <v>1511</v>
      </c>
      <c r="G11" s="5">
        <v>8005</v>
      </c>
      <c r="H11" s="5">
        <v>1489</v>
      </c>
      <c r="I11" s="5">
        <v>9398</v>
      </c>
      <c r="J11" s="5">
        <v>1860</v>
      </c>
      <c r="K11" s="5">
        <v>2799</v>
      </c>
      <c r="L11" s="5">
        <v>21138</v>
      </c>
      <c r="M11" s="5">
        <v>10925</v>
      </c>
      <c r="N11" s="5">
        <v>3118</v>
      </c>
      <c r="O11" s="5">
        <v>404</v>
      </c>
      <c r="P11" s="5">
        <v>336</v>
      </c>
      <c r="Q11" s="5">
        <v>1349</v>
      </c>
      <c r="R11" s="5">
        <v>515</v>
      </c>
      <c r="S11" s="5">
        <v>1650</v>
      </c>
      <c r="T11" s="5">
        <v>1544</v>
      </c>
      <c r="U11" s="5">
        <v>4613</v>
      </c>
      <c r="V11" s="5">
        <v>739</v>
      </c>
      <c r="W11" s="5">
        <v>3570</v>
      </c>
      <c r="X11" s="5">
        <v>182</v>
      </c>
      <c r="Y11" s="5">
        <v>1770</v>
      </c>
      <c r="Z11" s="5">
        <v>755</v>
      </c>
      <c r="AA11" s="5">
        <v>122</v>
      </c>
      <c r="AB11" s="36">
        <f>SUM($F$11:$AA$11)</f>
        <v>77792</v>
      </c>
    </row>
    <row r="12" spans="1:28" ht="9.75" customHeight="1">
      <c r="A12" s="78"/>
      <c r="B12" s="57" t="s">
        <v>10</v>
      </c>
      <c r="C12" s="44"/>
      <c r="D12" s="44"/>
      <c r="E12" s="45"/>
      <c r="F12" s="6">
        <v>0.8</v>
      </c>
      <c r="G12" s="6">
        <v>4.7</v>
      </c>
      <c r="H12" s="6">
        <v>3.3</v>
      </c>
      <c r="I12" s="6">
        <v>12</v>
      </c>
      <c r="J12" s="6">
        <v>3</v>
      </c>
      <c r="K12" s="6">
        <v>2.6</v>
      </c>
      <c r="L12" s="6">
        <v>16.7</v>
      </c>
      <c r="M12" s="6">
        <v>9.3</v>
      </c>
      <c r="N12" s="6">
        <v>6.4</v>
      </c>
      <c r="O12" s="6">
        <v>0.9</v>
      </c>
      <c r="P12" s="6">
        <v>0.8</v>
      </c>
      <c r="Q12" s="6">
        <v>3.1</v>
      </c>
      <c r="R12" s="6">
        <v>1.5</v>
      </c>
      <c r="S12" s="6">
        <v>10.1</v>
      </c>
      <c r="T12" s="6">
        <v>5.7</v>
      </c>
      <c r="U12" s="6">
        <v>22.4</v>
      </c>
      <c r="V12" s="6">
        <v>5.8</v>
      </c>
      <c r="W12" s="6">
        <v>48.3</v>
      </c>
      <c r="X12" s="6">
        <v>0.8</v>
      </c>
      <c r="Y12" s="6">
        <v>6.2</v>
      </c>
      <c r="Z12" s="6">
        <v>2.9</v>
      </c>
      <c r="AA12" s="6">
        <v>0.5</v>
      </c>
      <c r="AB12" s="6">
        <f>AB10/AB6*100</f>
        <v>5.661287824214753</v>
      </c>
    </row>
    <row r="13" spans="1:28" ht="9.75" customHeight="1">
      <c r="A13" s="78"/>
      <c r="B13" s="57" t="s">
        <v>11</v>
      </c>
      <c r="C13" s="44"/>
      <c r="D13" s="44"/>
      <c r="E13" s="45"/>
      <c r="F13" s="6">
        <v>57.3</v>
      </c>
      <c r="G13" s="6">
        <v>83.3</v>
      </c>
      <c r="H13" s="6">
        <v>67.1</v>
      </c>
      <c r="I13" s="6">
        <v>67.5</v>
      </c>
      <c r="J13" s="6">
        <v>77</v>
      </c>
      <c r="K13" s="6">
        <v>89.1</v>
      </c>
      <c r="L13" s="6">
        <v>86.8</v>
      </c>
      <c r="M13" s="6">
        <v>75.7</v>
      </c>
      <c r="N13" s="6">
        <v>76.9</v>
      </c>
      <c r="O13" s="6">
        <v>88</v>
      </c>
      <c r="P13" s="6">
        <v>61.1</v>
      </c>
      <c r="Q13" s="6">
        <v>85.4</v>
      </c>
      <c r="R13" s="6">
        <v>99.2</v>
      </c>
      <c r="S13" s="6">
        <v>93.3</v>
      </c>
      <c r="T13" s="6">
        <v>81.5</v>
      </c>
      <c r="U13" s="6">
        <v>98.3</v>
      </c>
      <c r="V13" s="6">
        <v>86.1</v>
      </c>
      <c r="W13" s="6">
        <v>63.2</v>
      </c>
      <c r="X13" s="6">
        <v>71.4</v>
      </c>
      <c r="Y13" s="6">
        <v>80.5</v>
      </c>
      <c r="Z13" s="6">
        <v>78</v>
      </c>
      <c r="AA13" s="6">
        <v>84.1</v>
      </c>
      <c r="AB13" s="6">
        <f>AB11/AB10*100</f>
        <v>79.12526064181458</v>
      </c>
    </row>
    <row r="14" spans="1:28" ht="9.75" customHeight="1">
      <c r="A14" s="78"/>
      <c r="B14" s="57" t="s">
        <v>12</v>
      </c>
      <c r="C14" s="44"/>
      <c r="D14" s="44"/>
      <c r="E14" s="45"/>
      <c r="F14" s="5">
        <v>10916</v>
      </c>
      <c r="G14" s="5">
        <v>15988</v>
      </c>
      <c r="H14" s="5">
        <v>57769</v>
      </c>
      <c r="I14" s="5">
        <v>13347</v>
      </c>
      <c r="J14" s="5">
        <v>8971</v>
      </c>
      <c r="K14" s="5">
        <v>6749</v>
      </c>
      <c r="L14" s="5">
        <v>13841</v>
      </c>
      <c r="M14" s="5">
        <v>8240</v>
      </c>
      <c r="N14" s="5">
        <v>2727</v>
      </c>
      <c r="O14" s="5">
        <v>3395</v>
      </c>
      <c r="P14" s="5">
        <v>3162</v>
      </c>
      <c r="Q14" s="5">
        <v>2488</v>
      </c>
      <c r="R14" s="5">
        <v>3403</v>
      </c>
      <c r="S14" s="5">
        <v>2971</v>
      </c>
      <c r="T14" s="5">
        <v>6045</v>
      </c>
      <c r="U14" s="5">
        <v>3863</v>
      </c>
      <c r="V14" s="5">
        <v>2571</v>
      </c>
      <c r="W14" s="5">
        <v>3348</v>
      </c>
      <c r="X14" s="5">
        <v>2921</v>
      </c>
      <c r="Y14" s="5">
        <v>6417</v>
      </c>
      <c r="Z14" s="5">
        <v>1595</v>
      </c>
      <c r="AA14" s="5">
        <v>1622</v>
      </c>
      <c r="AB14" s="36">
        <f>SUM($F$14:$AA$14)</f>
        <v>182349</v>
      </c>
    </row>
    <row r="15" spans="1:28" ht="9.75" customHeight="1">
      <c r="A15" s="78"/>
      <c r="B15" s="57" t="s">
        <v>13</v>
      </c>
      <c r="C15" s="44"/>
      <c r="D15" s="44"/>
      <c r="E15" s="45"/>
      <c r="F15" s="5">
        <v>3218</v>
      </c>
      <c r="G15" s="5">
        <v>2606</v>
      </c>
      <c r="H15" s="5">
        <v>789</v>
      </c>
      <c r="I15" s="5">
        <v>1397</v>
      </c>
      <c r="J15" s="5">
        <v>836</v>
      </c>
      <c r="K15" s="5">
        <v>1530</v>
      </c>
      <c r="L15" s="5">
        <v>1879</v>
      </c>
      <c r="M15" s="5">
        <v>1333</v>
      </c>
      <c r="N15" s="5">
        <v>635</v>
      </c>
      <c r="O15" s="5">
        <v>408</v>
      </c>
      <c r="P15" s="5">
        <v>0</v>
      </c>
      <c r="Q15" s="5">
        <v>545</v>
      </c>
      <c r="R15" s="5">
        <v>363</v>
      </c>
      <c r="S15" s="5">
        <v>243</v>
      </c>
      <c r="T15" s="5">
        <v>553</v>
      </c>
      <c r="U15" s="5">
        <v>162</v>
      </c>
      <c r="V15" s="5">
        <v>120</v>
      </c>
      <c r="W15" s="5">
        <v>0</v>
      </c>
      <c r="X15" s="5">
        <v>0</v>
      </c>
      <c r="Y15" s="5">
        <v>0</v>
      </c>
      <c r="Z15" s="5">
        <v>345</v>
      </c>
      <c r="AA15" s="5">
        <v>261</v>
      </c>
      <c r="AB15" s="36">
        <f>SUM($F$15:$AA$15)</f>
        <v>17223</v>
      </c>
    </row>
    <row r="16" spans="1:28" ht="9.75" customHeight="1">
      <c r="A16" s="78"/>
      <c r="B16" s="57" t="s">
        <v>14</v>
      </c>
      <c r="C16" s="44"/>
      <c r="D16" s="44"/>
      <c r="E16" s="45"/>
      <c r="F16" s="5">
        <v>67</v>
      </c>
      <c r="G16" s="5">
        <v>457</v>
      </c>
      <c r="H16" s="5">
        <v>735</v>
      </c>
      <c r="I16" s="5">
        <v>1043</v>
      </c>
      <c r="J16" s="5">
        <v>339</v>
      </c>
      <c r="K16" s="5">
        <v>328</v>
      </c>
      <c r="L16" s="5">
        <v>3474</v>
      </c>
      <c r="M16" s="5">
        <v>1728</v>
      </c>
      <c r="N16" s="5">
        <v>424</v>
      </c>
      <c r="O16" s="5">
        <v>864</v>
      </c>
      <c r="P16" s="5">
        <v>21</v>
      </c>
      <c r="Q16" s="5">
        <v>396</v>
      </c>
      <c r="R16" s="5">
        <v>24</v>
      </c>
      <c r="S16" s="5">
        <v>64</v>
      </c>
      <c r="T16" s="5">
        <v>373</v>
      </c>
      <c r="U16" s="5">
        <v>876</v>
      </c>
      <c r="V16" s="5">
        <v>24</v>
      </c>
      <c r="W16" s="5">
        <v>519</v>
      </c>
      <c r="X16" s="5">
        <v>12</v>
      </c>
      <c r="Y16" s="5">
        <v>85</v>
      </c>
      <c r="Z16" s="5">
        <v>140</v>
      </c>
      <c r="AA16" s="5">
        <v>4</v>
      </c>
      <c r="AB16" s="36">
        <f>SUM($F$16:$AA$16)</f>
        <v>11997</v>
      </c>
    </row>
    <row r="17" spans="1:28" ht="9.75" customHeight="1">
      <c r="A17" s="78"/>
      <c r="B17" s="57" t="s">
        <v>15</v>
      </c>
      <c r="C17" s="44"/>
      <c r="D17" s="44"/>
      <c r="E17" s="45"/>
      <c r="F17" s="5">
        <v>67</v>
      </c>
      <c r="G17" s="5">
        <v>457</v>
      </c>
      <c r="H17" s="5">
        <v>63</v>
      </c>
      <c r="I17" s="5">
        <v>1043</v>
      </c>
      <c r="J17" s="5">
        <v>121</v>
      </c>
      <c r="K17" s="5">
        <v>197</v>
      </c>
      <c r="L17" s="5">
        <v>3245</v>
      </c>
      <c r="M17" s="5">
        <v>1728</v>
      </c>
      <c r="N17" s="5">
        <v>131</v>
      </c>
      <c r="O17" s="5">
        <v>42</v>
      </c>
      <c r="P17" s="5">
        <v>21</v>
      </c>
      <c r="Q17" s="5">
        <v>61</v>
      </c>
      <c r="R17" s="5">
        <v>24</v>
      </c>
      <c r="S17" s="5">
        <v>64</v>
      </c>
      <c r="T17" s="5">
        <v>302</v>
      </c>
      <c r="U17" s="5">
        <v>773</v>
      </c>
      <c r="V17" s="5">
        <v>24</v>
      </c>
      <c r="W17" s="5">
        <v>282</v>
      </c>
      <c r="X17" s="5">
        <v>12</v>
      </c>
      <c r="Y17" s="5">
        <v>85</v>
      </c>
      <c r="Z17" s="5">
        <v>140</v>
      </c>
      <c r="AA17" s="5">
        <v>4</v>
      </c>
      <c r="AB17" s="36">
        <f>SUM($F$17:$AA$17)</f>
        <v>8886</v>
      </c>
    </row>
    <row r="18" spans="1:28" ht="9.75" customHeight="1">
      <c r="A18" s="79"/>
      <c r="B18" s="57" t="s">
        <v>16</v>
      </c>
      <c r="C18" s="44"/>
      <c r="D18" s="44"/>
      <c r="E18" s="45"/>
      <c r="F18" s="5">
        <v>67</v>
      </c>
      <c r="G18" s="5">
        <v>457</v>
      </c>
      <c r="H18" s="5">
        <v>63</v>
      </c>
      <c r="I18" s="5">
        <v>1043</v>
      </c>
      <c r="J18" s="5">
        <v>121</v>
      </c>
      <c r="K18" s="5">
        <v>197</v>
      </c>
      <c r="L18" s="5">
        <v>3245</v>
      </c>
      <c r="M18" s="5">
        <v>1728</v>
      </c>
      <c r="N18" s="5">
        <v>131</v>
      </c>
      <c r="O18" s="5">
        <v>42</v>
      </c>
      <c r="P18" s="5">
        <v>21</v>
      </c>
      <c r="Q18" s="5">
        <v>61</v>
      </c>
      <c r="R18" s="5">
        <v>24</v>
      </c>
      <c r="S18" s="5">
        <v>64</v>
      </c>
      <c r="T18" s="5">
        <v>302</v>
      </c>
      <c r="U18" s="5">
        <v>773</v>
      </c>
      <c r="V18" s="5">
        <v>24</v>
      </c>
      <c r="W18" s="5">
        <v>282</v>
      </c>
      <c r="X18" s="5">
        <v>12</v>
      </c>
      <c r="Y18" s="5">
        <v>85</v>
      </c>
      <c r="Z18" s="5">
        <v>140</v>
      </c>
      <c r="AA18" s="5">
        <v>4</v>
      </c>
      <c r="AB18" s="36">
        <f>SUM($F$18:$AA$18)</f>
        <v>8886</v>
      </c>
    </row>
    <row r="19" spans="1:28" ht="9.75" customHeight="1">
      <c r="A19" s="84" t="s">
        <v>19</v>
      </c>
      <c r="B19" s="85"/>
      <c r="C19" s="85"/>
      <c r="D19" s="85"/>
      <c r="E19" s="86"/>
      <c r="F19" s="5">
        <v>26</v>
      </c>
      <c r="G19" s="5">
        <v>121</v>
      </c>
      <c r="H19" s="5">
        <v>27</v>
      </c>
      <c r="I19" s="5">
        <v>161</v>
      </c>
      <c r="J19" s="5">
        <v>22</v>
      </c>
      <c r="K19" s="5">
        <v>34</v>
      </c>
      <c r="L19" s="5">
        <v>301</v>
      </c>
      <c r="M19" s="5">
        <v>136</v>
      </c>
      <c r="N19" s="5">
        <v>37</v>
      </c>
      <c r="O19" s="5">
        <v>4</v>
      </c>
      <c r="P19" s="5">
        <v>6</v>
      </c>
      <c r="Q19" s="5">
        <v>18</v>
      </c>
      <c r="R19" s="5">
        <v>7</v>
      </c>
      <c r="S19" s="5">
        <v>26</v>
      </c>
      <c r="T19" s="5">
        <v>24</v>
      </c>
      <c r="U19" s="5">
        <v>74</v>
      </c>
      <c r="V19" s="5">
        <v>16</v>
      </c>
      <c r="W19" s="5">
        <v>69</v>
      </c>
      <c r="X19" s="5">
        <v>3</v>
      </c>
      <c r="Y19" s="5">
        <v>38</v>
      </c>
      <c r="Z19" s="5">
        <v>10</v>
      </c>
      <c r="AA19" s="5">
        <v>2</v>
      </c>
      <c r="AB19" s="36">
        <f>SUM($F$19:$AA$19)</f>
        <v>1162</v>
      </c>
    </row>
    <row r="20" spans="1:28" ht="9.75" customHeight="1">
      <c r="A20" s="7"/>
      <c r="B20" s="81" t="s">
        <v>20</v>
      </c>
      <c r="C20" s="57" t="s">
        <v>21</v>
      </c>
      <c r="D20" s="44"/>
      <c r="E20" s="45"/>
      <c r="F20" s="5">
        <v>26</v>
      </c>
      <c r="G20" s="5">
        <v>121</v>
      </c>
      <c r="H20" s="5">
        <v>27</v>
      </c>
      <c r="I20" s="5">
        <v>161</v>
      </c>
      <c r="J20" s="5">
        <v>22</v>
      </c>
      <c r="K20" s="5">
        <v>34</v>
      </c>
      <c r="L20" s="5">
        <v>301</v>
      </c>
      <c r="M20" s="5">
        <v>136</v>
      </c>
      <c r="N20" s="5">
        <v>37</v>
      </c>
      <c r="O20" s="5">
        <v>4</v>
      </c>
      <c r="P20" s="5">
        <v>6</v>
      </c>
      <c r="Q20" s="5">
        <v>18</v>
      </c>
      <c r="R20" s="5">
        <v>7</v>
      </c>
      <c r="S20" s="5">
        <v>26</v>
      </c>
      <c r="T20" s="5">
        <v>24</v>
      </c>
      <c r="U20" s="5">
        <v>74</v>
      </c>
      <c r="V20" s="5">
        <v>16</v>
      </c>
      <c r="W20" s="5">
        <v>69</v>
      </c>
      <c r="X20" s="5">
        <v>3</v>
      </c>
      <c r="Y20" s="5">
        <v>38</v>
      </c>
      <c r="Z20" s="5">
        <v>10</v>
      </c>
      <c r="AA20" s="5">
        <v>2</v>
      </c>
      <c r="AB20" s="36">
        <f>SUM($F$20:$AA$20)</f>
        <v>1162</v>
      </c>
    </row>
    <row r="21" spans="1:28" ht="9.75" customHeight="1">
      <c r="A21" s="7"/>
      <c r="B21" s="82"/>
      <c r="C21" s="57" t="s">
        <v>22</v>
      </c>
      <c r="D21" s="44"/>
      <c r="E21" s="45"/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36">
        <f>SUM($F$21:$AA$21)</f>
        <v>0</v>
      </c>
    </row>
    <row r="22" spans="1:28" ht="9.75" customHeight="1">
      <c r="A22" s="7"/>
      <c r="B22" s="83"/>
      <c r="C22" s="57" t="s">
        <v>23</v>
      </c>
      <c r="D22" s="44"/>
      <c r="E22" s="45"/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36">
        <f>SUM($F$22:$AA$22)</f>
        <v>0</v>
      </c>
    </row>
    <row r="23" spans="1:28" ht="9.75" customHeight="1">
      <c r="A23" s="7"/>
      <c r="B23" s="81" t="s">
        <v>24</v>
      </c>
      <c r="C23" s="57" t="s">
        <v>21</v>
      </c>
      <c r="D23" s="44"/>
      <c r="E23" s="45"/>
      <c r="F23" s="5">
        <v>0</v>
      </c>
      <c r="G23" s="5">
        <v>8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36">
        <f>SUM($F$23:$AA$23)</f>
        <v>8</v>
      </c>
    </row>
    <row r="24" spans="1:28" ht="9.75" customHeight="1">
      <c r="A24" s="7"/>
      <c r="B24" s="82"/>
      <c r="C24" s="57" t="s">
        <v>22</v>
      </c>
      <c r="D24" s="44"/>
      <c r="E24" s="45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36">
        <f>SUM($F$24:$AA$24)</f>
        <v>0</v>
      </c>
    </row>
    <row r="25" spans="1:28" ht="9.75" customHeight="1">
      <c r="A25" s="8"/>
      <c r="B25" s="83"/>
      <c r="C25" s="57" t="s">
        <v>23</v>
      </c>
      <c r="D25" s="44"/>
      <c r="E25" s="45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36">
        <f>SUM($F$25:$AA$25)</f>
        <v>0</v>
      </c>
    </row>
    <row r="26" spans="1:28" ht="9.75" customHeight="1">
      <c r="A26" s="77" t="s">
        <v>25</v>
      </c>
      <c r="B26" s="87" t="s">
        <v>26</v>
      </c>
      <c r="C26" s="85"/>
      <c r="D26" s="85"/>
      <c r="E26" s="86"/>
      <c r="F26" s="5">
        <v>2</v>
      </c>
      <c r="G26" s="5">
        <v>16</v>
      </c>
      <c r="H26" s="5">
        <v>3</v>
      </c>
      <c r="I26" s="5">
        <v>16</v>
      </c>
      <c r="J26" s="5">
        <v>5</v>
      </c>
      <c r="K26" s="5">
        <v>4</v>
      </c>
      <c r="L26" s="5">
        <v>27</v>
      </c>
      <c r="M26" s="5">
        <v>18</v>
      </c>
      <c r="N26" s="5">
        <v>4</v>
      </c>
      <c r="O26" s="5">
        <v>1</v>
      </c>
      <c r="P26" s="5">
        <v>1</v>
      </c>
      <c r="Q26" s="5">
        <v>2</v>
      </c>
      <c r="R26" s="5">
        <v>2</v>
      </c>
      <c r="S26" s="5">
        <v>3</v>
      </c>
      <c r="T26" s="5">
        <v>3</v>
      </c>
      <c r="U26" s="5">
        <v>5</v>
      </c>
      <c r="V26" s="5">
        <v>1</v>
      </c>
      <c r="W26" s="5">
        <v>7</v>
      </c>
      <c r="X26" s="5">
        <v>1</v>
      </c>
      <c r="Y26" s="5">
        <v>3</v>
      </c>
      <c r="Z26" s="5">
        <v>1</v>
      </c>
      <c r="AA26" s="5">
        <v>1</v>
      </c>
      <c r="AB26" s="36">
        <f>SUM($F$26:$AA$26)</f>
        <v>126</v>
      </c>
    </row>
    <row r="27" spans="1:28" ht="9.75" customHeight="1">
      <c r="A27" s="78"/>
      <c r="B27" s="57" t="s">
        <v>27</v>
      </c>
      <c r="C27" s="44"/>
      <c r="D27" s="44"/>
      <c r="E27" s="45"/>
      <c r="F27" s="5">
        <v>1270</v>
      </c>
      <c r="G27" s="5">
        <v>3273</v>
      </c>
      <c r="H27" s="5">
        <v>831</v>
      </c>
      <c r="I27" s="5">
        <v>4797</v>
      </c>
      <c r="J27" s="5">
        <v>882</v>
      </c>
      <c r="K27" s="5">
        <v>1868</v>
      </c>
      <c r="L27" s="5">
        <v>10240</v>
      </c>
      <c r="M27" s="5">
        <v>5570</v>
      </c>
      <c r="N27" s="5">
        <v>1386</v>
      </c>
      <c r="O27" s="5">
        <v>235</v>
      </c>
      <c r="P27" s="5">
        <v>184</v>
      </c>
      <c r="Q27" s="5">
        <v>641</v>
      </c>
      <c r="R27" s="5">
        <v>220</v>
      </c>
      <c r="S27" s="5">
        <v>447</v>
      </c>
      <c r="T27" s="5">
        <v>740</v>
      </c>
      <c r="U27" s="5">
        <v>1836</v>
      </c>
      <c r="V27" s="5">
        <v>241</v>
      </c>
      <c r="W27" s="5">
        <v>2519</v>
      </c>
      <c r="X27" s="5">
        <v>127</v>
      </c>
      <c r="Y27" s="5">
        <v>1228</v>
      </c>
      <c r="Z27" s="5">
        <v>365</v>
      </c>
      <c r="AA27" s="5">
        <v>0</v>
      </c>
      <c r="AB27" s="36"/>
    </row>
    <row r="28" spans="1:28" ht="9.75" customHeight="1">
      <c r="A28" s="78"/>
      <c r="B28" s="49" t="s">
        <v>28</v>
      </c>
      <c r="C28" s="88"/>
      <c r="D28" s="50"/>
      <c r="E28" s="11" t="s">
        <v>29</v>
      </c>
      <c r="F28" s="5">
        <v>1270</v>
      </c>
      <c r="G28" s="5">
        <v>3273</v>
      </c>
      <c r="H28" s="5">
        <v>831</v>
      </c>
      <c r="I28" s="5">
        <v>4797</v>
      </c>
      <c r="J28" s="5">
        <v>882</v>
      </c>
      <c r="K28" s="5">
        <v>1037</v>
      </c>
      <c r="L28" s="5">
        <v>10240</v>
      </c>
      <c r="M28" s="5">
        <v>5570</v>
      </c>
      <c r="N28" s="5">
        <v>1386</v>
      </c>
      <c r="O28" s="5">
        <v>235</v>
      </c>
      <c r="P28" s="5">
        <v>88</v>
      </c>
      <c r="Q28" s="5">
        <v>641</v>
      </c>
      <c r="R28" s="5">
        <v>132</v>
      </c>
      <c r="S28" s="5">
        <v>447</v>
      </c>
      <c r="T28" s="5">
        <v>740</v>
      </c>
      <c r="U28" s="5">
        <v>1836</v>
      </c>
      <c r="V28" s="5">
        <v>241</v>
      </c>
      <c r="W28" s="5">
        <v>2519</v>
      </c>
      <c r="X28" s="5">
        <v>127</v>
      </c>
      <c r="Y28" s="5">
        <v>1228</v>
      </c>
      <c r="Z28" s="5">
        <v>365</v>
      </c>
      <c r="AA28" s="5">
        <v>0</v>
      </c>
      <c r="AB28" s="36"/>
    </row>
    <row r="29" spans="1:28" ht="9.75" customHeight="1">
      <c r="A29" s="78"/>
      <c r="B29" s="53"/>
      <c r="C29" s="89"/>
      <c r="D29" s="54"/>
      <c r="E29" s="11" t="s">
        <v>30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36"/>
    </row>
    <row r="30" spans="1:28" ht="9.75" customHeight="1">
      <c r="A30" s="78"/>
      <c r="B30" s="87" t="s">
        <v>31</v>
      </c>
      <c r="C30" s="85"/>
      <c r="D30" s="85"/>
      <c r="E30" s="86"/>
      <c r="F30" s="5">
        <v>134261</v>
      </c>
      <c r="G30" s="5">
        <v>846287</v>
      </c>
      <c r="H30" s="5">
        <v>147662</v>
      </c>
      <c r="I30" s="5">
        <v>880209</v>
      </c>
      <c r="J30" s="5">
        <v>194646</v>
      </c>
      <c r="K30" s="5">
        <v>287901</v>
      </c>
      <c r="L30" s="5">
        <v>2436161</v>
      </c>
      <c r="M30" s="5">
        <v>1180157</v>
      </c>
      <c r="N30" s="5">
        <v>319686</v>
      </c>
      <c r="O30" s="5">
        <v>37762</v>
      </c>
      <c r="P30" s="5">
        <v>32302</v>
      </c>
      <c r="Q30" s="5">
        <v>138682</v>
      </c>
      <c r="R30" s="5">
        <v>47758</v>
      </c>
      <c r="S30" s="5">
        <v>110285</v>
      </c>
      <c r="T30" s="5">
        <v>175250</v>
      </c>
      <c r="U30" s="5">
        <v>403331</v>
      </c>
      <c r="V30" s="5">
        <v>70807</v>
      </c>
      <c r="W30" s="5">
        <v>355020</v>
      </c>
      <c r="X30" s="5">
        <v>17979</v>
      </c>
      <c r="Y30" s="5">
        <v>143843</v>
      </c>
      <c r="Z30" s="5">
        <v>72083</v>
      </c>
      <c r="AA30" s="5">
        <v>11657</v>
      </c>
      <c r="AB30" s="36">
        <f>SUM($F$30:$AA$30)</f>
        <v>8043729</v>
      </c>
    </row>
    <row r="31" spans="1:28" ht="9.75" customHeight="1">
      <c r="A31" s="78"/>
      <c r="B31" s="9"/>
      <c r="C31" s="57" t="s">
        <v>32</v>
      </c>
      <c r="D31" s="44"/>
      <c r="E31" s="45"/>
      <c r="F31" s="5">
        <v>134261</v>
      </c>
      <c r="G31" s="5">
        <v>846287</v>
      </c>
      <c r="H31" s="5">
        <v>147662</v>
      </c>
      <c r="I31" s="5">
        <v>880209</v>
      </c>
      <c r="J31" s="5">
        <v>194646</v>
      </c>
      <c r="K31" s="5">
        <v>287901</v>
      </c>
      <c r="L31" s="5">
        <v>2436161</v>
      </c>
      <c r="M31" s="5">
        <v>1180157</v>
      </c>
      <c r="N31" s="5">
        <v>319686</v>
      </c>
      <c r="O31" s="5">
        <v>37762</v>
      </c>
      <c r="P31" s="5">
        <v>32302</v>
      </c>
      <c r="Q31" s="5">
        <v>138682</v>
      </c>
      <c r="R31" s="5">
        <v>47758</v>
      </c>
      <c r="S31" s="5">
        <v>110285</v>
      </c>
      <c r="T31" s="5">
        <v>175250</v>
      </c>
      <c r="U31" s="5">
        <v>403331</v>
      </c>
      <c r="V31" s="5">
        <v>70807</v>
      </c>
      <c r="W31" s="5">
        <v>355020</v>
      </c>
      <c r="X31" s="5">
        <v>17979</v>
      </c>
      <c r="Y31" s="5">
        <v>143843</v>
      </c>
      <c r="Z31" s="5">
        <v>72083</v>
      </c>
      <c r="AA31" s="5">
        <v>11657</v>
      </c>
      <c r="AB31" s="36">
        <f>SUM($F$31:$AA$31)</f>
        <v>8043729</v>
      </c>
    </row>
    <row r="32" spans="1:28" ht="9.75" customHeight="1">
      <c r="A32" s="78"/>
      <c r="B32" s="10"/>
      <c r="C32" s="57" t="s">
        <v>33</v>
      </c>
      <c r="D32" s="44"/>
      <c r="E32" s="45"/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36">
        <f>SUM($F$32:$AA$32)</f>
        <v>0</v>
      </c>
    </row>
    <row r="33" spans="1:28" ht="9.75" customHeight="1">
      <c r="A33" s="78"/>
      <c r="B33" s="90" t="s">
        <v>34</v>
      </c>
      <c r="C33" s="91"/>
      <c r="D33" s="91"/>
      <c r="E33" s="92"/>
      <c r="F33" s="5">
        <v>134261</v>
      </c>
      <c r="G33" s="5">
        <v>846287</v>
      </c>
      <c r="H33" s="5">
        <v>147662</v>
      </c>
      <c r="I33" s="5">
        <v>862656</v>
      </c>
      <c r="J33" s="5">
        <v>194646</v>
      </c>
      <c r="K33" s="5">
        <v>286758</v>
      </c>
      <c r="L33" s="5">
        <v>2436161</v>
      </c>
      <c r="M33" s="5">
        <v>1180157</v>
      </c>
      <c r="N33" s="5">
        <v>319686</v>
      </c>
      <c r="O33" s="5">
        <v>37762</v>
      </c>
      <c r="P33" s="5">
        <v>32302</v>
      </c>
      <c r="Q33" s="5">
        <v>138682</v>
      </c>
      <c r="R33" s="5">
        <v>46079</v>
      </c>
      <c r="S33" s="5">
        <v>108079</v>
      </c>
      <c r="T33" s="5">
        <v>151377</v>
      </c>
      <c r="U33" s="5">
        <v>403321</v>
      </c>
      <c r="V33" s="5">
        <v>70807</v>
      </c>
      <c r="W33" s="5">
        <v>355020</v>
      </c>
      <c r="X33" s="5">
        <v>17979</v>
      </c>
      <c r="Y33" s="5">
        <v>143843</v>
      </c>
      <c r="Z33" s="5">
        <v>72083</v>
      </c>
      <c r="AA33" s="5">
        <v>11657</v>
      </c>
      <c r="AB33" s="36">
        <f>SUM($F$33:$AA$33)</f>
        <v>7997265</v>
      </c>
    </row>
    <row r="34" spans="1:28" ht="9.75" customHeight="1">
      <c r="A34" s="84" t="s">
        <v>35</v>
      </c>
      <c r="B34" s="85"/>
      <c r="C34" s="85"/>
      <c r="D34" s="85"/>
      <c r="E34" s="86"/>
      <c r="F34" s="5">
        <v>19</v>
      </c>
      <c r="G34" s="5">
        <v>0</v>
      </c>
      <c r="H34" s="5">
        <v>18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4</v>
      </c>
      <c r="Q34" s="5">
        <v>0</v>
      </c>
      <c r="R34" s="5">
        <v>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2</v>
      </c>
      <c r="Y34" s="5">
        <v>0</v>
      </c>
      <c r="Z34" s="5">
        <v>0</v>
      </c>
      <c r="AA34" s="5">
        <v>0</v>
      </c>
      <c r="AB34" s="36">
        <f>SUM($F$34:$AA$34)</f>
        <v>51</v>
      </c>
    </row>
    <row r="35" spans="1:28" ht="9.75" customHeight="1">
      <c r="A35" s="7"/>
      <c r="B35" s="49" t="s">
        <v>36</v>
      </c>
      <c r="C35" s="61"/>
      <c r="D35" s="57" t="s">
        <v>29</v>
      </c>
      <c r="E35" s="45"/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20</v>
      </c>
      <c r="Q35" s="5">
        <v>0</v>
      </c>
      <c r="R35" s="5">
        <v>132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610</v>
      </c>
      <c r="Y35" s="5">
        <v>0</v>
      </c>
      <c r="Z35" s="5">
        <v>0</v>
      </c>
      <c r="AA35" s="5">
        <v>0</v>
      </c>
      <c r="AB35" s="36"/>
    </row>
    <row r="36" spans="1:28" ht="9.75" customHeight="1">
      <c r="A36" s="8"/>
      <c r="B36" s="64"/>
      <c r="C36" s="65"/>
      <c r="D36" s="57" t="s">
        <v>30</v>
      </c>
      <c r="E36" s="45"/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36"/>
    </row>
    <row r="37" spans="1:28" ht="9.75" customHeight="1">
      <c r="A37" s="78" t="s">
        <v>37</v>
      </c>
      <c r="B37" s="90" t="s">
        <v>38</v>
      </c>
      <c r="C37" s="91"/>
      <c r="D37" s="91"/>
      <c r="E37" s="92"/>
      <c r="F37" s="5">
        <v>4</v>
      </c>
      <c r="G37" s="5">
        <v>2</v>
      </c>
      <c r="H37" s="5">
        <v>2</v>
      </c>
      <c r="I37" s="5">
        <v>6</v>
      </c>
      <c r="J37" s="5">
        <v>1</v>
      </c>
      <c r="K37" s="5">
        <v>1</v>
      </c>
      <c r="L37" s="5">
        <v>7</v>
      </c>
      <c r="M37" s="5">
        <v>3</v>
      </c>
      <c r="N37" s="5">
        <v>1</v>
      </c>
      <c r="O37" s="5">
        <v>1</v>
      </c>
      <c r="P37" s="5">
        <v>1</v>
      </c>
      <c r="Q37" s="5">
        <v>1</v>
      </c>
      <c r="R37" s="5">
        <v>0</v>
      </c>
      <c r="S37" s="5">
        <v>0</v>
      </c>
      <c r="T37" s="5">
        <v>1</v>
      </c>
      <c r="U37" s="5">
        <v>1</v>
      </c>
      <c r="V37" s="5">
        <v>1</v>
      </c>
      <c r="W37" s="5">
        <v>2</v>
      </c>
      <c r="X37" s="5">
        <v>1</v>
      </c>
      <c r="Y37" s="5">
        <v>2</v>
      </c>
      <c r="Z37" s="5">
        <v>1</v>
      </c>
      <c r="AA37" s="5">
        <v>1</v>
      </c>
      <c r="AB37" s="36">
        <f>SUM($F$37:$AA$37)</f>
        <v>40</v>
      </c>
    </row>
    <row r="38" spans="1:28" ht="9.75" customHeight="1">
      <c r="A38" s="78"/>
      <c r="B38" s="57" t="s">
        <v>39</v>
      </c>
      <c r="C38" s="44"/>
      <c r="D38" s="44"/>
      <c r="E38" s="45"/>
      <c r="F38" s="5">
        <v>0</v>
      </c>
      <c r="G38" s="5">
        <v>2</v>
      </c>
      <c r="H38" s="5">
        <v>0</v>
      </c>
      <c r="I38" s="5">
        <v>0</v>
      </c>
      <c r="J38" s="5">
        <v>2</v>
      </c>
      <c r="K38" s="5">
        <v>0</v>
      </c>
      <c r="L38" s="5">
        <v>2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2</v>
      </c>
      <c r="V38" s="5">
        <v>0</v>
      </c>
      <c r="W38" s="5">
        <v>1</v>
      </c>
      <c r="X38" s="5">
        <v>0</v>
      </c>
      <c r="Y38" s="5">
        <v>0</v>
      </c>
      <c r="Z38" s="5">
        <v>0</v>
      </c>
      <c r="AA38" s="5">
        <v>0</v>
      </c>
      <c r="AB38" s="36">
        <f>SUM($F$38:$AA$38)</f>
        <v>11</v>
      </c>
    </row>
    <row r="39" spans="1:28" ht="9.75" customHeight="1">
      <c r="A39" s="79"/>
      <c r="B39" s="57" t="s">
        <v>40</v>
      </c>
      <c r="C39" s="44"/>
      <c r="D39" s="44"/>
      <c r="E39" s="45"/>
      <c r="F39" s="5">
        <v>4</v>
      </c>
      <c r="G39" s="5">
        <v>4</v>
      </c>
      <c r="H39" s="5">
        <v>2</v>
      </c>
      <c r="I39" s="5">
        <v>6</v>
      </c>
      <c r="J39" s="5">
        <v>3</v>
      </c>
      <c r="K39" s="5">
        <v>1</v>
      </c>
      <c r="L39" s="5">
        <v>9</v>
      </c>
      <c r="M39" s="5">
        <v>3</v>
      </c>
      <c r="N39" s="5">
        <v>2</v>
      </c>
      <c r="O39" s="5">
        <v>1</v>
      </c>
      <c r="P39" s="5">
        <v>1</v>
      </c>
      <c r="Q39" s="5">
        <v>1</v>
      </c>
      <c r="R39" s="5">
        <v>0</v>
      </c>
      <c r="S39" s="5">
        <v>1</v>
      </c>
      <c r="T39" s="5">
        <v>1</v>
      </c>
      <c r="U39" s="5">
        <v>3</v>
      </c>
      <c r="V39" s="5">
        <v>1</v>
      </c>
      <c r="W39" s="5">
        <v>3</v>
      </c>
      <c r="X39" s="5">
        <v>1</v>
      </c>
      <c r="Y39" s="5">
        <v>2</v>
      </c>
      <c r="Z39" s="5">
        <v>1</v>
      </c>
      <c r="AA39" s="5">
        <v>1</v>
      </c>
      <c r="AB39" s="36">
        <f>SUM($F$39:$AA$39)</f>
        <v>51</v>
      </c>
    </row>
    <row r="40" spans="1:28" ht="9.75" customHeight="1">
      <c r="A40" s="43" t="s">
        <v>41</v>
      </c>
      <c r="B40" s="44"/>
      <c r="C40" s="44"/>
      <c r="D40" s="44"/>
      <c r="E40" s="45"/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36"/>
    </row>
    <row r="41" spans="1:28" ht="9.75" customHeight="1">
      <c r="A41" s="43" t="s">
        <v>212</v>
      </c>
      <c r="B41" s="44"/>
      <c r="C41" s="44"/>
      <c r="D41" s="44"/>
      <c r="E41" s="45"/>
      <c r="F41" s="12">
        <v>39.4</v>
      </c>
      <c r="G41" s="12">
        <v>21</v>
      </c>
      <c r="H41" s="12">
        <v>35.2</v>
      </c>
      <c r="I41" s="12">
        <v>13.4</v>
      </c>
      <c r="J41" s="12">
        <v>20</v>
      </c>
      <c r="K41" s="12">
        <v>16</v>
      </c>
      <c r="L41" s="12">
        <v>7.5</v>
      </c>
      <c r="M41" s="12">
        <v>8.3</v>
      </c>
      <c r="N41" s="12">
        <v>31</v>
      </c>
      <c r="O41" s="12">
        <v>10.9</v>
      </c>
      <c r="P41" s="12">
        <v>26.2</v>
      </c>
      <c r="Q41" s="12">
        <v>25.9</v>
      </c>
      <c r="R41" s="12">
        <v>21.6</v>
      </c>
      <c r="S41" s="12">
        <v>27.6</v>
      </c>
      <c r="T41" s="12">
        <v>6.3</v>
      </c>
      <c r="U41" s="12">
        <v>6.1</v>
      </c>
      <c r="V41" s="12">
        <v>35.8</v>
      </c>
      <c r="W41" s="12">
        <v>20</v>
      </c>
      <c r="X41" s="12">
        <v>21.3</v>
      </c>
      <c r="Y41" s="12">
        <v>25.9</v>
      </c>
      <c r="Z41" s="12">
        <v>6.9</v>
      </c>
      <c r="AA41" s="12">
        <v>36.3</v>
      </c>
      <c r="AB41" s="36"/>
    </row>
    <row r="42" spans="1:28" ht="9.75" customHeight="1">
      <c r="A42" s="47" t="s">
        <v>208</v>
      </c>
      <c r="B42" s="49" t="s">
        <v>157</v>
      </c>
      <c r="C42" s="50"/>
      <c r="D42" s="55" t="s">
        <v>158</v>
      </c>
      <c r="E42" s="55"/>
      <c r="F42" s="41" t="s">
        <v>175</v>
      </c>
      <c r="G42" s="41" t="s">
        <v>175</v>
      </c>
      <c r="H42" s="41" t="s">
        <v>175</v>
      </c>
      <c r="I42" s="41" t="s">
        <v>176</v>
      </c>
      <c r="J42" s="41"/>
      <c r="K42" s="41" t="s">
        <v>175</v>
      </c>
      <c r="L42" s="41" t="s">
        <v>175</v>
      </c>
      <c r="M42" s="41" t="s">
        <v>176</v>
      </c>
      <c r="N42" s="41" t="s">
        <v>175</v>
      </c>
      <c r="O42" s="41" t="s">
        <v>175</v>
      </c>
      <c r="P42" s="41" t="s">
        <v>175</v>
      </c>
      <c r="Q42" s="41" t="s">
        <v>175</v>
      </c>
      <c r="R42" s="41" t="s">
        <v>175</v>
      </c>
      <c r="S42" s="41"/>
      <c r="T42" s="41" t="s">
        <v>176</v>
      </c>
      <c r="U42" s="41" t="s">
        <v>175</v>
      </c>
      <c r="V42" s="41" t="s">
        <v>175</v>
      </c>
      <c r="W42" s="41" t="s">
        <v>175</v>
      </c>
      <c r="X42" s="41" t="s">
        <v>175</v>
      </c>
      <c r="Y42" s="41" t="s">
        <v>175</v>
      </c>
      <c r="Z42" s="41" t="s">
        <v>175</v>
      </c>
      <c r="AA42" s="41" t="s">
        <v>175</v>
      </c>
      <c r="AB42" s="42">
        <f>COUNTIF($F$42:$AA$42,"○")</f>
        <v>3</v>
      </c>
    </row>
    <row r="43" spans="1:28" ht="9.75" customHeight="1">
      <c r="A43" s="47"/>
      <c r="B43" s="51"/>
      <c r="C43" s="52"/>
      <c r="D43" s="55" t="s">
        <v>159</v>
      </c>
      <c r="E43" s="55"/>
      <c r="F43" s="41" t="s">
        <v>176</v>
      </c>
      <c r="G43" s="41" t="s">
        <v>175</v>
      </c>
      <c r="H43" s="41" t="s">
        <v>175</v>
      </c>
      <c r="I43" s="41" t="s">
        <v>176</v>
      </c>
      <c r="J43" s="41" t="s">
        <v>176</v>
      </c>
      <c r="K43" s="41" t="s">
        <v>176</v>
      </c>
      <c r="L43" s="41" t="s">
        <v>176</v>
      </c>
      <c r="M43" s="41" t="s">
        <v>176</v>
      </c>
      <c r="N43" s="41" t="s">
        <v>176</v>
      </c>
      <c r="O43" s="41" t="s">
        <v>176</v>
      </c>
      <c r="P43" s="41" t="s">
        <v>176</v>
      </c>
      <c r="Q43" s="41" t="s">
        <v>176</v>
      </c>
      <c r="R43" s="41" t="s">
        <v>176</v>
      </c>
      <c r="S43" s="41"/>
      <c r="T43" s="41" t="s">
        <v>176</v>
      </c>
      <c r="U43" s="41" t="s">
        <v>176</v>
      </c>
      <c r="V43" s="41" t="s">
        <v>176</v>
      </c>
      <c r="W43" s="41"/>
      <c r="X43" s="41" t="s">
        <v>176</v>
      </c>
      <c r="Y43" s="41" t="s">
        <v>176</v>
      </c>
      <c r="Z43" s="41" t="s">
        <v>176</v>
      </c>
      <c r="AA43" s="41" t="s">
        <v>176</v>
      </c>
      <c r="AB43" s="42">
        <f>COUNTIF($F$43:$AA$43,"○")</f>
        <v>18</v>
      </c>
    </row>
    <row r="44" spans="1:28" ht="9.75" customHeight="1">
      <c r="A44" s="47"/>
      <c r="B44" s="51"/>
      <c r="C44" s="52"/>
      <c r="D44" s="55" t="s">
        <v>160</v>
      </c>
      <c r="E44" s="55"/>
      <c r="F44" s="41" t="s">
        <v>176</v>
      </c>
      <c r="G44" s="41" t="s">
        <v>176</v>
      </c>
      <c r="H44" s="41" t="s">
        <v>176</v>
      </c>
      <c r="I44" s="41" t="s">
        <v>176</v>
      </c>
      <c r="J44" s="41" t="s">
        <v>176</v>
      </c>
      <c r="K44" s="41" t="s">
        <v>176</v>
      </c>
      <c r="L44" s="41" t="s">
        <v>176</v>
      </c>
      <c r="M44" s="41" t="s">
        <v>176</v>
      </c>
      <c r="N44" s="41" t="s">
        <v>175</v>
      </c>
      <c r="O44" s="41" t="s">
        <v>176</v>
      </c>
      <c r="P44" s="41" t="s">
        <v>176</v>
      </c>
      <c r="Q44" s="41" t="s">
        <v>176</v>
      </c>
      <c r="R44" s="41" t="s">
        <v>176</v>
      </c>
      <c r="S44" s="41" t="s">
        <v>176</v>
      </c>
      <c r="T44" s="41" t="s">
        <v>176</v>
      </c>
      <c r="U44" s="41" t="s">
        <v>176</v>
      </c>
      <c r="V44" s="41" t="s">
        <v>176</v>
      </c>
      <c r="W44" s="41" t="s">
        <v>176</v>
      </c>
      <c r="X44" s="41" t="s">
        <v>176</v>
      </c>
      <c r="Y44" s="41" t="s">
        <v>176</v>
      </c>
      <c r="Z44" s="41" t="s">
        <v>176</v>
      </c>
      <c r="AA44" s="41" t="s">
        <v>176</v>
      </c>
      <c r="AB44" s="42">
        <f>COUNTIF($F$44:$AA$44,"○")</f>
        <v>21</v>
      </c>
    </row>
    <row r="45" spans="1:28" ht="9.75" customHeight="1">
      <c r="A45" s="47"/>
      <c r="B45" s="51"/>
      <c r="C45" s="52"/>
      <c r="D45" s="55" t="s">
        <v>206</v>
      </c>
      <c r="E45" s="55"/>
      <c r="F45" s="41"/>
      <c r="G45" s="41"/>
      <c r="H45" s="41"/>
      <c r="I45" s="41"/>
      <c r="J45" s="41" t="s">
        <v>176</v>
      </c>
      <c r="K45" s="41" t="s">
        <v>176</v>
      </c>
      <c r="L45" s="41"/>
      <c r="M45" s="41" t="s">
        <v>176</v>
      </c>
      <c r="N45" s="41"/>
      <c r="O45" s="41"/>
      <c r="P45" s="41"/>
      <c r="Q45" s="41"/>
      <c r="R45" s="41"/>
      <c r="S45" s="41"/>
      <c r="T45" s="41"/>
      <c r="U45" s="41"/>
      <c r="V45" s="41" t="s">
        <v>176</v>
      </c>
      <c r="W45" s="41"/>
      <c r="X45" s="41"/>
      <c r="Y45" s="41"/>
      <c r="Z45" s="41" t="s">
        <v>176</v>
      </c>
      <c r="AA45" s="41"/>
      <c r="AB45" s="42">
        <f>COUNTIF($F$45:$AA$45,"○")</f>
        <v>5</v>
      </c>
    </row>
    <row r="46" spans="1:28" ht="9.75" customHeight="1">
      <c r="A46" s="47"/>
      <c r="B46" s="53"/>
      <c r="C46" s="54"/>
      <c r="D46" s="55" t="s">
        <v>207</v>
      </c>
      <c r="E46" s="55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>
        <f>COUNTIF($F$46:$AA$46,"○")</f>
        <v>0</v>
      </c>
    </row>
    <row r="47" spans="1:28" ht="9.75" customHeight="1">
      <c r="A47" s="47"/>
      <c r="B47" s="55" t="s">
        <v>161</v>
      </c>
      <c r="C47" s="55"/>
      <c r="D47" s="55"/>
      <c r="E47" s="55"/>
      <c r="F47" s="4" t="s">
        <v>43</v>
      </c>
      <c r="G47" s="4" t="s">
        <v>50</v>
      </c>
      <c r="H47" s="4" t="s">
        <v>43</v>
      </c>
      <c r="I47" s="4" t="s">
        <v>42</v>
      </c>
      <c r="J47" s="4" t="s">
        <v>177</v>
      </c>
      <c r="K47" s="4" t="s">
        <v>178</v>
      </c>
      <c r="L47" s="4" t="s">
        <v>179</v>
      </c>
      <c r="M47" s="4" t="s">
        <v>180</v>
      </c>
      <c r="N47" s="4" t="s">
        <v>68</v>
      </c>
      <c r="O47" s="4" t="s">
        <v>71</v>
      </c>
      <c r="P47" s="4" t="s">
        <v>181</v>
      </c>
      <c r="Q47" s="4" t="s">
        <v>42</v>
      </c>
      <c r="R47" s="4" t="s">
        <v>76</v>
      </c>
      <c r="S47" s="4" t="s">
        <v>79</v>
      </c>
      <c r="T47" s="4" t="s">
        <v>68</v>
      </c>
      <c r="U47" s="4" t="s">
        <v>50</v>
      </c>
      <c r="V47" s="4" t="s">
        <v>88</v>
      </c>
      <c r="W47" s="4" t="s">
        <v>58</v>
      </c>
      <c r="X47" s="4" t="s">
        <v>183</v>
      </c>
      <c r="Y47" s="4" t="s">
        <v>184</v>
      </c>
      <c r="Z47" s="4" t="s">
        <v>50</v>
      </c>
      <c r="AA47" s="4" t="s">
        <v>100</v>
      </c>
      <c r="AB47" s="36"/>
    </row>
    <row r="48" spans="1:28" ht="9.75" customHeight="1">
      <c r="A48" s="47"/>
      <c r="B48" s="56" t="s">
        <v>162</v>
      </c>
      <c r="C48" s="58" t="s">
        <v>163</v>
      </c>
      <c r="D48" s="59"/>
      <c r="E48" s="23" t="s">
        <v>164</v>
      </c>
      <c r="F48" s="5">
        <v>2750</v>
      </c>
      <c r="G48" s="5">
        <v>4000</v>
      </c>
      <c r="H48" s="5">
        <v>3360</v>
      </c>
      <c r="I48" s="5">
        <v>4095</v>
      </c>
      <c r="J48" s="5">
        <v>3202</v>
      </c>
      <c r="K48" s="5">
        <v>2887</v>
      </c>
      <c r="L48" s="5">
        <v>3090</v>
      </c>
      <c r="M48" s="5">
        <v>3150</v>
      </c>
      <c r="N48" s="5">
        <v>3670</v>
      </c>
      <c r="O48" s="5">
        <v>3045</v>
      </c>
      <c r="P48" s="5">
        <v>3360</v>
      </c>
      <c r="Q48" s="5">
        <v>3045</v>
      </c>
      <c r="R48" s="5">
        <v>1837</v>
      </c>
      <c r="S48" s="5">
        <v>3360</v>
      </c>
      <c r="T48" s="5">
        <v>3050</v>
      </c>
      <c r="U48" s="5">
        <v>2047</v>
      </c>
      <c r="V48" s="5">
        <v>1837</v>
      </c>
      <c r="W48" s="5">
        <v>3570</v>
      </c>
      <c r="X48" s="5">
        <v>3360</v>
      </c>
      <c r="Y48" s="5">
        <v>3265</v>
      </c>
      <c r="Z48" s="5">
        <v>2900</v>
      </c>
      <c r="AA48" s="5">
        <v>3675</v>
      </c>
      <c r="AB48" s="36"/>
    </row>
    <row r="49" spans="1:28" ht="9.75" customHeight="1">
      <c r="A49" s="47"/>
      <c r="B49" s="56"/>
      <c r="C49" s="60" t="s">
        <v>165</v>
      </c>
      <c r="D49" s="61"/>
      <c r="E49" s="23" t="s">
        <v>166</v>
      </c>
      <c r="F49" s="5">
        <v>9235</v>
      </c>
      <c r="G49" s="5">
        <v>0</v>
      </c>
      <c r="H49" s="5">
        <v>3780</v>
      </c>
      <c r="I49" s="5">
        <v>8200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11182</v>
      </c>
      <c r="S49" s="5">
        <v>0</v>
      </c>
      <c r="T49" s="5">
        <v>3000</v>
      </c>
      <c r="U49" s="5">
        <v>14857</v>
      </c>
      <c r="V49" s="5">
        <v>11182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36"/>
    </row>
    <row r="50" spans="1:28" ht="9.75" customHeight="1">
      <c r="A50" s="47"/>
      <c r="B50" s="56"/>
      <c r="C50" s="62"/>
      <c r="D50" s="63"/>
      <c r="E50" s="23" t="s">
        <v>167</v>
      </c>
      <c r="F50" s="5">
        <v>42995</v>
      </c>
      <c r="G50" s="5">
        <v>0</v>
      </c>
      <c r="H50" s="5">
        <v>8820</v>
      </c>
      <c r="I50" s="5">
        <v>32200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61582</v>
      </c>
      <c r="S50" s="5">
        <v>0</v>
      </c>
      <c r="T50" s="5">
        <v>0</v>
      </c>
      <c r="U50" s="5">
        <v>89407</v>
      </c>
      <c r="V50" s="5">
        <v>76282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36"/>
    </row>
    <row r="51" spans="1:28" ht="9.75" customHeight="1">
      <c r="A51" s="47"/>
      <c r="B51" s="56"/>
      <c r="C51" s="62"/>
      <c r="D51" s="63"/>
      <c r="E51" s="23" t="s">
        <v>168</v>
      </c>
      <c r="F51" s="5">
        <v>80945</v>
      </c>
      <c r="G51" s="5">
        <v>0</v>
      </c>
      <c r="H51" s="5">
        <v>14700</v>
      </c>
      <c r="I51" s="5">
        <v>62200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124582</v>
      </c>
      <c r="S51" s="5">
        <v>0</v>
      </c>
      <c r="T51" s="5">
        <v>0</v>
      </c>
      <c r="U51" s="5">
        <v>189157</v>
      </c>
      <c r="V51" s="5">
        <v>170782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36"/>
    </row>
    <row r="52" spans="1:28" ht="9.75" customHeight="1">
      <c r="A52" s="47"/>
      <c r="B52" s="56"/>
      <c r="C52" s="62"/>
      <c r="D52" s="63"/>
      <c r="E52" s="23" t="s">
        <v>169</v>
      </c>
      <c r="F52" s="5">
        <v>384380</v>
      </c>
      <c r="G52" s="5">
        <v>0</v>
      </c>
      <c r="H52" s="5">
        <v>65100</v>
      </c>
      <c r="I52" s="5">
        <v>302200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628582</v>
      </c>
      <c r="S52" s="5">
        <v>0</v>
      </c>
      <c r="T52" s="5">
        <v>0</v>
      </c>
      <c r="U52" s="5">
        <v>1008157</v>
      </c>
      <c r="V52" s="5">
        <v>1010782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36"/>
    </row>
    <row r="53" spans="1:28" ht="9.75" customHeight="1">
      <c r="A53" s="47"/>
      <c r="B53" s="56"/>
      <c r="C53" s="64"/>
      <c r="D53" s="65"/>
      <c r="E53" s="23" t="s">
        <v>170</v>
      </c>
      <c r="F53" s="5">
        <v>763715</v>
      </c>
      <c r="G53" s="5">
        <v>0</v>
      </c>
      <c r="H53" s="5">
        <v>128100</v>
      </c>
      <c r="I53" s="5">
        <v>602200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1258582</v>
      </c>
      <c r="S53" s="5">
        <v>0</v>
      </c>
      <c r="T53" s="5">
        <v>0</v>
      </c>
      <c r="U53" s="5">
        <v>2031907</v>
      </c>
      <c r="V53" s="5">
        <v>2060782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36"/>
    </row>
    <row r="54" spans="1:28" ht="9.75" customHeight="1">
      <c r="A54" s="47"/>
      <c r="B54" s="55" t="s">
        <v>171</v>
      </c>
      <c r="C54" s="55"/>
      <c r="D54" s="55"/>
      <c r="E54" s="55"/>
      <c r="F54" s="5">
        <v>15191</v>
      </c>
      <c r="G54" s="5">
        <v>125193</v>
      </c>
      <c r="H54" s="5">
        <v>20600</v>
      </c>
      <c r="I54" s="5">
        <v>135966</v>
      </c>
      <c r="J54" s="5">
        <v>23050</v>
      </c>
      <c r="K54" s="5">
        <v>33242</v>
      </c>
      <c r="L54" s="5">
        <v>263972</v>
      </c>
      <c r="M54" s="5">
        <v>138902</v>
      </c>
      <c r="N54" s="5">
        <v>43918</v>
      </c>
      <c r="O54" s="5">
        <v>4407</v>
      </c>
      <c r="P54" s="5">
        <v>4123</v>
      </c>
      <c r="Q54" s="5">
        <v>15934</v>
      </c>
      <c r="R54" s="5">
        <v>4428</v>
      </c>
      <c r="S54" s="5">
        <v>14236</v>
      </c>
      <c r="T54" s="5">
        <v>18038</v>
      </c>
      <c r="U54" s="5">
        <v>49959</v>
      </c>
      <c r="V54" s="5">
        <v>6628</v>
      </c>
      <c r="W54" s="5">
        <v>48868</v>
      </c>
      <c r="X54" s="5">
        <v>2473</v>
      </c>
      <c r="Y54" s="5">
        <v>21053</v>
      </c>
      <c r="Z54" s="5">
        <v>8578</v>
      </c>
      <c r="AA54" s="5">
        <v>1723</v>
      </c>
      <c r="AB54" s="36">
        <f>SUM($F$54:$AA$54)</f>
        <v>1000482</v>
      </c>
    </row>
    <row r="55" spans="1:28" ht="9.75" customHeight="1">
      <c r="A55" s="47"/>
      <c r="B55" s="55" t="s">
        <v>172</v>
      </c>
      <c r="C55" s="55"/>
      <c r="D55" s="55"/>
      <c r="E55" s="55"/>
      <c r="F55" s="5">
        <v>52455</v>
      </c>
      <c r="G55" s="5">
        <v>162754</v>
      </c>
      <c r="H55" s="5">
        <v>30328</v>
      </c>
      <c r="I55" s="5">
        <v>266036</v>
      </c>
      <c r="J55" s="5">
        <v>43071</v>
      </c>
      <c r="K55" s="5">
        <v>43013</v>
      </c>
      <c r="L55" s="5">
        <v>373836</v>
      </c>
      <c r="M55" s="5">
        <v>225334</v>
      </c>
      <c r="N55" s="5">
        <v>63441</v>
      </c>
      <c r="O55" s="5">
        <v>19399</v>
      </c>
      <c r="P55" s="5">
        <v>15796</v>
      </c>
      <c r="Q55" s="5">
        <v>73274</v>
      </c>
      <c r="R55" s="5">
        <v>10034</v>
      </c>
      <c r="S55" s="5">
        <v>20143</v>
      </c>
      <c r="T55" s="5">
        <v>35006</v>
      </c>
      <c r="U55" s="5">
        <v>67234</v>
      </c>
      <c r="V55" s="5">
        <v>8170</v>
      </c>
      <c r="W55" s="5">
        <v>63523</v>
      </c>
      <c r="X55" s="5">
        <v>9918</v>
      </c>
      <c r="Y55" s="5">
        <v>50121</v>
      </c>
      <c r="Z55" s="5">
        <v>17438</v>
      </c>
      <c r="AA55" s="5">
        <v>5691</v>
      </c>
      <c r="AB55" s="36">
        <f>SUM($F$55:$AA$55)</f>
        <v>1656015</v>
      </c>
    </row>
    <row r="56" spans="1:28" ht="9.75" customHeight="1">
      <c r="A56" s="47"/>
      <c r="B56" s="55" t="s">
        <v>215</v>
      </c>
      <c r="C56" s="55"/>
      <c r="D56" s="55"/>
      <c r="E56" s="55"/>
      <c r="F56" s="6">
        <f>F54/F33*1000</f>
        <v>113.14529163346019</v>
      </c>
      <c r="G56" s="6">
        <f aca="true" t="shared" si="0" ref="G56:AB56">G54/G33*1000</f>
        <v>147.932084505611</v>
      </c>
      <c r="H56" s="6">
        <f t="shared" si="0"/>
        <v>139.50779482873048</v>
      </c>
      <c r="I56" s="6">
        <f t="shared" si="0"/>
        <v>157.61323169374583</v>
      </c>
      <c r="J56" s="6">
        <f t="shared" si="0"/>
        <v>118.42010624415606</v>
      </c>
      <c r="K56" s="6">
        <f t="shared" si="0"/>
        <v>115.92353134001493</v>
      </c>
      <c r="L56" s="6">
        <f t="shared" si="0"/>
        <v>108.35572854175072</v>
      </c>
      <c r="M56" s="6">
        <f t="shared" si="0"/>
        <v>117.69789951675921</v>
      </c>
      <c r="N56" s="6">
        <f t="shared" si="0"/>
        <v>137.3785527048416</v>
      </c>
      <c r="O56" s="6">
        <f t="shared" si="0"/>
        <v>116.70462369577884</v>
      </c>
      <c r="P56" s="6">
        <f t="shared" si="0"/>
        <v>127.6391554702495</v>
      </c>
      <c r="Q56" s="6">
        <f t="shared" si="0"/>
        <v>114.89594900563881</v>
      </c>
      <c r="R56" s="6">
        <f t="shared" si="0"/>
        <v>96.09583541309489</v>
      </c>
      <c r="S56" s="6">
        <f t="shared" si="0"/>
        <v>131.71846519675424</v>
      </c>
      <c r="T56" s="6">
        <f t="shared" si="0"/>
        <v>119.15944958613262</v>
      </c>
      <c r="U56" s="6">
        <f t="shared" si="0"/>
        <v>123.8690769883046</v>
      </c>
      <c r="V56" s="6">
        <f t="shared" si="0"/>
        <v>93.60656432273645</v>
      </c>
      <c r="W56" s="6">
        <f t="shared" si="0"/>
        <v>137.64858317841248</v>
      </c>
      <c r="X56" s="6">
        <f t="shared" si="0"/>
        <v>137.5493631458924</v>
      </c>
      <c r="Y56" s="6">
        <f t="shared" si="0"/>
        <v>146.36096299437583</v>
      </c>
      <c r="Z56" s="6">
        <f t="shared" si="0"/>
        <v>119.00170636627222</v>
      </c>
      <c r="AA56" s="6">
        <f t="shared" si="0"/>
        <v>147.80818392382258</v>
      </c>
      <c r="AB56" s="6">
        <f t="shared" si="0"/>
        <v>125.10301959482398</v>
      </c>
    </row>
    <row r="57" spans="1:28" ht="9.75" customHeight="1">
      <c r="A57" s="47"/>
      <c r="B57" s="55" t="s">
        <v>216</v>
      </c>
      <c r="C57" s="55"/>
      <c r="D57" s="55"/>
      <c r="E57" s="55"/>
      <c r="F57" s="6">
        <f>F55/F33*1000</f>
        <v>390.6942447918607</v>
      </c>
      <c r="G57" s="6">
        <f aca="true" t="shared" si="1" ref="G57:AB57">G55/G33*1000</f>
        <v>192.3153729172255</v>
      </c>
      <c r="H57" s="6">
        <f t="shared" si="1"/>
        <v>205.38798065853098</v>
      </c>
      <c r="I57" s="6">
        <f t="shared" si="1"/>
        <v>308.39175754877954</v>
      </c>
      <c r="J57" s="6">
        <f t="shared" si="1"/>
        <v>221.27862889553344</v>
      </c>
      <c r="K57" s="6">
        <f t="shared" si="1"/>
        <v>149.9975589172752</v>
      </c>
      <c r="L57" s="6">
        <f t="shared" si="1"/>
        <v>153.45291218437535</v>
      </c>
      <c r="M57" s="6">
        <f t="shared" si="1"/>
        <v>190.93561280405913</v>
      </c>
      <c r="N57" s="6">
        <f t="shared" si="1"/>
        <v>198.4478519547306</v>
      </c>
      <c r="O57" s="6">
        <f t="shared" si="1"/>
        <v>513.7174937768126</v>
      </c>
      <c r="P57" s="6">
        <f t="shared" si="1"/>
        <v>489.0099684230079</v>
      </c>
      <c r="Q57" s="6">
        <f t="shared" si="1"/>
        <v>528.359844824851</v>
      </c>
      <c r="R57" s="6">
        <f t="shared" si="1"/>
        <v>217.75646172877018</v>
      </c>
      <c r="S57" s="6">
        <f t="shared" si="1"/>
        <v>186.37293091164798</v>
      </c>
      <c r="T57" s="6">
        <f t="shared" si="1"/>
        <v>231.25045416410683</v>
      </c>
      <c r="U57" s="6">
        <f t="shared" si="1"/>
        <v>166.70096523612708</v>
      </c>
      <c r="V57" s="6">
        <f t="shared" si="1"/>
        <v>115.38407219625178</v>
      </c>
      <c r="W57" s="6">
        <f t="shared" si="1"/>
        <v>178.92794772125515</v>
      </c>
      <c r="X57" s="6">
        <f t="shared" si="1"/>
        <v>551.6435841815452</v>
      </c>
      <c r="Y57" s="6">
        <f t="shared" si="1"/>
        <v>348.44239900447013</v>
      </c>
      <c r="Z57" s="6">
        <f t="shared" si="1"/>
        <v>241.9155695517667</v>
      </c>
      <c r="AA57" s="6">
        <f t="shared" si="1"/>
        <v>488.2045123101999</v>
      </c>
      <c r="AB57" s="6">
        <f t="shared" si="1"/>
        <v>207.07266796836169</v>
      </c>
    </row>
    <row r="58" spans="1:28" ht="9.75" customHeight="1">
      <c r="A58" s="47"/>
      <c r="B58" s="57" t="s">
        <v>173</v>
      </c>
      <c r="C58" s="44"/>
      <c r="D58" s="44"/>
      <c r="E58" s="45"/>
      <c r="F58" s="6">
        <f>F56/F57*100</f>
        <v>28.960061004670663</v>
      </c>
      <c r="G58" s="6">
        <f aca="true" t="shared" si="2" ref="G58:AB58">G56/G57*100</f>
        <v>76.92161175762193</v>
      </c>
      <c r="H58" s="6">
        <f t="shared" si="2"/>
        <v>67.9240305987866</v>
      </c>
      <c r="I58" s="6">
        <f t="shared" si="2"/>
        <v>51.10812070546844</v>
      </c>
      <c r="J58" s="6">
        <f t="shared" si="2"/>
        <v>53.51628706089945</v>
      </c>
      <c r="K58" s="6">
        <f t="shared" si="2"/>
        <v>77.2836119312766</v>
      </c>
      <c r="L58" s="6">
        <f t="shared" si="2"/>
        <v>70.6117120876534</v>
      </c>
      <c r="M58" s="6">
        <f t="shared" si="2"/>
        <v>61.64271703338156</v>
      </c>
      <c r="N58" s="6">
        <f t="shared" si="2"/>
        <v>69.22652543307954</v>
      </c>
      <c r="O58" s="6">
        <f t="shared" si="2"/>
        <v>22.717665859064905</v>
      </c>
      <c r="P58" s="6">
        <f t="shared" si="2"/>
        <v>26.101544694859452</v>
      </c>
      <c r="Q58" s="6">
        <f t="shared" si="2"/>
        <v>21.74577612795808</v>
      </c>
      <c r="R58" s="6">
        <f t="shared" si="2"/>
        <v>44.12995814231612</v>
      </c>
      <c r="S58" s="6">
        <f t="shared" si="2"/>
        <v>70.67467606612719</v>
      </c>
      <c r="T58" s="6">
        <f t="shared" si="2"/>
        <v>51.528309432668685</v>
      </c>
      <c r="U58" s="6">
        <f t="shared" si="2"/>
        <v>74.30615462414849</v>
      </c>
      <c r="V58" s="6">
        <f t="shared" si="2"/>
        <v>81.12607099143206</v>
      </c>
      <c r="W58" s="6">
        <f t="shared" si="2"/>
        <v>76.92961604458227</v>
      </c>
      <c r="X58" s="6">
        <f t="shared" si="2"/>
        <v>24.934462593264765</v>
      </c>
      <c r="Y58" s="6">
        <f t="shared" si="2"/>
        <v>42.00434947427227</v>
      </c>
      <c r="Z58" s="6">
        <f t="shared" si="2"/>
        <v>49.19142103452231</v>
      </c>
      <c r="AA58" s="6">
        <f t="shared" si="2"/>
        <v>30.275874187313295</v>
      </c>
      <c r="AB58" s="6">
        <f t="shared" si="2"/>
        <v>60.41503247253195</v>
      </c>
    </row>
    <row r="59" spans="1:28" ht="9.75" customHeight="1">
      <c r="A59" s="48"/>
      <c r="B59" s="46" t="s">
        <v>174</v>
      </c>
      <c r="C59" s="46"/>
      <c r="D59" s="46"/>
      <c r="E59" s="46"/>
      <c r="F59" s="39">
        <f>F57-F56</f>
        <v>277.5489531584005</v>
      </c>
      <c r="G59" s="39">
        <f aca="true" t="shared" si="3" ref="G59:AB59">G57-G56</f>
        <v>44.3832884116145</v>
      </c>
      <c r="H59" s="39">
        <f t="shared" si="3"/>
        <v>65.8801858298005</v>
      </c>
      <c r="I59" s="39">
        <f t="shared" si="3"/>
        <v>150.7785258550337</v>
      </c>
      <c r="J59" s="39">
        <f t="shared" si="3"/>
        <v>102.85852265137738</v>
      </c>
      <c r="K59" s="39">
        <f t="shared" si="3"/>
        <v>34.07402757726027</v>
      </c>
      <c r="L59" s="39">
        <f t="shared" si="3"/>
        <v>45.09718364262463</v>
      </c>
      <c r="M59" s="39">
        <f t="shared" si="3"/>
        <v>73.23771328729993</v>
      </c>
      <c r="N59" s="39">
        <f t="shared" si="3"/>
        <v>61.069299249888985</v>
      </c>
      <c r="O59" s="39">
        <f t="shared" si="3"/>
        <v>397.0128700810338</v>
      </c>
      <c r="P59" s="39">
        <f t="shared" si="3"/>
        <v>361.37081295275834</v>
      </c>
      <c r="Q59" s="39">
        <f t="shared" si="3"/>
        <v>413.4638958192122</v>
      </c>
      <c r="R59" s="39">
        <f t="shared" si="3"/>
        <v>121.66062631567529</v>
      </c>
      <c r="S59" s="39">
        <f t="shared" si="3"/>
        <v>54.654465714893746</v>
      </c>
      <c r="T59" s="39">
        <f t="shared" si="3"/>
        <v>112.0910045779742</v>
      </c>
      <c r="U59" s="39">
        <f t="shared" si="3"/>
        <v>42.83188824782248</v>
      </c>
      <c r="V59" s="39">
        <f t="shared" si="3"/>
        <v>21.777507873515333</v>
      </c>
      <c r="W59" s="39">
        <f t="shared" si="3"/>
        <v>41.27936454284267</v>
      </c>
      <c r="X59" s="39">
        <f t="shared" si="3"/>
        <v>414.09422103565277</v>
      </c>
      <c r="Y59" s="39">
        <f t="shared" si="3"/>
        <v>202.0814360100943</v>
      </c>
      <c r="Z59" s="39">
        <f t="shared" si="3"/>
        <v>122.91386318549449</v>
      </c>
      <c r="AA59" s="39">
        <f t="shared" si="3"/>
        <v>340.3963283863773</v>
      </c>
      <c r="AB59" s="39">
        <f t="shared" si="3"/>
        <v>81.96964837353771</v>
      </c>
    </row>
  </sheetData>
  <sheetProtection/>
  <mergeCells count="62">
    <mergeCell ref="B38:E38"/>
    <mergeCell ref="B39:E39"/>
    <mergeCell ref="A40:E40"/>
    <mergeCell ref="A34:E34"/>
    <mergeCell ref="B35:C36"/>
    <mergeCell ref="D35:E35"/>
    <mergeCell ref="D36:E36"/>
    <mergeCell ref="A37:A39"/>
    <mergeCell ref="B37:E37"/>
    <mergeCell ref="C22:E22"/>
    <mergeCell ref="A26:A33"/>
    <mergeCell ref="B26:E26"/>
    <mergeCell ref="B27:E27"/>
    <mergeCell ref="B28:D29"/>
    <mergeCell ref="B30:E30"/>
    <mergeCell ref="C31:E31"/>
    <mergeCell ref="C32:E32"/>
    <mergeCell ref="B33:E33"/>
    <mergeCell ref="B17:E17"/>
    <mergeCell ref="B18:E18"/>
    <mergeCell ref="B23:B25"/>
    <mergeCell ref="C23:E23"/>
    <mergeCell ref="C24:E24"/>
    <mergeCell ref="C25:E25"/>
    <mergeCell ref="A19:E19"/>
    <mergeCell ref="B20:B22"/>
    <mergeCell ref="C20:E20"/>
    <mergeCell ref="C21:E21"/>
    <mergeCell ref="B6:E6"/>
    <mergeCell ref="B7:E7"/>
    <mergeCell ref="B8:E8"/>
    <mergeCell ref="B9:E9"/>
    <mergeCell ref="B10:E10"/>
    <mergeCell ref="B15:E15"/>
    <mergeCell ref="A1:E2"/>
    <mergeCell ref="B11:E11"/>
    <mergeCell ref="B12:E12"/>
    <mergeCell ref="B13:E13"/>
    <mergeCell ref="B14:E14"/>
    <mergeCell ref="B16:E16"/>
    <mergeCell ref="A3:E3"/>
    <mergeCell ref="A4:E4"/>
    <mergeCell ref="A5:E5"/>
    <mergeCell ref="A6:A18"/>
    <mergeCell ref="B48:B53"/>
    <mergeCell ref="B54:E54"/>
    <mergeCell ref="B55:E55"/>
    <mergeCell ref="B56:E56"/>
    <mergeCell ref="B57:E57"/>
    <mergeCell ref="B58:E58"/>
    <mergeCell ref="C48:D48"/>
    <mergeCell ref="C49:D53"/>
    <mergeCell ref="A41:E41"/>
    <mergeCell ref="B59:E59"/>
    <mergeCell ref="A42:A59"/>
    <mergeCell ref="B42:C46"/>
    <mergeCell ref="D42:E42"/>
    <mergeCell ref="D43:E43"/>
    <mergeCell ref="D44:E44"/>
    <mergeCell ref="D45:E45"/>
    <mergeCell ref="D46:E46"/>
    <mergeCell ref="B47:E47"/>
  </mergeCells>
  <conditionalFormatting sqref="F3:AA41 AA12:AB13 F47:AA59 G56:AB59">
    <cfRule type="cellIs" priority="23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87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（１）下水道事業（農集）&amp;R&amp;"ＭＳ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8"/>
  <sheetViews>
    <sheetView showZeros="0" zoomScale="120" zoomScaleNormal="120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13" customWidth="1"/>
    <col min="5" max="5" width="15.59765625" style="13" customWidth="1"/>
    <col min="6" max="27" width="9.59765625" style="13" customWidth="1"/>
    <col min="28" max="28" width="9.59765625" style="32" customWidth="1"/>
    <col min="29" max="16384" width="9.59765625" style="13" customWidth="1"/>
  </cols>
  <sheetData>
    <row r="1" spans="1:28" ht="9.75" customHeight="1">
      <c r="A1" s="66" t="s">
        <v>210</v>
      </c>
      <c r="B1" s="67"/>
      <c r="C1" s="67"/>
      <c r="D1" s="67"/>
      <c r="E1" s="68"/>
      <c r="F1" s="1" t="s">
        <v>185</v>
      </c>
      <c r="G1" s="1" t="s">
        <v>186</v>
      </c>
      <c r="H1" s="1" t="s">
        <v>51</v>
      </c>
      <c r="I1" s="1" t="s">
        <v>55</v>
      </c>
      <c r="J1" s="1" t="s">
        <v>187</v>
      </c>
      <c r="K1" s="1" t="s">
        <v>188</v>
      </c>
      <c r="L1" s="1" t="s">
        <v>189</v>
      </c>
      <c r="M1" s="1" t="s">
        <v>190</v>
      </c>
      <c r="N1" s="1" t="s">
        <v>191</v>
      </c>
      <c r="O1" s="1" t="s">
        <v>192</v>
      </c>
      <c r="P1" s="1" t="s">
        <v>193</v>
      </c>
      <c r="Q1" s="1" t="s">
        <v>217</v>
      </c>
      <c r="R1" s="1" t="s">
        <v>194</v>
      </c>
      <c r="S1" s="1" t="s">
        <v>182</v>
      </c>
      <c r="T1" s="1" t="s">
        <v>195</v>
      </c>
      <c r="U1" s="1" t="s">
        <v>86</v>
      </c>
      <c r="V1" s="1" t="s">
        <v>89</v>
      </c>
      <c r="W1" s="1" t="s">
        <v>90</v>
      </c>
      <c r="X1" s="1" t="s">
        <v>196</v>
      </c>
      <c r="Y1" s="1" t="s">
        <v>197</v>
      </c>
      <c r="Z1" s="1" t="s">
        <v>198</v>
      </c>
      <c r="AA1" s="1" t="s">
        <v>102</v>
      </c>
      <c r="AB1" s="33" t="s">
        <v>199</v>
      </c>
    </row>
    <row r="2" spans="1:28" ht="9.75" customHeight="1">
      <c r="A2" s="69"/>
      <c r="B2" s="70"/>
      <c r="C2" s="70"/>
      <c r="D2" s="70"/>
      <c r="E2" s="71"/>
      <c r="F2" s="14" t="s">
        <v>200</v>
      </c>
      <c r="G2" s="14" t="s">
        <v>200</v>
      </c>
      <c r="H2" s="14" t="s">
        <v>200</v>
      </c>
      <c r="I2" s="14" t="s">
        <v>200</v>
      </c>
      <c r="J2" s="14" t="s">
        <v>200</v>
      </c>
      <c r="K2" s="14" t="s">
        <v>200</v>
      </c>
      <c r="L2" s="14" t="s">
        <v>200</v>
      </c>
      <c r="M2" s="14" t="s">
        <v>200</v>
      </c>
      <c r="N2" s="14" t="s">
        <v>200</v>
      </c>
      <c r="O2" s="14" t="s">
        <v>200</v>
      </c>
      <c r="P2" s="14" t="s">
        <v>200</v>
      </c>
      <c r="Q2" s="14" t="s">
        <v>200</v>
      </c>
      <c r="R2" s="14" t="s">
        <v>200</v>
      </c>
      <c r="S2" s="14" t="s">
        <v>200</v>
      </c>
      <c r="T2" s="14" t="s">
        <v>200</v>
      </c>
      <c r="U2" s="14" t="s">
        <v>200</v>
      </c>
      <c r="V2" s="14" t="s">
        <v>200</v>
      </c>
      <c r="W2" s="14" t="s">
        <v>200</v>
      </c>
      <c r="X2" s="14" t="s">
        <v>200</v>
      </c>
      <c r="Y2" s="14" t="s">
        <v>200</v>
      </c>
      <c r="Z2" s="14" t="s">
        <v>200</v>
      </c>
      <c r="AA2" s="14" t="s">
        <v>200</v>
      </c>
      <c r="AB2" s="34" t="s">
        <v>201</v>
      </c>
    </row>
    <row r="3" spans="1:28" ht="9.75" customHeight="1">
      <c r="A3" s="104" t="s">
        <v>103</v>
      </c>
      <c r="B3" s="107" t="s">
        <v>104</v>
      </c>
      <c r="C3" s="107"/>
      <c r="D3" s="107"/>
      <c r="E3" s="108"/>
      <c r="F3" s="30">
        <v>50575</v>
      </c>
      <c r="G3" s="30">
        <v>247306</v>
      </c>
      <c r="H3" s="30">
        <v>83852</v>
      </c>
      <c r="I3" s="30">
        <v>385264</v>
      </c>
      <c r="J3" s="30">
        <v>64828</v>
      </c>
      <c r="K3" s="30">
        <v>92040</v>
      </c>
      <c r="L3" s="30">
        <v>725214</v>
      </c>
      <c r="M3" s="30">
        <v>528000</v>
      </c>
      <c r="N3" s="30">
        <v>166991</v>
      </c>
      <c r="O3" s="30">
        <v>37066</v>
      </c>
      <c r="P3" s="30">
        <v>41481</v>
      </c>
      <c r="Q3" s="30">
        <v>50722</v>
      </c>
      <c r="R3" s="30">
        <v>19930</v>
      </c>
      <c r="S3" s="30">
        <v>33131</v>
      </c>
      <c r="T3" s="30">
        <v>49334</v>
      </c>
      <c r="U3" s="30">
        <v>125717</v>
      </c>
      <c r="V3" s="30">
        <v>29450</v>
      </c>
      <c r="W3" s="30">
        <v>146597</v>
      </c>
      <c r="X3" s="30">
        <v>15124</v>
      </c>
      <c r="Y3" s="30">
        <v>59893</v>
      </c>
      <c r="Z3" s="30">
        <v>36690</v>
      </c>
      <c r="AA3" s="30">
        <v>7681</v>
      </c>
      <c r="AB3" s="35">
        <f>SUM($F$3:$AA$3)</f>
        <v>2996886</v>
      </c>
    </row>
    <row r="4" spans="1:28" ht="9.75" customHeight="1">
      <c r="A4" s="105"/>
      <c r="B4" s="15"/>
      <c r="C4" s="109" t="s">
        <v>105</v>
      </c>
      <c r="D4" s="110"/>
      <c r="E4" s="86"/>
      <c r="F4" s="5">
        <v>15191</v>
      </c>
      <c r="G4" s="5">
        <v>125193</v>
      </c>
      <c r="H4" s="5">
        <v>20600</v>
      </c>
      <c r="I4" s="5">
        <v>136059</v>
      </c>
      <c r="J4" s="5">
        <v>23050</v>
      </c>
      <c r="K4" s="5">
        <v>33242</v>
      </c>
      <c r="L4" s="5">
        <v>263972</v>
      </c>
      <c r="M4" s="5">
        <v>138902</v>
      </c>
      <c r="N4" s="5">
        <v>43918</v>
      </c>
      <c r="O4" s="5">
        <v>4409</v>
      </c>
      <c r="P4" s="5">
        <v>4273</v>
      </c>
      <c r="Q4" s="5">
        <v>15954</v>
      </c>
      <c r="R4" s="5">
        <v>4428</v>
      </c>
      <c r="S4" s="5">
        <v>14236</v>
      </c>
      <c r="T4" s="5">
        <v>18038</v>
      </c>
      <c r="U4" s="5">
        <v>49959</v>
      </c>
      <c r="V4" s="5">
        <v>6628</v>
      </c>
      <c r="W4" s="5">
        <v>48868</v>
      </c>
      <c r="X4" s="5">
        <v>2473</v>
      </c>
      <c r="Y4" s="5">
        <v>21053</v>
      </c>
      <c r="Z4" s="5">
        <v>8578</v>
      </c>
      <c r="AA4" s="5">
        <v>1723</v>
      </c>
      <c r="AB4" s="36">
        <f>SUM($F$4:$AA$4)</f>
        <v>1000747</v>
      </c>
    </row>
    <row r="5" spans="1:28" ht="9.75" customHeight="1">
      <c r="A5" s="105"/>
      <c r="B5" s="16"/>
      <c r="C5" s="17"/>
      <c r="D5" s="80" t="s">
        <v>106</v>
      </c>
      <c r="E5" s="45"/>
      <c r="F5" s="5">
        <v>15191</v>
      </c>
      <c r="G5" s="5">
        <v>125193</v>
      </c>
      <c r="H5" s="5">
        <v>20600</v>
      </c>
      <c r="I5" s="5">
        <v>135966</v>
      </c>
      <c r="J5" s="5">
        <v>23050</v>
      </c>
      <c r="K5" s="5">
        <v>33242</v>
      </c>
      <c r="L5" s="5">
        <v>263972</v>
      </c>
      <c r="M5" s="5">
        <v>138902</v>
      </c>
      <c r="N5" s="5">
        <v>43918</v>
      </c>
      <c r="O5" s="5">
        <v>4407</v>
      </c>
      <c r="P5" s="5">
        <v>4123</v>
      </c>
      <c r="Q5" s="5">
        <v>15934</v>
      </c>
      <c r="R5" s="5">
        <v>4428</v>
      </c>
      <c r="S5" s="5">
        <v>14236</v>
      </c>
      <c r="T5" s="5">
        <v>18038</v>
      </c>
      <c r="U5" s="5">
        <v>49959</v>
      </c>
      <c r="V5" s="5">
        <v>6628</v>
      </c>
      <c r="W5" s="5">
        <v>48868</v>
      </c>
      <c r="X5" s="5">
        <v>2473</v>
      </c>
      <c r="Y5" s="5">
        <v>21053</v>
      </c>
      <c r="Z5" s="5">
        <v>8578</v>
      </c>
      <c r="AA5" s="5">
        <v>1723</v>
      </c>
      <c r="AB5" s="36">
        <f>SUM($F$5:$AA$5)</f>
        <v>1000482</v>
      </c>
    </row>
    <row r="6" spans="1:28" ht="9.75" customHeight="1">
      <c r="A6" s="105"/>
      <c r="B6" s="16"/>
      <c r="C6" s="17"/>
      <c r="D6" s="80" t="s">
        <v>107</v>
      </c>
      <c r="E6" s="45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36">
        <f>SUM($F$6:$AA$6)</f>
        <v>0</v>
      </c>
    </row>
    <row r="7" spans="1:28" ht="9.75" customHeight="1">
      <c r="A7" s="105"/>
      <c r="B7" s="16"/>
      <c r="C7" s="17"/>
      <c r="D7" s="80" t="s">
        <v>108</v>
      </c>
      <c r="E7" s="45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36">
        <f>SUM($F$7:$AA$7)</f>
        <v>0</v>
      </c>
    </row>
    <row r="8" spans="1:28" ht="9.75" customHeight="1">
      <c r="A8" s="105"/>
      <c r="B8" s="16"/>
      <c r="C8" s="18"/>
      <c r="D8" s="80" t="s">
        <v>18</v>
      </c>
      <c r="E8" s="45"/>
      <c r="F8" s="5">
        <v>0</v>
      </c>
      <c r="G8" s="5">
        <v>0</v>
      </c>
      <c r="H8" s="5">
        <v>0</v>
      </c>
      <c r="I8" s="5">
        <v>93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</v>
      </c>
      <c r="P8" s="5">
        <v>150</v>
      </c>
      <c r="Q8" s="5">
        <v>20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36">
        <f>SUM($F$8:$AA$8)</f>
        <v>265</v>
      </c>
    </row>
    <row r="9" spans="1:28" ht="9.75" customHeight="1">
      <c r="A9" s="105"/>
      <c r="B9" s="19"/>
      <c r="C9" s="87" t="s">
        <v>109</v>
      </c>
      <c r="D9" s="85"/>
      <c r="E9" s="86"/>
      <c r="F9" s="5">
        <v>35384</v>
      </c>
      <c r="G9" s="5">
        <v>122113</v>
      </c>
      <c r="H9" s="5">
        <v>63252</v>
      </c>
      <c r="I9" s="5">
        <v>249205</v>
      </c>
      <c r="J9" s="5">
        <v>41778</v>
      </c>
      <c r="K9" s="5">
        <v>58798</v>
      </c>
      <c r="L9" s="5">
        <v>461242</v>
      </c>
      <c r="M9" s="5">
        <v>389098</v>
      </c>
      <c r="N9" s="5">
        <v>123073</v>
      </c>
      <c r="O9" s="5">
        <v>32657</v>
      </c>
      <c r="P9" s="5">
        <v>37208</v>
      </c>
      <c r="Q9" s="5">
        <v>34768</v>
      </c>
      <c r="R9" s="5">
        <v>15502</v>
      </c>
      <c r="S9" s="5">
        <v>18895</v>
      </c>
      <c r="T9" s="5">
        <v>31296</v>
      </c>
      <c r="U9" s="5">
        <v>75758</v>
      </c>
      <c r="V9" s="5">
        <v>22822</v>
      </c>
      <c r="W9" s="5">
        <v>97729</v>
      </c>
      <c r="X9" s="5">
        <v>12651</v>
      </c>
      <c r="Y9" s="5">
        <v>38840</v>
      </c>
      <c r="Z9" s="5">
        <v>28112</v>
      </c>
      <c r="AA9" s="5">
        <v>5958</v>
      </c>
      <c r="AB9" s="36">
        <f>SUM($F$9:$AA$9)</f>
        <v>1996139</v>
      </c>
    </row>
    <row r="10" spans="1:28" ht="9.75" customHeight="1">
      <c r="A10" s="105"/>
      <c r="B10" s="19"/>
      <c r="C10" s="20"/>
      <c r="D10" s="57" t="s">
        <v>17</v>
      </c>
      <c r="E10" s="45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36">
        <f>SUM($F$10:$AA$10)</f>
        <v>0</v>
      </c>
    </row>
    <row r="11" spans="1:28" ht="9.75" customHeight="1">
      <c r="A11" s="105"/>
      <c r="B11" s="19"/>
      <c r="C11" s="20"/>
      <c r="D11" s="57" t="s">
        <v>110</v>
      </c>
      <c r="E11" s="4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4756</v>
      </c>
      <c r="Z11" s="5">
        <v>0</v>
      </c>
      <c r="AA11" s="5">
        <v>0</v>
      </c>
      <c r="AB11" s="36">
        <f>SUM($F$11:$AA$11)</f>
        <v>4756</v>
      </c>
    </row>
    <row r="12" spans="1:28" ht="9.75" customHeight="1">
      <c r="A12" s="105"/>
      <c r="B12" s="19"/>
      <c r="C12" s="20"/>
      <c r="D12" s="57" t="s">
        <v>111</v>
      </c>
      <c r="E12" s="45"/>
      <c r="F12" s="5">
        <v>32850</v>
      </c>
      <c r="G12" s="5">
        <v>122111</v>
      </c>
      <c r="H12" s="5">
        <v>63252</v>
      </c>
      <c r="I12" s="5">
        <v>248896</v>
      </c>
      <c r="J12" s="5">
        <v>41537</v>
      </c>
      <c r="K12" s="5">
        <v>58795</v>
      </c>
      <c r="L12" s="5">
        <v>430510</v>
      </c>
      <c r="M12" s="5">
        <v>389058</v>
      </c>
      <c r="N12" s="5">
        <v>123047</v>
      </c>
      <c r="O12" s="5">
        <v>32167</v>
      </c>
      <c r="P12" s="5">
        <v>25000</v>
      </c>
      <c r="Q12" s="5">
        <v>34760</v>
      </c>
      <c r="R12" s="5">
        <v>15502</v>
      </c>
      <c r="S12" s="5">
        <v>18642</v>
      </c>
      <c r="T12" s="5">
        <v>31206</v>
      </c>
      <c r="U12" s="5">
        <v>70820</v>
      </c>
      <c r="V12" s="5">
        <v>22822</v>
      </c>
      <c r="W12" s="5">
        <v>74274</v>
      </c>
      <c r="X12" s="5">
        <v>12651</v>
      </c>
      <c r="Y12" s="5">
        <v>32211</v>
      </c>
      <c r="Z12" s="5">
        <v>28109</v>
      </c>
      <c r="AA12" s="5">
        <v>5958</v>
      </c>
      <c r="AB12" s="36">
        <f>SUM($F$12:$AA$12)</f>
        <v>1914178</v>
      </c>
    </row>
    <row r="13" spans="1:28" ht="9.75" customHeight="1">
      <c r="A13" s="105"/>
      <c r="B13" s="19"/>
      <c r="C13" s="20"/>
      <c r="D13" s="87" t="s">
        <v>18</v>
      </c>
      <c r="E13" s="86"/>
      <c r="F13" s="5">
        <v>2534</v>
      </c>
      <c r="G13" s="5">
        <v>2</v>
      </c>
      <c r="H13" s="5">
        <v>0</v>
      </c>
      <c r="I13" s="5">
        <v>309</v>
      </c>
      <c r="J13" s="5">
        <v>241</v>
      </c>
      <c r="K13" s="5">
        <v>3</v>
      </c>
      <c r="L13" s="5">
        <v>30732</v>
      </c>
      <c r="M13" s="5">
        <v>40</v>
      </c>
      <c r="N13" s="5">
        <v>26</v>
      </c>
      <c r="O13" s="5">
        <v>490</v>
      </c>
      <c r="P13" s="5">
        <v>12208</v>
      </c>
      <c r="Q13" s="5">
        <v>8</v>
      </c>
      <c r="R13" s="5">
        <v>0</v>
      </c>
      <c r="S13" s="5">
        <v>253</v>
      </c>
      <c r="T13" s="5">
        <v>90</v>
      </c>
      <c r="U13" s="5">
        <v>4938</v>
      </c>
      <c r="V13" s="5">
        <v>0</v>
      </c>
      <c r="W13" s="5">
        <v>23455</v>
      </c>
      <c r="X13" s="5">
        <v>0</v>
      </c>
      <c r="Y13" s="5">
        <v>1873</v>
      </c>
      <c r="Z13" s="5">
        <v>3</v>
      </c>
      <c r="AA13" s="5">
        <v>0</v>
      </c>
      <c r="AB13" s="36">
        <f>SUM($F$13:$AA$13)</f>
        <v>77205</v>
      </c>
    </row>
    <row r="14" spans="1:28" ht="9.75" customHeight="1">
      <c r="A14" s="105"/>
      <c r="B14" s="85" t="s">
        <v>112</v>
      </c>
      <c r="C14" s="85"/>
      <c r="D14" s="85"/>
      <c r="E14" s="86"/>
      <c r="F14" s="5">
        <v>75930</v>
      </c>
      <c r="G14" s="5">
        <v>208118</v>
      </c>
      <c r="H14" s="5">
        <v>55712</v>
      </c>
      <c r="I14" s="5">
        <v>385264</v>
      </c>
      <c r="J14" s="5">
        <v>59195</v>
      </c>
      <c r="K14" s="5">
        <v>54426</v>
      </c>
      <c r="L14" s="5">
        <v>513320</v>
      </c>
      <c r="M14" s="5">
        <v>352114</v>
      </c>
      <c r="N14" s="5">
        <v>96436</v>
      </c>
      <c r="O14" s="5">
        <v>24537</v>
      </c>
      <c r="P14" s="5">
        <v>19930</v>
      </c>
      <c r="Q14" s="5">
        <v>45470</v>
      </c>
      <c r="R14" s="5">
        <v>14698</v>
      </c>
      <c r="S14" s="5">
        <v>33131</v>
      </c>
      <c r="T14" s="5">
        <v>47282</v>
      </c>
      <c r="U14" s="5">
        <v>89530</v>
      </c>
      <c r="V14" s="5">
        <v>15438</v>
      </c>
      <c r="W14" s="5">
        <v>115508</v>
      </c>
      <c r="X14" s="5">
        <v>11534</v>
      </c>
      <c r="Y14" s="5">
        <v>65234</v>
      </c>
      <c r="Z14" s="5">
        <v>26304</v>
      </c>
      <c r="AA14" s="5">
        <v>7074</v>
      </c>
      <c r="AB14" s="36">
        <f>SUM($F$14:$AA$14)</f>
        <v>2316185</v>
      </c>
    </row>
    <row r="15" spans="1:28" ht="9.75" customHeight="1">
      <c r="A15" s="105"/>
      <c r="B15" s="21"/>
      <c r="C15" s="87" t="s">
        <v>113</v>
      </c>
      <c r="D15" s="85"/>
      <c r="E15" s="86"/>
      <c r="F15" s="5">
        <v>52591</v>
      </c>
      <c r="G15" s="5">
        <v>158229</v>
      </c>
      <c r="H15" s="5">
        <v>39328</v>
      </c>
      <c r="I15" s="5">
        <v>266614</v>
      </c>
      <c r="J15" s="5">
        <v>42078</v>
      </c>
      <c r="K15" s="5">
        <v>36719</v>
      </c>
      <c r="L15" s="5">
        <v>368997</v>
      </c>
      <c r="M15" s="5">
        <v>226821</v>
      </c>
      <c r="N15" s="5">
        <v>63503</v>
      </c>
      <c r="O15" s="5">
        <v>19399</v>
      </c>
      <c r="P15" s="5">
        <v>15946</v>
      </c>
      <c r="Q15" s="5">
        <v>31066</v>
      </c>
      <c r="R15" s="5">
        <v>10034</v>
      </c>
      <c r="S15" s="5">
        <v>20554</v>
      </c>
      <c r="T15" s="5">
        <v>35006</v>
      </c>
      <c r="U15" s="5">
        <v>49827</v>
      </c>
      <c r="V15" s="5">
        <v>8233</v>
      </c>
      <c r="W15" s="5">
        <v>61738</v>
      </c>
      <c r="X15" s="5">
        <v>9918</v>
      </c>
      <c r="Y15" s="5">
        <v>50121</v>
      </c>
      <c r="Z15" s="5">
        <v>17438</v>
      </c>
      <c r="AA15" s="5">
        <v>5691</v>
      </c>
      <c r="AB15" s="36">
        <f>SUM($F$15:$AA$15)</f>
        <v>1589851</v>
      </c>
    </row>
    <row r="16" spans="1:28" ht="9.75" customHeight="1">
      <c r="A16" s="105"/>
      <c r="B16" s="19"/>
      <c r="C16" s="20"/>
      <c r="D16" s="57" t="s">
        <v>114</v>
      </c>
      <c r="E16" s="45"/>
      <c r="F16" s="5">
        <v>28734</v>
      </c>
      <c r="G16" s="5">
        <v>15918</v>
      </c>
      <c r="H16" s="5">
        <v>7580</v>
      </c>
      <c r="I16" s="5">
        <v>53735</v>
      </c>
      <c r="J16" s="5">
        <v>7390</v>
      </c>
      <c r="K16" s="5">
        <v>7054</v>
      </c>
      <c r="L16" s="5">
        <v>58192</v>
      </c>
      <c r="M16" s="5">
        <v>20196</v>
      </c>
      <c r="N16" s="5">
        <v>6883</v>
      </c>
      <c r="O16" s="5">
        <v>8524</v>
      </c>
      <c r="P16" s="5">
        <v>7432</v>
      </c>
      <c r="Q16" s="5">
        <v>6621</v>
      </c>
      <c r="R16" s="5">
        <v>0</v>
      </c>
      <c r="S16" s="5">
        <v>0</v>
      </c>
      <c r="T16" s="5">
        <v>4831</v>
      </c>
      <c r="U16" s="5">
        <v>2867</v>
      </c>
      <c r="V16" s="5">
        <v>0</v>
      </c>
      <c r="W16" s="5">
        <v>15958</v>
      </c>
      <c r="X16" s="5">
        <v>4082</v>
      </c>
      <c r="Y16" s="5">
        <v>11576</v>
      </c>
      <c r="Z16" s="5">
        <v>6747</v>
      </c>
      <c r="AA16" s="5">
        <v>4112</v>
      </c>
      <c r="AB16" s="36">
        <f>SUM($F$16:$AA$16)</f>
        <v>278432</v>
      </c>
    </row>
    <row r="17" spans="1:28" ht="9.75" customHeight="1">
      <c r="A17" s="105"/>
      <c r="B17" s="19"/>
      <c r="C17" s="20"/>
      <c r="D17" s="57" t="s">
        <v>115</v>
      </c>
      <c r="E17" s="45"/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36">
        <f>SUM($F$17:$AA$17)</f>
        <v>0</v>
      </c>
    </row>
    <row r="18" spans="1:28" ht="9.75" customHeight="1">
      <c r="A18" s="105"/>
      <c r="B18" s="19"/>
      <c r="C18" s="22"/>
      <c r="D18" s="57" t="s">
        <v>18</v>
      </c>
      <c r="E18" s="45"/>
      <c r="F18" s="5">
        <v>23857</v>
      </c>
      <c r="G18" s="5">
        <v>142311</v>
      </c>
      <c r="H18" s="5">
        <v>31748</v>
      </c>
      <c r="I18" s="5">
        <v>212879</v>
      </c>
      <c r="J18" s="5">
        <v>34688</v>
      </c>
      <c r="K18" s="5">
        <v>29665</v>
      </c>
      <c r="L18" s="5">
        <v>310805</v>
      </c>
      <c r="M18" s="5">
        <v>206625</v>
      </c>
      <c r="N18" s="5">
        <v>56620</v>
      </c>
      <c r="O18" s="5">
        <v>10875</v>
      </c>
      <c r="P18" s="5">
        <v>8514</v>
      </c>
      <c r="Q18" s="5">
        <v>24445</v>
      </c>
      <c r="R18" s="5">
        <v>10034</v>
      </c>
      <c r="S18" s="5">
        <v>20554</v>
      </c>
      <c r="T18" s="5">
        <v>30175</v>
      </c>
      <c r="U18" s="5">
        <v>46960</v>
      </c>
      <c r="V18" s="5">
        <v>8233</v>
      </c>
      <c r="W18" s="5">
        <v>45780</v>
      </c>
      <c r="X18" s="5">
        <v>5836</v>
      </c>
      <c r="Y18" s="5">
        <v>38545</v>
      </c>
      <c r="Z18" s="5">
        <v>10691</v>
      </c>
      <c r="AA18" s="5">
        <v>1579</v>
      </c>
      <c r="AB18" s="36">
        <f>SUM($F$18:$AA$18)</f>
        <v>1311419</v>
      </c>
    </row>
    <row r="19" spans="1:28" ht="9.75" customHeight="1">
      <c r="A19" s="105"/>
      <c r="B19" s="19"/>
      <c r="C19" s="87" t="s">
        <v>116</v>
      </c>
      <c r="D19" s="85"/>
      <c r="E19" s="86"/>
      <c r="F19" s="5">
        <v>23339</v>
      </c>
      <c r="G19" s="5">
        <v>49889</v>
      </c>
      <c r="H19" s="5">
        <v>16384</v>
      </c>
      <c r="I19" s="5">
        <v>118650</v>
      </c>
      <c r="J19" s="5">
        <v>17117</v>
      </c>
      <c r="K19" s="5">
        <v>17707</v>
      </c>
      <c r="L19" s="5">
        <v>144323</v>
      </c>
      <c r="M19" s="5">
        <v>125293</v>
      </c>
      <c r="N19" s="5">
        <v>32933</v>
      </c>
      <c r="O19" s="5">
        <v>5138</v>
      </c>
      <c r="P19" s="5">
        <v>3984</v>
      </c>
      <c r="Q19" s="5">
        <v>14404</v>
      </c>
      <c r="R19" s="5">
        <v>4664</v>
      </c>
      <c r="S19" s="5">
        <v>12577</v>
      </c>
      <c r="T19" s="5">
        <v>12276</v>
      </c>
      <c r="U19" s="5">
        <v>39703</v>
      </c>
      <c r="V19" s="5">
        <v>7205</v>
      </c>
      <c r="W19" s="5">
        <v>53770</v>
      </c>
      <c r="X19" s="5">
        <v>1616</v>
      </c>
      <c r="Y19" s="5">
        <v>15113</v>
      </c>
      <c r="Z19" s="5">
        <v>8866</v>
      </c>
      <c r="AA19" s="5">
        <v>1383</v>
      </c>
      <c r="AB19" s="36">
        <f>SUM($F$19:$AA$19)</f>
        <v>726334</v>
      </c>
    </row>
    <row r="20" spans="1:28" ht="9.75" customHeight="1">
      <c r="A20" s="105"/>
      <c r="B20" s="19"/>
      <c r="C20" s="20"/>
      <c r="D20" s="87" t="s">
        <v>117</v>
      </c>
      <c r="E20" s="86"/>
      <c r="F20" s="5">
        <v>23339</v>
      </c>
      <c r="G20" s="5">
        <v>45364</v>
      </c>
      <c r="H20" s="5">
        <v>16384</v>
      </c>
      <c r="I20" s="5">
        <v>118650</v>
      </c>
      <c r="J20" s="5">
        <v>16124</v>
      </c>
      <c r="K20" s="5">
        <v>17707</v>
      </c>
      <c r="L20" s="5">
        <v>144323</v>
      </c>
      <c r="M20" s="5">
        <v>125293</v>
      </c>
      <c r="N20" s="5">
        <v>32933</v>
      </c>
      <c r="O20" s="5">
        <v>5138</v>
      </c>
      <c r="P20" s="5">
        <v>3984</v>
      </c>
      <c r="Q20" s="5">
        <v>14404</v>
      </c>
      <c r="R20" s="5">
        <v>4664</v>
      </c>
      <c r="S20" s="5">
        <v>12577</v>
      </c>
      <c r="T20" s="5">
        <v>12276</v>
      </c>
      <c r="U20" s="5">
        <v>39703</v>
      </c>
      <c r="V20" s="5">
        <v>7205</v>
      </c>
      <c r="W20" s="5">
        <v>51985</v>
      </c>
      <c r="X20" s="5">
        <v>1616</v>
      </c>
      <c r="Y20" s="5">
        <v>15113</v>
      </c>
      <c r="Z20" s="5">
        <v>8866</v>
      </c>
      <c r="AA20" s="5">
        <v>1383</v>
      </c>
      <c r="AB20" s="36">
        <f>SUM($F$20:$AA$20)</f>
        <v>719031</v>
      </c>
    </row>
    <row r="21" spans="1:28" ht="9.75" customHeight="1">
      <c r="A21" s="105"/>
      <c r="B21" s="19"/>
      <c r="C21" s="20"/>
      <c r="D21" s="20"/>
      <c r="E21" s="23" t="s">
        <v>118</v>
      </c>
      <c r="F21" s="5">
        <v>23339</v>
      </c>
      <c r="G21" s="5">
        <v>45364</v>
      </c>
      <c r="H21" s="5">
        <v>16384</v>
      </c>
      <c r="I21" s="5">
        <v>118650</v>
      </c>
      <c r="J21" s="5">
        <v>16124</v>
      </c>
      <c r="K21" s="5">
        <v>17707</v>
      </c>
      <c r="L21" s="5">
        <v>144323</v>
      </c>
      <c r="M21" s="5">
        <v>125293</v>
      </c>
      <c r="N21" s="5">
        <v>32933</v>
      </c>
      <c r="O21" s="5">
        <v>5138</v>
      </c>
      <c r="P21" s="5">
        <v>3984</v>
      </c>
      <c r="Q21" s="5">
        <v>14404</v>
      </c>
      <c r="R21" s="5">
        <v>4664</v>
      </c>
      <c r="S21" s="5">
        <v>12577</v>
      </c>
      <c r="T21" s="5">
        <v>12276</v>
      </c>
      <c r="U21" s="5">
        <v>39703</v>
      </c>
      <c r="V21" s="5">
        <v>7205</v>
      </c>
      <c r="W21" s="5">
        <v>51985</v>
      </c>
      <c r="X21" s="5">
        <v>1616</v>
      </c>
      <c r="Y21" s="5">
        <v>15113</v>
      </c>
      <c r="Z21" s="5">
        <v>8866</v>
      </c>
      <c r="AA21" s="5">
        <v>1383</v>
      </c>
      <c r="AB21" s="36">
        <f>SUM($F$21:$AA$21)</f>
        <v>719031</v>
      </c>
    </row>
    <row r="22" spans="1:28" ht="9.75" customHeight="1">
      <c r="A22" s="105"/>
      <c r="B22" s="19"/>
      <c r="C22" s="20"/>
      <c r="D22" s="22"/>
      <c r="E22" s="23" t="s">
        <v>119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36">
        <f>SUM($F$22:$AA$22)</f>
        <v>0</v>
      </c>
    </row>
    <row r="23" spans="1:28" ht="9.75" customHeight="1">
      <c r="A23" s="105"/>
      <c r="B23" s="24"/>
      <c r="C23" s="22"/>
      <c r="D23" s="57" t="s">
        <v>18</v>
      </c>
      <c r="E23" s="45"/>
      <c r="F23" s="5">
        <v>0</v>
      </c>
      <c r="G23" s="5">
        <v>4525</v>
      </c>
      <c r="H23" s="5">
        <v>0</v>
      </c>
      <c r="I23" s="5">
        <v>0</v>
      </c>
      <c r="J23" s="5">
        <v>993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1785</v>
      </c>
      <c r="X23" s="5">
        <v>0</v>
      </c>
      <c r="Y23" s="5">
        <v>0</v>
      </c>
      <c r="Z23" s="5">
        <v>0</v>
      </c>
      <c r="AA23" s="5">
        <v>0</v>
      </c>
      <c r="AB23" s="36">
        <f>SUM($F$23:$AA$23)</f>
        <v>7303</v>
      </c>
    </row>
    <row r="24" spans="1:28" ht="9.75" customHeight="1">
      <c r="A24" s="106"/>
      <c r="B24" s="57" t="s">
        <v>120</v>
      </c>
      <c r="C24" s="44"/>
      <c r="D24" s="44"/>
      <c r="E24" s="45"/>
      <c r="F24" s="31">
        <v>-25355</v>
      </c>
      <c r="G24" s="5">
        <v>39188</v>
      </c>
      <c r="H24" s="5">
        <v>28140</v>
      </c>
      <c r="I24" s="5">
        <v>0</v>
      </c>
      <c r="J24" s="5">
        <v>5633</v>
      </c>
      <c r="K24" s="5">
        <v>37614</v>
      </c>
      <c r="L24" s="5">
        <v>211894</v>
      </c>
      <c r="M24" s="5">
        <v>175886</v>
      </c>
      <c r="N24" s="5">
        <v>70555</v>
      </c>
      <c r="O24" s="5">
        <v>12529</v>
      </c>
      <c r="P24" s="5">
        <v>21551</v>
      </c>
      <c r="Q24" s="5">
        <v>5252</v>
      </c>
      <c r="R24" s="5">
        <v>5232</v>
      </c>
      <c r="S24" s="5">
        <v>0</v>
      </c>
      <c r="T24" s="5">
        <v>2052</v>
      </c>
      <c r="U24" s="5">
        <v>36187</v>
      </c>
      <c r="V24" s="5">
        <v>14012</v>
      </c>
      <c r="W24" s="5">
        <v>31089</v>
      </c>
      <c r="X24" s="5">
        <v>3590</v>
      </c>
      <c r="Y24" s="31">
        <v>-5341</v>
      </c>
      <c r="Z24" s="5">
        <v>10386</v>
      </c>
      <c r="AA24" s="5">
        <v>607</v>
      </c>
      <c r="AB24" s="36">
        <f>SUM($F$24:$AA$24)</f>
        <v>680701</v>
      </c>
    </row>
    <row r="25" spans="1:28" ht="9.75" customHeight="1">
      <c r="A25" s="111" t="s">
        <v>121</v>
      </c>
      <c r="B25" s="110" t="s">
        <v>122</v>
      </c>
      <c r="C25" s="110"/>
      <c r="D25" s="110"/>
      <c r="E25" s="114"/>
      <c r="F25" s="5">
        <v>44146</v>
      </c>
      <c r="G25" s="5">
        <v>222726</v>
      </c>
      <c r="H25" s="5">
        <v>9856</v>
      </c>
      <c r="I25" s="5">
        <v>221060</v>
      </c>
      <c r="J25" s="5">
        <v>75687</v>
      </c>
      <c r="K25" s="5">
        <v>104196</v>
      </c>
      <c r="L25" s="5">
        <v>96034</v>
      </c>
      <c r="M25" s="5">
        <v>111353</v>
      </c>
      <c r="N25" s="5">
        <v>2710</v>
      </c>
      <c r="O25" s="5">
        <v>0</v>
      </c>
      <c r="P25" s="5">
        <v>552</v>
      </c>
      <c r="Q25" s="5">
        <v>29078</v>
      </c>
      <c r="R25" s="5">
        <v>3485</v>
      </c>
      <c r="S25" s="5">
        <v>290362</v>
      </c>
      <c r="T25" s="5">
        <v>21715</v>
      </c>
      <c r="U25" s="5">
        <v>451366</v>
      </c>
      <c r="V25" s="5">
        <v>5050</v>
      </c>
      <c r="W25" s="5">
        <v>192136</v>
      </c>
      <c r="X25" s="5">
        <v>250</v>
      </c>
      <c r="Y25" s="5">
        <v>17383</v>
      </c>
      <c r="Z25" s="5">
        <v>12560</v>
      </c>
      <c r="AA25" s="5">
        <v>137</v>
      </c>
      <c r="AB25" s="36">
        <f>SUM($F$25:$AA$25)</f>
        <v>1911842</v>
      </c>
    </row>
    <row r="26" spans="1:28" ht="9.75" customHeight="1">
      <c r="A26" s="112"/>
      <c r="B26" s="15"/>
      <c r="C26" s="109" t="s">
        <v>123</v>
      </c>
      <c r="D26" s="85"/>
      <c r="E26" s="86"/>
      <c r="F26" s="5">
        <v>0</v>
      </c>
      <c r="G26" s="5">
        <v>0</v>
      </c>
      <c r="H26" s="5">
        <v>0</v>
      </c>
      <c r="I26" s="5">
        <v>0</v>
      </c>
      <c r="J26" s="5">
        <v>21600</v>
      </c>
      <c r="K26" s="5">
        <v>44300</v>
      </c>
      <c r="L26" s="5">
        <v>0</v>
      </c>
      <c r="M26" s="5">
        <v>100000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51500</v>
      </c>
      <c r="T26" s="5">
        <v>8000</v>
      </c>
      <c r="U26" s="5">
        <v>171300</v>
      </c>
      <c r="V26" s="5">
        <v>0</v>
      </c>
      <c r="W26" s="5">
        <v>43000</v>
      </c>
      <c r="X26" s="5">
        <v>0</v>
      </c>
      <c r="Y26" s="5">
        <v>0</v>
      </c>
      <c r="Z26" s="5">
        <v>0</v>
      </c>
      <c r="AA26" s="5">
        <v>0</v>
      </c>
      <c r="AB26" s="36">
        <f>SUM($F$26:$AA$26)</f>
        <v>439700</v>
      </c>
    </row>
    <row r="27" spans="1:28" ht="9.75" customHeight="1">
      <c r="A27" s="112"/>
      <c r="B27" s="15"/>
      <c r="C27" s="18"/>
      <c r="D27" s="57" t="s">
        <v>124</v>
      </c>
      <c r="E27" s="45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100000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8000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36">
        <f>SUM($F$27:$AA$27)</f>
        <v>108000</v>
      </c>
    </row>
    <row r="28" spans="1:28" ht="9.75" customHeight="1">
      <c r="A28" s="112"/>
      <c r="B28" s="16"/>
      <c r="C28" s="80" t="s">
        <v>125</v>
      </c>
      <c r="D28" s="44"/>
      <c r="E28" s="45"/>
      <c r="F28" s="5">
        <v>26927</v>
      </c>
      <c r="G28" s="5">
        <v>67527</v>
      </c>
      <c r="H28" s="5">
        <v>0</v>
      </c>
      <c r="I28" s="5">
        <v>184561</v>
      </c>
      <c r="J28" s="5">
        <v>32687</v>
      </c>
      <c r="K28" s="5">
        <v>11205</v>
      </c>
      <c r="L28" s="5">
        <v>96034</v>
      </c>
      <c r="M28" s="5">
        <v>4335</v>
      </c>
      <c r="N28" s="5">
        <v>0</v>
      </c>
      <c r="O28" s="5">
        <v>0</v>
      </c>
      <c r="P28" s="5">
        <v>0</v>
      </c>
      <c r="Q28" s="5">
        <v>28673</v>
      </c>
      <c r="R28" s="5">
        <v>3485</v>
      </c>
      <c r="S28" s="5">
        <v>32958</v>
      </c>
      <c r="T28" s="5">
        <v>9965</v>
      </c>
      <c r="U28" s="5">
        <v>115067</v>
      </c>
      <c r="V28" s="5">
        <v>0</v>
      </c>
      <c r="W28" s="5">
        <v>109014</v>
      </c>
      <c r="X28" s="5">
        <v>0</v>
      </c>
      <c r="Y28" s="5">
        <v>17383</v>
      </c>
      <c r="Z28" s="5">
        <v>11660</v>
      </c>
      <c r="AA28" s="5">
        <v>0</v>
      </c>
      <c r="AB28" s="36">
        <f>SUM($F$28:$AA$28)</f>
        <v>751481</v>
      </c>
    </row>
    <row r="29" spans="1:28" ht="9.75" customHeight="1">
      <c r="A29" s="112"/>
      <c r="B29" s="16"/>
      <c r="C29" s="80" t="s">
        <v>126</v>
      </c>
      <c r="D29" s="44"/>
      <c r="E29" s="45"/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36">
        <f>SUM($F$29:$AA$29)</f>
        <v>0</v>
      </c>
    </row>
    <row r="30" spans="1:28" ht="9.75" customHeight="1">
      <c r="A30" s="112"/>
      <c r="B30" s="16"/>
      <c r="C30" s="80" t="s">
        <v>127</v>
      </c>
      <c r="D30" s="44"/>
      <c r="E30" s="45"/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36">
        <f>SUM($F$30:$AA$30)</f>
        <v>0</v>
      </c>
    </row>
    <row r="31" spans="1:28" ht="9.75" customHeight="1">
      <c r="A31" s="112"/>
      <c r="B31" s="19"/>
      <c r="C31" s="57" t="s">
        <v>17</v>
      </c>
      <c r="D31" s="44"/>
      <c r="E31" s="45"/>
      <c r="F31" s="5">
        <v>0</v>
      </c>
      <c r="G31" s="5">
        <v>73129</v>
      </c>
      <c r="H31" s="5">
        <v>0</v>
      </c>
      <c r="I31" s="5">
        <v>0</v>
      </c>
      <c r="J31" s="5">
        <v>19500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63883</v>
      </c>
      <c r="T31" s="5">
        <v>0</v>
      </c>
      <c r="U31" s="5">
        <v>146499</v>
      </c>
      <c r="V31" s="5">
        <v>0</v>
      </c>
      <c r="W31" s="5">
        <v>28611</v>
      </c>
      <c r="X31" s="5">
        <v>0</v>
      </c>
      <c r="Y31" s="5">
        <v>0</v>
      </c>
      <c r="Z31" s="5">
        <v>0</v>
      </c>
      <c r="AA31" s="5">
        <v>0</v>
      </c>
      <c r="AB31" s="36">
        <f>SUM($F$31:$AA$31)</f>
        <v>331622</v>
      </c>
    </row>
    <row r="32" spans="1:28" ht="9.75" customHeight="1">
      <c r="A32" s="112"/>
      <c r="B32" s="19"/>
      <c r="C32" s="57" t="s">
        <v>110</v>
      </c>
      <c r="D32" s="44"/>
      <c r="E32" s="45"/>
      <c r="F32" s="5">
        <v>12514</v>
      </c>
      <c r="G32" s="5">
        <v>0</v>
      </c>
      <c r="H32" s="5">
        <v>7011</v>
      </c>
      <c r="I32" s="5">
        <v>24105</v>
      </c>
      <c r="J32" s="5">
        <v>0</v>
      </c>
      <c r="K32" s="5">
        <v>47500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1112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36">
        <f>SUM($F$32:$AA$32)</f>
        <v>92242</v>
      </c>
    </row>
    <row r="33" spans="1:28" ht="9.75" customHeight="1">
      <c r="A33" s="112"/>
      <c r="B33" s="19"/>
      <c r="C33" s="57" t="s">
        <v>128</v>
      </c>
      <c r="D33" s="44"/>
      <c r="E33" s="45"/>
      <c r="F33" s="5">
        <v>4705</v>
      </c>
      <c r="G33" s="5">
        <v>80125</v>
      </c>
      <c r="H33" s="5">
        <v>2845</v>
      </c>
      <c r="I33" s="5">
        <v>11813</v>
      </c>
      <c r="J33" s="5">
        <v>1900</v>
      </c>
      <c r="K33" s="5">
        <v>1191</v>
      </c>
      <c r="L33" s="5">
        <v>0</v>
      </c>
      <c r="M33" s="5">
        <v>7018</v>
      </c>
      <c r="N33" s="5">
        <v>2710</v>
      </c>
      <c r="O33" s="5">
        <v>0</v>
      </c>
      <c r="P33" s="5">
        <v>552</v>
      </c>
      <c r="Q33" s="5">
        <v>405</v>
      </c>
      <c r="R33" s="5">
        <v>0</v>
      </c>
      <c r="S33" s="5">
        <v>140909</v>
      </c>
      <c r="T33" s="5">
        <v>3750</v>
      </c>
      <c r="U33" s="5">
        <v>18500</v>
      </c>
      <c r="V33" s="5">
        <v>5050</v>
      </c>
      <c r="W33" s="5">
        <v>4000</v>
      </c>
      <c r="X33" s="5">
        <v>250</v>
      </c>
      <c r="Y33" s="5">
        <v>0</v>
      </c>
      <c r="Z33" s="5">
        <v>900</v>
      </c>
      <c r="AA33" s="5">
        <v>136</v>
      </c>
      <c r="AB33" s="36">
        <f>SUM($F$33:$AA$33)</f>
        <v>286759</v>
      </c>
    </row>
    <row r="34" spans="1:28" ht="9.75" customHeight="1">
      <c r="A34" s="112"/>
      <c r="B34" s="24"/>
      <c r="C34" s="57" t="s">
        <v>18</v>
      </c>
      <c r="D34" s="44"/>
      <c r="E34" s="45"/>
      <c r="F34" s="5">
        <v>0</v>
      </c>
      <c r="G34" s="5">
        <v>1945</v>
      </c>
      <c r="H34" s="5">
        <v>0</v>
      </c>
      <c r="I34" s="5">
        <v>581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7511</v>
      </c>
      <c r="X34" s="5">
        <v>0</v>
      </c>
      <c r="Y34" s="5">
        <v>0</v>
      </c>
      <c r="Z34" s="5">
        <v>0</v>
      </c>
      <c r="AA34" s="5">
        <v>1</v>
      </c>
      <c r="AB34" s="36">
        <f>SUM($F$34:$AA$34)</f>
        <v>10038</v>
      </c>
    </row>
    <row r="35" spans="1:28" ht="9.75" customHeight="1">
      <c r="A35" s="112"/>
      <c r="B35" s="87" t="s">
        <v>129</v>
      </c>
      <c r="C35" s="85"/>
      <c r="D35" s="85"/>
      <c r="E35" s="86"/>
      <c r="F35" s="5">
        <v>26927</v>
      </c>
      <c r="G35" s="5">
        <v>277629</v>
      </c>
      <c r="H35" s="5">
        <v>29069</v>
      </c>
      <c r="I35" s="5">
        <v>228187</v>
      </c>
      <c r="J35" s="5">
        <v>80851</v>
      </c>
      <c r="K35" s="5">
        <v>138553</v>
      </c>
      <c r="L35" s="5">
        <v>297890</v>
      </c>
      <c r="M35" s="5">
        <v>308193</v>
      </c>
      <c r="N35" s="5">
        <v>73901</v>
      </c>
      <c r="O35" s="5">
        <v>11201</v>
      </c>
      <c r="P35" s="5">
        <v>21793</v>
      </c>
      <c r="Q35" s="5">
        <v>29048</v>
      </c>
      <c r="R35" s="5">
        <v>10838</v>
      </c>
      <c r="S35" s="5">
        <v>290253</v>
      </c>
      <c r="T35" s="5">
        <v>21965</v>
      </c>
      <c r="U35" s="5">
        <v>460579</v>
      </c>
      <c r="V35" s="5">
        <v>18615</v>
      </c>
      <c r="W35" s="5">
        <v>192136</v>
      </c>
      <c r="X35" s="5">
        <v>3754</v>
      </c>
      <c r="Y35" s="5">
        <v>19877</v>
      </c>
      <c r="Z35" s="5">
        <v>25519</v>
      </c>
      <c r="AA35" s="5">
        <v>3429</v>
      </c>
      <c r="AB35" s="36">
        <f>SUM($F$35:$AA$35)</f>
        <v>2570207</v>
      </c>
    </row>
    <row r="36" spans="1:28" ht="9.75" customHeight="1">
      <c r="A36" s="112"/>
      <c r="B36" s="25"/>
      <c r="C36" s="87" t="s">
        <v>130</v>
      </c>
      <c r="D36" s="85"/>
      <c r="E36" s="86"/>
      <c r="F36" s="5">
        <v>0</v>
      </c>
      <c r="G36" s="5">
        <v>123440</v>
      </c>
      <c r="H36" s="5">
        <v>0</v>
      </c>
      <c r="I36" s="5">
        <v>0</v>
      </c>
      <c r="J36" s="5">
        <v>55909</v>
      </c>
      <c r="K36" s="5">
        <v>96937</v>
      </c>
      <c r="L36" s="5">
        <v>15675</v>
      </c>
      <c r="M36" s="5">
        <v>30125</v>
      </c>
      <c r="N36" s="5">
        <v>10773</v>
      </c>
      <c r="O36" s="5">
        <v>0</v>
      </c>
      <c r="P36" s="5">
        <v>231</v>
      </c>
      <c r="Q36" s="5">
        <v>0</v>
      </c>
      <c r="R36" s="5">
        <v>0</v>
      </c>
      <c r="S36" s="5">
        <v>271906</v>
      </c>
      <c r="T36" s="5">
        <v>0</v>
      </c>
      <c r="U36" s="5">
        <v>376965</v>
      </c>
      <c r="V36" s="5">
        <v>1524</v>
      </c>
      <c r="W36" s="5">
        <v>97033</v>
      </c>
      <c r="X36" s="5">
        <v>0</v>
      </c>
      <c r="Y36" s="5">
        <v>2779</v>
      </c>
      <c r="Z36" s="5">
        <v>631</v>
      </c>
      <c r="AA36" s="5">
        <v>0</v>
      </c>
      <c r="AB36" s="36">
        <f>SUM($F$36:$AA$36)</f>
        <v>1083928</v>
      </c>
    </row>
    <row r="37" spans="1:28" ht="9.75" customHeight="1">
      <c r="A37" s="112"/>
      <c r="B37" s="20"/>
      <c r="C37" s="20"/>
      <c r="D37" s="57" t="s">
        <v>114</v>
      </c>
      <c r="E37" s="45"/>
      <c r="F37" s="5">
        <v>0</v>
      </c>
      <c r="G37" s="5">
        <v>11329</v>
      </c>
      <c r="H37" s="5">
        <v>0</v>
      </c>
      <c r="I37" s="5">
        <v>0</v>
      </c>
      <c r="J37" s="5">
        <v>12012</v>
      </c>
      <c r="K37" s="5">
        <v>0</v>
      </c>
      <c r="L37" s="5">
        <v>15675</v>
      </c>
      <c r="M37" s="5">
        <v>0</v>
      </c>
      <c r="N37" s="5">
        <v>8149</v>
      </c>
      <c r="O37" s="5">
        <v>0</v>
      </c>
      <c r="P37" s="5">
        <v>0</v>
      </c>
      <c r="Q37" s="5">
        <v>0</v>
      </c>
      <c r="R37" s="5">
        <v>0</v>
      </c>
      <c r="S37" s="5">
        <v>2627</v>
      </c>
      <c r="T37" s="5">
        <v>0</v>
      </c>
      <c r="U37" s="5">
        <v>13231</v>
      </c>
      <c r="V37" s="5">
        <v>0</v>
      </c>
      <c r="W37" s="5">
        <v>5944</v>
      </c>
      <c r="X37" s="5">
        <v>0</v>
      </c>
      <c r="Y37" s="5">
        <v>0</v>
      </c>
      <c r="Z37" s="5">
        <v>0</v>
      </c>
      <c r="AA37" s="5">
        <v>0</v>
      </c>
      <c r="AB37" s="36">
        <f>SUM($F$37:$AA$37)</f>
        <v>68967</v>
      </c>
    </row>
    <row r="38" spans="1:28" ht="9.75" customHeight="1">
      <c r="A38" s="112"/>
      <c r="B38" s="20"/>
      <c r="C38" s="22"/>
      <c r="D38" s="57" t="s">
        <v>131</v>
      </c>
      <c r="E38" s="45"/>
      <c r="F38" s="5">
        <v>0</v>
      </c>
      <c r="G38" s="5">
        <v>4793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36">
        <f>SUM($F$38:$AA$38)</f>
        <v>4793</v>
      </c>
    </row>
    <row r="39" spans="1:28" ht="9.75" customHeight="1">
      <c r="A39" s="112"/>
      <c r="B39" s="20"/>
      <c r="C39" s="87" t="s">
        <v>132</v>
      </c>
      <c r="D39" s="85"/>
      <c r="E39" s="86"/>
      <c r="F39" s="5">
        <v>26927</v>
      </c>
      <c r="G39" s="5">
        <v>101751</v>
      </c>
      <c r="H39" s="5">
        <v>22058</v>
      </c>
      <c r="I39" s="5">
        <v>228187</v>
      </c>
      <c r="J39" s="5">
        <v>24942</v>
      </c>
      <c r="K39" s="5">
        <v>41616</v>
      </c>
      <c r="L39" s="5">
        <v>282215</v>
      </c>
      <c r="M39" s="5">
        <v>278068</v>
      </c>
      <c r="N39" s="5">
        <v>63128</v>
      </c>
      <c r="O39" s="5">
        <v>9420</v>
      </c>
      <c r="P39" s="5">
        <v>8851</v>
      </c>
      <c r="Q39" s="5">
        <v>29048</v>
      </c>
      <c r="R39" s="5">
        <v>10838</v>
      </c>
      <c r="S39" s="5">
        <v>18347</v>
      </c>
      <c r="T39" s="5">
        <v>21965</v>
      </c>
      <c r="U39" s="5">
        <v>83614</v>
      </c>
      <c r="V39" s="5">
        <v>17091</v>
      </c>
      <c r="W39" s="5">
        <v>95103</v>
      </c>
      <c r="X39" s="5">
        <v>3754</v>
      </c>
      <c r="Y39" s="5">
        <v>17098</v>
      </c>
      <c r="Z39" s="5">
        <v>19243</v>
      </c>
      <c r="AA39" s="5">
        <v>3429</v>
      </c>
      <c r="AB39" s="36">
        <f>SUM($F$39:$AA$39)</f>
        <v>1406693</v>
      </c>
    </row>
    <row r="40" spans="1:28" ht="9.75" customHeight="1">
      <c r="A40" s="112"/>
      <c r="B40" s="20"/>
      <c r="C40" s="20"/>
      <c r="D40" s="57" t="s">
        <v>133</v>
      </c>
      <c r="E40" s="45"/>
      <c r="F40" s="5">
        <v>0</v>
      </c>
      <c r="G40" s="5">
        <v>101751</v>
      </c>
      <c r="H40" s="5">
        <v>22058</v>
      </c>
      <c r="I40" s="5">
        <v>0</v>
      </c>
      <c r="J40" s="5">
        <v>24942</v>
      </c>
      <c r="K40" s="5">
        <v>37491</v>
      </c>
      <c r="L40" s="5">
        <v>282215</v>
      </c>
      <c r="M40" s="5">
        <v>278068</v>
      </c>
      <c r="N40" s="5">
        <v>0</v>
      </c>
      <c r="O40" s="5">
        <v>9420</v>
      </c>
      <c r="P40" s="5">
        <v>0</v>
      </c>
      <c r="Q40" s="5">
        <v>29048</v>
      </c>
      <c r="R40" s="5">
        <v>10838</v>
      </c>
      <c r="S40" s="5">
        <v>18347</v>
      </c>
      <c r="T40" s="5">
        <v>21965</v>
      </c>
      <c r="U40" s="5">
        <v>0</v>
      </c>
      <c r="V40" s="5">
        <v>0</v>
      </c>
      <c r="W40" s="5">
        <v>95103</v>
      </c>
      <c r="X40" s="5">
        <v>3754</v>
      </c>
      <c r="Y40" s="5">
        <v>17098</v>
      </c>
      <c r="Z40" s="5">
        <v>19243</v>
      </c>
      <c r="AA40" s="5">
        <v>3429</v>
      </c>
      <c r="AB40" s="36">
        <f>SUM($F$40:$AA$40)</f>
        <v>974770</v>
      </c>
    </row>
    <row r="41" spans="1:28" ht="9.75" customHeight="1">
      <c r="A41" s="112"/>
      <c r="B41" s="20"/>
      <c r="C41" s="22"/>
      <c r="D41" s="57" t="s">
        <v>134</v>
      </c>
      <c r="E41" s="45"/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36">
        <f>SUM($F$41:$AA$41)</f>
        <v>0</v>
      </c>
    </row>
    <row r="42" spans="1:28" ht="9.75" customHeight="1">
      <c r="A42" s="112"/>
      <c r="B42" s="20"/>
      <c r="C42" s="57" t="s">
        <v>135</v>
      </c>
      <c r="D42" s="44"/>
      <c r="E42" s="45"/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36">
        <f>SUM($F$42:$AA$42)</f>
        <v>0</v>
      </c>
    </row>
    <row r="43" spans="1:28" ht="9.75" customHeight="1">
      <c r="A43" s="112"/>
      <c r="B43" s="20"/>
      <c r="C43" s="57" t="s">
        <v>136</v>
      </c>
      <c r="D43" s="44"/>
      <c r="E43" s="45"/>
      <c r="F43" s="5">
        <v>0</v>
      </c>
      <c r="G43" s="5">
        <v>0</v>
      </c>
      <c r="H43" s="5">
        <v>7011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1781</v>
      </c>
      <c r="P43" s="5">
        <v>12711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5645</v>
      </c>
      <c r="AA43" s="5">
        <v>0</v>
      </c>
      <c r="AB43" s="36">
        <f>SUM($F$43:$AA$43)</f>
        <v>27148</v>
      </c>
    </row>
    <row r="44" spans="1:28" ht="9.75" customHeight="1">
      <c r="A44" s="112"/>
      <c r="B44" s="22"/>
      <c r="C44" s="57" t="s">
        <v>18</v>
      </c>
      <c r="D44" s="44"/>
      <c r="E44" s="45"/>
      <c r="F44" s="5">
        <v>0</v>
      </c>
      <c r="G44" s="5">
        <v>52438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36">
        <f>SUM($F$44:$AA$44)</f>
        <v>52438</v>
      </c>
    </row>
    <row r="45" spans="1:28" ht="9.75" customHeight="1">
      <c r="A45" s="113"/>
      <c r="B45" s="44" t="s">
        <v>137</v>
      </c>
      <c r="C45" s="44"/>
      <c r="D45" s="44"/>
      <c r="E45" s="45"/>
      <c r="F45" s="31">
        <v>17219</v>
      </c>
      <c r="G45" s="31">
        <v>-54903</v>
      </c>
      <c r="H45" s="31">
        <v>-19213</v>
      </c>
      <c r="I45" s="31">
        <v>-7127</v>
      </c>
      <c r="J45" s="31">
        <v>-5164</v>
      </c>
      <c r="K45" s="31">
        <v>-34357</v>
      </c>
      <c r="L45" s="31">
        <v>-201856</v>
      </c>
      <c r="M45" s="31">
        <v>-196840</v>
      </c>
      <c r="N45" s="31">
        <v>-71191</v>
      </c>
      <c r="O45" s="31">
        <v>-11201</v>
      </c>
      <c r="P45" s="31">
        <v>-21241</v>
      </c>
      <c r="Q45" s="31">
        <v>30</v>
      </c>
      <c r="R45" s="31">
        <v>-7353</v>
      </c>
      <c r="S45" s="31">
        <v>109</v>
      </c>
      <c r="T45" s="31">
        <v>-250</v>
      </c>
      <c r="U45" s="31">
        <v>-9213</v>
      </c>
      <c r="V45" s="31">
        <v>-13565</v>
      </c>
      <c r="W45" s="31">
        <v>0</v>
      </c>
      <c r="X45" s="31">
        <v>-3504</v>
      </c>
      <c r="Y45" s="31">
        <v>-2494</v>
      </c>
      <c r="Z45" s="31">
        <v>-12959</v>
      </c>
      <c r="AA45" s="31">
        <v>-3292</v>
      </c>
      <c r="AB45" s="36">
        <f>SUM($F$45:$AA$45)</f>
        <v>-658365</v>
      </c>
    </row>
    <row r="46" spans="1:28" ht="9.75" customHeight="1">
      <c r="A46" s="43" t="s">
        <v>138</v>
      </c>
      <c r="B46" s="44"/>
      <c r="C46" s="44"/>
      <c r="D46" s="44"/>
      <c r="E46" s="45"/>
      <c r="F46" s="31">
        <v>-8136</v>
      </c>
      <c r="G46" s="31">
        <v>-15715</v>
      </c>
      <c r="H46" s="31">
        <v>8927</v>
      </c>
      <c r="I46" s="31">
        <v>-7127</v>
      </c>
      <c r="J46" s="31">
        <v>469</v>
      </c>
      <c r="K46" s="31">
        <v>3257</v>
      </c>
      <c r="L46" s="31">
        <v>10038</v>
      </c>
      <c r="M46" s="31">
        <v>-20954</v>
      </c>
      <c r="N46" s="31">
        <v>-636</v>
      </c>
      <c r="O46" s="31">
        <v>1328</v>
      </c>
      <c r="P46" s="31">
        <v>310</v>
      </c>
      <c r="Q46" s="31">
        <v>5282</v>
      </c>
      <c r="R46" s="31">
        <v>-2121</v>
      </c>
      <c r="S46" s="31">
        <v>109</v>
      </c>
      <c r="T46" s="31">
        <v>1802</v>
      </c>
      <c r="U46" s="31">
        <v>26974</v>
      </c>
      <c r="V46" s="31">
        <v>447</v>
      </c>
      <c r="W46" s="31">
        <v>31089</v>
      </c>
      <c r="X46" s="31">
        <v>86</v>
      </c>
      <c r="Y46" s="31">
        <v>-7835</v>
      </c>
      <c r="Z46" s="31">
        <v>-2573</v>
      </c>
      <c r="AA46" s="31">
        <v>-2685</v>
      </c>
      <c r="AB46" s="36">
        <f>SUM($F$46:$AA$46)</f>
        <v>22336</v>
      </c>
    </row>
    <row r="47" spans="1:28" ht="9.75" customHeight="1">
      <c r="A47" s="43" t="s">
        <v>139</v>
      </c>
      <c r="B47" s="44"/>
      <c r="C47" s="44"/>
      <c r="D47" s="44"/>
      <c r="E47" s="45"/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473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1112</v>
      </c>
      <c r="T47" s="5">
        <v>0</v>
      </c>
      <c r="U47" s="5">
        <v>4542</v>
      </c>
      <c r="V47" s="5">
        <v>0</v>
      </c>
      <c r="W47" s="5">
        <v>21456</v>
      </c>
      <c r="X47" s="5">
        <v>0</v>
      </c>
      <c r="Y47" s="5">
        <v>0</v>
      </c>
      <c r="Z47" s="5">
        <v>0</v>
      </c>
      <c r="AA47" s="5">
        <v>0</v>
      </c>
      <c r="AB47" s="36">
        <f>SUM($F$47:$AA$47)</f>
        <v>27583</v>
      </c>
    </row>
    <row r="48" spans="1:28" ht="9.75" customHeight="1">
      <c r="A48" s="84" t="s">
        <v>140</v>
      </c>
      <c r="B48" s="85"/>
      <c r="C48" s="85"/>
      <c r="D48" s="85"/>
      <c r="E48" s="86"/>
      <c r="F48" s="5">
        <v>48352</v>
      </c>
      <c r="G48" s="5">
        <v>15715</v>
      </c>
      <c r="H48" s="5">
        <v>35159</v>
      </c>
      <c r="I48" s="5">
        <v>143720</v>
      </c>
      <c r="J48" s="5">
        <v>2</v>
      </c>
      <c r="K48" s="5">
        <v>12855</v>
      </c>
      <c r="L48" s="5">
        <v>34581</v>
      </c>
      <c r="M48" s="5">
        <v>43356</v>
      </c>
      <c r="N48" s="5">
        <v>9087</v>
      </c>
      <c r="O48" s="5">
        <v>1781</v>
      </c>
      <c r="P48" s="5">
        <v>504</v>
      </c>
      <c r="Q48" s="5">
        <v>4900</v>
      </c>
      <c r="R48" s="5">
        <v>5435</v>
      </c>
      <c r="S48" s="5">
        <v>14260</v>
      </c>
      <c r="T48" s="5">
        <v>1853</v>
      </c>
      <c r="U48" s="5">
        <v>16381</v>
      </c>
      <c r="V48" s="5">
        <v>2150</v>
      </c>
      <c r="W48" s="5">
        <v>23435</v>
      </c>
      <c r="X48" s="5">
        <v>139</v>
      </c>
      <c r="Y48" s="5">
        <v>13639</v>
      </c>
      <c r="Z48" s="5">
        <v>5643</v>
      </c>
      <c r="AA48" s="5">
        <v>4263</v>
      </c>
      <c r="AB48" s="36">
        <f>SUM($F$48:$AA$48)</f>
        <v>437210</v>
      </c>
    </row>
    <row r="49" spans="1:28" ht="9.75" customHeight="1">
      <c r="A49" s="26"/>
      <c r="B49" s="119" t="s">
        <v>141</v>
      </c>
      <c r="C49" s="117"/>
      <c r="D49" s="117"/>
      <c r="E49" s="118"/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7000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36">
        <f>SUM($F$49:$AA$49)</f>
        <v>7000</v>
      </c>
    </row>
    <row r="50" spans="1:28" ht="9.75" customHeight="1">
      <c r="A50" s="43" t="s">
        <v>142</v>
      </c>
      <c r="B50" s="44"/>
      <c r="C50" s="44"/>
      <c r="D50" s="44"/>
      <c r="E50" s="45"/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36">
        <f>SUM($F$50:$AA$50)</f>
        <v>0</v>
      </c>
    </row>
    <row r="51" spans="1:28" ht="9.75" customHeight="1">
      <c r="A51" s="43" t="s">
        <v>143</v>
      </c>
      <c r="B51" s="93"/>
      <c r="C51" s="93"/>
      <c r="D51" s="93"/>
      <c r="E51" s="94"/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36">
        <f>SUM($F$51:$AA$51)</f>
        <v>0</v>
      </c>
    </row>
    <row r="52" spans="1:28" ht="9.75" customHeight="1">
      <c r="A52" s="43" t="s">
        <v>144</v>
      </c>
      <c r="B52" s="93"/>
      <c r="C52" s="93"/>
      <c r="D52" s="93"/>
      <c r="E52" s="94"/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36">
        <f>SUM($F$52:$AA$52)</f>
        <v>0</v>
      </c>
    </row>
    <row r="53" spans="1:28" ht="9.75" customHeight="1">
      <c r="A53" s="43" t="s">
        <v>145</v>
      </c>
      <c r="B53" s="44"/>
      <c r="C53" s="44"/>
      <c r="D53" s="44"/>
      <c r="E53" s="45"/>
      <c r="F53" s="5">
        <v>40216</v>
      </c>
      <c r="G53" s="5">
        <v>0</v>
      </c>
      <c r="H53" s="5">
        <v>44086</v>
      </c>
      <c r="I53" s="5">
        <v>136593</v>
      </c>
      <c r="J53" s="5">
        <v>471</v>
      </c>
      <c r="K53" s="5">
        <v>16112</v>
      </c>
      <c r="L53" s="5">
        <v>44146</v>
      </c>
      <c r="M53" s="5">
        <v>22402</v>
      </c>
      <c r="N53" s="5">
        <v>8451</v>
      </c>
      <c r="O53" s="5">
        <v>3109</v>
      </c>
      <c r="P53" s="5">
        <v>814</v>
      </c>
      <c r="Q53" s="5">
        <v>10182</v>
      </c>
      <c r="R53" s="5">
        <v>3314</v>
      </c>
      <c r="S53" s="5">
        <v>13257</v>
      </c>
      <c r="T53" s="5">
        <v>3655</v>
      </c>
      <c r="U53" s="5">
        <v>38813</v>
      </c>
      <c r="V53" s="5">
        <v>2597</v>
      </c>
      <c r="W53" s="5">
        <v>33068</v>
      </c>
      <c r="X53" s="5">
        <v>225</v>
      </c>
      <c r="Y53" s="5">
        <v>5804</v>
      </c>
      <c r="Z53" s="5">
        <v>3070</v>
      </c>
      <c r="AA53" s="5">
        <v>1578</v>
      </c>
      <c r="AB53" s="36">
        <f>SUM($F$53:$AA$53)</f>
        <v>431963</v>
      </c>
    </row>
    <row r="54" spans="1:28" ht="9.75" customHeight="1">
      <c r="A54" s="84" t="s">
        <v>146</v>
      </c>
      <c r="B54" s="85"/>
      <c r="C54" s="85"/>
      <c r="D54" s="85"/>
      <c r="E54" s="86"/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428600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36">
        <f>SUM($F$54:$AA$54)</f>
        <v>428600</v>
      </c>
    </row>
    <row r="55" spans="1:28" ht="9.75" customHeight="1">
      <c r="A55" s="27"/>
      <c r="B55" s="57" t="s">
        <v>147</v>
      </c>
      <c r="C55" s="117"/>
      <c r="D55" s="117"/>
      <c r="E55" s="118"/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229300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36">
        <f>SUM($F$55:$AA$55)</f>
        <v>229300</v>
      </c>
    </row>
    <row r="56" spans="1:28" ht="9.75" customHeight="1">
      <c r="A56" s="27"/>
      <c r="B56" s="57" t="s">
        <v>123</v>
      </c>
      <c r="C56" s="117"/>
      <c r="D56" s="117"/>
      <c r="E56" s="118"/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199300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36">
        <f>SUM($F$56:$AA$56)</f>
        <v>199300</v>
      </c>
    </row>
    <row r="57" spans="1:28" ht="9.75" customHeight="1">
      <c r="A57" s="26"/>
      <c r="B57" s="57" t="s">
        <v>18</v>
      </c>
      <c r="C57" s="117"/>
      <c r="D57" s="117"/>
      <c r="E57" s="118"/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36">
        <f>SUM($F$57:$AA$57)</f>
        <v>0</v>
      </c>
    </row>
    <row r="58" spans="1:28" ht="9.75" customHeight="1">
      <c r="A58" s="43" t="s">
        <v>148</v>
      </c>
      <c r="B58" s="44"/>
      <c r="C58" s="44"/>
      <c r="D58" s="44"/>
      <c r="E58" s="45"/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814</v>
      </c>
      <c r="Q58" s="5">
        <v>0</v>
      </c>
      <c r="R58" s="5">
        <v>0</v>
      </c>
      <c r="S58" s="5">
        <v>0</v>
      </c>
      <c r="T58" s="5">
        <v>0</v>
      </c>
      <c r="U58" s="5">
        <v>30000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36">
        <f>SUM($F$58:$AA$58)</f>
        <v>30814</v>
      </c>
    </row>
    <row r="59" spans="1:28" ht="9.75" customHeight="1">
      <c r="A59" s="115" t="s">
        <v>149</v>
      </c>
      <c r="B59" s="88"/>
      <c r="C59" s="88"/>
      <c r="D59" s="50"/>
      <c r="E59" s="23" t="s">
        <v>150</v>
      </c>
      <c r="F59" s="5">
        <v>40216</v>
      </c>
      <c r="G59" s="5">
        <v>0</v>
      </c>
      <c r="H59" s="5">
        <v>44086</v>
      </c>
      <c r="I59" s="5">
        <v>136593</v>
      </c>
      <c r="J59" s="5">
        <v>471</v>
      </c>
      <c r="K59" s="5">
        <v>16112</v>
      </c>
      <c r="L59" s="5">
        <v>44146</v>
      </c>
      <c r="M59" s="5">
        <v>22402</v>
      </c>
      <c r="N59" s="5">
        <v>8451</v>
      </c>
      <c r="O59" s="5">
        <v>3109</v>
      </c>
      <c r="P59" s="5">
        <v>0</v>
      </c>
      <c r="Q59" s="5">
        <v>10182</v>
      </c>
      <c r="R59" s="5">
        <v>3314</v>
      </c>
      <c r="S59" s="5">
        <v>13257</v>
      </c>
      <c r="T59" s="5">
        <v>3655</v>
      </c>
      <c r="U59" s="5">
        <v>8813</v>
      </c>
      <c r="V59" s="5">
        <v>2597</v>
      </c>
      <c r="W59" s="5">
        <v>33068</v>
      </c>
      <c r="X59" s="5">
        <v>225</v>
      </c>
      <c r="Y59" s="5">
        <v>5804</v>
      </c>
      <c r="Z59" s="5">
        <v>3070</v>
      </c>
      <c r="AA59" s="5">
        <v>1578</v>
      </c>
      <c r="AB59" s="36">
        <f>SUM($F$59:$AA$59)</f>
        <v>401149</v>
      </c>
    </row>
    <row r="60" spans="1:28" ht="9.75" customHeight="1">
      <c r="A60" s="116"/>
      <c r="B60" s="89"/>
      <c r="C60" s="89"/>
      <c r="D60" s="54"/>
      <c r="E60" s="23" t="s">
        <v>202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36">
        <f>SUM($F$60:$AA$60)</f>
        <v>0</v>
      </c>
    </row>
    <row r="61" spans="1:28" ht="9.75" customHeight="1">
      <c r="A61" s="43" t="s">
        <v>211</v>
      </c>
      <c r="B61" s="93"/>
      <c r="C61" s="93"/>
      <c r="D61" s="93"/>
      <c r="E61" s="94"/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36">
        <f>SUM($F$61:$AA$61)</f>
        <v>0</v>
      </c>
    </row>
    <row r="62" spans="1:28" ht="9.75" customHeight="1">
      <c r="A62" s="98" t="s">
        <v>151</v>
      </c>
      <c r="B62" s="99"/>
      <c r="C62" s="99" t="s">
        <v>123</v>
      </c>
      <c r="D62" s="101" t="s">
        <v>203</v>
      </c>
      <c r="E62" s="102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7000</v>
      </c>
      <c r="T62" s="30">
        <v>0</v>
      </c>
      <c r="U62" s="30">
        <v>171300</v>
      </c>
      <c r="V62" s="30">
        <v>0</v>
      </c>
      <c r="W62" s="30">
        <v>43000</v>
      </c>
      <c r="X62" s="30">
        <v>0</v>
      </c>
      <c r="Y62" s="30">
        <v>0</v>
      </c>
      <c r="Z62" s="30">
        <v>0</v>
      </c>
      <c r="AA62" s="30">
        <v>0</v>
      </c>
      <c r="AB62" s="40">
        <f>SUM($F$62:$AA$62)</f>
        <v>221300</v>
      </c>
    </row>
    <row r="63" spans="1:28" ht="9.75" customHeight="1">
      <c r="A63" s="100"/>
      <c r="B63" s="56"/>
      <c r="C63" s="56"/>
      <c r="D63" s="55" t="s">
        <v>204</v>
      </c>
      <c r="E63" s="103"/>
      <c r="F63" s="5">
        <v>0</v>
      </c>
      <c r="G63" s="5">
        <v>0</v>
      </c>
      <c r="H63" s="5">
        <v>0</v>
      </c>
      <c r="I63" s="5">
        <v>0</v>
      </c>
      <c r="J63" s="5">
        <v>21600</v>
      </c>
      <c r="K63" s="5">
        <v>44300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44500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36">
        <f>SUM($F$63:$AA$63)</f>
        <v>110400</v>
      </c>
    </row>
    <row r="64" spans="1:28" ht="9.75" customHeight="1">
      <c r="A64" s="100"/>
      <c r="B64" s="56"/>
      <c r="C64" s="56"/>
      <c r="D64" s="55" t="s">
        <v>18</v>
      </c>
      <c r="E64" s="103"/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36">
        <f>SUM($F$64:$AA$64)</f>
        <v>0</v>
      </c>
    </row>
    <row r="65" spans="1:28" ht="9.75" customHeight="1">
      <c r="A65" s="100"/>
      <c r="B65" s="56"/>
      <c r="C65" s="55" t="s">
        <v>17</v>
      </c>
      <c r="D65" s="55"/>
      <c r="E65" s="103"/>
      <c r="F65" s="5">
        <v>0</v>
      </c>
      <c r="G65" s="5">
        <v>45000</v>
      </c>
      <c r="H65" s="5">
        <v>0</v>
      </c>
      <c r="I65" s="5">
        <v>0</v>
      </c>
      <c r="J65" s="5">
        <v>19500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63883</v>
      </c>
      <c r="T65" s="5">
        <v>0</v>
      </c>
      <c r="U65" s="5">
        <v>146499</v>
      </c>
      <c r="V65" s="5">
        <v>0</v>
      </c>
      <c r="W65" s="5">
        <v>28611</v>
      </c>
      <c r="X65" s="5">
        <v>0</v>
      </c>
      <c r="Y65" s="5">
        <v>0</v>
      </c>
      <c r="Z65" s="5">
        <v>0</v>
      </c>
      <c r="AA65" s="5">
        <v>0</v>
      </c>
      <c r="AB65" s="36">
        <f>SUM($F$65:$AA$65)</f>
        <v>303493</v>
      </c>
    </row>
    <row r="66" spans="1:28" ht="9.75" customHeight="1">
      <c r="A66" s="100"/>
      <c r="B66" s="56"/>
      <c r="C66" s="55" t="s">
        <v>110</v>
      </c>
      <c r="D66" s="55"/>
      <c r="E66" s="103"/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47500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1112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36">
        <f>SUM($F$66:$AA$66)</f>
        <v>48612</v>
      </c>
    </row>
    <row r="67" spans="1:28" ht="9.75" customHeight="1">
      <c r="A67" s="100"/>
      <c r="B67" s="56"/>
      <c r="C67" s="55" t="s">
        <v>128</v>
      </c>
      <c r="D67" s="55"/>
      <c r="E67" s="103"/>
      <c r="F67" s="5">
        <v>0</v>
      </c>
      <c r="G67" s="5">
        <v>61939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7018</v>
      </c>
      <c r="N67" s="5">
        <v>1750</v>
      </c>
      <c r="O67" s="5">
        <v>0</v>
      </c>
      <c r="P67" s="5">
        <v>231</v>
      </c>
      <c r="Q67" s="5">
        <v>0</v>
      </c>
      <c r="R67" s="5">
        <v>0</v>
      </c>
      <c r="S67" s="5">
        <v>140909</v>
      </c>
      <c r="T67" s="5">
        <v>0</v>
      </c>
      <c r="U67" s="5">
        <v>18500</v>
      </c>
      <c r="V67" s="5">
        <v>1524</v>
      </c>
      <c r="W67" s="5">
        <v>4000</v>
      </c>
      <c r="X67" s="5">
        <v>0</v>
      </c>
      <c r="Y67" s="5">
        <v>0</v>
      </c>
      <c r="Z67" s="5">
        <v>631</v>
      </c>
      <c r="AA67" s="5">
        <v>0</v>
      </c>
      <c r="AB67" s="36">
        <f>SUM($F$67:$AA$67)</f>
        <v>236502</v>
      </c>
    </row>
    <row r="68" spans="1:28" ht="9.75" customHeight="1">
      <c r="A68" s="100"/>
      <c r="B68" s="56"/>
      <c r="C68" s="55" t="s">
        <v>111</v>
      </c>
      <c r="D68" s="55"/>
      <c r="E68" s="103"/>
      <c r="F68" s="5">
        <v>0</v>
      </c>
      <c r="G68" s="5">
        <v>0</v>
      </c>
      <c r="H68" s="5">
        <v>0</v>
      </c>
      <c r="I68" s="5">
        <v>0</v>
      </c>
      <c r="J68" s="5">
        <v>14809</v>
      </c>
      <c r="K68" s="5">
        <v>5137</v>
      </c>
      <c r="L68" s="5">
        <v>15675</v>
      </c>
      <c r="M68" s="5">
        <v>23107</v>
      </c>
      <c r="N68" s="5">
        <v>9023</v>
      </c>
      <c r="O68" s="5">
        <v>0</v>
      </c>
      <c r="P68" s="5">
        <v>0</v>
      </c>
      <c r="Q68" s="5">
        <v>0</v>
      </c>
      <c r="R68" s="5">
        <v>0</v>
      </c>
      <c r="S68" s="5">
        <v>14502</v>
      </c>
      <c r="T68" s="5">
        <v>0</v>
      </c>
      <c r="U68" s="5">
        <v>40666</v>
      </c>
      <c r="V68" s="5">
        <v>0</v>
      </c>
      <c r="W68" s="5">
        <v>21422</v>
      </c>
      <c r="X68" s="5">
        <v>0</v>
      </c>
      <c r="Y68" s="5">
        <v>2779</v>
      </c>
      <c r="Z68" s="5">
        <v>0</v>
      </c>
      <c r="AA68" s="5">
        <v>0</v>
      </c>
      <c r="AB68" s="36">
        <f>SUM($F$68:$AA$68)</f>
        <v>147120</v>
      </c>
    </row>
    <row r="69" spans="1:28" ht="9.75" customHeight="1">
      <c r="A69" s="100"/>
      <c r="B69" s="56"/>
      <c r="C69" s="55" t="s">
        <v>18</v>
      </c>
      <c r="D69" s="55"/>
      <c r="E69" s="103"/>
      <c r="F69" s="5">
        <v>0</v>
      </c>
      <c r="G69" s="5">
        <v>16501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36">
        <f>SUM($F$69:$AA$69)</f>
        <v>16501</v>
      </c>
    </row>
    <row r="70" spans="1:28" ht="9.75" customHeight="1">
      <c r="A70" s="84" t="s">
        <v>205</v>
      </c>
      <c r="B70" s="85"/>
      <c r="C70" s="85"/>
      <c r="D70" s="85"/>
      <c r="E70" s="86"/>
      <c r="F70" s="5">
        <v>1258996</v>
      </c>
      <c r="G70" s="5">
        <v>2032092</v>
      </c>
      <c r="H70" s="5">
        <v>783022</v>
      </c>
      <c r="I70" s="5">
        <v>5853930</v>
      </c>
      <c r="J70" s="5">
        <v>647796</v>
      </c>
      <c r="K70" s="5">
        <v>682896</v>
      </c>
      <c r="L70" s="5">
        <v>5592191</v>
      </c>
      <c r="M70" s="5">
        <v>5326273</v>
      </c>
      <c r="N70" s="5">
        <v>1276872</v>
      </c>
      <c r="O70" s="5">
        <v>247864</v>
      </c>
      <c r="P70" s="5">
        <v>203971</v>
      </c>
      <c r="Q70" s="5">
        <v>696258</v>
      </c>
      <c r="R70" s="5">
        <v>219409</v>
      </c>
      <c r="S70" s="5">
        <v>597056</v>
      </c>
      <c r="T70" s="5">
        <v>537137</v>
      </c>
      <c r="U70" s="5">
        <v>2055840</v>
      </c>
      <c r="V70" s="5">
        <v>387569</v>
      </c>
      <c r="W70" s="5">
        <v>2122196</v>
      </c>
      <c r="X70" s="5">
        <v>85325</v>
      </c>
      <c r="Y70" s="5">
        <v>780355</v>
      </c>
      <c r="Z70" s="5">
        <v>455507</v>
      </c>
      <c r="AA70" s="5">
        <v>73716</v>
      </c>
      <c r="AB70" s="36">
        <f>SUM($F$70:$AA$70)</f>
        <v>31916271</v>
      </c>
    </row>
    <row r="71" spans="1:28" ht="9.75" customHeight="1">
      <c r="A71" s="43" t="s">
        <v>152</v>
      </c>
      <c r="B71" s="44"/>
      <c r="C71" s="44"/>
      <c r="D71" s="44"/>
      <c r="E71" s="45"/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4125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36">
        <f>SUM($F$71:$AA$71)</f>
        <v>4125</v>
      </c>
    </row>
    <row r="72" spans="1:28" ht="9.75" customHeight="1">
      <c r="A72" s="84" t="s">
        <v>111</v>
      </c>
      <c r="B72" s="85"/>
      <c r="C72" s="85"/>
      <c r="D72" s="85"/>
      <c r="E72" s="86"/>
      <c r="F72" s="5">
        <v>59777</v>
      </c>
      <c r="G72" s="5">
        <v>189638</v>
      </c>
      <c r="H72" s="5">
        <v>63252</v>
      </c>
      <c r="I72" s="5">
        <v>433457</v>
      </c>
      <c r="J72" s="5">
        <v>74224</v>
      </c>
      <c r="K72" s="5">
        <v>70000</v>
      </c>
      <c r="L72" s="5">
        <v>526544</v>
      </c>
      <c r="M72" s="5">
        <v>393393</v>
      </c>
      <c r="N72" s="5">
        <v>123047</v>
      </c>
      <c r="O72" s="5">
        <v>32167</v>
      </c>
      <c r="P72" s="5">
        <v>25000</v>
      </c>
      <c r="Q72" s="5">
        <v>63433</v>
      </c>
      <c r="R72" s="5">
        <v>18987</v>
      </c>
      <c r="S72" s="5">
        <v>51600</v>
      </c>
      <c r="T72" s="5">
        <v>41171</v>
      </c>
      <c r="U72" s="5">
        <v>185887</v>
      </c>
      <c r="V72" s="5">
        <v>22822</v>
      </c>
      <c r="W72" s="5">
        <v>183288</v>
      </c>
      <c r="X72" s="5">
        <v>12651</v>
      </c>
      <c r="Y72" s="5">
        <v>49594</v>
      </c>
      <c r="Z72" s="5">
        <v>39769</v>
      </c>
      <c r="AA72" s="5">
        <v>5958</v>
      </c>
      <c r="AB72" s="36">
        <f>SUM($F$72:$AA$72)</f>
        <v>2665659</v>
      </c>
    </row>
    <row r="73" spans="1:28" ht="9.75" customHeight="1">
      <c r="A73" s="27"/>
      <c r="B73" s="87" t="s">
        <v>153</v>
      </c>
      <c r="C73" s="85"/>
      <c r="D73" s="85"/>
      <c r="E73" s="86"/>
      <c r="F73" s="5">
        <v>32850</v>
      </c>
      <c r="G73" s="5">
        <v>122111</v>
      </c>
      <c r="H73" s="5">
        <v>63252</v>
      </c>
      <c r="I73" s="5">
        <v>248896</v>
      </c>
      <c r="J73" s="5">
        <v>41537</v>
      </c>
      <c r="K73" s="5">
        <v>58795</v>
      </c>
      <c r="L73" s="5">
        <v>430510</v>
      </c>
      <c r="M73" s="5">
        <v>389058</v>
      </c>
      <c r="N73" s="5">
        <v>123047</v>
      </c>
      <c r="O73" s="5">
        <v>32167</v>
      </c>
      <c r="P73" s="5">
        <v>25000</v>
      </c>
      <c r="Q73" s="5">
        <v>34760</v>
      </c>
      <c r="R73" s="5">
        <v>15502</v>
      </c>
      <c r="S73" s="5">
        <v>18642</v>
      </c>
      <c r="T73" s="5">
        <v>31206</v>
      </c>
      <c r="U73" s="5">
        <v>70820</v>
      </c>
      <c r="V73" s="5">
        <v>22822</v>
      </c>
      <c r="W73" s="5">
        <v>74274</v>
      </c>
      <c r="X73" s="5">
        <v>12651</v>
      </c>
      <c r="Y73" s="5">
        <v>32211</v>
      </c>
      <c r="Z73" s="5">
        <v>28109</v>
      </c>
      <c r="AA73" s="5">
        <v>5958</v>
      </c>
      <c r="AB73" s="36">
        <f>SUM($F$73:$AA$73)</f>
        <v>1914178</v>
      </c>
    </row>
    <row r="74" spans="1:28" ht="9.75" customHeight="1">
      <c r="A74" s="27"/>
      <c r="B74" s="20"/>
      <c r="C74" s="57" t="s">
        <v>154</v>
      </c>
      <c r="D74" s="44"/>
      <c r="E74" s="45"/>
      <c r="F74" s="5">
        <v>32850</v>
      </c>
      <c r="G74" s="5">
        <v>122111</v>
      </c>
      <c r="H74" s="5">
        <v>47442</v>
      </c>
      <c r="I74" s="5">
        <v>248471</v>
      </c>
      <c r="J74" s="5">
        <v>41066</v>
      </c>
      <c r="K74" s="5">
        <v>47737</v>
      </c>
      <c r="L74" s="5">
        <v>430510</v>
      </c>
      <c r="M74" s="5">
        <v>300513</v>
      </c>
      <c r="N74" s="5">
        <v>96123</v>
      </c>
      <c r="O74" s="5">
        <v>14558</v>
      </c>
      <c r="P74" s="5">
        <v>12835</v>
      </c>
      <c r="Q74" s="5">
        <v>470</v>
      </c>
      <c r="R74" s="5">
        <v>15502</v>
      </c>
      <c r="S74" s="5">
        <v>18642</v>
      </c>
      <c r="T74" s="5">
        <v>26241</v>
      </c>
      <c r="U74" s="5">
        <v>70820</v>
      </c>
      <c r="V74" s="5">
        <v>22822</v>
      </c>
      <c r="W74" s="5">
        <v>74274</v>
      </c>
      <c r="X74" s="5">
        <v>5370</v>
      </c>
      <c r="Y74" s="5">
        <v>32211</v>
      </c>
      <c r="Z74" s="5">
        <v>28109</v>
      </c>
      <c r="AA74" s="5">
        <v>4812</v>
      </c>
      <c r="AB74" s="36">
        <f>SUM($F$74:$AA$74)</f>
        <v>1693489</v>
      </c>
    </row>
    <row r="75" spans="1:28" ht="9.75" customHeight="1">
      <c r="A75" s="27"/>
      <c r="B75" s="22"/>
      <c r="C75" s="57" t="s">
        <v>155</v>
      </c>
      <c r="D75" s="44"/>
      <c r="E75" s="45"/>
      <c r="F75" s="5">
        <v>0</v>
      </c>
      <c r="G75" s="5">
        <v>0</v>
      </c>
      <c r="H75" s="5">
        <v>15810</v>
      </c>
      <c r="I75" s="5">
        <v>425</v>
      </c>
      <c r="J75" s="5">
        <v>471</v>
      </c>
      <c r="K75" s="5">
        <v>11058</v>
      </c>
      <c r="L75" s="5">
        <v>0</v>
      </c>
      <c r="M75" s="5">
        <v>88545</v>
      </c>
      <c r="N75" s="5">
        <v>26924</v>
      </c>
      <c r="O75" s="5">
        <v>17609</v>
      </c>
      <c r="P75" s="5">
        <v>12165</v>
      </c>
      <c r="Q75" s="5">
        <v>34290</v>
      </c>
      <c r="R75" s="5">
        <v>0</v>
      </c>
      <c r="S75" s="5">
        <v>0</v>
      </c>
      <c r="T75" s="5">
        <v>4965</v>
      </c>
      <c r="U75" s="5">
        <v>0</v>
      </c>
      <c r="V75" s="5">
        <v>0</v>
      </c>
      <c r="W75" s="5">
        <v>0</v>
      </c>
      <c r="X75" s="5">
        <v>7281</v>
      </c>
      <c r="Y75" s="5">
        <v>0</v>
      </c>
      <c r="Z75" s="5">
        <v>0</v>
      </c>
      <c r="AA75" s="5">
        <v>1146</v>
      </c>
      <c r="AB75" s="36">
        <f>SUM($F$75:$AA$75)</f>
        <v>220689</v>
      </c>
    </row>
    <row r="76" spans="1:28" ht="9.75" customHeight="1">
      <c r="A76" s="27"/>
      <c r="B76" s="87" t="s">
        <v>156</v>
      </c>
      <c r="C76" s="85"/>
      <c r="D76" s="85"/>
      <c r="E76" s="86"/>
      <c r="F76" s="5">
        <v>26927</v>
      </c>
      <c r="G76" s="5">
        <v>67527</v>
      </c>
      <c r="H76" s="5">
        <v>0</v>
      </c>
      <c r="I76" s="5">
        <v>184561</v>
      </c>
      <c r="J76" s="5">
        <v>32687</v>
      </c>
      <c r="K76" s="5">
        <v>11205</v>
      </c>
      <c r="L76" s="5">
        <v>96034</v>
      </c>
      <c r="M76" s="5">
        <v>4335</v>
      </c>
      <c r="N76" s="5">
        <v>0</v>
      </c>
      <c r="O76" s="5">
        <v>0</v>
      </c>
      <c r="P76" s="5">
        <v>0</v>
      </c>
      <c r="Q76" s="5">
        <v>28673</v>
      </c>
      <c r="R76" s="5">
        <v>3485</v>
      </c>
      <c r="S76" s="5">
        <v>32958</v>
      </c>
      <c r="T76" s="5">
        <v>9965</v>
      </c>
      <c r="U76" s="5">
        <v>115067</v>
      </c>
      <c r="V76" s="5">
        <v>0</v>
      </c>
      <c r="W76" s="5">
        <v>109014</v>
      </c>
      <c r="X76" s="5">
        <v>0</v>
      </c>
      <c r="Y76" s="5">
        <v>17383</v>
      </c>
      <c r="Z76" s="5">
        <v>11660</v>
      </c>
      <c r="AA76" s="5">
        <v>0</v>
      </c>
      <c r="AB76" s="36">
        <f>SUM($F$76:$AA$76)</f>
        <v>751481</v>
      </c>
    </row>
    <row r="77" spans="1:28" ht="9.75" customHeight="1">
      <c r="A77" s="27"/>
      <c r="B77" s="20"/>
      <c r="C77" s="57" t="s">
        <v>154</v>
      </c>
      <c r="D77" s="44"/>
      <c r="E77" s="45"/>
      <c r="F77" s="5">
        <v>17637</v>
      </c>
      <c r="G77" s="5">
        <v>25004</v>
      </c>
      <c r="H77" s="5">
        <v>0</v>
      </c>
      <c r="I77" s="5">
        <v>98366</v>
      </c>
      <c r="J77" s="5">
        <v>0</v>
      </c>
      <c r="K77" s="5">
        <v>1167</v>
      </c>
      <c r="L77" s="5">
        <v>22848</v>
      </c>
      <c r="M77" s="5">
        <v>4335</v>
      </c>
      <c r="N77" s="5">
        <v>0</v>
      </c>
      <c r="O77" s="5">
        <v>0</v>
      </c>
      <c r="P77" s="5">
        <v>0</v>
      </c>
      <c r="Q77" s="5">
        <v>774</v>
      </c>
      <c r="R77" s="5">
        <v>0</v>
      </c>
      <c r="S77" s="5">
        <v>0</v>
      </c>
      <c r="T77" s="5">
        <v>0</v>
      </c>
      <c r="U77" s="5">
        <v>35090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36">
        <f>SUM($F$77:$AA$77)</f>
        <v>205221</v>
      </c>
    </row>
    <row r="78" spans="1:28" ht="9.75" customHeight="1">
      <c r="A78" s="38"/>
      <c r="B78" s="29"/>
      <c r="C78" s="95" t="s">
        <v>155</v>
      </c>
      <c r="D78" s="96"/>
      <c r="E78" s="97"/>
      <c r="F78" s="28">
        <v>9290</v>
      </c>
      <c r="G78" s="28">
        <v>42523</v>
      </c>
      <c r="H78" s="28">
        <v>0</v>
      </c>
      <c r="I78" s="28">
        <v>86195</v>
      </c>
      <c r="J78" s="28">
        <v>32687</v>
      </c>
      <c r="K78" s="28">
        <v>10038</v>
      </c>
      <c r="L78" s="28">
        <v>73186</v>
      </c>
      <c r="M78" s="28">
        <v>0</v>
      </c>
      <c r="N78" s="28">
        <v>0</v>
      </c>
      <c r="O78" s="28">
        <v>0</v>
      </c>
      <c r="P78" s="28">
        <v>0</v>
      </c>
      <c r="Q78" s="28">
        <v>27899</v>
      </c>
      <c r="R78" s="28">
        <v>3485</v>
      </c>
      <c r="S78" s="28">
        <v>32958</v>
      </c>
      <c r="T78" s="28">
        <v>9965</v>
      </c>
      <c r="U78" s="28">
        <v>79977</v>
      </c>
      <c r="V78" s="28">
        <v>0</v>
      </c>
      <c r="W78" s="28">
        <v>109014</v>
      </c>
      <c r="X78" s="28">
        <v>0</v>
      </c>
      <c r="Y78" s="28">
        <v>17383</v>
      </c>
      <c r="Z78" s="28">
        <v>11660</v>
      </c>
      <c r="AA78" s="28">
        <v>0</v>
      </c>
      <c r="AB78" s="37">
        <f>SUM($F$78:$AA$78)</f>
        <v>546260</v>
      </c>
    </row>
  </sheetData>
  <sheetProtection/>
  <mergeCells count="78">
    <mergeCell ref="D37:E37"/>
    <mergeCell ref="C39:E39"/>
    <mergeCell ref="D40:E40"/>
    <mergeCell ref="B57:E57"/>
    <mergeCell ref="A48:E48"/>
    <mergeCell ref="B49:E49"/>
    <mergeCell ref="A46:E46"/>
    <mergeCell ref="A47:E47"/>
    <mergeCell ref="A58:E58"/>
    <mergeCell ref="A59:D60"/>
    <mergeCell ref="A51:E51"/>
    <mergeCell ref="A52:E52"/>
    <mergeCell ref="A53:E53"/>
    <mergeCell ref="A54:E54"/>
    <mergeCell ref="B55:E55"/>
    <mergeCell ref="B56:E56"/>
    <mergeCell ref="C31:E31"/>
    <mergeCell ref="C32:E32"/>
    <mergeCell ref="C33:E33"/>
    <mergeCell ref="C34:E34"/>
    <mergeCell ref="B35:E35"/>
    <mergeCell ref="C36:E36"/>
    <mergeCell ref="A3:A24"/>
    <mergeCell ref="B3:E3"/>
    <mergeCell ref="C4:E4"/>
    <mergeCell ref="A25:A45"/>
    <mergeCell ref="B25:E25"/>
    <mergeCell ref="C26:E26"/>
    <mergeCell ref="D27:E27"/>
    <mergeCell ref="C28:E28"/>
    <mergeCell ref="C29:E29"/>
    <mergeCell ref="C30:E30"/>
    <mergeCell ref="A1:E2"/>
    <mergeCell ref="B24:E24"/>
    <mergeCell ref="D11:E11"/>
    <mergeCell ref="D12:E12"/>
    <mergeCell ref="D13:E13"/>
    <mergeCell ref="B14:E14"/>
    <mergeCell ref="C15:E15"/>
    <mergeCell ref="D16:E16"/>
    <mergeCell ref="D17:E17"/>
    <mergeCell ref="D18:E18"/>
    <mergeCell ref="D5:E5"/>
    <mergeCell ref="D6:E6"/>
    <mergeCell ref="D7:E7"/>
    <mergeCell ref="D8:E8"/>
    <mergeCell ref="C9:E9"/>
    <mergeCell ref="C19:E19"/>
    <mergeCell ref="D20:E20"/>
    <mergeCell ref="D23:E23"/>
    <mergeCell ref="D10:E10"/>
    <mergeCell ref="D38:E38"/>
    <mergeCell ref="A50:E50"/>
    <mergeCell ref="D41:E41"/>
    <mergeCell ref="C42:E42"/>
    <mergeCell ref="C43:E43"/>
    <mergeCell ref="C44:E44"/>
    <mergeCell ref="B45:E45"/>
    <mergeCell ref="A62:B69"/>
    <mergeCell ref="C62:C64"/>
    <mergeCell ref="D62:E62"/>
    <mergeCell ref="D63:E63"/>
    <mergeCell ref="D64:E64"/>
    <mergeCell ref="C65:E65"/>
    <mergeCell ref="C66:E66"/>
    <mergeCell ref="C67:E67"/>
    <mergeCell ref="C68:E68"/>
    <mergeCell ref="C69:E69"/>
    <mergeCell ref="A61:E61"/>
    <mergeCell ref="C75:E75"/>
    <mergeCell ref="B76:E76"/>
    <mergeCell ref="C77:E77"/>
    <mergeCell ref="C78:E78"/>
    <mergeCell ref="A70:E70"/>
    <mergeCell ref="A71:E71"/>
    <mergeCell ref="A72:E72"/>
    <mergeCell ref="B73:E73"/>
    <mergeCell ref="C74:E74"/>
  </mergeCells>
  <conditionalFormatting sqref="F3:AA78">
    <cfRule type="cellIs" priority="24" dxfId="2" operator="equal" stopIfTrue="1">
      <formula>0</formula>
    </cfRule>
  </conditionalFormatting>
  <printOptions/>
  <pageMargins left="0.7874015748031497" right="0.7874015748031497" top="1.062992125984252" bottom="0.5905511811023623" header="0.5118110236220472" footer="0.5118110236220472"/>
  <pageSetup firstPageNumber="191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（１）下水道事業（農集）&amp;R&amp;"ＭＳ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2014-01-31T04:32:29Z</cp:lastPrinted>
  <dcterms:created xsi:type="dcterms:W3CDTF">2012-11-07T00:04:46Z</dcterms:created>
  <dcterms:modified xsi:type="dcterms:W3CDTF">2014-02-03T05:46:16Z</dcterms:modified>
  <cp:category/>
  <cp:version/>
  <cp:contentType/>
  <cp:contentStatus/>
</cp:coreProperties>
</file>