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0" windowWidth="10035" windowHeight="8730" activeTab="0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施設及び業務の概況'!$A:$E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<sst xmlns="http://schemas.openxmlformats.org/spreadsheetml/2006/main" count="282" uniqueCount="179">
  <si>
    <t>建設事業開始年月日</t>
  </si>
  <si>
    <t>供用開始年月日</t>
  </si>
  <si>
    <t>特別会計設置年月日</t>
  </si>
  <si>
    <t>普及状況</t>
  </si>
  <si>
    <t>行政区域内人口(A)(人)</t>
  </si>
  <si>
    <t>市街地人口(人)</t>
  </si>
  <si>
    <t>全体計画人口(人)</t>
  </si>
  <si>
    <t>現在排水区域内人口(人)</t>
  </si>
  <si>
    <t>現在処理区域内人口(B)(人)</t>
  </si>
  <si>
    <t>現在水洗便所設置済人口(C)(人)</t>
  </si>
  <si>
    <t>普及率 (B/A)×100(%)</t>
  </si>
  <si>
    <t>水洗化率 (C/B)×100(%)</t>
  </si>
  <si>
    <t>行政区域面積(ha)</t>
  </si>
  <si>
    <t>市街地面積(ha)</t>
  </si>
  <si>
    <t>全体計画面積(ha)</t>
  </si>
  <si>
    <t>現在排水区域面積(ha)</t>
  </si>
  <si>
    <t>現在処理区域面積(ha)</t>
  </si>
  <si>
    <t>国庫補助金</t>
  </si>
  <si>
    <t>その他</t>
  </si>
  <si>
    <t>下水管布設延長(km)</t>
  </si>
  <si>
    <t>種別</t>
  </si>
  <si>
    <t>汚水管</t>
  </si>
  <si>
    <t>雨水管</t>
  </si>
  <si>
    <t>合流管</t>
  </si>
  <si>
    <t>未供用</t>
  </si>
  <si>
    <t>処理状況</t>
  </si>
  <si>
    <t>終末処理場数</t>
  </si>
  <si>
    <t>計画処理能力(㎥/日)</t>
  </si>
  <si>
    <t>現在処
理能力</t>
  </si>
  <si>
    <t>晴天時(㎥/日)</t>
  </si>
  <si>
    <t>雨天時(㎥/分)</t>
  </si>
  <si>
    <t>年間総処理水量(㎥)</t>
  </si>
  <si>
    <t>汚水処理水量</t>
  </si>
  <si>
    <t>雨水処理水量</t>
  </si>
  <si>
    <t>年間有収水量(㎥)</t>
  </si>
  <si>
    <t>ポンプ場数</t>
  </si>
  <si>
    <t>排水
能力</t>
  </si>
  <si>
    <t>職員数</t>
  </si>
  <si>
    <t>損益勘定所属職員(人)</t>
  </si>
  <si>
    <t>資本勘定所属職員(人)</t>
  </si>
  <si>
    <t>計</t>
  </si>
  <si>
    <t>合流管比率</t>
  </si>
  <si>
    <t>H01.01.20</t>
  </si>
  <si>
    <t>H04.04.01</t>
  </si>
  <si>
    <t>H01.03.27</t>
  </si>
  <si>
    <t>H06.08.05</t>
  </si>
  <si>
    <t/>
  </si>
  <si>
    <t>春日部市</t>
  </si>
  <si>
    <t>H01.02.14</t>
  </si>
  <si>
    <t>H03.03.31</t>
  </si>
  <si>
    <t>S51.04.01</t>
  </si>
  <si>
    <t>新座市</t>
  </si>
  <si>
    <t>H06.11.16</t>
  </si>
  <si>
    <t>H09.03.28</t>
  </si>
  <si>
    <t>S46.04.01</t>
  </si>
  <si>
    <t>蓮田市</t>
  </si>
  <si>
    <t>H06.05.02</t>
  </si>
  <si>
    <t>H09.02.01</t>
  </si>
  <si>
    <t>H17.10.01</t>
  </si>
  <si>
    <t>ふじみ野市</t>
  </si>
  <si>
    <t>H01.04.01</t>
  </si>
  <si>
    <t>H03.04.01</t>
  </si>
  <si>
    <t>S52.04.01</t>
  </si>
  <si>
    <t>H10.04.01</t>
  </si>
  <si>
    <t>H11.06.01</t>
  </si>
  <si>
    <t>吉見町</t>
  </si>
  <si>
    <t>H12.11.08</t>
  </si>
  <si>
    <t>H19.03.28</t>
  </si>
  <si>
    <t>S63.03.11</t>
  </si>
  <si>
    <t>H14.01.30</t>
  </si>
  <si>
    <t>H18.04.10</t>
  </si>
  <si>
    <t>H13.04.01</t>
  </si>
  <si>
    <t>H15.08.08</t>
  </si>
  <si>
    <t>H22.04.01</t>
  </si>
  <si>
    <t>H07.04.01</t>
  </si>
  <si>
    <t>上里町</t>
  </si>
  <si>
    <t>H09.03.01</t>
  </si>
  <si>
    <t>S56.06.23</t>
  </si>
  <si>
    <t>杉戸町</t>
  </si>
  <si>
    <t>収益的収支</t>
  </si>
  <si>
    <t>総収益 (B)+(C) (A)</t>
  </si>
  <si>
    <t>営業収益 (B)</t>
  </si>
  <si>
    <t>下水道使用料</t>
  </si>
  <si>
    <t>雨水処理負担金</t>
  </si>
  <si>
    <t>受託工事収益</t>
  </si>
  <si>
    <t>営業外収益 (C)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</si>
  <si>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</si>
  <si>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</si>
  <si>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</si>
  <si>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</si>
  <si>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</si>
  <si>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</si>
  <si>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</si>
  <si>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</si>
  <si>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</si>
  <si>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</si>
  <si>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</si>
  <si>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</si>
  <si>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</si>
  <si>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うち資本費平準化債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</si>
  <si>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</si>
  <si>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</si>
  <si>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</si>
  <si>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</si>
  <si>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</si>
  <si>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</si>
  <si>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</si>
  <si>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</si>
  <si>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建設改良のための地方債償還金</t>
  </si>
  <si>
    <t>資本費平準化債償還金</t>
  </si>
  <si>
    <t>長期借入金返還金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</si>
  <si>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</si>
  <si>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</si>
  <si>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</si>
  <si>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</si>
  <si>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</si>
  <si>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</si>
  <si>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</si>
  <si>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</si>
  <si>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</si>
  <si>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</si>
  <si>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</si>
  <si>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</si>
  <si>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</si>
  <si>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</si>
  <si>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</si>
  <si>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飯能市</t>
  </si>
  <si>
    <t>建設改良費の
財源内訳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</si>
  <si>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</si>
  <si>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</si>
  <si>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</si>
  <si>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</si>
  <si>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</si>
  <si>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徴収
方法</t>
  </si>
  <si>
    <t>集金制</t>
  </si>
  <si>
    <t>納付制</t>
  </si>
  <si>
    <t>口座振替制</t>
  </si>
  <si>
    <t>現行使用料施行年月日</t>
  </si>
  <si>
    <t>現行使用料</t>
  </si>
  <si>
    <t>家庭用</t>
  </si>
  <si>
    <t>20㎥/月（円）</t>
  </si>
  <si>
    <t>業務用</t>
  </si>
  <si>
    <t>100㎥/月（円）</t>
  </si>
  <si>
    <t>500㎥/月（円）</t>
  </si>
  <si>
    <t>1,000㎥/月（円）</t>
  </si>
  <si>
    <t>5,000㎥/月（円）</t>
  </si>
  <si>
    <t>10,000㎥/月（円）</t>
  </si>
  <si>
    <t>経費回収率 A/B×100(%)</t>
  </si>
  <si>
    <t>逆ざや(円/㎥)</t>
  </si>
  <si>
    <t>○</t>
  </si>
  <si>
    <t>H23.04.01</t>
  </si>
  <si>
    <t>H21.07.01</t>
  </si>
  <si>
    <t>H21.04.01</t>
  </si>
  <si>
    <t>H03.10.01</t>
  </si>
  <si>
    <t>H17.04.01</t>
  </si>
  <si>
    <t>H18.04.01</t>
  </si>
  <si>
    <t>H22.05.01</t>
  </si>
  <si>
    <t>H21.06.12</t>
  </si>
  <si>
    <t>H05.07.01</t>
  </si>
  <si>
    <t>三芳町</t>
  </si>
  <si>
    <t>横瀬町</t>
  </si>
  <si>
    <t>神川町</t>
  </si>
  <si>
    <t>計</t>
  </si>
  <si>
    <t>特環</t>
  </si>
  <si>
    <t>赤字(▲)</t>
  </si>
  <si>
    <t>財政融資資金</t>
  </si>
  <si>
    <t>地方公共団体金融機構</t>
  </si>
  <si>
    <t>地方債現在高</t>
  </si>
  <si>
    <t>コンビニエンスストア</t>
  </si>
  <si>
    <t>クレジットカード</t>
  </si>
  <si>
    <t>その他借入金利息</t>
  </si>
  <si>
    <t>下水道使用料</t>
  </si>
  <si>
    <t>　　　　　　　　　　　　　　団体名
　区分</t>
  </si>
  <si>
    <t>繰上充用金</t>
  </si>
  <si>
    <t>処理区域内人口密度</t>
  </si>
  <si>
    <t>使用料収入 (千円)</t>
  </si>
  <si>
    <t>汚水処理費 (千円)</t>
  </si>
  <si>
    <t>使用料単価(円/㎥) A</t>
  </si>
  <si>
    <t>処理原価(円/㎥) B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</si>
</sst>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.0_ ;&quot;△ &quot;#,##0.0_ "/>
    <numFmt numFmtId="178" formatCode="#,##0.000_);[Red]\(#,##0.000\)"/>
    <numFmt numFmtId="179" formatCode="#,##0_ ;&quot;▲ &quot;#,##0_ "/>
    <numFmt numFmtId="180" formatCode="#,##0.0_ ;&quot;▲ &quot;#,##0.0_ "/>
    <numFmt numFmtId="181" formatCode="#,##0.0;&quot;△ &quot;#,##0.0"/>
  </numFmts>
  <fonts count="3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/>
      <right/>
      <top/>
      <bottom style="hair"/>
    </border>
    <border>
      <left style="thin"/>
      <right style="thin"/>
      <top style="hair"/>
      <bottom style="thin"/>
    </border>
    <border>
      <left style="hair"/>
      <right/>
      <top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thin"/>
      <top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thin"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2" xfId="48" applyNumberFormat="1" applyFont="1" applyFill="1" applyBorder="1" applyAlignment="1">
      <alignment horizontal="center" vertical="center"/>
    </xf>
    <xf numFmtId="176" fontId="4" fillId="0" borderId="13" xfId="48" applyNumberFormat="1" applyFont="1" applyFill="1" applyBorder="1" applyAlignment="1">
      <alignment horizontal="center" vertical="center"/>
    </xf>
    <xf numFmtId="176" fontId="4" fillId="0" borderId="13" xfId="48" applyNumberFormat="1" applyFont="1" applyFill="1" applyBorder="1" applyAlignment="1">
      <alignment horizontal="right" vertical="center"/>
    </xf>
    <xf numFmtId="177" fontId="4" fillId="0" borderId="13" xfId="48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8" fontId="4" fillId="0" borderId="13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20" xfId="48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3" xfId="48" applyNumberFormat="1" applyFont="1" applyFill="1" applyBorder="1" applyAlignment="1">
      <alignment horizontal="right" vertical="center"/>
    </xf>
    <xf numFmtId="179" fontId="4" fillId="0" borderId="0" xfId="0" applyNumberFormat="1" applyFont="1" applyAlignment="1">
      <alignment vertical="center"/>
    </xf>
    <xf numFmtId="179" fontId="4" fillId="0" borderId="13" xfId="48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177" fontId="4" fillId="0" borderId="20" xfId="48" applyNumberFormat="1" applyFont="1" applyFill="1" applyBorder="1" applyAlignment="1">
      <alignment horizontal="right" vertical="center"/>
    </xf>
    <xf numFmtId="179" fontId="4" fillId="0" borderId="20" xfId="48" applyNumberFormat="1" applyFont="1" applyFill="1" applyBorder="1" applyAlignment="1">
      <alignment horizontal="right" vertical="center"/>
    </xf>
    <xf numFmtId="176" fontId="4" fillId="0" borderId="22" xfId="48" applyNumberFormat="1" applyFont="1" applyFill="1" applyBorder="1" applyAlignment="1">
      <alignment horizontal="right" vertical="center"/>
    </xf>
    <xf numFmtId="40" fontId="4" fillId="0" borderId="13" xfId="48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 textRotation="255"/>
    </xf>
    <xf numFmtId="0" fontId="4" fillId="0" borderId="36" xfId="0" applyFont="1" applyBorder="1" applyAlignment="1">
      <alignment vertical="center" textRotation="255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vertical="center" textRotation="255"/>
    </xf>
    <xf numFmtId="0" fontId="4" fillId="0" borderId="32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textRotation="255"/>
    </xf>
    <xf numFmtId="0" fontId="4" fillId="0" borderId="40" xfId="0" applyFont="1" applyBorder="1" applyAlignment="1">
      <alignment vertical="center" textRotation="255"/>
    </xf>
    <xf numFmtId="0" fontId="4" fillId="0" borderId="41" xfId="0" applyFont="1" applyBorder="1" applyAlignment="1">
      <alignment vertical="center" textRotation="255"/>
    </xf>
    <xf numFmtId="0" fontId="4" fillId="0" borderId="42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4" fillId="0" borderId="45" xfId="0" applyFont="1" applyFill="1" applyBorder="1" applyAlignment="1">
      <alignment vertical="center" wrapText="1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4" fillId="0" borderId="38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center" vertical="center" textRotation="255" wrapText="1"/>
    </xf>
    <xf numFmtId="0" fontId="4" fillId="0" borderId="41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Zeros="0" tabSelected="1" zoomScale="120" zoomScaleNormal="120" zoomScalePageLayoutView="0" workbookViewId="0" topLeftCell="A1">
      <pane xSplit="5" ySplit="3" topLeftCell="F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F4" sqref="F4"/>
    </sheetView>
  </sheetViews>
  <sheetFormatPr defaultColWidth="9.59765625" defaultRowHeight="9.75" customHeight="1"/>
  <cols>
    <col min="1" max="3" width="1.59765625" style="13" customWidth="1"/>
    <col min="4" max="4" width="2.59765625" style="13" customWidth="1"/>
    <col min="5" max="5" width="14.59765625" style="13" customWidth="1"/>
    <col min="6" max="6" width="9.59765625" style="13" customWidth="1"/>
    <col min="7" max="16384" width="9.59765625" style="13" customWidth="1"/>
  </cols>
  <sheetData>
    <row r="1" spans="1:17" ht="9.75" customHeight="1">
      <c r="A1" s="67" t="s">
        <v>172</v>
      </c>
      <c r="B1" s="68"/>
      <c r="C1" s="68"/>
      <c r="D1" s="68"/>
      <c r="E1" s="69"/>
      <c r="F1" s="1" t="s">
        <v>126</v>
      </c>
      <c r="G1" s="1" t="s">
        <v>47</v>
      </c>
      <c r="H1" s="1" t="s">
        <v>51</v>
      </c>
      <c r="I1" s="1" t="s">
        <v>55</v>
      </c>
      <c r="J1" s="1" t="s">
        <v>59</v>
      </c>
      <c r="K1" s="1" t="s">
        <v>159</v>
      </c>
      <c r="L1" s="1" t="s">
        <v>65</v>
      </c>
      <c r="M1" s="1" t="s">
        <v>160</v>
      </c>
      <c r="N1" s="1" t="s">
        <v>161</v>
      </c>
      <c r="O1" s="1" t="s">
        <v>75</v>
      </c>
      <c r="P1" s="1" t="s">
        <v>78</v>
      </c>
      <c r="Q1" s="1" t="s">
        <v>162</v>
      </c>
    </row>
    <row r="2" spans="1:17" ht="9.75" customHeight="1">
      <c r="A2" s="70"/>
      <c r="B2" s="71"/>
      <c r="C2" s="71"/>
      <c r="D2" s="71"/>
      <c r="E2" s="7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9.75" customHeight="1">
      <c r="A3" s="73"/>
      <c r="B3" s="74"/>
      <c r="C3" s="74"/>
      <c r="D3" s="74"/>
      <c r="E3" s="75"/>
      <c r="F3" s="2" t="s">
        <v>163</v>
      </c>
      <c r="G3" s="2" t="s">
        <v>163</v>
      </c>
      <c r="H3" s="2" t="s">
        <v>163</v>
      </c>
      <c r="I3" s="2" t="s">
        <v>163</v>
      </c>
      <c r="J3" s="2" t="s">
        <v>163</v>
      </c>
      <c r="K3" s="2" t="s">
        <v>163</v>
      </c>
      <c r="L3" s="2" t="s">
        <v>163</v>
      </c>
      <c r="M3" s="2" t="s">
        <v>163</v>
      </c>
      <c r="N3" s="2" t="s">
        <v>163</v>
      </c>
      <c r="O3" s="2" t="s">
        <v>163</v>
      </c>
      <c r="P3" s="2" t="s">
        <v>163</v>
      </c>
      <c r="Q3" s="2" t="s">
        <v>163</v>
      </c>
    </row>
    <row r="4" spans="1:17" ht="9.75" customHeight="1">
      <c r="A4" s="76" t="s">
        <v>0</v>
      </c>
      <c r="B4" s="77"/>
      <c r="C4" s="77"/>
      <c r="D4" s="77"/>
      <c r="E4" s="78"/>
      <c r="F4" s="3" t="s">
        <v>42</v>
      </c>
      <c r="G4" s="3" t="s">
        <v>45</v>
      </c>
      <c r="H4" s="3" t="s">
        <v>48</v>
      </c>
      <c r="I4" s="3" t="s">
        <v>52</v>
      </c>
      <c r="J4" s="3" t="s">
        <v>56</v>
      </c>
      <c r="K4" s="3" t="s">
        <v>60</v>
      </c>
      <c r="L4" s="3" t="s">
        <v>63</v>
      </c>
      <c r="M4" s="3" t="s">
        <v>66</v>
      </c>
      <c r="N4" s="3" t="s">
        <v>69</v>
      </c>
      <c r="O4" s="3" t="s">
        <v>72</v>
      </c>
      <c r="P4" s="3" t="s">
        <v>45</v>
      </c>
      <c r="Q4" s="3"/>
    </row>
    <row r="5" spans="1:17" ht="9.75" customHeight="1">
      <c r="A5" s="79" t="s">
        <v>1</v>
      </c>
      <c r="B5" s="80"/>
      <c r="C5" s="80"/>
      <c r="D5" s="80"/>
      <c r="E5" s="43"/>
      <c r="F5" s="4" t="s">
        <v>43</v>
      </c>
      <c r="G5" s="4" t="s">
        <v>46</v>
      </c>
      <c r="H5" s="4" t="s">
        <v>49</v>
      </c>
      <c r="I5" s="4" t="s">
        <v>53</v>
      </c>
      <c r="J5" s="4" t="s">
        <v>57</v>
      </c>
      <c r="K5" s="4" t="s">
        <v>61</v>
      </c>
      <c r="L5" s="4" t="s">
        <v>64</v>
      </c>
      <c r="M5" s="4" t="s">
        <v>67</v>
      </c>
      <c r="N5" s="4" t="s">
        <v>70</v>
      </c>
      <c r="O5" s="4" t="s">
        <v>73</v>
      </c>
      <c r="P5" s="4" t="s">
        <v>76</v>
      </c>
      <c r="Q5" s="4"/>
    </row>
    <row r="6" spans="1:17" ht="9.75" customHeight="1">
      <c r="A6" s="79" t="s">
        <v>2</v>
      </c>
      <c r="B6" s="80"/>
      <c r="C6" s="80"/>
      <c r="D6" s="80"/>
      <c r="E6" s="43"/>
      <c r="F6" s="4" t="s">
        <v>44</v>
      </c>
      <c r="G6" s="4" t="s">
        <v>46</v>
      </c>
      <c r="H6" s="4" t="s">
        <v>50</v>
      </c>
      <c r="I6" s="4" t="s">
        <v>54</v>
      </c>
      <c r="J6" s="4" t="s">
        <v>58</v>
      </c>
      <c r="K6" s="4" t="s">
        <v>62</v>
      </c>
      <c r="L6" s="4" t="s">
        <v>63</v>
      </c>
      <c r="M6" s="4" t="s">
        <v>68</v>
      </c>
      <c r="N6" s="4" t="s">
        <v>71</v>
      </c>
      <c r="O6" s="4" t="s">
        <v>74</v>
      </c>
      <c r="P6" s="4" t="s">
        <v>77</v>
      </c>
      <c r="Q6" s="4"/>
    </row>
    <row r="7" spans="1:17" ht="9.75" customHeight="1">
      <c r="A7" s="57" t="s">
        <v>3</v>
      </c>
      <c r="B7" s="81" t="s">
        <v>4</v>
      </c>
      <c r="C7" s="80"/>
      <c r="D7" s="42"/>
      <c r="E7" s="43"/>
      <c r="F7" s="5">
        <v>81619</v>
      </c>
      <c r="G7" s="5">
        <v>0</v>
      </c>
      <c r="H7" s="5">
        <v>162036</v>
      </c>
      <c r="I7" s="5">
        <v>63321</v>
      </c>
      <c r="J7" s="5">
        <v>109112</v>
      </c>
      <c r="K7" s="5">
        <v>38318</v>
      </c>
      <c r="L7" s="5">
        <v>20922</v>
      </c>
      <c r="M7" s="5">
        <v>8927</v>
      </c>
      <c r="N7" s="5">
        <v>14348</v>
      </c>
      <c r="O7" s="5">
        <v>31700</v>
      </c>
      <c r="P7" s="5">
        <v>46825</v>
      </c>
      <c r="Q7" s="5">
        <f>SUM($F$7:$P$7)</f>
        <v>577128</v>
      </c>
    </row>
    <row r="8" spans="1:17" ht="9.75" customHeight="1">
      <c r="A8" s="52"/>
      <c r="B8" s="44" t="s">
        <v>5</v>
      </c>
      <c r="C8" s="42"/>
      <c r="D8" s="42"/>
      <c r="E8" s="43"/>
      <c r="F8" s="5">
        <v>52652</v>
      </c>
      <c r="G8" s="5">
        <v>0</v>
      </c>
      <c r="H8" s="5">
        <v>148558</v>
      </c>
      <c r="I8" s="5">
        <v>39847</v>
      </c>
      <c r="J8" s="5">
        <v>95230</v>
      </c>
      <c r="K8" s="5">
        <v>29929</v>
      </c>
      <c r="L8" s="5">
        <v>3773</v>
      </c>
      <c r="M8" s="5">
        <v>1855</v>
      </c>
      <c r="N8" s="5">
        <v>0</v>
      </c>
      <c r="O8" s="5">
        <v>0</v>
      </c>
      <c r="P8" s="5">
        <v>27373</v>
      </c>
      <c r="Q8" s="5">
        <f>SUM($F$8:$P$8)</f>
        <v>399217</v>
      </c>
    </row>
    <row r="9" spans="1:17" ht="9.75" customHeight="1">
      <c r="A9" s="52"/>
      <c r="B9" s="44" t="s">
        <v>6</v>
      </c>
      <c r="C9" s="42"/>
      <c r="D9" s="42"/>
      <c r="E9" s="43"/>
      <c r="F9" s="5">
        <v>894</v>
      </c>
      <c r="G9" s="5">
        <v>0</v>
      </c>
      <c r="H9" s="5">
        <v>3500</v>
      </c>
      <c r="I9" s="5">
        <v>2990</v>
      </c>
      <c r="J9" s="5">
        <v>104</v>
      </c>
      <c r="K9" s="5">
        <v>7390</v>
      </c>
      <c r="L9" s="5">
        <v>8490</v>
      </c>
      <c r="M9" s="5">
        <v>4096</v>
      </c>
      <c r="N9" s="5">
        <v>1800</v>
      </c>
      <c r="O9" s="5">
        <v>739</v>
      </c>
      <c r="P9" s="5">
        <v>4370</v>
      </c>
      <c r="Q9" s="5">
        <f>SUM($F$9:$P$9)</f>
        <v>34373</v>
      </c>
    </row>
    <row r="10" spans="1:17" ht="9.75" customHeight="1">
      <c r="A10" s="52"/>
      <c r="B10" s="44" t="s">
        <v>7</v>
      </c>
      <c r="C10" s="42"/>
      <c r="D10" s="42"/>
      <c r="E10" s="43"/>
      <c r="F10" s="5">
        <v>894</v>
      </c>
      <c r="G10" s="5">
        <v>0</v>
      </c>
      <c r="H10" s="5">
        <v>2738</v>
      </c>
      <c r="I10" s="5">
        <v>2715</v>
      </c>
      <c r="J10" s="5">
        <v>93</v>
      </c>
      <c r="K10" s="5">
        <v>5676</v>
      </c>
      <c r="L10" s="5">
        <v>1973</v>
      </c>
      <c r="M10" s="5">
        <v>2648</v>
      </c>
      <c r="N10" s="5">
        <v>1535</v>
      </c>
      <c r="O10" s="5">
        <v>895</v>
      </c>
      <c r="P10" s="5">
        <v>4333</v>
      </c>
      <c r="Q10" s="5">
        <f>SUM($F$10:$P$10)</f>
        <v>23500</v>
      </c>
    </row>
    <row r="11" spans="1:17" ht="9.75" customHeight="1">
      <c r="A11" s="52"/>
      <c r="B11" s="44" t="s">
        <v>8</v>
      </c>
      <c r="C11" s="42"/>
      <c r="D11" s="42"/>
      <c r="E11" s="43"/>
      <c r="F11" s="5">
        <v>894</v>
      </c>
      <c r="G11" s="5">
        <v>0</v>
      </c>
      <c r="H11" s="5">
        <v>2738</v>
      </c>
      <c r="I11" s="5">
        <v>2715</v>
      </c>
      <c r="J11" s="5">
        <v>93</v>
      </c>
      <c r="K11" s="5">
        <v>5676</v>
      </c>
      <c r="L11" s="5">
        <v>1973</v>
      </c>
      <c r="M11" s="5">
        <v>2648</v>
      </c>
      <c r="N11" s="5">
        <v>1527</v>
      </c>
      <c r="O11" s="5">
        <v>895</v>
      </c>
      <c r="P11" s="5">
        <v>4333</v>
      </c>
      <c r="Q11" s="5">
        <f>SUM($F$11:$P$11)</f>
        <v>23492</v>
      </c>
    </row>
    <row r="12" spans="1:17" ht="9.75" customHeight="1">
      <c r="A12" s="52"/>
      <c r="B12" s="44" t="s">
        <v>9</v>
      </c>
      <c r="C12" s="42"/>
      <c r="D12" s="42"/>
      <c r="E12" s="43"/>
      <c r="F12" s="5">
        <v>860</v>
      </c>
      <c r="G12" s="5">
        <v>0</v>
      </c>
      <c r="H12" s="5">
        <v>2561</v>
      </c>
      <c r="I12" s="5">
        <v>2095</v>
      </c>
      <c r="J12" s="5">
        <v>68</v>
      </c>
      <c r="K12" s="5">
        <v>4293</v>
      </c>
      <c r="L12" s="5">
        <v>1288</v>
      </c>
      <c r="M12" s="5">
        <v>2047</v>
      </c>
      <c r="N12" s="5">
        <v>857</v>
      </c>
      <c r="O12" s="5">
        <v>240</v>
      </c>
      <c r="P12" s="5">
        <v>3813</v>
      </c>
      <c r="Q12" s="5">
        <f>SUM($F$12:$P$12)</f>
        <v>18122</v>
      </c>
    </row>
    <row r="13" spans="1:17" ht="9.75" customHeight="1">
      <c r="A13" s="52"/>
      <c r="B13" s="44" t="s">
        <v>10</v>
      </c>
      <c r="C13" s="42"/>
      <c r="D13" s="42"/>
      <c r="E13" s="43"/>
      <c r="F13" s="6">
        <v>1.1</v>
      </c>
      <c r="G13" s="6">
        <v>0</v>
      </c>
      <c r="H13" s="6">
        <v>1.7</v>
      </c>
      <c r="I13" s="6">
        <v>4.3</v>
      </c>
      <c r="J13" s="6">
        <v>0.1</v>
      </c>
      <c r="K13" s="6">
        <v>14.8</v>
      </c>
      <c r="L13" s="6">
        <v>9.4</v>
      </c>
      <c r="M13" s="6">
        <v>29.7</v>
      </c>
      <c r="N13" s="6">
        <v>10.6</v>
      </c>
      <c r="O13" s="6">
        <v>2.8</v>
      </c>
      <c r="P13" s="6">
        <v>9.3</v>
      </c>
      <c r="Q13" s="6">
        <f>Q11/Q7*100</f>
        <v>4.070500824773707</v>
      </c>
    </row>
    <row r="14" spans="1:17" ht="9.75" customHeight="1">
      <c r="A14" s="52"/>
      <c r="B14" s="44" t="s">
        <v>11</v>
      </c>
      <c r="C14" s="42"/>
      <c r="D14" s="42"/>
      <c r="E14" s="43"/>
      <c r="F14" s="6">
        <v>96.2</v>
      </c>
      <c r="G14" s="6">
        <v>0</v>
      </c>
      <c r="H14" s="6">
        <v>93.5</v>
      </c>
      <c r="I14" s="6">
        <v>77.2</v>
      </c>
      <c r="J14" s="6">
        <v>73.1</v>
      </c>
      <c r="K14" s="6">
        <v>75.6</v>
      </c>
      <c r="L14" s="6">
        <v>65.3</v>
      </c>
      <c r="M14" s="6">
        <v>77.3</v>
      </c>
      <c r="N14" s="6">
        <v>56.1</v>
      </c>
      <c r="O14" s="6">
        <v>26.8</v>
      </c>
      <c r="P14" s="6">
        <v>88</v>
      </c>
      <c r="Q14" s="6">
        <f>Q12/Q11*100</f>
        <v>77.14115443555252</v>
      </c>
    </row>
    <row r="15" spans="1:17" ht="9.75" customHeight="1">
      <c r="A15" s="52"/>
      <c r="B15" s="44" t="s">
        <v>12</v>
      </c>
      <c r="C15" s="42"/>
      <c r="D15" s="42"/>
      <c r="E15" s="43"/>
      <c r="F15" s="5">
        <v>19318</v>
      </c>
      <c r="G15" s="5">
        <v>0</v>
      </c>
      <c r="H15" s="5">
        <v>2280</v>
      </c>
      <c r="I15" s="5">
        <v>2727</v>
      </c>
      <c r="J15" s="5">
        <v>1467</v>
      </c>
      <c r="K15" s="5">
        <v>1530</v>
      </c>
      <c r="L15" s="5">
        <v>3863</v>
      </c>
      <c r="M15" s="5">
        <v>4935</v>
      </c>
      <c r="N15" s="5">
        <v>4742</v>
      </c>
      <c r="O15" s="5">
        <v>2921</v>
      </c>
      <c r="P15" s="5">
        <v>3000</v>
      </c>
      <c r="Q15" s="5">
        <f>SUM($F$15:$P$15)</f>
        <v>46783</v>
      </c>
    </row>
    <row r="16" spans="1:17" ht="9.75" customHeight="1">
      <c r="A16" s="52"/>
      <c r="B16" s="44" t="s">
        <v>13</v>
      </c>
      <c r="C16" s="42"/>
      <c r="D16" s="42"/>
      <c r="E16" s="43"/>
      <c r="F16" s="5">
        <v>854</v>
      </c>
      <c r="G16" s="5">
        <v>0</v>
      </c>
      <c r="H16" s="5">
        <v>1299</v>
      </c>
      <c r="I16" s="5">
        <v>634</v>
      </c>
      <c r="J16" s="5">
        <v>870</v>
      </c>
      <c r="K16" s="5">
        <v>306</v>
      </c>
      <c r="L16" s="5">
        <v>162</v>
      </c>
      <c r="M16" s="5">
        <v>49</v>
      </c>
      <c r="N16" s="5">
        <v>0</v>
      </c>
      <c r="O16" s="5">
        <v>0</v>
      </c>
      <c r="P16" s="5">
        <v>446</v>
      </c>
      <c r="Q16" s="5">
        <f>SUM($F$16:$P$16)</f>
        <v>4620</v>
      </c>
    </row>
    <row r="17" spans="1:17" ht="9.75" customHeight="1">
      <c r="A17" s="52"/>
      <c r="B17" s="44" t="s">
        <v>14</v>
      </c>
      <c r="C17" s="42"/>
      <c r="D17" s="42"/>
      <c r="E17" s="43"/>
      <c r="F17" s="5">
        <v>27</v>
      </c>
      <c r="G17" s="5">
        <v>0</v>
      </c>
      <c r="H17" s="5">
        <v>34</v>
      </c>
      <c r="I17" s="5">
        <v>210</v>
      </c>
      <c r="J17" s="5">
        <v>26</v>
      </c>
      <c r="K17" s="5">
        <v>601</v>
      </c>
      <c r="L17" s="5">
        <v>774</v>
      </c>
      <c r="M17" s="5">
        <v>147</v>
      </c>
      <c r="N17" s="5">
        <v>76</v>
      </c>
      <c r="O17" s="5">
        <v>27</v>
      </c>
      <c r="P17" s="5">
        <v>262</v>
      </c>
      <c r="Q17" s="5">
        <f>SUM($F$17:$P$17)</f>
        <v>2184</v>
      </c>
    </row>
    <row r="18" spans="1:17" ht="9.75" customHeight="1">
      <c r="A18" s="52"/>
      <c r="B18" s="44" t="s">
        <v>15</v>
      </c>
      <c r="C18" s="42"/>
      <c r="D18" s="42"/>
      <c r="E18" s="43"/>
      <c r="F18" s="5">
        <v>27</v>
      </c>
      <c r="G18" s="5">
        <v>0</v>
      </c>
      <c r="H18" s="5">
        <v>34</v>
      </c>
      <c r="I18" s="5">
        <v>109</v>
      </c>
      <c r="J18" s="5">
        <v>3</v>
      </c>
      <c r="K18" s="5">
        <v>388</v>
      </c>
      <c r="L18" s="5">
        <v>76</v>
      </c>
      <c r="M18" s="5">
        <v>89</v>
      </c>
      <c r="N18" s="5">
        <v>76</v>
      </c>
      <c r="O18" s="5">
        <v>27</v>
      </c>
      <c r="P18" s="5">
        <v>82</v>
      </c>
      <c r="Q18" s="5">
        <f>SUM($F$18:$P$18)</f>
        <v>911</v>
      </c>
    </row>
    <row r="19" spans="1:17" ht="9.75" customHeight="1">
      <c r="A19" s="53"/>
      <c r="B19" s="44" t="s">
        <v>16</v>
      </c>
      <c r="C19" s="42"/>
      <c r="D19" s="42"/>
      <c r="E19" s="43"/>
      <c r="F19" s="5">
        <v>27</v>
      </c>
      <c r="G19" s="5">
        <v>0</v>
      </c>
      <c r="H19" s="5">
        <v>34</v>
      </c>
      <c r="I19" s="5">
        <v>109</v>
      </c>
      <c r="J19" s="5">
        <v>3</v>
      </c>
      <c r="K19" s="5">
        <v>388</v>
      </c>
      <c r="L19" s="5">
        <v>76</v>
      </c>
      <c r="M19" s="5">
        <v>89</v>
      </c>
      <c r="N19" s="5">
        <v>76</v>
      </c>
      <c r="O19" s="5">
        <v>27</v>
      </c>
      <c r="P19" s="5">
        <v>82</v>
      </c>
      <c r="Q19" s="5">
        <f>SUM($F$19:$P$19)</f>
        <v>911</v>
      </c>
    </row>
    <row r="20" spans="1:17" ht="9.75" customHeight="1">
      <c r="A20" s="45" t="s">
        <v>19</v>
      </c>
      <c r="B20" s="46"/>
      <c r="C20" s="46"/>
      <c r="D20" s="46"/>
      <c r="E20" s="47"/>
      <c r="F20" s="5">
        <v>6</v>
      </c>
      <c r="G20" s="5">
        <v>0</v>
      </c>
      <c r="H20" s="5">
        <v>9</v>
      </c>
      <c r="I20" s="5">
        <v>22</v>
      </c>
      <c r="J20" s="5">
        <v>1</v>
      </c>
      <c r="K20" s="5">
        <v>47</v>
      </c>
      <c r="L20" s="5">
        <v>26</v>
      </c>
      <c r="M20" s="5">
        <v>19</v>
      </c>
      <c r="N20" s="5">
        <v>18</v>
      </c>
      <c r="O20" s="5">
        <v>10</v>
      </c>
      <c r="P20" s="5">
        <v>14</v>
      </c>
      <c r="Q20" s="5">
        <f>SUM($F$20:$P$20)</f>
        <v>172</v>
      </c>
    </row>
    <row r="21" spans="1:17" ht="9.75" customHeight="1">
      <c r="A21" s="7"/>
      <c r="B21" s="64" t="s">
        <v>20</v>
      </c>
      <c r="C21" s="44" t="s">
        <v>21</v>
      </c>
      <c r="D21" s="42"/>
      <c r="E21" s="43"/>
      <c r="F21" s="5">
        <v>6</v>
      </c>
      <c r="G21" s="5">
        <v>0</v>
      </c>
      <c r="H21" s="5">
        <v>9</v>
      </c>
      <c r="I21" s="5">
        <v>22</v>
      </c>
      <c r="J21" s="5">
        <v>1</v>
      </c>
      <c r="K21" s="5">
        <v>47</v>
      </c>
      <c r="L21" s="5">
        <v>25</v>
      </c>
      <c r="M21" s="5">
        <v>19</v>
      </c>
      <c r="N21" s="5">
        <v>18</v>
      </c>
      <c r="O21" s="5">
        <v>10</v>
      </c>
      <c r="P21" s="5">
        <v>14</v>
      </c>
      <c r="Q21" s="5">
        <f>SUM($F$21:$P$21)</f>
        <v>171</v>
      </c>
    </row>
    <row r="22" spans="1:17" ht="9.75" customHeight="1">
      <c r="A22" s="7"/>
      <c r="B22" s="65"/>
      <c r="C22" s="44" t="s">
        <v>22</v>
      </c>
      <c r="D22" s="42"/>
      <c r="E22" s="43"/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f>SUM($F$22:$P$22)</f>
        <v>1</v>
      </c>
    </row>
    <row r="23" spans="1:17" ht="9.75" customHeight="1">
      <c r="A23" s="7"/>
      <c r="B23" s="66"/>
      <c r="C23" s="44" t="s">
        <v>23</v>
      </c>
      <c r="D23" s="42"/>
      <c r="E23" s="43"/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f>SUM($F$23:$P$23)</f>
        <v>0</v>
      </c>
    </row>
    <row r="24" spans="1:17" ht="9.75" customHeight="1">
      <c r="A24" s="7"/>
      <c r="B24" s="64" t="s">
        <v>24</v>
      </c>
      <c r="C24" s="44" t="s">
        <v>21</v>
      </c>
      <c r="D24" s="42"/>
      <c r="E24" s="43"/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f>SUM($F$24:$P$24)</f>
        <v>0</v>
      </c>
    </row>
    <row r="25" spans="1:17" ht="9.75" customHeight="1">
      <c r="A25" s="7"/>
      <c r="B25" s="65"/>
      <c r="C25" s="44" t="s">
        <v>22</v>
      </c>
      <c r="D25" s="42"/>
      <c r="E25" s="43"/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f>SUM($F$25:$P$25)</f>
        <v>0</v>
      </c>
    </row>
    <row r="26" spans="1:17" ht="9.75" customHeight="1">
      <c r="A26" s="8"/>
      <c r="B26" s="66"/>
      <c r="C26" s="44" t="s">
        <v>23</v>
      </c>
      <c r="D26" s="42"/>
      <c r="E26" s="43"/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f>SUM($F$26:$P$26)</f>
        <v>0</v>
      </c>
    </row>
    <row r="27" spans="1:17" ht="9.75" customHeight="1">
      <c r="A27" s="57" t="s">
        <v>25</v>
      </c>
      <c r="B27" s="58" t="s">
        <v>26</v>
      </c>
      <c r="C27" s="46"/>
      <c r="D27" s="46"/>
      <c r="E27" s="47"/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1</v>
      </c>
      <c r="O27" s="5">
        <v>0</v>
      </c>
      <c r="P27" s="5">
        <v>0</v>
      </c>
      <c r="Q27" s="5">
        <f>SUM($F$27:$P$27)</f>
        <v>3</v>
      </c>
    </row>
    <row r="28" spans="1:17" ht="9.75" customHeight="1">
      <c r="A28" s="52"/>
      <c r="B28" s="44" t="s">
        <v>27</v>
      </c>
      <c r="C28" s="42"/>
      <c r="D28" s="42"/>
      <c r="E28" s="43"/>
      <c r="F28" s="5">
        <v>372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1900</v>
      </c>
      <c r="N28" s="5">
        <v>900</v>
      </c>
      <c r="O28" s="5">
        <v>0</v>
      </c>
      <c r="P28" s="5">
        <v>0</v>
      </c>
      <c r="Q28" s="5"/>
    </row>
    <row r="29" spans="1:17" ht="9.75" customHeight="1">
      <c r="A29" s="52"/>
      <c r="B29" s="48" t="s">
        <v>28</v>
      </c>
      <c r="C29" s="59"/>
      <c r="D29" s="60"/>
      <c r="E29" s="11" t="s">
        <v>29</v>
      </c>
      <c r="F29" s="5">
        <v>372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1400</v>
      </c>
      <c r="N29" s="5">
        <v>900</v>
      </c>
      <c r="O29" s="5">
        <v>0</v>
      </c>
      <c r="P29" s="5">
        <v>0</v>
      </c>
      <c r="Q29" s="5"/>
    </row>
    <row r="30" spans="1:17" ht="9.75" customHeight="1">
      <c r="A30" s="52"/>
      <c r="B30" s="61"/>
      <c r="C30" s="62"/>
      <c r="D30" s="63"/>
      <c r="E30" s="11" t="s">
        <v>30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/>
    </row>
    <row r="31" spans="1:17" ht="9.75" customHeight="1">
      <c r="A31" s="52"/>
      <c r="B31" s="58" t="s">
        <v>31</v>
      </c>
      <c r="C31" s="46"/>
      <c r="D31" s="46"/>
      <c r="E31" s="47"/>
      <c r="F31" s="5">
        <v>115240</v>
      </c>
      <c r="G31" s="5">
        <v>0</v>
      </c>
      <c r="H31" s="5">
        <v>256920</v>
      </c>
      <c r="I31" s="5">
        <v>325960</v>
      </c>
      <c r="J31" s="5">
        <v>44208</v>
      </c>
      <c r="K31" s="5">
        <v>574180</v>
      </c>
      <c r="L31" s="5">
        <v>136754</v>
      </c>
      <c r="M31" s="5">
        <v>205111</v>
      </c>
      <c r="N31" s="5">
        <v>83989</v>
      </c>
      <c r="O31" s="5">
        <v>20531</v>
      </c>
      <c r="P31" s="5">
        <v>377490</v>
      </c>
      <c r="Q31" s="5">
        <f>SUM($F$31:$P$31)</f>
        <v>2140383</v>
      </c>
    </row>
    <row r="32" spans="1:17" ht="9.75" customHeight="1">
      <c r="A32" s="52"/>
      <c r="B32" s="9"/>
      <c r="C32" s="44" t="s">
        <v>32</v>
      </c>
      <c r="D32" s="42"/>
      <c r="E32" s="43"/>
      <c r="F32" s="5">
        <v>115240</v>
      </c>
      <c r="G32" s="5">
        <v>0</v>
      </c>
      <c r="H32" s="5">
        <v>256920</v>
      </c>
      <c r="I32" s="5">
        <v>325960</v>
      </c>
      <c r="J32" s="5">
        <v>44208</v>
      </c>
      <c r="K32" s="5">
        <v>574180</v>
      </c>
      <c r="L32" s="5">
        <v>136754</v>
      </c>
      <c r="M32" s="5">
        <v>205111</v>
      </c>
      <c r="N32" s="5">
        <v>83989</v>
      </c>
      <c r="O32" s="5">
        <v>20531</v>
      </c>
      <c r="P32" s="5">
        <v>377490</v>
      </c>
      <c r="Q32" s="5">
        <f>SUM($F$32:$P$32)</f>
        <v>2140383</v>
      </c>
    </row>
    <row r="33" spans="1:17" ht="9.75" customHeight="1">
      <c r="A33" s="52"/>
      <c r="B33" s="10"/>
      <c r="C33" s="44" t="s">
        <v>33</v>
      </c>
      <c r="D33" s="42"/>
      <c r="E33" s="43"/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f>SUM($F$33:$P$33)</f>
        <v>0</v>
      </c>
    </row>
    <row r="34" spans="1:17" ht="9.75" customHeight="1">
      <c r="A34" s="52"/>
      <c r="B34" s="54" t="s">
        <v>34</v>
      </c>
      <c r="C34" s="55"/>
      <c r="D34" s="55"/>
      <c r="E34" s="56"/>
      <c r="F34" s="5">
        <v>92212</v>
      </c>
      <c r="G34" s="5">
        <v>0</v>
      </c>
      <c r="H34" s="5">
        <v>256920</v>
      </c>
      <c r="I34" s="5">
        <v>292771</v>
      </c>
      <c r="J34" s="5">
        <v>44208</v>
      </c>
      <c r="K34" s="5">
        <v>512027</v>
      </c>
      <c r="L34" s="5">
        <v>135992</v>
      </c>
      <c r="M34" s="5">
        <v>203975</v>
      </c>
      <c r="N34" s="5">
        <v>80740</v>
      </c>
      <c r="O34" s="5">
        <v>20531</v>
      </c>
      <c r="P34" s="5">
        <v>355283</v>
      </c>
      <c r="Q34" s="5">
        <f>SUM($F$34:$P$34)</f>
        <v>1994659</v>
      </c>
    </row>
    <row r="35" spans="1:17" ht="9.75" customHeight="1">
      <c r="A35" s="45" t="s">
        <v>35</v>
      </c>
      <c r="B35" s="46"/>
      <c r="C35" s="46"/>
      <c r="D35" s="46"/>
      <c r="E35" s="47"/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f>SUM($F$35:$P$35)</f>
        <v>0</v>
      </c>
    </row>
    <row r="36" spans="1:17" ht="9.75" customHeight="1">
      <c r="A36" s="7"/>
      <c r="B36" s="48" t="s">
        <v>36</v>
      </c>
      <c r="C36" s="49"/>
      <c r="D36" s="44" t="s">
        <v>29</v>
      </c>
      <c r="E36" s="43"/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/>
    </row>
    <row r="37" spans="1:17" ht="9.75" customHeight="1">
      <c r="A37" s="8"/>
      <c r="B37" s="50"/>
      <c r="C37" s="51"/>
      <c r="D37" s="44" t="s">
        <v>30</v>
      </c>
      <c r="E37" s="43"/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/>
    </row>
    <row r="38" spans="1:17" ht="9.75" customHeight="1">
      <c r="A38" s="52" t="s">
        <v>37</v>
      </c>
      <c r="B38" s="54" t="s">
        <v>38</v>
      </c>
      <c r="C38" s="55"/>
      <c r="D38" s="55"/>
      <c r="E38" s="56"/>
      <c r="F38" s="5">
        <v>0</v>
      </c>
      <c r="G38" s="5">
        <v>0</v>
      </c>
      <c r="H38" s="5">
        <v>0</v>
      </c>
      <c r="I38" s="5">
        <v>1</v>
      </c>
      <c r="J38" s="5">
        <v>0</v>
      </c>
      <c r="K38" s="5">
        <v>0</v>
      </c>
      <c r="L38" s="5">
        <v>1</v>
      </c>
      <c r="M38" s="5">
        <v>2</v>
      </c>
      <c r="N38" s="5">
        <v>1</v>
      </c>
      <c r="O38" s="5">
        <v>0</v>
      </c>
      <c r="P38" s="5">
        <v>0</v>
      </c>
      <c r="Q38" s="5">
        <f>SUM($F$38:$P$38)</f>
        <v>5</v>
      </c>
    </row>
    <row r="39" spans="1:17" ht="9.75" customHeight="1">
      <c r="A39" s="52"/>
      <c r="B39" s="44" t="s">
        <v>39</v>
      </c>
      <c r="C39" s="42"/>
      <c r="D39" s="42"/>
      <c r="E39" s="43"/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  <c r="M39" s="5">
        <v>1</v>
      </c>
      <c r="N39" s="5">
        <v>0</v>
      </c>
      <c r="O39" s="5">
        <v>0</v>
      </c>
      <c r="P39" s="5">
        <v>0</v>
      </c>
      <c r="Q39" s="5">
        <f>SUM($F$39:$P$39)</f>
        <v>2</v>
      </c>
    </row>
    <row r="40" spans="1:17" ht="9.75" customHeight="1">
      <c r="A40" s="53"/>
      <c r="B40" s="44" t="s">
        <v>40</v>
      </c>
      <c r="C40" s="42"/>
      <c r="D40" s="42"/>
      <c r="E40" s="43"/>
      <c r="F40" s="5">
        <v>0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5">
        <v>2</v>
      </c>
      <c r="M40" s="5">
        <v>3</v>
      </c>
      <c r="N40" s="5">
        <v>1</v>
      </c>
      <c r="O40" s="5">
        <v>0</v>
      </c>
      <c r="P40" s="5">
        <v>0</v>
      </c>
      <c r="Q40" s="5">
        <f>SUM($F$40:$P$40)</f>
        <v>7</v>
      </c>
    </row>
    <row r="41" spans="1:17" ht="9.75" customHeight="1">
      <c r="A41" s="41" t="s">
        <v>41</v>
      </c>
      <c r="B41" s="42"/>
      <c r="C41" s="42"/>
      <c r="D41" s="42"/>
      <c r="E41" s="43"/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/>
    </row>
    <row r="42" spans="1:17" ht="9.75" customHeight="1">
      <c r="A42" s="41" t="s">
        <v>174</v>
      </c>
      <c r="B42" s="42"/>
      <c r="C42" s="42"/>
      <c r="D42" s="42"/>
      <c r="E42" s="43"/>
      <c r="F42" s="12">
        <v>33.1</v>
      </c>
      <c r="G42" s="12">
        <v>0</v>
      </c>
      <c r="H42" s="12">
        <v>80.5</v>
      </c>
      <c r="I42" s="12">
        <v>24.9</v>
      </c>
      <c r="J42" s="12">
        <v>31</v>
      </c>
      <c r="K42" s="12">
        <v>14.6</v>
      </c>
      <c r="L42" s="12">
        <v>26</v>
      </c>
      <c r="M42" s="12">
        <v>29.8</v>
      </c>
      <c r="N42" s="12">
        <v>20.1</v>
      </c>
      <c r="O42" s="12">
        <v>33.1</v>
      </c>
      <c r="P42" s="12">
        <v>52.8</v>
      </c>
      <c r="Q42" s="12"/>
    </row>
    <row r="43" spans="1:17" ht="9.75" customHeight="1">
      <c r="A43" s="83" t="s">
        <v>171</v>
      </c>
      <c r="B43" s="48" t="s">
        <v>133</v>
      </c>
      <c r="C43" s="60"/>
      <c r="D43" s="87" t="s">
        <v>134</v>
      </c>
      <c r="E43" s="87"/>
      <c r="F43" s="40" t="s">
        <v>149</v>
      </c>
      <c r="G43" s="40" t="s">
        <v>46</v>
      </c>
      <c r="H43" s="40" t="s">
        <v>46</v>
      </c>
      <c r="I43" s="40" t="s">
        <v>46</v>
      </c>
      <c r="J43" s="40" t="s">
        <v>149</v>
      </c>
      <c r="K43" s="40"/>
      <c r="L43" s="40" t="s">
        <v>46</v>
      </c>
      <c r="M43" s="40" t="s">
        <v>46</v>
      </c>
      <c r="N43" s="40" t="s">
        <v>46</v>
      </c>
      <c r="O43" s="40" t="s">
        <v>46</v>
      </c>
      <c r="P43" s="40" t="s">
        <v>46</v>
      </c>
      <c r="Q43" s="32">
        <f>COUNTIF($F$43:$P$43,"○")</f>
        <v>2</v>
      </c>
    </row>
    <row r="44" spans="1:17" ht="9.75" customHeight="1">
      <c r="A44" s="83"/>
      <c r="B44" s="85"/>
      <c r="C44" s="86"/>
      <c r="D44" s="87" t="s">
        <v>135</v>
      </c>
      <c r="E44" s="87"/>
      <c r="F44" s="40" t="s">
        <v>149</v>
      </c>
      <c r="G44" s="40" t="s">
        <v>46</v>
      </c>
      <c r="H44" s="40" t="s">
        <v>149</v>
      </c>
      <c r="I44" s="40" t="s">
        <v>149</v>
      </c>
      <c r="J44" s="40" t="s">
        <v>149</v>
      </c>
      <c r="K44" s="40" t="s">
        <v>149</v>
      </c>
      <c r="L44" s="40" t="s">
        <v>149</v>
      </c>
      <c r="M44" s="40" t="s">
        <v>149</v>
      </c>
      <c r="N44" s="40" t="s">
        <v>149</v>
      </c>
      <c r="O44" s="40" t="s">
        <v>149</v>
      </c>
      <c r="P44" s="40" t="s">
        <v>149</v>
      </c>
      <c r="Q44" s="32">
        <f>COUNTIF($F$44:$P$44,"○")</f>
        <v>10</v>
      </c>
    </row>
    <row r="45" spans="1:17" ht="9.75" customHeight="1">
      <c r="A45" s="83"/>
      <c r="B45" s="85"/>
      <c r="C45" s="86"/>
      <c r="D45" s="87" t="s">
        <v>136</v>
      </c>
      <c r="E45" s="87"/>
      <c r="F45" s="40" t="s">
        <v>149</v>
      </c>
      <c r="G45" s="40" t="s">
        <v>46</v>
      </c>
      <c r="H45" s="40" t="s">
        <v>149</v>
      </c>
      <c r="I45" s="40" t="s">
        <v>149</v>
      </c>
      <c r="J45" s="40" t="s">
        <v>149</v>
      </c>
      <c r="K45" s="40" t="s">
        <v>149</v>
      </c>
      <c r="L45" s="40" t="s">
        <v>149</v>
      </c>
      <c r="M45" s="40" t="s">
        <v>149</v>
      </c>
      <c r="N45" s="40" t="s">
        <v>46</v>
      </c>
      <c r="O45" s="40" t="s">
        <v>149</v>
      </c>
      <c r="P45" s="40" t="s">
        <v>149</v>
      </c>
      <c r="Q45" s="32">
        <f>COUNTIF($F$45:$P$45,"○")</f>
        <v>9</v>
      </c>
    </row>
    <row r="46" spans="1:17" ht="9.75" customHeight="1">
      <c r="A46" s="83"/>
      <c r="B46" s="85"/>
      <c r="C46" s="86"/>
      <c r="D46" s="87" t="s">
        <v>168</v>
      </c>
      <c r="E46" s="87"/>
      <c r="F46" s="40" t="s">
        <v>149</v>
      </c>
      <c r="G46" s="40"/>
      <c r="H46" s="40" t="s">
        <v>149</v>
      </c>
      <c r="I46" s="40" t="s">
        <v>149</v>
      </c>
      <c r="J46" s="40" t="s">
        <v>149</v>
      </c>
      <c r="K46" s="40" t="s">
        <v>149</v>
      </c>
      <c r="L46" s="40"/>
      <c r="M46" s="40"/>
      <c r="N46" s="40"/>
      <c r="O46" s="40" t="s">
        <v>149</v>
      </c>
      <c r="P46" s="40" t="s">
        <v>149</v>
      </c>
      <c r="Q46" s="32">
        <f>COUNTIF($F$46:$P$46,"○")</f>
        <v>7</v>
      </c>
    </row>
    <row r="47" spans="1:17" ht="9.75" customHeight="1">
      <c r="A47" s="83"/>
      <c r="B47" s="61"/>
      <c r="C47" s="63"/>
      <c r="D47" s="87" t="s">
        <v>169</v>
      </c>
      <c r="E47" s="87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32">
        <f>COUNTIF($F$47:$P$47,"○")</f>
        <v>0</v>
      </c>
    </row>
    <row r="48" spans="1:17" ht="9.75" customHeight="1">
      <c r="A48" s="83"/>
      <c r="B48" s="87" t="s">
        <v>137</v>
      </c>
      <c r="C48" s="87"/>
      <c r="D48" s="87"/>
      <c r="E48" s="87"/>
      <c r="F48" s="4" t="s">
        <v>150</v>
      </c>
      <c r="G48" s="4"/>
      <c r="H48" s="4" t="s">
        <v>151</v>
      </c>
      <c r="I48" s="4" t="s">
        <v>53</v>
      </c>
      <c r="J48" s="4" t="s">
        <v>152</v>
      </c>
      <c r="K48" s="4" t="s">
        <v>153</v>
      </c>
      <c r="L48" s="4" t="s">
        <v>154</v>
      </c>
      <c r="M48" s="4" t="s">
        <v>155</v>
      </c>
      <c r="N48" s="4" t="s">
        <v>156</v>
      </c>
      <c r="O48" s="4" t="s">
        <v>157</v>
      </c>
      <c r="P48" s="4" t="s">
        <v>158</v>
      </c>
      <c r="Q48" s="32"/>
    </row>
    <row r="49" spans="1:17" ht="9.75" customHeight="1">
      <c r="A49" s="83"/>
      <c r="B49" s="88" t="s">
        <v>138</v>
      </c>
      <c r="C49" s="89" t="s">
        <v>139</v>
      </c>
      <c r="D49" s="90"/>
      <c r="E49" s="22" t="s">
        <v>140</v>
      </c>
      <c r="F49" s="5">
        <v>2268</v>
      </c>
      <c r="G49" s="5">
        <v>0</v>
      </c>
      <c r="H49" s="5">
        <v>1564</v>
      </c>
      <c r="I49" s="5">
        <v>1680</v>
      </c>
      <c r="J49" s="5">
        <v>1310</v>
      </c>
      <c r="K49" s="5">
        <v>1365</v>
      </c>
      <c r="L49" s="5">
        <v>2047</v>
      </c>
      <c r="M49" s="5">
        <v>3150</v>
      </c>
      <c r="N49" s="5">
        <v>2310</v>
      </c>
      <c r="O49" s="5">
        <v>2068</v>
      </c>
      <c r="P49" s="5">
        <v>1680</v>
      </c>
      <c r="Q49" s="32"/>
    </row>
    <row r="50" spans="1:17" ht="9.75" customHeight="1">
      <c r="A50" s="83"/>
      <c r="B50" s="88"/>
      <c r="C50" s="91" t="s">
        <v>141</v>
      </c>
      <c r="D50" s="49"/>
      <c r="E50" s="22" t="s">
        <v>142</v>
      </c>
      <c r="F50" s="5">
        <v>13965</v>
      </c>
      <c r="G50" s="5">
        <v>0</v>
      </c>
      <c r="H50" s="5">
        <v>10227</v>
      </c>
      <c r="I50" s="5">
        <v>9450</v>
      </c>
      <c r="J50" s="5">
        <v>8310</v>
      </c>
      <c r="K50" s="5">
        <v>9870</v>
      </c>
      <c r="L50" s="5">
        <v>14857</v>
      </c>
      <c r="M50" s="5">
        <v>11550</v>
      </c>
      <c r="N50" s="5">
        <v>0</v>
      </c>
      <c r="O50" s="5">
        <v>13534</v>
      </c>
      <c r="P50" s="5">
        <v>11025</v>
      </c>
      <c r="Q50" s="32"/>
    </row>
    <row r="51" spans="1:17" ht="9.75" customHeight="1">
      <c r="A51" s="83"/>
      <c r="B51" s="88"/>
      <c r="C51" s="92"/>
      <c r="D51" s="93"/>
      <c r="E51" s="22" t="s">
        <v>143</v>
      </c>
      <c r="F51" s="5">
        <v>86625</v>
      </c>
      <c r="G51" s="5">
        <v>0</v>
      </c>
      <c r="H51" s="5">
        <v>60627</v>
      </c>
      <c r="I51" s="5">
        <v>70350</v>
      </c>
      <c r="J51" s="5">
        <v>48310</v>
      </c>
      <c r="K51" s="5">
        <v>64470</v>
      </c>
      <c r="L51" s="5">
        <v>89407</v>
      </c>
      <c r="M51" s="5">
        <v>53550</v>
      </c>
      <c r="N51" s="5">
        <v>0</v>
      </c>
      <c r="O51" s="5">
        <v>94909</v>
      </c>
      <c r="P51" s="5">
        <v>72975</v>
      </c>
      <c r="Q51" s="32"/>
    </row>
    <row r="52" spans="1:17" ht="9.75" customHeight="1">
      <c r="A52" s="83"/>
      <c r="B52" s="88"/>
      <c r="C52" s="92"/>
      <c r="D52" s="93"/>
      <c r="E52" s="22" t="s">
        <v>144</v>
      </c>
      <c r="F52" s="5">
        <v>193200</v>
      </c>
      <c r="G52" s="5">
        <v>0</v>
      </c>
      <c r="H52" s="5">
        <v>129402</v>
      </c>
      <c r="I52" s="5">
        <v>162750</v>
      </c>
      <c r="J52" s="5">
        <v>108310</v>
      </c>
      <c r="K52" s="5">
        <v>132720</v>
      </c>
      <c r="L52" s="5">
        <v>189157</v>
      </c>
      <c r="M52" s="5">
        <v>106050</v>
      </c>
      <c r="N52" s="5">
        <v>0</v>
      </c>
      <c r="O52" s="5">
        <v>213034</v>
      </c>
      <c r="P52" s="5">
        <v>167475</v>
      </c>
      <c r="Q52" s="32"/>
    </row>
    <row r="53" spans="1:17" ht="9.75" customHeight="1">
      <c r="A53" s="83"/>
      <c r="B53" s="88"/>
      <c r="C53" s="92"/>
      <c r="D53" s="93"/>
      <c r="E53" s="22" t="s">
        <v>145</v>
      </c>
      <c r="F53" s="5">
        <v>1045800</v>
      </c>
      <c r="G53" s="5">
        <v>0</v>
      </c>
      <c r="H53" s="5">
        <v>725802</v>
      </c>
      <c r="I53" s="5">
        <v>1002750</v>
      </c>
      <c r="J53" s="5">
        <v>588310</v>
      </c>
      <c r="K53" s="5">
        <v>678720</v>
      </c>
      <c r="L53" s="5">
        <v>1008157</v>
      </c>
      <c r="M53" s="5">
        <v>526050</v>
      </c>
      <c r="N53" s="5">
        <v>0</v>
      </c>
      <c r="O53" s="5">
        <v>1263034</v>
      </c>
      <c r="P53" s="5">
        <v>923475</v>
      </c>
      <c r="Q53" s="32"/>
    </row>
    <row r="54" spans="1:17" ht="9.75" customHeight="1">
      <c r="A54" s="83"/>
      <c r="B54" s="88"/>
      <c r="C54" s="50"/>
      <c r="D54" s="51"/>
      <c r="E54" s="22" t="s">
        <v>146</v>
      </c>
      <c r="F54" s="5">
        <v>2111550</v>
      </c>
      <c r="G54" s="5">
        <v>0</v>
      </c>
      <c r="H54" s="5">
        <v>1471302</v>
      </c>
      <c r="I54" s="5">
        <v>2052750</v>
      </c>
      <c r="J54" s="5">
        <v>1188310</v>
      </c>
      <c r="K54" s="5">
        <v>1361220</v>
      </c>
      <c r="L54" s="5">
        <v>2031907</v>
      </c>
      <c r="M54" s="5">
        <v>1051050</v>
      </c>
      <c r="N54" s="5">
        <v>0</v>
      </c>
      <c r="O54" s="5">
        <v>2575534</v>
      </c>
      <c r="P54" s="5">
        <v>1868475</v>
      </c>
      <c r="Q54" s="32"/>
    </row>
    <row r="55" spans="1:17" ht="9.75" customHeight="1">
      <c r="A55" s="83"/>
      <c r="B55" s="87" t="s">
        <v>175</v>
      </c>
      <c r="C55" s="87"/>
      <c r="D55" s="87"/>
      <c r="E55" s="87"/>
      <c r="F55" s="5">
        <v>11792</v>
      </c>
      <c r="G55" s="5">
        <v>0</v>
      </c>
      <c r="H55" s="5">
        <v>26465</v>
      </c>
      <c r="I55" s="5">
        <v>35298</v>
      </c>
      <c r="J55" s="5">
        <v>4425</v>
      </c>
      <c r="K55" s="5">
        <v>48918</v>
      </c>
      <c r="L55" s="5">
        <v>15941</v>
      </c>
      <c r="M55" s="5">
        <v>30588</v>
      </c>
      <c r="N55" s="5">
        <v>10815</v>
      </c>
      <c r="O55" s="5">
        <v>3490</v>
      </c>
      <c r="P55" s="5">
        <v>31307</v>
      </c>
      <c r="Q55" s="32">
        <f>SUM($F$55:$P$55)</f>
        <v>219039</v>
      </c>
    </row>
    <row r="56" spans="1:17" ht="9.75" customHeight="1">
      <c r="A56" s="83"/>
      <c r="B56" s="87" t="s">
        <v>176</v>
      </c>
      <c r="C56" s="87"/>
      <c r="D56" s="87"/>
      <c r="E56" s="87"/>
      <c r="F56" s="5">
        <v>38307</v>
      </c>
      <c r="G56" s="5">
        <v>0</v>
      </c>
      <c r="H56" s="5">
        <v>38539</v>
      </c>
      <c r="I56" s="5">
        <v>50267</v>
      </c>
      <c r="J56" s="5">
        <v>3890</v>
      </c>
      <c r="K56" s="5">
        <v>76804</v>
      </c>
      <c r="L56" s="5">
        <v>20399</v>
      </c>
      <c r="M56" s="5">
        <v>57810</v>
      </c>
      <c r="N56" s="5">
        <v>20508</v>
      </c>
      <c r="O56" s="5">
        <v>3490</v>
      </c>
      <c r="P56" s="5">
        <v>53293</v>
      </c>
      <c r="Q56" s="32">
        <f>SUM($F$56:$P$56)</f>
        <v>363307</v>
      </c>
    </row>
    <row r="57" spans="1:17" ht="9.75" customHeight="1">
      <c r="A57" s="83"/>
      <c r="B57" s="87" t="s">
        <v>177</v>
      </c>
      <c r="C57" s="87"/>
      <c r="D57" s="87"/>
      <c r="E57" s="87"/>
      <c r="F57" s="6">
        <f>F55/F34*1000</f>
        <v>127.87923480674968</v>
      </c>
      <c r="G57" s="6"/>
      <c r="H57" s="6">
        <f aca="true" t="shared" si="0" ref="H57:Q57">H55/H34*1000</f>
        <v>103.00871866728943</v>
      </c>
      <c r="I57" s="6">
        <f t="shared" si="0"/>
        <v>120.56521991590698</v>
      </c>
      <c r="J57" s="6">
        <f t="shared" si="0"/>
        <v>100.09500542888165</v>
      </c>
      <c r="K57" s="6">
        <f t="shared" si="0"/>
        <v>95.53793061694012</v>
      </c>
      <c r="L57" s="6">
        <f t="shared" si="0"/>
        <v>117.22013059591741</v>
      </c>
      <c r="M57" s="6">
        <f t="shared" si="0"/>
        <v>149.95955386689545</v>
      </c>
      <c r="N57" s="6">
        <f t="shared" si="0"/>
        <v>133.94847659152836</v>
      </c>
      <c r="O57" s="6">
        <f t="shared" si="0"/>
        <v>169.98684915493644</v>
      </c>
      <c r="P57" s="6">
        <f t="shared" si="0"/>
        <v>88.1184858267916</v>
      </c>
      <c r="Q57" s="6">
        <f t="shared" si="0"/>
        <v>109.81275496212636</v>
      </c>
    </row>
    <row r="58" spans="1:17" ht="9.75" customHeight="1">
      <c r="A58" s="83"/>
      <c r="B58" s="87" t="s">
        <v>178</v>
      </c>
      <c r="C58" s="87"/>
      <c r="D58" s="87"/>
      <c r="E58" s="87"/>
      <c r="F58" s="6">
        <f>F56/F34*1000</f>
        <v>415.42315533770005</v>
      </c>
      <c r="G58" s="6"/>
      <c r="H58" s="6">
        <f aca="true" t="shared" si="1" ref="H58:Q58">H56/H34*1000</f>
        <v>150.00389226218277</v>
      </c>
      <c r="I58" s="6">
        <f t="shared" si="1"/>
        <v>171.6939177719105</v>
      </c>
      <c r="J58" s="6">
        <f t="shared" si="1"/>
        <v>87.99312341657618</v>
      </c>
      <c r="K58" s="6">
        <f t="shared" si="1"/>
        <v>149.99990234889955</v>
      </c>
      <c r="L58" s="6">
        <f t="shared" si="1"/>
        <v>150.00147067474558</v>
      </c>
      <c r="M58" s="6">
        <f t="shared" si="1"/>
        <v>283.41708542713565</v>
      </c>
      <c r="N58" s="6">
        <f t="shared" si="1"/>
        <v>254.00049541738917</v>
      </c>
      <c r="O58" s="6">
        <f t="shared" si="1"/>
        <v>169.98684915493644</v>
      </c>
      <c r="P58" s="6">
        <f t="shared" si="1"/>
        <v>150.00154806168604</v>
      </c>
      <c r="Q58" s="6">
        <f t="shared" si="1"/>
        <v>182.1399046152751</v>
      </c>
    </row>
    <row r="59" spans="1:17" ht="9.75" customHeight="1">
      <c r="A59" s="83"/>
      <c r="B59" s="87" t="s">
        <v>147</v>
      </c>
      <c r="C59" s="87"/>
      <c r="D59" s="87"/>
      <c r="E59" s="87"/>
      <c r="F59" s="6">
        <f>F57/F58*100</f>
        <v>30.782885634479346</v>
      </c>
      <c r="G59" s="6"/>
      <c r="H59" s="6">
        <f aca="true" t="shared" si="2" ref="H59:Q59">H57/H58*100</f>
        <v>68.67069721580737</v>
      </c>
      <c r="I59" s="6">
        <f t="shared" si="2"/>
        <v>70.2210197545109</v>
      </c>
      <c r="J59" s="6">
        <f t="shared" si="2"/>
        <v>113.75321336760926</v>
      </c>
      <c r="K59" s="6">
        <f t="shared" si="2"/>
        <v>63.69199520858289</v>
      </c>
      <c r="L59" s="6">
        <f t="shared" si="2"/>
        <v>78.14598754840924</v>
      </c>
      <c r="M59" s="6">
        <f t="shared" si="2"/>
        <v>52.9112610275039</v>
      </c>
      <c r="N59" s="6">
        <f t="shared" si="2"/>
        <v>52.735517846693966</v>
      </c>
      <c r="O59" s="6">
        <f t="shared" si="2"/>
        <v>100</v>
      </c>
      <c r="P59" s="6">
        <f t="shared" si="2"/>
        <v>58.74505094477699</v>
      </c>
      <c r="Q59" s="6">
        <f t="shared" si="2"/>
        <v>60.29033296908675</v>
      </c>
    </row>
    <row r="60" spans="1:17" ht="9.75" customHeight="1">
      <c r="A60" s="84"/>
      <c r="B60" s="82" t="s">
        <v>148</v>
      </c>
      <c r="C60" s="82"/>
      <c r="D60" s="82"/>
      <c r="E60" s="82"/>
      <c r="F60" s="37">
        <f>F58-F57</f>
        <v>287.54392053095034</v>
      </c>
      <c r="G60" s="37">
        <f aca="true" t="shared" si="3" ref="G60:Q60">G58-G57</f>
        <v>0</v>
      </c>
      <c r="H60" s="37">
        <f t="shared" si="3"/>
        <v>46.995173594893345</v>
      </c>
      <c r="I60" s="37">
        <f t="shared" si="3"/>
        <v>51.12869785600351</v>
      </c>
      <c r="J60" s="37"/>
      <c r="K60" s="37">
        <f t="shared" si="3"/>
        <v>54.46197173195944</v>
      </c>
      <c r="L60" s="37">
        <f t="shared" si="3"/>
        <v>32.781340078828165</v>
      </c>
      <c r="M60" s="37">
        <f t="shared" si="3"/>
        <v>133.4575315602402</v>
      </c>
      <c r="N60" s="37">
        <f t="shared" si="3"/>
        <v>120.05201882586081</v>
      </c>
      <c r="O60" s="37">
        <f t="shared" si="3"/>
        <v>0</v>
      </c>
      <c r="P60" s="37">
        <f t="shared" si="3"/>
        <v>61.88306223489444</v>
      </c>
      <c r="Q60" s="37">
        <f t="shared" si="3"/>
        <v>72.32714965314874</v>
      </c>
    </row>
  </sheetData>
  <sheetProtection/>
  <mergeCells count="62">
    <mergeCell ref="B48:E48"/>
    <mergeCell ref="B49:B54"/>
    <mergeCell ref="B55:E55"/>
    <mergeCell ref="B56:E56"/>
    <mergeCell ref="B59:E59"/>
    <mergeCell ref="B57:E57"/>
    <mergeCell ref="C49:D49"/>
    <mergeCell ref="C50:D54"/>
    <mergeCell ref="B58:E58"/>
    <mergeCell ref="B18:E18"/>
    <mergeCell ref="B19:E19"/>
    <mergeCell ref="B60:E60"/>
    <mergeCell ref="A43:A60"/>
    <mergeCell ref="B43:C47"/>
    <mergeCell ref="D43:E43"/>
    <mergeCell ref="D44:E44"/>
    <mergeCell ref="D45:E45"/>
    <mergeCell ref="D46:E46"/>
    <mergeCell ref="D47:E47"/>
    <mergeCell ref="B7:E7"/>
    <mergeCell ref="B8:E8"/>
    <mergeCell ref="B9:E9"/>
    <mergeCell ref="B10:E10"/>
    <mergeCell ref="B11:E11"/>
    <mergeCell ref="B16:E16"/>
    <mergeCell ref="A1:E3"/>
    <mergeCell ref="B12:E12"/>
    <mergeCell ref="B13:E13"/>
    <mergeCell ref="B14:E14"/>
    <mergeCell ref="B15:E15"/>
    <mergeCell ref="B17:E17"/>
    <mergeCell ref="A4:E4"/>
    <mergeCell ref="A5:E5"/>
    <mergeCell ref="A6:E6"/>
    <mergeCell ref="A7:A19"/>
    <mergeCell ref="B24:B26"/>
    <mergeCell ref="C24:E24"/>
    <mergeCell ref="C25:E25"/>
    <mergeCell ref="C26:E26"/>
    <mergeCell ref="A20:E20"/>
    <mergeCell ref="B21:B23"/>
    <mergeCell ref="C21:E21"/>
    <mergeCell ref="C22:E22"/>
    <mergeCell ref="C23:E23"/>
    <mergeCell ref="A27:A34"/>
    <mergeCell ref="B27:E27"/>
    <mergeCell ref="B28:E28"/>
    <mergeCell ref="B29:D30"/>
    <mergeCell ref="B31:E31"/>
    <mergeCell ref="C32:E32"/>
    <mergeCell ref="C33:E33"/>
    <mergeCell ref="B34:E34"/>
    <mergeCell ref="A42:E42"/>
    <mergeCell ref="B39:E39"/>
    <mergeCell ref="B40:E40"/>
    <mergeCell ref="A41:E41"/>
    <mergeCell ref="A35:E35"/>
    <mergeCell ref="B36:C37"/>
    <mergeCell ref="D36:E36"/>
    <mergeCell ref="D37:E37"/>
    <mergeCell ref="A38:A40"/>
    <mergeCell ref="B38:E38"/>
  </mergeCells>
  <conditionalFormatting sqref="F4:Q42 F48:Q60">
    <cfRule type="cellIs" priority="14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83" useFirstPageNumber="1" horizontalDpi="600" verticalDpi="600" orientation="portrait" paperSize="9" r:id="rId1"/>
  <headerFooter>
    <oddHeader>&amp;L&amp;"ＭＳ ゴシック,標準"Ⅳ　平成24年度地方公営企業事業別決算状況
　２　法非適用事業
　　（１）下水道事業（特環）&amp;R&amp;"ＭＳ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showZeros="0" zoomScale="120" zoomScaleNormal="120" zoomScalePageLayoutView="0" workbookViewId="0" topLeftCell="A1">
      <pane xSplit="5" ySplit="3" topLeftCell="F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F4" sqref="F4"/>
    </sheetView>
  </sheetViews>
  <sheetFormatPr defaultColWidth="9.59765625" defaultRowHeight="9.75" customHeight="1"/>
  <cols>
    <col min="1" max="4" width="1.59765625" style="13" customWidth="1"/>
    <col min="5" max="5" width="15.59765625" style="13" customWidth="1"/>
    <col min="6" max="17" width="9.59765625" style="31" customWidth="1"/>
    <col min="18" max="16384" width="9.59765625" style="13" customWidth="1"/>
  </cols>
  <sheetData>
    <row r="1" spans="1:17" ht="9.75" customHeight="1">
      <c r="A1" s="67" t="s">
        <v>172</v>
      </c>
      <c r="B1" s="68"/>
      <c r="C1" s="68"/>
      <c r="D1" s="68"/>
      <c r="E1" s="69"/>
      <c r="F1" s="29" t="s">
        <v>126</v>
      </c>
      <c r="G1" s="29" t="s">
        <v>47</v>
      </c>
      <c r="H1" s="29" t="s">
        <v>51</v>
      </c>
      <c r="I1" s="29" t="s">
        <v>55</v>
      </c>
      <c r="J1" s="29" t="s">
        <v>59</v>
      </c>
      <c r="K1" s="29" t="s">
        <v>159</v>
      </c>
      <c r="L1" s="29" t="s">
        <v>65</v>
      </c>
      <c r="M1" s="29" t="s">
        <v>160</v>
      </c>
      <c r="N1" s="29" t="s">
        <v>161</v>
      </c>
      <c r="O1" s="29" t="s">
        <v>75</v>
      </c>
      <c r="P1" s="29" t="s">
        <v>78</v>
      </c>
      <c r="Q1" s="29" t="s">
        <v>162</v>
      </c>
    </row>
    <row r="2" spans="1:17" ht="9.75" customHeight="1">
      <c r="A2" s="70"/>
      <c r="B2" s="71"/>
      <c r="C2" s="71"/>
      <c r="D2" s="71"/>
      <c r="E2" s="7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9.75" customHeight="1">
      <c r="A3" s="73"/>
      <c r="B3" s="74"/>
      <c r="C3" s="74"/>
      <c r="D3" s="74"/>
      <c r="E3" s="75"/>
      <c r="F3" s="35" t="s">
        <v>163</v>
      </c>
      <c r="G3" s="35" t="s">
        <v>163</v>
      </c>
      <c r="H3" s="35" t="s">
        <v>163</v>
      </c>
      <c r="I3" s="35" t="s">
        <v>163</v>
      </c>
      <c r="J3" s="35" t="s">
        <v>163</v>
      </c>
      <c r="K3" s="35" t="s">
        <v>163</v>
      </c>
      <c r="L3" s="35" t="s">
        <v>163</v>
      </c>
      <c r="M3" s="35" t="s">
        <v>163</v>
      </c>
      <c r="N3" s="35" t="s">
        <v>163</v>
      </c>
      <c r="O3" s="35" t="s">
        <v>163</v>
      </c>
      <c r="P3" s="35" t="s">
        <v>163</v>
      </c>
      <c r="Q3" s="35" t="s">
        <v>163</v>
      </c>
    </row>
    <row r="4" spans="1:17" ht="9.75" customHeight="1">
      <c r="A4" s="107" t="s">
        <v>79</v>
      </c>
      <c r="B4" s="109" t="s">
        <v>80</v>
      </c>
      <c r="C4" s="109"/>
      <c r="D4" s="109"/>
      <c r="E4" s="56"/>
      <c r="F4" s="34">
        <v>77050</v>
      </c>
      <c r="G4" s="34">
        <v>0</v>
      </c>
      <c r="H4" s="34">
        <v>40296</v>
      </c>
      <c r="I4" s="34">
        <v>47592</v>
      </c>
      <c r="J4" s="34">
        <v>4425</v>
      </c>
      <c r="K4" s="34">
        <v>217258</v>
      </c>
      <c r="L4" s="34">
        <v>65720</v>
      </c>
      <c r="M4" s="34">
        <v>106624</v>
      </c>
      <c r="N4" s="34">
        <v>60772</v>
      </c>
      <c r="O4" s="34">
        <v>8001</v>
      </c>
      <c r="P4" s="34">
        <v>43739</v>
      </c>
      <c r="Q4" s="34">
        <f>SUM($F$4:$P$4)</f>
        <v>671477</v>
      </c>
    </row>
    <row r="5" spans="1:17" ht="9.75" customHeight="1">
      <c r="A5" s="107"/>
      <c r="B5" s="14"/>
      <c r="C5" s="106" t="s">
        <v>81</v>
      </c>
      <c r="D5" s="104"/>
      <c r="E5" s="47"/>
      <c r="F5" s="30">
        <v>11792</v>
      </c>
      <c r="G5" s="30">
        <v>0</v>
      </c>
      <c r="H5" s="30">
        <v>26465</v>
      </c>
      <c r="I5" s="30">
        <v>35298</v>
      </c>
      <c r="J5" s="30">
        <v>4425</v>
      </c>
      <c r="K5" s="30">
        <v>48918</v>
      </c>
      <c r="L5" s="30">
        <v>21015</v>
      </c>
      <c r="M5" s="30">
        <v>31223</v>
      </c>
      <c r="N5" s="30">
        <v>10815</v>
      </c>
      <c r="O5" s="30">
        <v>3490</v>
      </c>
      <c r="P5" s="30">
        <v>31307</v>
      </c>
      <c r="Q5" s="30">
        <f>SUM($F$5:$P$5)</f>
        <v>224748</v>
      </c>
    </row>
    <row r="6" spans="1:17" ht="9.75" customHeight="1">
      <c r="A6" s="107"/>
      <c r="B6" s="15"/>
      <c r="C6" s="16"/>
      <c r="D6" s="81" t="s">
        <v>82</v>
      </c>
      <c r="E6" s="43"/>
      <c r="F6" s="30">
        <v>11792</v>
      </c>
      <c r="G6" s="30">
        <v>0</v>
      </c>
      <c r="H6" s="30">
        <v>26465</v>
      </c>
      <c r="I6" s="30">
        <v>35298</v>
      </c>
      <c r="J6" s="30">
        <v>4425</v>
      </c>
      <c r="K6" s="30">
        <v>48918</v>
      </c>
      <c r="L6" s="30">
        <v>15941</v>
      </c>
      <c r="M6" s="30">
        <v>30588</v>
      </c>
      <c r="N6" s="30">
        <v>10815</v>
      </c>
      <c r="O6" s="30">
        <v>3490</v>
      </c>
      <c r="P6" s="30">
        <v>31307</v>
      </c>
      <c r="Q6" s="30">
        <f>SUM($F$6:$P$6)</f>
        <v>219039</v>
      </c>
    </row>
    <row r="7" spans="1:17" ht="9.75" customHeight="1">
      <c r="A7" s="107"/>
      <c r="B7" s="15"/>
      <c r="C7" s="16"/>
      <c r="D7" s="81" t="s">
        <v>83</v>
      </c>
      <c r="E7" s="43"/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5074</v>
      </c>
      <c r="M7" s="30">
        <v>0</v>
      </c>
      <c r="N7" s="30">
        <v>0</v>
      </c>
      <c r="O7" s="30">
        <v>0</v>
      </c>
      <c r="P7" s="30">
        <v>0</v>
      </c>
      <c r="Q7" s="30">
        <f>SUM($F$7:$P$7)</f>
        <v>5074</v>
      </c>
    </row>
    <row r="8" spans="1:17" ht="9.75" customHeight="1">
      <c r="A8" s="107"/>
      <c r="B8" s="15"/>
      <c r="C8" s="16"/>
      <c r="D8" s="81" t="s">
        <v>84</v>
      </c>
      <c r="E8" s="43"/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f>SUM($F$8:$P$8)</f>
        <v>0</v>
      </c>
    </row>
    <row r="9" spans="1:17" ht="9.75" customHeight="1">
      <c r="A9" s="107"/>
      <c r="B9" s="15"/>
      <c r="C9" s="17"/>
      <c r="D9" s="81" t="s">
        <v>18</v>
      </c>
      <c r="E9" s="43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635</v>
      </c>
      <c r="N9" s="30">
        <v>0</v>
      </c>
      <c r="O9" s="30">
        <v>0</v>
      </c>
      <c r="P9" s="30">
        <v>0</v>
      </c>
      <c r="Q9" s="30">
        <f>SUM($F$9:$P$9)</f>
        <v>635</v>
      </c>
    </row>
    <row r="10" spans="1:17" ht="9.75" customHeight="1">
      <c r="A10" s="107"/>
      <c r="B10" s="18"/>
      <c r="C10" s="58" t="s">
        <v>85</v>
      </c>
      <c r="D10" s="46"/>
      <c r="E10" s="47"/>
      <c r="F10" s="30">
        <v>65258</v>
      </c>
      <c r="G10" s="30">
        <v>0</v>
      </c>
      <c r="H10" s="30">
        <v>13831</v>
      </c>
      <c r="I10" s="30">
        <v>12294</v>
      </c>
      <c r="J10" s="30">
        <v>0</v>
      </c>
      <c r="K10" s="30">
        <v>168340</v>
      </c>
      <c r="L10" s="30">
        <v>44705</v>
      </c>
      <c r="M10" s="30">
        <v>75401</v>
      </c>
      <c r="N10" s="30">
        <v>49957</v>
      </c>
      <c r="O10" s="30">
        <v>4511</v>
      </c>
      <c r="P10" s="30">
        <v>12432</v>
      </c>
      <c r="Q10" s="30">
        <f>SUM($F$10:$P$10)</f>
        <v>446729</v>
      </c>
    </row>
    <row r="11" spans="1:17" ht="9.75" customHeight="1">
      <c r="A11" s="107"/>
      <c r="B11" s="18"/>
      <c r="C11" s="19"/>
      <c r="D11" s="44" t="s">
        <v>17</v>
      </c>
      <c r="E11" s="43"/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100</v>
      </c>
      <c r="N11" s="30">
        <v>0</v>
      </c>
      <c r="O11" s="30">
        <v>0</v>
      </c>
      <c r="P11" s="30">
        <v>0</v>
      </c>
      <c r="Q11" s="30">
        <f>SUM($F$11:$P$11)</f>
        <v>100</v>
      </c>
    </row>
    <row r="12" spans="1:17" ht="9.75" customHeight="1">
      <c r="A12" s="107"/>
      <c r="B12" s="18"/>
      <c r="C12" s="19"/>
      <c r="D12" s="44" t="s">
        <v>86</v>
      </c>
      <c r="E12" s="43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f>SUM($F$12:$P$12)</f>
        <v>0</v>
      </c>
    </row>
    <row r="13" spans="1:17" ht="9.75" customHeight="1">
      <c r="A13" s="107"/>
      <c r="B13" s="18"/>
      <c r="C13" s="19"/>
      <c r="D13" s="44" t="s">
        <v>87</v>
      </c>
      <c r="E13" s="43"/>
      <c r="F13" s="30">
        <v>65258</v>
      </c>
      <c r="G13" s="30">
        <v>0</v>
      </c>
      <c r="H13" s="30">
        <v>13831</v>
      </c>
      <c r="I13" s="30">
        <v>12294</v>
      </c>
      <c r="J13" s="30">
        <v>0</v>
      </c>
      <c r="K13" s="30">
        <v>165940</v>
      </c>
      <c r="L13" s="30">
        <v>44705</v>
      </c>
      <c r="M13" s="30">
        <v>73020</v>
      </c>
      <c r="N13" s="30">
        <v>49626</v>
      </c>
      <c r="O13" s="30">
        <v>4511</v>
      </c>
      <c r="P13" s="30">
        <v>12432</v>
      </c>
      <c r="Q13" s="30">
        <f>SUM($F$13:$P$13)</f>
        <v>441617</v>
      </c>
    </row>
    <row r="14" spans="1:17" ht="9.75" customHeight="1">
      <c r="A14" s="107"/>
      <c r="B14" s="18"/>
      <c r="C14" s="19"/>
      <c r="D14" s="58" t="s">
        <v>18</v>
      </c>
      <c r="E14" s="47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2400</v>
      </c>
      <c r="L14" s="30">
        <v>0</v>
      </c>
      <c r="M14" s="30">
        <v>2281</v>
      </c>
      <c r="N14" s="30">
        <v>331</v>
      </c>
      <c r="O14" s="30">
        <v>0</v>
      </c>
      <c r="P14" s="30">
        <v>0</v>
      </c>
      <c r="Q14" s="30">
        <f>SUM($F$14:$P$14)</f>
        <v>5012</v>
      </c>
    </row>
    <row r="15" spans="1:17" ht="9.75" customHeight="1">
      <c r="A15" s="107"/>
      <c r="B15" s="46" t="s">
        <v>88</v>
      </c>
      <c r="C15" s="46"/>
      <c r="D15" s="46"/>
      <c r="E15" s="47"/>
      <c r="F15" s="30">
        <v>43735</v>
      </c>
      <c r="G15" s="30">
        <v>0</v>
      </c>
      <c r="H15" s="30">
        <v>23353</v>
      </c>
      <c r="I15" s="30">
        <v>47592</v>
      </c>
      <c r="J15" s="30">
        <v>2188</v>
      </c>
      <c r="K15" s="30">
        <v>97578</v>
      </c>
      <c r="L15" s="30">
        <v>35940</v>
      </c>
      <c r="M15" s="30">
        <v>96055</v>
      </c>
      <c r="N15" s="30">
        <v>37288</v>
      </c>
      <c r="O15" s="30">
        <v>8001</v>
      </c>
      <c r="P15" s="30">
        <v>27267</v>
      </c>
      <c r="Q15" s="30">
        <f>SUM($F$15:$P$15)</f>
        <v>418997</v>
      </c>
    </row>
    <row r="16" spans="1:17" ht="9.75" customHeight="1">
      <c r="A16" s="107"/>
      <c r="B16" s="20"/>
      <c r="C16" s="58" t="s">
        <v>89</v>
      </c>
      <c r="D16" s="46"/>
      <c r="E16" s="47"/>
      <c r="F16" s="30">
        <v>38307</v>
      </c>
      <c r="G16" s="30">
        <v>0</v>
      </c>
      <c r="H16" s="30">
        <v>11401</v>
      </c>
      <c r="I16" s="30">
        <v>24509</v>
      </c>
      <c r="J16" s="30">
        <v>1412</v>
      </c>
      <c r="K16" s="30">
        <v>28583</v>
      </c>
      <c r="L16" s="30">
        <v>13122</v>
      </c>
      <c r="M16" s="30">
        <v>67564</v>
      </c>
      <c r="N16" s="30">
        <v>8638</v>
      </c>
      <c r="O16" s="30">
        <v>896</v>
      </c>
      <c r="P16" s="30">
        <v>14835</v>
      </c>
      <c r="Q16" s="30">
        <f>SUM($F$16:$P$16)</f>
        <v>209267</v>
      </c>
    </row>
    <row r="17" spans="1:17" ht="9.75" customHeight="1">
      <c r="A17" s="107"/>
      <c r="B17" s="18"/>
      <c r="C17" s="19"/>
      <c r="D17" s="44" t="s">
        <v>90</v>
      </c>
      <c r="E17" s="43"/>
      <c r="F17" s="30">
        <v>0</v>
      </c>
      <c r="G17" s="30">
        <v>0</v>
      </c>
      <c r="H17" s="30">
        <v>854</v>
      </c>
      <c r="I17" s="30">
        <v>7996</v>
      </c>
      <c r="J17" s="30">
        <v>0</v>
      </c>
      <c r="K17" s="30">
        <v>6014</v>
      </c>
      <c r="L17" s="30">
        <v>5833</v>
      </c>
      <c r="M17" s="30">
        <v>14334</v>
      </c>
      <c r="N17" s="30">
        <v>7316</v>
      </c>
      <c r="O17" s="30">
        <v>435</v>
      </c>
      <c r="P17" s="30">
        <v>0</v>
      </c>
      <c r="Q17" s="30">
        <f>SUM($F$17:$P$17)</f>
        <v>42782</v>
      </c>
    </row>
    <row r="18" spans="1:17" ht="9.75" customHeight="1">
      <c r="A18" s="107"/>
      <c r="B18" s="18"/>
      <c r="C18" s="19"/>
      <c r="D18" s="44" t="s">
        <v>91</v>
      </c>
      <c r="E18" s="43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f>SUM($F$18:$P$18)</f>
        <v>0</v>
      </c>
    </row>
    <row r="19" spans="1:17" ht="9.75" customHeight="1">
      <c r="A19" s="107"/>
      <c r="B19" s="18"/>
      <c r="C19" s="21"/>
      <c r="D19" s="44" t="s">
        <v>18</v>
      </c>
      <c r="E19" s="43"/>
      <c r="F19" s="30">
        <v>38307</v>
      </c>
      <c r="G19" s="30">
        <v>0</v>
      </c>
      <c r="H19" s="30">
        <v>10547</v>
      </c>
      <c r="I19" s="30">
        <v>16513</v>
      </c>
      <c r="J19" s="30">
        <v>1412</v>
      </c>
      <c r="K19" s="30">
        <v>22569</v>
      </c>
      <c r="L19" s="30">
        <v>7289</v>
      </c>
      <c r="M19" s="30">
        <v>53230</v>
      </c>
      <c r="N19" s="30">
        <v>1322</v>
      </c>
      <c r="O19" s="30">
        <v>461</v>
      </c>
      <c r="P19" s="30">
        <v>14835</v>
      </c>
      <c r="Q19" s="30">
        <f>SUM($F$19:$P$19)</f>
        <v>166485</v>
      </c>
    </row>
    <row r="20" spans="1:17" ht="9.75" customHeight="1">
      <c r="A20" s="107"/>
      <c r="B20" s="18"/>
      <c r="C20" s="58" t="s">
        <v>92</v>
      </c>
      <c r="D20" s="46"/>
      <c r="E20" s="47"/>
      <c r="F20" s="30">
        <v>5428</v>
      </c>
      <c r="G20" s="30">
        <v>0</v>
      </c>
      <c r="H20" s="30">
        <v>11952</v>
      </c>
      <c r="I20" s="30">
        <v>23083</v>
      </c>
      <c r="J20" s="30">
        <v>776</v>
      </c>
      <c r="K20" s="30">
        <v>68995</v>
      </c>
      <c r="L20" s="30">
        <v>22818</v>
      </c>
      <c r="M20" s="30">
        <v>28491</v>
      </c>
      <c r="N20" s="30">
        <v>28650</v>
      </c>
      <c r="O20" s="30">
        <v>7105</v>
      </c>
      <c r="P20" s="30">
        <v>12432</v>
      </c>
      <c r="Q20" s="30">
        <f>SUM($F$20:$P$20)</f>
        <v>209730</v>
      </c>
    </row>
    <row r="21" spans="1:17" ht="9.75" customHeight="1">
      <c r="A21" s="107"/>
      <c r="B21" s="18"/>
      <c r="C21" s="19"/>
      <c r="D21" s="58" t="s">
        <v>93</v>
      </c>
      <c r="E21" s="47"/>
      <c r="F21" s="30">
        <v>5428</v>
      </c>
      <c r="G21" s="30">
        <v>0</v>
      </c>
      <c r="H21" s="30">
        <v>10800</v>
      </c>
      <c r="I21" s="30">
        <v>23083</v>
      </c>
      <c r="J21" s="30">
        <v>776</v>
      </c>
      <c r="K21" s="30">
        <v>66763</v>
      </c>
      <c r="L21" s="30">
        <v>22818</v>
      </c>
      <c r="M21" s="30">
        <v>27302</v>
      </c>
      <c r="N21" s="30">
        <v>17792</v>
      </c>
      <c r="O21" s="30">
        <v>7105</v>
      </c>
      <c r="P21" s="30">
        <v>12432</v>
      </c>
      <c r="Q21" s="30">
        <f>SUM($F$21:$P$21)</f>
        <v>194299</v>
      </c>
    </row>
    <row r="22" spans="1:17" ht="9.75" customHeight="1">
      <c r="A22" s="107"/>
      <c r="B22" s="18"/>
      <c r="C22" s="19"/>
      <c r="D22" s="19"/>
      <c r="E22" s="22" t="s">
        <v>94</v>
      </c>
      <c r="F22" s="30">
        <v>5428</v>
      </c>
      <c r="G22" s="30">
        <v>0</v>
      </c>
      <c r="H22" s="30">
        <v>10800</v>
      </c>
      <c r="I22" s="30">
        <v>23083</v>
      </c>
      <c r="J22" s="30">
        <v>776</v>
      </c>
      <c r="K22" s="30">
        <v>66763</v>
      </c>
      <c r="L22" s="30">
        <v>22818</v>
      </c>
      <c r="M22" s="30">
        <v>27302</v>
      </c>
      <c r="N22" s="30">
        <v>17792</v>
      </c>
      <c r="O22" s="30">
        <v>7105</v>
      </c>
      <c r="P22" s="30">
        <v>12432</v>
      </c>
      <c r="Q22" s="30">
        <f>SUM($F$22:$P$22)</f>
        <v>194299</v>
      </c>
    </row>
    <row r="23" spans="1:17" ht="9.75" customHeight="1">
      <c r="A23" s="107"/>
      <c r="B23" s="18"/>
      <c r="C23" s="19"/>
      <c r="D23" s="21"/>
      <c r="E23" s="22" t="s">
        <v>170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f>SUM($F$23:$P$23)</f>
        <v>0</v>
      </c>
    </row>
    <row r="24" spans="1:17" ht="9.75" customHeight="1">
      <c r="A24" s="107"/>
      <c r="B24" s="23"/>
      <c r="C24" s="21"/>
      <c r="D24" s="44" t="s">
        <v>18</v>
      </c>
      <c r="E24" s="43"/>
      <c r="F24" s="30">
        <v>0</v>
      </c>
      <c r="G24" s="30">
        <v>0</v>
      </c>
      <c r="H24" s="30">
        <v>1152</v>
      </c>
      <c r="I24" s="30">
        <v>0</v>
      </c>
      <c r="J24" s="30">
        <v>0</v>
      </c>
      <c r="K24" s="30">
        <v>2232</v>
      </c>
      <c r="L24" s="30">
        <v>0</v>
      </c>
      <c r="M24" s="30">
        <v>1189</v>
      </c>
      <c r="N24" s="30">
        <v>10858</v>
      </c>
      <c r="O24" s="30">
        <v>0</v>
      </c>
      <c r="P24" s="30">
        <v>0</v>
      </c>
      <c r="Q24" s="30">
        <f>SUM($F$24:$P$24)</f>
        <v>15431</v>
      </c>
    </row>
    <row r="25" spans="1:17" ht="9.75" customHeight="1">
      <c r="A25" s="108"/>
      <c r="B25" s="44" t="s">
        <v>95</v>
      </c>
      <c r="C25" s="42"/>
      <c r="D25" s="42"/>
      <c r="E25" s="43"/>
      <c r="F25" s="30">
        <v>33315</v>
      </c>
      <c r="G25" s="30">
        <v>0</v>
      </c>
      <c r="H25" s="30">
        <v>16943</v>
      </c>
      <c r="I25" s="30">
        <v>0</v>
      </c>
      <c r="J25" s="30">
        <v>2237</v>
      </c>
      <c r="K25" s="30">
        <v>119680</v>
      </c>
      <c r="L25" s="30">
        <v>29780</v>
      </c>
      <c r="M25" s="30">
        <v>10569</v>
      </c>
      <c r="N25" s="30">
        <v>23484</v>
      </c>
      <c r="O25" s="30">
        <v>0</v>
      </c>
      <c r="P25" s="30">
        <v>16472</v>
      </c>
      <c r="Q25" s="30">
        <f>SUM($F$25:$P$25)</f>
        <v>252480</v>
      </c>
    </row>
    <row r="26" spans="1:17" ht="9.75" customHeight="1">
      <c r="A26" s="101" t="s">
        <v>96</v>
      </c>
      <c r="B26" s="104" t="s">
        <v>97</v>
      </c>
      <c r="C26" s="104"/>
      <c r="D26" s="104"/>
      <c r="E26" s="105"/>
      <c r="F26" s="30">
        <v>1305</v>
      </c>
      <c r="G26" s="30">
        <v>2561</v>
      </c>
      <c r="H26" s="30">
        <v>102038</v>
      </c>
      <c r="I26" s="30">
        <v>58638</v>
      </c>
      <c r="J26" s="30">
        <v>1702</v>
      </c>
      <c r="K26" s="30">
        <v>46076</v>
      </c>
      <c r="L26" s="30">
        <v>139540</v>
      </c>
      <c r="M26" s="30">
        <v>114551</v>
      </c>
      <c r="N26" s="30">
        <v>1559</v>
      </c>
      <c r="O26" s="30">
        <v>11925</v>
      </c>
      <c r="P26" s="30">
        <v>20459</v>
      </c>
      <c r="Q26" s="30">
        <f>SUM($F$26:$P$26)</f>
        <v>500354</v>
      </c>
    </row>
    <row r="27" spans="1:17" ht="9.75" customHeight="1">
      <c r="A27" s="102"/>
      <c r="B27" s="14"/>
      <c r="C27" s="106" t="s">
        <v>98</v>
      </c>
      <c r="D27" s="46"/>
      <c r="E27" s="47"/>
      <c r="F27" s="30">
        <v>0</v>
      </c>
      <c r="G27" s="30">
        <v>0</v>
      </c>
      <c r="H27" s="30">
        <v>88800</v>
      </c>
      <c r="I27" s="30">
        <v>800</v>
      </c>
      <c r="J27" s="30">
        <v>0</v>
      </c>
      <c r="K27" s="30">
        <v>2600</v>
      </c>
      <c r="L27" s="30">
        <v>51800</v>
      </c>
      <c r="M27" s="30">
        <v>25400</v>
      </c>
      <c r="N27" s="30">
        <v>0</v>
      </c>
      <c r="O27" s="30">
        <v>3400</v>
      </c>
      <c r="P27" s="30">
        <v>0</v>
      </c>
      <c r="Q27" s="30">
        <f>SUM($F$27:$P$27)</f>
        <v>172800</v>
      </c>
    </row>
    <row r="28" spans="1:17" ht="9.75" customHeight="1">
      <c r="A28" s="102"/>
      <c r="B28" s="14"/>
      <c r="C28" s="17"/>
      <c r="D28" s="44" t="s">
        <v>99</v>
      </c>
      <c r="E28" s="43"/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f>SUM($F$28:$P$28)</f>
        <v>0</v>
      </c>
    </row>
    <row r="29" spans="1:17" ht="9.75" customHeight="1">
      <c r="A29" s="102"/>
      <c r="B29" s="15"/>
      <c r="C29" s="81" t="s">
        <v>100</v>
      </c>
      <c r="D29" s="42"/>
      <c r="E29" s="43"/>
      <c r="F29" s="30">
        <v>1258</v>
      </c>
      <c r="G29" s="30">
        <v>2561</v>
      </c>
      <c r="H29" s="30">
        <v>13238</v>
      </c>
      <c r="I29" s="30">
        <v>57273</v>
      </c>
      <c r="J29" s="30">
        <v>1702</v>
      </c>
      <c r="K29" s="30">
        <v>20928</v>
      </c>
      <c r="L29" s="30">
        <v>22094</v>
      </c>
      <c r="M29" s="30">
        <v>63351</v>
      </c>
      <c r="N29" s="30">
        <v>0</v>
      </c>
      <c r="O29" s="30">
        <v>4075</v>
      </c>
      <c r="P29" s="30">
        <v>20459</v>
      </c>
      <c r="Q29" s="30">
        <f>SUM($F$29:$P$29)</f>
        <v>206939</v>
      </c>
    </row>
    <row r="30" spans="1:17" ht="9.75" customHeight="1">
      <c r="A30" s="102"/>
      <c r="B30" s="15"/>
      <c r="C30" s="81" t="s">
        <v>101</v>
      </c>
      <c r="D30" s="42"/>
      <c r="E30" s="43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f>SUM($F$30:$P$30)</f>
        <v>0</v>
      </c>
    </row>
    <row r="31" spans="1:17" ht="9.75" customHeight="1">
      <c r="A31" s="102"/>
      <c r="B31" s="15"/>
      <c r="C31" s="81" t="s">
        <v>102</v>
      </c>
      <c r="D31" s="42"/>
      <c r="E31" s="43"/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f>SUM($F$31:$P$31)</f>
        <v>0</v>
      </c>
    </row>
    <row r="32" spans="1:17" ht="9.75" customHeight="1">
      <c r="A32" s="102"/>
      <c r="B32" s="18"/>
      <c r="C32" s="44" t="s">
        <v>17</v>
      </c>
      <c r="D32" s="42"/>
      <c r="E32" s="43"/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48000</v>
      </c>
      <c r="M32" s="30">
        <v>25800</v>
      </c>
      <c r="N32" s="30">
        <v>0</v>
      </c>
      <c r="O32" s="30">
        <v>0</v>
      </c>
      <c r="P32" s="30">
        <v>0</v>
      </c>
      <c r="Q32" s="30">
        <f>SUM($F$32:$P$32)</f>
        <v>73800</v>
      </c>
    </row>
    <row r="33" spans="1:17" ht="9.75" customHeight="1">
      <c r="A33" s="102"/>
      <c r="B33" s="18"/>
      <c r="C33" s="44" t="s">
        <v>86</v>
      </c>
      <c r="D33" s="42"/>
      <c r="E33" s="43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f>SUM($F$33:$P$33)</f>
        <v>0</v>
      </c>
    </row>
    <row r="34" spans="1:17" ht="9.75" customHeight="1">
      <c r="A34" s="102"/>
      <c r="B34" s="18"/>
      <c r="C34" s="44" t="s">
        <v>103</v>
      </c>
      <c r="D34" s="42"/>
      <c r="E34" s="43"/>
      <c r="F34" s="30">
        <v>47</v>
      </c>
      <c r="G34" s="30">
        <v>0</v>
      </c>
      <c r="H34" s="30">
        <v>0</v>
      </c>
      <c r="I34" s="30">
        <v>565</v>
      </c>
      <c r="J34" s="30">
        <v>0</v>
      </c>
      <c r="K34" s="30">
        <v>4938</v>
      </c>
      <c r="L34" s="30">
        <v>17646</v>
      </c>
      <c r="M34" s="30">
        <v>0</v>
      </c>
      <c r="N34" s="30">
        <v>1559</v>
      </c>
      <c r="O34" s="30">
        <v>4450</v>
      </c>
      <c r="P34" s="30">
        <v>0</v>
      </c>
      <c r="Q34" s="30">
        <f>SUM($F$34:$P$34)</f>
        <v>29205</v>
      </c>
    </row>
    <row r="35" spans="1:17" ht="9.75" customHeight="1">
      <c r="A35" s="102"/>
      <c r="B35" s="23"/>
      <c r="C35" s="44" t="s">
        <v>18</v>
      </c>
      <c r="D35" s="42"/>
      <c r="E35" s="43"/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17610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f>SUM($F$35:$P$35)</f>
        <v>17610</v>
      </c>
    </row>
    <row r="36" spans="1:17" ht="9.75" customHeight="1">
      <c r="A36" s="102"/>
      <c r="B36" s="58" t="s">
        <v>104</v>
      </c>
      <c r="C36" s="46"/>
      <c r="D36" s="46"/>
      <c r="E36" s="47"/>
      <c r="F36" s="30">
        <v>22480</v>
      </c>
      <c r="G36" s="30">
        <v>2561</v>
      </c>
      <c r="H36" s="30">
        <v>118981</v>
      </c>
      <c r="I36" s="30">
        <v>58638</v>
      </c>
      <c r="J36" s="30">
        <v>1702</v>
      </c>
      <c r="K36" s="30">
        <v>139446</v>
      </c>
      <c r="L36" s="30">
        <v>163790</v>
      </c>
      <c r="M36" s="30">
        <v>114551</v>
      </c>
      <c r="N36" s="30">
        <v>28200</v>
      </c>
      <c r="O36" s="30">
        <v>11925</v>
      </c>
      <c r="P36" s="30">
        <v>40552</v>
      </c>
      <c r="Q36" s="30">
        <f>SUM($F$36:$P$36)</f>
        <v>702826</v>
      </c>
    </row>
    <row r="37" spans="1:17" ht="9.75" customHeight="1">
      <c r="A37" s="102"/>
      <c r="B37" s="24"/>
      <c r="C37" s="58" t="s">
        <v>105</v>
      </c>
      <c r="D37" s="46"/>
      <c r="E37" s="47"/>
      <c r="F37" s="30">
        <v>0</v>
      </c>
      <c r="G37" s="30">
        <v>930</v>
      </c>
      <c r="H37" s="30">
        <v>0</v>
      </c>
      <c r="I37" s="30">
        <v>837</v>
      </c>
      <c r="J37" s="30">
        <v>0</v>
      </c>
      <c r="K37" s="30">
        <v>21001</v>
      </c>
      <c r="L37" s="30">
        <v>129553</v>
      </c>
      <c r="M37" s="30">
        <v>78741</v>
      </c>
      <c r="N37" s="30">
        <v>547</v>
      </c>
      <c r="O37" s="30">
        <v>5830</v>
      </c>
      <c r="P37" s="30">
        <v>464</v>
      </c>
      <c r="Q37" s="30">
        <f>SUM($F$37:$P$37)</f>
        <v>237903</v>
      </c>
    </row>
    <row r="38" spans="1:17" ht="9.75" customHeight="1">
      <c r="A38" s="102"/>
      <c r="B38" s="19"/>
      <c r="C38" s="19"/>
      <c r="D38" s="44" t="s">
        <v>90</v>
      </c>
      <c r="E38" s="43"/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12258</v>
      </c>
      <c r="L38" s="30">
        <v>5833</v>
      </c>
      <c r="M38" s="30">
        <v>7267</v>
      </c>
      <c r="N38" s="30">
        <v>0</v>
      </c>
      <c r="O38" s="30">
        <v>410</v>
      </c>
      <c r="P38" s="30">
        <v>0</v>
      </c>
      <c r="Q38" s="30">
        <f>SUM($F$38:$P$38)</f>
        <v>25768</v>
      </c>
    </row>
    <row r="39" spans="1:17" ht="9.75" customHeight="1">
      <c r="A39" s="102"/>
      <c r="B39" s="19"/>
      <c r="C39" s="21"/>
      <c r="D39" s="44" t="s">
        <v>106</v>
      </c>
      <c r="E39" s="43"/>
      <c r="F39" s="30">
        <v>0</v>
      </c>
      <c r="G39" s="30">
        <v>930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f>SUM($F$39:$P$39)</f>
        <v>930</v>
      </c>
    </row>
    <row r="40" spans="1:17" ht="9.75" customHeight="1">
      <c r="A40" s="102"/>
      <c r="B40" s="19"/>
      <c r="C40" s="58" t="s">
        <v>107</v>
      </c>
      <c r="D40" s="46"/>
      <c r="E40" s="47"/>
      <c r="F40" s="30">
        <v>22480</v>
      </c>
      <c r="G40" s="30">
        <v>1631</v>
      </c>
      <c r="H40" s="30">
        <v>118981</v>
      </c>
      <c r="I40" s="30">
        <v>57801</v>
      </c>
      <c r="J40" s="30">
        <v>1702</v>
      </c>
      <c r="K40" s="30">
        <v>118445</v>
      </c>
      <c r="L40" s="30">
        <v>34237</v>
      </c>
      <c r="M40" s="30">
        <v>35810</v>
      </c>
      <c r="N40" s="30">
        <v>27653</v>
      </c>
      <c r="O40" s="30">
        <v>6095</v>
      </c>
      <c r="P40" s="30">
        <v>40088</v>
      </c>
      <c r="Q40" s="30">
        <f>SUM($F$40:$P$40)</f>
        <v>464923</v>
      </c>
    </row>
    <row r="41" spans="1:17" ht="9.75" customHeight="1">
      <c r="A41" s="102"/>
      <c r="B41" s="19"/>
      <c r="C41" s="19"/>
      <c r="D41" s="44" t="s">
        <v>108</v>
      </c>
      <c r="E41" s="43"/>
      <c r="F41" s="30">
        <v>22480</v>
      </c>
      <c r="G41" s="30">
        <v>0</v>
      </c>
      <c r="H41" s="30">
        <v>118981</v>
      </c>
      <c r="I41" s="30">
        <v>57801</v>
      </c>
      <c r="J41" s="30">
        <v>0</v>
      </c>
      <c r="K41" s="30">
        <v>0</v>
      </c>
      <c r="L41" s="30">
        <v>34237</v>
      </c>
      <c r="M41" s="30">
        <v>35810</v>
      </c>
      <c r="N41" s="30">
        <v>0</v>
      </c>
      <c r="O41" s="30">
        <v>6095</v>
      </c>
      <c r="P41" s="30">
        <v>30303</v>
      </c>
      <c r="Q41" s="30">
        <f>SUM($F$41:$P$41)</f>
        <v>305707</v>
      </c>
    </row>
    <row r="42" spans="1:17" ht="9.75" customHeight="1">
      <c r="A42" s="102"/>
      <c r="B42" s="19"/>
      <c r="C42" s="21"/>
      <c r="D42" s="44" t="s">
        <v>109</v>
      </c>
      <c r="E42" s="43"/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9784</v>
      </c>
      <c r="Q42" s="30">
        <f>SUM($F$42:$P$42)</f>
        <v>9784</v>
      </c>
    </row>
    <row r="43" spans="1:17" ht="9.75" customHeight="1">
      <c r="A43" s="102"/>
      <c r="B43" s="19"/>
      <c r="C43" s="44" t="s">
        <v>110</v>
      </c>
      <c r="D43" s="42"/>
      <c r="E43" s="43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f>SUM($F$43:$P$43)</f>
        <v>0</v>
      </c>
    </row>
    <row r="44" spans="1:17" ht="9.75" customHeight="1">
      <c r="A44" s="102"/>
      <c r="B44" s="19"/>
      <c r="C44" s="44" t="s">
        <v>111</v>
      </c>
      <c r="D44" s="42"/>
      <c r="E44" s="43"/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f>SUM($F$44:$P$44)</f>
        <v>0</v>
      </c>
    </row>
    <row r="45" spans="1:17" ht="9.75" customHeight="1">
      <c r="A45" s="102"/>
      <c r="B45" s="21"/>
      <c r="C45" s="44" t="s">
        <v>18</v>
      </c>
      <c r="D45" s="42"/>
      <c r="E45" s="43"/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f>SUM($F$45:$P$45)</f>
        <v>0</v>
      </c>
    </row>
    <row r="46" spans="1:17" ht="9.75" customHeight="1">
      <c r="A46" s="103"/>
      <c r="B46" s="42" t="s">
        <v>112</v>
      </c>
      <c r="C46" s="42"/>
      <c r="D46" s="42"/>
      <c r="E46" s="43"/>
      <c r="F46" s="30">
        <v>-21175</v>
      </c>
      <c r="G46" s="30">
        <v>0</v>
      </c>
      <c r="H46" s="30">
        <v>-16943</v>
      </c>
      <c r="I46" s="30">
        <v>0</v>
      </c>
      <c r="J46" s="30">
        <v>0</v>
      </c>
      <c r="K46" s="30">
        <v>-93370</v>
      </c>
      <c r="L46" s="30">
        <v>-24250</v>
      </c>
      <c r="M46" s="30">
        <v>0</v>
      </c>
      <c r="N46" s="30">
        <v>-26641</v>
      </c>
      <c r="O46" s="30">
        <v>0</v>
      </c>
      <c r="P46" s="30">
        <v>-20093</v>
      </c>
      <c r="Q46" s="30">
        <f>SUM($F$46:$P$46)</f>
        <v>-202472</v>
      </c>
    </row>
    <row r="47" spans="1:17" ht="9.75" customHeight="1">
      <c r="A47" s="41" t="s">
        <v>113</v>
      </c>
      <c r="B47" s="42"/>
      <c r="C47" s="42"/>
      <c r="D47" s="42"/>
      <c r="E47" s="43"/>
      <c r="F47" s="30">
        <v>12140</v>
      </c>
      <c r="G47" s="30">
        <v>0</v>
      </c>
      <c r="H47" s="30">
        <v>0</v>
      </c>
      <c r="I47" s="30">
        <v>0</v>
      </c>
      <c r="J47" s="30">
        <v>2237</v>
      </c>
      <c r="K47" s="30">
        <v>26310</v>
      </c>
      <c r="L47" s="30">
        <v>5530</v>
      </c>
      <c r="M47" s="30">
        <v>10569</v>
      </c>
      <c r="N47" s="30">
        <v>-3157</v>
      </c>
      <c r="O47" s="30">
        <v>0</v>
      </c>
      <c r="P47" s="30">
        <v>-3621</v>
      </c>
      <c r="Q47" s="30">
        <f>SUM($F$47:$P$47)</f>
        <v>50008</v>
      </c>
    </row>
    <row r="48" spans="1:17" ht="9.75" customHeight="1">
      <c r="A48" s="41" t="s">
        <v>114</v>
      </c>
      <c r="B48" s="42"/>
      <c r="C48" s="42"/>
      <c r="D48" s="42"/>
      <c r="E48" s="43"/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16211</v>
      </c>
      <c r="L48" s="30">
        <v>31</v>
      </c>
      <c r="M48" s="30">
        <v>0</v>
      </c>
      <c r="N48" s="30">
        <v>0</v>
      </c>
      <c r="O48" s="30">
        <v>0</v>
      </c>
      <c r="P48" s="30">
        <v>0</v>
      </c>
      <c r="Q48" s="30">
        <f>SUM($F$48:$P$48)</f>
        <v>16242</v>
      </c>
    </row>
    <row r="49" spans="1:17" ht="9.75" customHeight="1">
      <c r="A49" s="45" t="s">
        <v>115</v>
      </c>
      <c r="B49" s="46"/>
      <c r="C49" s="46"/>
      <c r="D49" s="46"/>
      <c r="E49" s="47"/>
      <c r="F49" s="30">
        <v>8530</v>
      </c>
      <c r="G49" s="30">
        <v>0</v>
      </c>
      <c r="H49" s="30">
        <v>0</v>
      </c>
      <c r="I49" s="30">
        <v>0</v>
      </c>
      <c r="J49" s="30">
        <v>6439</v>
      </c>
      <c r="K49" s="30">
        <v>18999</v>
      </c>
      <c r="L49" s="30">
        <v>23070</v>
      </c>
      <c r="M49" s="30">
        <v>7492</v>
      </c>
      <c r="N49" s="30">
        <v>4782</v>
      </c>
      <c r="O49" s="30">
        <v>0</v>
      </c>
      <c r="P49" s="30">
        <v>7023</v>
      </c>
      <c r="Q49" s="30">
        <f>SUM($F$49:$P$49)</f>
        <v>76335</v>
      </c>
    </row>
    <row r="50" spans="1:17" ht="9.75" customHeight="1">
      <c r="A50" s="25"/>
      <c r="B50" s="100" t="s">
        <v>116</v>
      </c>
      <c r="C50" s="96"/>
      <c r="D50" s="96"/>
      <c r="E50" s="97"/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f>SUM($F$50:$P$50)</f>
        <v>0</v>
      </c>
    </row>
    <row r="51" spans="1:17" ht="9.75" customHeight="1">
      <c r="A51" s="41" t="s">
        <v>117</v>
      </c>
      <c r="B51" s="42"/>
      <c r="C51" s="42"/>
      <c r="D51" s="42"/>
      <c r="E51" s="43"/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f>SUM($F$51:$P$51)</f>
        <v>0</v>
      </c>
    </row>
    <row r="52" spans="1:17" ht="9.75" customHeight="1">
      <c r="A52" s="41" t="s">
        <v>118</v>
      </c>
      <c r="B52" s="94"/>
      <c r="C52" s="94"/>
      <c r="D52" s="94"/>
      <c r="E52" s="95"/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f>SUM($F$52:$P$52)</f>
        <v>0</v>
      </c>
    </row>
    <row r="53" spans="1:17" ht="9.75" customHeight="1">
      <c r="A53" s="41" t="s">
        <v>119</v>
      </c>
      <c r="B53" s="94"/>
      <c r="C53" s="94"/>
      <c r="D53" s="94"/>
      <c r="E53" s="95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f>SUM($F$53:$P$53)</f>
        <v>0</v>
      </c>
    </row>
    <row r="54" spans="1:17" ht="9.75" customHeight="1">
      <c r="A54" s="41" t="s">
        <v>120</v>
      </c>
      <c r="B54" s="42"/>
      <c r="C54" s="42"/>
      <c r="D54" s="42"/>
      <c r="E54" s="43"/>
      <c r="F54" s="30">
        <v>20670</v>
      </c>
      <c r="G54" s="30">
        <v>0</v>
      </c>
      <c r="H54" s="30">
        <v>0</v>
      </c>
      <c r="I54" s="30">
        <v>0</v>
      </c>
      <c r="J54" s="30">
        <v>8676</v>
      </c>
      <c r="K54" s="30">
        <v>29098</v>
      </c>
      <c r="L54" s="30">
        <v>28569</v>
      </c>
      <c r="M54" s="30">
        <v>18061</v>
      </c>
      <c r="N54" s="30">
        <v>1625</v>
      </c>
      <c r="O54" s="30">
        <v>0</v>
      </c>
      <c r="P54" s="30">
        <v>3402</v>
      </c>
      <c r="Q54" s="30">
        <f>SUM($F$54:$P$54)</f>
        <v>110101</v>
      </c>
    </row>
    <row r="55" spans="1:17" ht="9.75" customHeight="1">
      <c r="A55" s="45" t="s">
        <v>121</v>
      </c>
      <c r="B55" s="46"/>
      <c r="C55" s="46"/>
      <c r="D55" s="46"/>
      <c r="E55" s="47"/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f>SUM($F$55:$P$55)</f>
        <v>0</v>
      </c>
    </row>
    <row r="56" spans="1:17" ht="9.75" customHeight="1">
      <c r="A56" s="26"/>
      <c r="B56" s="44" t="s">
        <v>122</v>
      </c>
      <c r="C56" s="96"/>
      <c r="D56" s="96"/>
      <c r="E56" s="97"/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f>SUM($F$56:$P$56)</f>
        <v>0</v>
      </c>
    </row>
    <row r="57" spans="1:17" ht="9.75" customHeight="1">
      <c r="A57" s="26"/>
      <c r="B57" s="44" t="s">
        <v>98</v>
      </c>
      <c r="C57" s="96"/>
      <c r="D57" s="96"/>
      <c r="E57" s="97"/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f>SUM($F$57:$P$57)</f>
        <v>0</v>
      </c>
    </row>
    <row r="58" spans="1:17" ht="9.75" customHeight="1">
      <c r="A58" s="25"/>
      <c r="B58" s="44" t="s">
        <v>18</v>
      </c>
      <c r="C58" s="96"/>
      <c r="D58" s="96"/>
      <c r="E58" s="97"/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f>SUM($F$58:$P$58)</f>
        <v>0</v>
      </c>
    </row>
    <row r="59" spans="1:17" ht="9.75" customHeight="1">
      <c r="A59" s="41" t="s">
        <v>123</v>
      </c>
      <c r="B59" s="42"/>
      <c r="C59" s="42"/>
      <c r="D59" s="42"/>
      <c r="E59" s="43"/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1625</v>
      </c>
      <c r="O59" s="30">
        <v>0</v>
      </c>
      <c r="P59" s="30">
        <v>0</v>
      </c>
      <c r="Q59" s="30">
        <f>SUM($F$59:$P$59)</f>
        <v>1625</v>
      </c>
    </row>
    <row r="60" spans="1:17" ht="9.75" customHeight="1">
      <c r="A60" s="98" t="s">
        <v>124</v>
      </c>
      <c r="B60" s="59"/>
      <c r="C60" s="59"/>
      <c r="D60" s="60"/>
      <c r="E60" s="22" t="s">
        <v>125</v>
      </c>
      <c r="F60" s="30">
        <v>20670</v>
      </c>
      <c r="G60" s="30">
        <v>0</v>
      </c>
      <c r="H60" s="30">
        <v>0</v>
      </c>
      <c r="I60" s="30">
        <v>0</v>
      </c>
      <c r="J60" s="30">
        <v>8676</v>
      </c>
      <c r="K60" s="30">
        <v>29098</v>
      </c>
      <c r="L60" s="30">
        <v>28569</v>
      </c>
      <c r="M60" s="30">
        <v>18061</v>
      </c>
      <c r="N60" s="30">
        <v>0</v>
      </c>
      <c r="O60" s="30">
        <v>0</v>
      </c>
      <c r="P60" s="30">
        <v>3402</v>
      </c>
      <c r="Q60" s="30">
        <f>SUM($F$60:$P$60)</f>
        <v>108476</v>
      </c>
    </row>
    <row r="61" spans="1:17" ht="9.75" customHeight="1">
      <c r="A61" s="99"/>
      <c r="B61" s="62"/>
      <c r="C61" s="62"/>
      <c r="D61" s="63"/>
      <c r="E61" s="22" t="s">
        <v>164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f>SUM($F$61:$P$61)</f>
        <v>0</v>
      </c>
    </row>
    <row r="62" spans="1:17" ht="9.75" customHeight="1">
      <c r="A62" s="41" t="s">
        <v>173</v>
      </c>
      <c r="B62" s="94"/>
      <c r="C62" s="94"/>
      <c r="D62" s="94"/>
      <c r="E62" s="95"/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f>SUM($F$62:$P$62)</f>
        <v>0</v>
      </c>
    </row>
    <row r="63" spans="1:17" ht="9.75" customHeight="1">
      <c r="A63" s="110" t="s">
        <v>127</v>
      </c>
      <c r="B63" s="111"/>
      <c r="C63" s="111" t="s">
        <v>98</v>
      </c>
      <c r="D63" s="113" t="s">
        <v>165</v>
      </c>
      <c r="E63" s="114"/>
      <c r="F63" s="39">
        <v>0</v>
      </c>
      <c r="G63" s="39">
        <v>0</v>
      </c>
      <c r="H63" s="39">
        <v>0</v>
      </c>
      <c r="I63" s="39">
        <v>800</v>
      </c>
      <c r="J63" s="39">
        <v>0</v>
      </c>
      <c r="K63" s="39">
        <v>0</v>
      </c>
      <c r="L63" s="39">
        <v>51800</v>
      </c>
      <c r="M63" s="39">
        <v>12700</v>
      </c>
      <c r="N63" s="39">
        <v>0</v>
      </c>
      <c r="O63" s="39">
        <v>3400</v>
      </c>
      <c r="P63" s="39">
        <v>0</v>
      </c>
      <c r="Q63" s="30">
        <f>SUM($F$63:$P$63)</f>
        <v>68700</v>
      </c>
    </row>
    <row r="64" spans="1:17" ht="9.75" customHeight="1">
      <c r="A64" s="112"/>
      <c r="B64" s="88"/>
      <c r="C64" s="88"/>
      <c r="D64" s="87" t="s">
        <v>166</v>
      </c>
      <c r="E64" s="115"/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2600</v>
      </c>
      <c r="L64" s="5">
        <v>0</v>
      </c>
      <c r="M64" s="5">
        <v>12700</v>
      </c>
      <c r="N64" s="5">
        <v>0</v>
      </c>
      <c r="O64" s="5">
        <v>0</v>
      </c>
      <c r="P64" s="5">
        <v>0</v>
      </c>
      <c r="Q64" s="30">
        <f>SUM($F$64:$P$64)</f>
        <v>15300</v>
      </c>
    </row>
    <row r="65" spans="1:17" ht="9.75" customHeight="1">
      <c r="A65" s="112"/>
      <c r="B65" s="88"/>
      <c r="C65" s="88"/>
      <c r="D65" s="87" t="s">
        <v>18</v>
      </c>
      <c r="E65" s="115"/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30">
        <f>SUM($F$65:$P$65)</f>
        <v>0</v>
      </c>
    </row>
    <row r="66" spans="1:17" ht="9.75" customHeight="1">
      <c r="A66" s="112"/>
      <c r="B66" s="88"/>
      <c r="C66" s="87" t="s">
        <v>17</v>
      </c>
      <c r="D66" s="87"/>
      <c r="E66" s="115"/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48000</v>
      </c>
      <c r="M66" s="5">
        <v>25800</v>
      </c>
      <c r="N66" s="5">
        <v>0</v>
      </c>
      <c r="O66" s="5">
        <v>0</v>
      </c>
      <c r="P66" s="5">
        <v>0</v>
      </c>
      <c r="Q66" s="30">
        <f>SUM($F$66:$P$66)</f>
        <v>73800</v>
      </c>
    </row>
    <row r="67" spans="1:17" ht="9.75" customHeight="1">
      <c r="A67" s="112"/>
      <c r="B67" s="88"/>
      <c r="C67" s="87" t="s">
        <v>86</v>
      </c>
      <c r="D67" s="87"/>
      <c r="E67" s="115"/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30">
        <f>SUM($F$67:$P$67)</f>
        <v>0</v>
      </c>
    </row>
    <row r="68" spans="1:17" ht="9.75" customHeight="1">
      <c r="A68" s="112"/>
      <c r="B68" s="88"/>
      <c r="C68" s="87" t="s">
        <v>103</v>
      </c>
      <c r="D68" s="87"/>
      <c r="E68" s="115"/>
      <c r="F68" s="5">
        <v>0</v>
      </c>
      <c r="G68" s="5">
        <v>0</v>
      </c>
      <c r="H68" s="5">
        <v>0</v>
      </c>
      <c r="I68" s="5">
        <v>37</v>
      </c>
      <c r="J68" s="5">
        <v>0</v>
      </c>
      <c r="K68" s="5">
        <v>0</v>
      </c>
      <c r="L68" s="5">
        <v>17646</v>
      </c>
      <c r="M68" s="5">
        <v>0</v>
      </c>
      <c r="N68" s="5">
        <v>547</v>
      </c>
      <c r="O68" s="5">
        <v>2430</v>
      </c>
      <c r="P68" s="5">
        <v>0</v>
      </c>
      <c r="Q68" s="30">
        <f>SUM($F$68:$P$68)</f>
        <v>20660</v>
      </c>
    </row>
    <row r="69" spans="1:17" ht="9.75" customHeight="1">
      <c r="A69" s="112"/>
      <c r="B69" s="88"/>
      <c r="C69" s="87" t="s">
        <v>87</v>
      </c>
      <c r="D69" s="87"/>
      <c r="E69" s="115"/>
      <c r="F69" s="5">
        <v>0</v>
      </c>
      <c r="G69" s="5">
        <v>930</v>
      </c>
      <c r="H69" s="5">
        <v>0</v>
      </c>
      <c r="I69" s="5">
        <v>0</v>
      </c>
      <c r="J69" s="5">
        <v>0</v>
      </c>
      <c r="K69" s="5">
        <v>12258</v>
      </c>
      <c r="L69" s="5">
        <v>12107</v>
      </c>
      <c r="M69" s="5">
        <v>27541</v>
      </c>
      <c r="N69" s="5">
        <v>0</v>
      </c>
      <c r="O69" s="5">
        <v>0</v>
      </c>
      <c r="P69" s="5">
        <v>464</v>
      </c>
      <c r="Q69" s="30">
        <f>SUM($F$69:$P$69)</f>
        <v>53300</v>
      </c>
    </row>
    <row r="70" spans="1:17" ht="9.75" customHeight="1">
      <c r="A70" s="112"/>
      <c r="B70" s="88"/>
      <c r="C70" s="87" t="s">
        <v>18</v>
      </c>
      <c r="D70" s="87"/>
      <c r="E70" s="115"/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6143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30">
        <f>SUM($F$70:$P$70)</f>
        <v>6143</v>
      </c>
    </row>
    <row r="71" spans="1:17" ht="9.75" customHeight="1">
      <c r="A71" s="45" t="s">
        <v>167</v>
      </c>
      <c r="B71" s="46"/>
      <c r="C71" s="46"/>
      <c r="D71" s="46"/>
      <c r="E71" s="47"/>
      <c r="F71" s="5">
        <v>212575</v>
      </c>
      <c r="G71" s="5">
        <v>25099</v>
      </c>
      <c r="H71" s="5">
        <v>312755</v>
      </c>
      <c r="I71" s="5">
        <v>1109052</v>
      </c>
      <c r="J71" s="5">
        <v>27410</v>
      </c>
      <c r="K71" s="5">
        <v>1821371</v>
      </c>
      <c r="L71" s="5">
        <v>1170935</v>
      </c>
      <c r="M71" s="5">
        <v>1328547</v>
      </c>
      <c r="N71" s="5">
        <v>870152</v>
      </c>
      <c r="O71" s="5">
        <v>340525</v>
      </c>
      <c r="P71" s="5">
        <v>636060</v>
      </c>
      <c r="Q71" s="30">
        <f>SUM($F$71:$P$71)</f>
        <v>7854481</v>
      </c>
    </row>
    <row r="72" spans="1:17" ht="9.75" customHeight="1">
      <c r="A72" s="41" t="s">
        <v>128</v>
      </c>
      <c r="B72" s="42"/>
      <c r="C72" s="42"/>
      <c r="D72" s="42"/>
      <c r="E72" s="43"/>
      <c r="F72" s="5">
        <v>0</v>
      </c>
      <c r="G72" s="5">
        <v>0</v>
      </c>
      <c r="H72" s="5">
        <v>88856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30">
        <f>SUM($F$72:$P$72)</f>
        <v>88856</v>
      </c>
    </row>
    <row r="73" spans="1:17" ht="9.75" customHeight="1">
      <c r="A73" s="45" t="s">
        <v>87</v>
      </c>
      <c r="B73" s="46"/>
      <c r="C73" s="46"/>
      <c r="D73" s="46"/>
      <c r="E73" s="47"/>
      <c r="F73" s="5">
        <v>66516</v>
      </c>
      <c r="G73" s="5">
        <v>2561</v>
      </c>
      <c r="H73" s="5">
        <v>27069</v>
      </c>
      <c r="I73" s="5">
        <v>69567</v>
      </c>
      <c r="J73" s="5">
        <v>1702</v>
      </c>
      <c r="K73" s="5">
        <v>186868</v>
      </c>
      <c r="L73" s="5">
        <v>71873</v>
      </c>
      <c r="M73" s="5">
        <v>136371</v>
      </c>
      <c r="N73" s="5">
        <v>49626</v>
      </c>
      <c r="O73" s="5">
        <v>8586</v>
      </c>
      <c r="P73" s="5">
        <v>32891</v>
      </c>
      <c r="Q73" s="30">
        <f>SUM($F$73:$P$73)</f>
        <v>653630</v>
      </c>
    </row>
    <row r="74" spans="1:17" ht="9.75" customHeight="1">
      <c r="A74" s="26"/>
      <c r="B74" s="58" t="s">
        <v>129</v>
      </c>
      <c r="C74" s="46"/>
      <c r="D74" s="46"/>
      <c r="E74" s="47"/>
      <c r="F74" s="5">
        <v>65258</v>
      </c>
      <c r="G74" s="5">
        <v>0</v>
      </c>
      <c r="H74" s="5">
        <v>13831</v>
      </c>
      <c r="I74" s="5">
        <v>12294</v>
      </c>
      <c r="J74" s="5">
        <v>0</v>
      </c>
      <c r="K74" s="5">
        <v>165940</v>
      </c>
      <c r="L74" s="5">
        <v>49779</v>
      </c>
      <c r="M74" s="5">
        <v>73020</v>
      </c>
      <c r="N74" s="5">
        <v>49626</v>
      </c>
      <c r="O74" s="5">
        <v>4511</v>
      </c>
      <c r="P74" s="5">
        <v>12432</v>
      </c>
      <c r="Q74" s="30">
        <f>SUM($F$74:$P$74)</f>
        <v>446691</v>
      </c>
    </row>
    <row r="75" spans="1:17" ht="9.75" customHeight="1">
      <c r="A75" s="26"/>
      <c r="B75" s="19"/>
      <c r="C75" s="44" t="s">
        <v>130</v>
      </c>
      <c r="D75" s="42"/>
      <c r="E75" s="43"/>
      <c r="F75" s="5">
        <v>26650</v>
      </c>
      <c r="G75" s="5">
        <v>0</v>
      </c>
      <c r="H75" s="5">
        <v>13782</v>
      </c>
      <c r="I75" s="5">
        <v>12294</v>
      </c>
      <c r="J75" s="5">
        <v>0</v>
      </c>
      <c r="K75" s="5">
        <v>130733</v>
      </c>
      <c r="L75" s="5">
        <v>49779</v>
      </c>
      <c r="M75" s="5">
        <v>72355</v>
      </c>
      <c r="N75" s="5">
        <v>44433</v>
      </c>
      <c r="O75" s="5">
        <v>4511</v>
      </c>
      <c r="P75" s="5">
        <v>6267</v>
      </c>
      <c r="Q75" s="30">
        <f>SUM($F$75:$P$75)</f>
        <v>360804</v>
      </c>
    </row>
    <row r="76" spans="1:17" ht="9.75" customHeight="1">
      <c r="A76" s="26"/>
      <c r="B76" s="21"/>
      <c r="C76" s="44" t="s">
        <v>131</v>
      </c>
      <c r="D76" s="42"/>
      <c r="E76" s="43"/>
      <c r="F76" s="5">
        <v>38608</v>
      </c>
      <c r="G76" s="5">
        <v>0</v>
      </c>
      <c r="H76" s="5">
        <v>49</v>
      </c>
      <c r="I76" s="5">
        <v>0</v>
      </c>
      <c r="J76" s="5">
        <v>0</v>
      </c>
      <c r="K76" s="5">
        <v>35207</v>
      </c>
      <c r="L76" s="5">
        <v>0</v>
      </c>
      <c r="M76" s="5">
        <v>665</v>
      </c>
      <c r="N76" s="5">
        <v>5193</v>
      </c>
      <c r="O76" s="5">
        <v>0</v>
      </c>
      <c r="P76" s="5">
        <v>6165</v>
      </c>
      <c r="Q76" s="30">
        <f>SUM($F$76:$P$76)</f>
        <v>85887</v>
      </c>
    </row>
    <row r="77" spans="1:17" ht="9.75" customHeight="1">
      <c r="A77" s="26"/>
      <c r="B77" s="58" t="s">
        <v>132</v>
      </c>
      <c r="C77" s="46"/>
      <c r="D77" s="46"/>
      <c r="E77" s="47"/>
      <c r="F77" s="5">
        <v>1258</v>
      </c>
      <c r="G77" s="5">
        <v>2561</v>
      </c>
      <c r="H77" s="5">
        <v>13238</v>
      </c>
      <c r="I77" s="5">
        <v>57273</v>
      </c>
      <c r="J77" s="5">
        <v>1702</v>
      </c>
      <c r="K77" s="5">
        <v>20928</v>
      </c>
      <c r="L77" s="5">
        <v>22094</v>
      </c>
      <c r="M77" s="5">
        <v>63351</v>
      </c>
      <c r="N77" s="5">
        <v>0</v>
      </c>
      <c r="O77" s="5">
        <v>4075</v>
      </c>
      <c r="P77" s="5">
        <v>20459</v>
      </c>
      <c r="Q77" s="30">
        <f>SUM($F$77:$P$77)</f>
        <v>206939</v>
      </c>
    </row>
    <row r="78" spans="1:17" ht="9.75" customHeight="1">
      <c r="A78" s="26"/>
      <c r="B78" s="19"/>
      <c r="C78" s="44" t="s">
        <v>130</v>
      </c>
      <c r="D78" s="42"/>
      <c r="E78" s="43"/>
      <c r="F78" s="5">
        <v>1258</v>
      </c>
      <c r="G78" s="5">
        <v>0</v>
      </c>
      <c r="H78" s="5">
        <v>1108</v>
      </c>
      <c r="I78" s="5">
        <v>42832</v>
      </c>
      <c r="J78" s="5">
        <v>0</v>
      </c>
      <c r="K78" s="5">
        <v>7245</v>
      </c>
      <c r="L78" s="5">
        <v>0</v>
      </c>
      <c r="M78" s="5">
        <v>1943</v>
      </c>
      <c r="N78" s="5">
        <v>0</v>
      </c>
      <c r="O78" s="5">
        <v>4075</v>
      </c>
      <c r="P78" s="5">
        <v>7795</v>
      </c>
      <c r="Q78" s="30">
        <f>SUM($F$78:$P$78)</f>
        <v>66256</v>
      </c>
    </row>
    <row r="79" spans="1:17" ht="9.75" customHeight="1">
      <c r="A79" s="36"/>
      <c r="B79" s="28"/>
      <c r="C79" s="116" t="s">
        <v>131</v>
      </c>
      <c r="D79" s="117"/>
      <c r="E79" s="118"/>
      <c r="F79" s="27">
        <v>0</v>
      </c>
      <c r="G79" s="27">
        <v>2561</v>
      </c>
      <c r="H79" s="27">
        <v>12130</v>
      </c>
      <c r="I79" s="27">
        <v>14441</v>
      </c>
      <c r="J79" s="27">
        <v>1702</v>
      </c>
      <c r="K79" s="27">
        <v>13683</v>
      </c>
      <c r="L79" s="27">
        <v>22094</v>
      </c>
      <c r="M79" s="27">
        <v>61408</v>
      </c>
      <c r="N79" s="27">
        <v>0</v>
      </c>
      <c r="O79" s="27">
        <v>0</v>
      </c>
      <c r="P79" s="27">
        <v>12664</v>
      </c>
      <c r="Q79" s="38">
        <f>SUM($F$79:$P$79)</f>
        <v>140683</v>
      </c>
    </row>
  </sheetData>
  <sheetProtection/>
  <mergeCells count="78">
    <mergeCell ref="C79:E79"/>
    <mergeCell ref="A71:E71"/>
    <mergeCell ref="A72:E72"/>
    <mergeCell ref="A73:E73"/>
    <mergeCell ref="B74:E74"/>
    <mergeCell ref="C75:E75"/>
    <mergeCell ref="C68:E68"/>
    <mergeCell ref="C69:E69"/>
    <mergeCell ref="C70:E70"/>
    <mergeCell ref="C76:E76"/>
    <mergeCell ref="B77:E77"/>
    <mergeCell ref="C78:E78"/>
    <mergeCell ref="D7:E7"/>
    <mergeCell ref="D8:E8"/>
    <mergeCell ref="D9:E9"/>
    <mergeCell ref="A63:B70"/>
    <mergeCell ref="C63:C65"/>
    <mergeCell ref="D63:E63"/>
    <mergeCell ref="D64:E64"/>
    <mergeCell ref="D65:E65"/>
    <mergeCell ref="C66:E66"/>
    <mergeCell ref="C67:E67"/>
    <mergeCell ref="D19:E19"/>
    <mergeCell ref="C20:E20"/>
    <mergeCell ref="D21:E21"/>
    <mergeCell ref="D24:E24"/>
    <mergeCell ref="A4:A25"/>
    <mergeCell ref="B4:E4"/>
    <mergeCell ref="C10:E10"/>
    <mergeCell ref="D11:E11"/>
    <mergeCell ref="C5:E5"/>
    <mergeCell ref="D6:E6"/>
    <mergeCell ref="D38:E38"/>
    <mergeCell ref="A1:E3"/>
    <mergeCell ref="B25:E25"/>
    <mergeCell ref="D12:E12"/>
    <mergeCell ref="D13:E13"/>
    <mergeCell ref="D14:E14"/>
    <mergeCell ref="B15:E15"/>
    <mergeCell ref="C16:E16"/>
    <mergeCell ref="D17:E17"/>
    <mergeCell ref="D18:E18"/>
    <mergeCell ref="C32:E32"/>
    <mergeCell ref="C33:E33"/>
    <mergeCell ref="C34:E34"/>
    <mergeCell ref="C35:E35"/>
    <mergeCell ref="B36:E36"/>
    <mergeCell ref="C37:E37"/>
    <mergeCell ref="A49:E49"/>
    <mergeCell ref="B50:E50"/>
    <mergeCell ref="D39:E39"/>
    <mergeCell ref="A26:A46"/>
    <mergeCell ref="B26:E26"/>
    <mergeCell ref="C27:E27"/>
    <mergeCell ref="D28:E28"/>
    <mergeCell ref="C29:E29"/>
    <mergeCell ref="C30:E30"/>
    <mergeCell ref="C31:E31"/>
    <mergeCell ref="A51:E51"/>
    <mergeCell ref="C40:E40"/>
    <mergeCell ref="D41:E41"/>
    <mergeCell ref="D42:E42"/>
    <mergeCell ref="C43:E43"/>
    <mergeCell ref="C44:E44"/>
    <mergeCell ref="C45:E45"/>
    <mergeCell ref="B46:E46"/>
    <mergeCell ref="A47:E47"/>
    <mergeCell ref="A48:E48"/>
    <mergeCell ref="A62:E62"/>
    <mergeCell ref="B58:E58"/>
    <mergeCell ref="A59:E59"/>
    <mergeCell ref="A60:D61"/>
    <mergeCell ref="A52:E52"/>
    <mergeCell ref="A53:E53"/>
    <mergeCell ref="A54:E54"/>
    <mergeCell ref="A55:E55"/>
    <mergeCell ref="B56:E56"/>
    <mergeCell ref="B57:E57"/>
  </mergeCells>
  <conditionalFormatting sqref="F4:Q79">
    <cfRule type="cellIs" priority="15" dxfId="2" operator="equal" stopIfTrue="1">
      <formula>0</formula>
    </cfRule>
  </conditionalFormatting>
  <printOptions/>
  <pageMargins left="0.7874015748031497" right="0.7874015748031497" top="1.062992125984252" bottom="0.5905511811023623" header="0.5118110236220472" footer="0.3937007874015748"/>
  <pageSetup firstPageNumber="185" useFirstPageNumber="1" horizontalDpi="600" verticalDpi="600" orientation="portrait" paperSize="9" r:id="rId1"/>
  <headerFooter>
    <oddHeader>&amp;L&amp;"ＭＳ ゴシック,標準"Ⅳ　平成24年度地方公営企業事業別決算状況
　２　法非適用事業
　　（１）下水道事業（特環）&amp;R&amp;"ＭＳ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2013-01-07T08:11:58Z</cp:lastPrinted>
  <dcterms:created xsi:type="dcterms:W3CDTF">2012-10-11T00:28:54Z</dcterms:created>
  <dcterms:modified xsi:type="dcterms:W3CDTF">2014-02-03T05:45:32Z</dcterms:modified>
  <cp:category/>
  <cp:version/>
  <cp:contentType/>
  <cp:contentStatus/>
</cp:coreProperties>
</file>