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0" yWindow="105" windowWidth="7875" windowHeight="8490" activeTab="0"/>
  </bookViews>
  <sheets>
    <sheet name="ア　施設及び業務の概況" sheetId="1" r:id="rId1"/>
    <sheet name="イ　決算状況" sheetId="2" r:id="rId2"/>
  </sheets>
  <definedNames>
    <definedName name="_xlnm.Print_Titles" localSheetId="0">'ア　施設及び業務の概況'!$A:$E</definedName>
    <definedName name="_xlnm.Print_Titles" localSheetId="1">'イ　決算状況'!$A:$E</definedName>
  </definedNames>
  <calcPr fullCalcOnLoad="1"/>
</workbook>
</file>

<file path=xl/sharedStrings.xml><?xml version="1.0" encoding="utf-8"?>
<sst xmlns="http://schemas.openxmlformats.org/spreadsheetml/2006/main" count="695" uniqueCount="290">
  <si>
    <t>建設事業開始年月日</t>
  </si>
  <si>
    <t>供用開始年月日</t>
  </si>
  <si>
    <t>特別会計設置年月日</t>
  </si>
  <si>
    <t>普及状況</t>
  </si>
  <si>
    <t>行政区域内人口(A)(人)</t>
  </si>
  <si>
    <t>市街地人口(人)</t>
  </si>
  <si>
    <t>全体計画人口(人)</t>
  </si>
  <si>
    <t>現在排水区域内人口(人)</t>
  </si>
  <si>
    <t>現在処理区域内人口(B)(人)</t>
  </si>
  <si>
    <t>現在水洗便所設置済人口(C)(人)</t>
  </si>
  <si>
    <t>普及率 (B/A)×100(%)</t>
  </si>
  <si>
    <t>水洗化率 (C/B)×100(%)</t>
  </si>
  <si>
    <t>行政区域面積(ha)</t>
  </si>
  <si>
    <t>市街地面積(ha)</t>
  </si>
  <si>
    <t>全体計画面積(ha)</t>
  </si>
  <si>
    <t>現在排水区域面積(ha)</t>
  </si>
  <si>
    <t>現在処理区域面積(ha)</t>
  </si>
  <si>
    <t>国庫補助金</t>
  </si>
  <si>
    <t>その他</t>
  </si>
  <si>
    <t>下水管布設延長(km)</t>
  </si>
  <si>
    <t>種別</t>
  </si>
  <si>
    <t>汚水管</t>
  </si>
  <si>
    <t>雨水管</t>
  </si>
  <si>
    <t>合流管</t>
  </si>
  <si>
    <t>未供用</t>
  </si>
  <si>
    <t>処理状況</t>
  </si>
  <si>
    <t>終末処理場数</t>
  </si>
  <si>
    <t>計画処理能力(㎥/日)</t>
  </si>
  <si>
    <t>現在処
理能力</t>
  </si>
  <si>
    <t>晴天時(㎥/日)</t>
  </si>
  <si>
    <t>雨天時(㎥/分)</t>
  </si>
  <si>
    <t>年間総処理水量(㎥)</t>
  </si>
  <si>
    <t>汚水処理水量</t>
  </si>
  <si>
    <t>雨水処理水量</t>
  </si>
  <si>
    <t>年間有収水量(㎥)</t>
  </si>
  <si>
    <t>ポンプ場数</t>
  </si>
  <si>
    <t>排水
能力</t>
  </si>
  <si>
    <t>職員数</t>
  </si>
  <si>
    <t>損益勘定所属職員(人)</t>
  </si>
  <si>
    <t>資本勘定所属職員(人)</t>
  </si>
  <si>
    <t>計</t>
  </si>
  <si>
    <t>合流管比率</t>
  </si>
  <si>
    <t>公共</t>
  </si>
  <si>
    <t>S31.11.01</t>
  </si>
  <si>
    <t>S43.04.01</t>
  </si>
  <si>
    <t>H17.10.01</t>
  </si>
  <si>
    <t>熊谷市</t>
  </si>
  <si>
    <t>S14.09.01</t>
  </si>
  <si>
    <t>S34.08.01</t>
  </si>
  <si>
    <t>S38.04.01</t>
  </si>
  <si>
    <t>川口市</t>
  </si>
  <si>
    <t>S25.11.06</t>
  </si>
  <si>
    <t>S43.05.01</t>
  </si>
  <si>
    <t>行田市</t>
  </si>
  <si>
    <t>S28.04.01</t>
  </si>
  <si>
    <t>S39.06.05</t>
  </si>
  <si>
    <t>H17.04.01</t>
  </si>
  <si>
    <t>秩父市</t>
  </si>
  <si>
    <t>S32.11.19</t>
  </si>
  <si>
    <t>S43.06.01</t>
  </si>
  <si>
    <t>S34.04.01</t>
  </si>
  <si>
    <t>所沢市</t>
  </si>
  <si>
    <t>S28.04.28</t>
  </si>
  <si>
    <t>S41.04.08</t>
  </si>
  <si>
    <t>S39.03.17</t>
  </si>
  <si>
    <t>飯能市</t>
  </si>
  <si>
    <t>S51.03.12</t>
  </si>
  <si>
    <t>S61.04.01</t>
  </si>
  <si>
    <t>S51.04.01</t>
  </si>
  <si>
    <t>本庄市</t>
  </si>
  <si>
    <t>S46.03.02</t>
  </si>
  <si>
    <t>S52.05.01</t>
  </si>
  <si>
    <t>S46.04.01</t>
  </si>
  <si>
    <t>東松山市</t>
  </si>
  <si>
    <t>S50.12.23</t>
  </si>
  <si>
    <t>S62.04.01</t>
  </si>
  <si>
    <t>春日部市</t>
  </si>
  <si>
    <t>S51.12.08</t>
  </si>
  <si>
    <t>S50.04.01</t>
  </si>
  <si>
    <t>羽生市</t>
  </si>
  <si>
    <t>S46.11.30</t>
  </si>
  <si>
    <t>S50.11.01</t>
  </si>
  <si>
    <t>上尾市</t>
  </si>
  <si>
    <t>S48.01.22</t>
  </si>
  <si>
    <t>S58.04.01</t>
  </si>
  <si>
    <t>S48.04.01</t>
  </si>
  <si>
    <t>草加市</t>
  </si>
  <si>
    <t>S47.12.27</t>
  </si>
  <si>
    <t>S47.12.26</t>
  </si>
  <si>
    <t>越谷市</t>
  </si>
  <si>
    <t>S44.04.01</t>
  </si>
  <si>
    <t>S52.04.01</t>
  </si>
  <si>
    <t>蕨市</t>
  </si>
  <si>
    <t>戸田市</t>
  </si>
  <si>
    <t>S46.07.29</t>
  </si>
  <si>
    <t>S61.11.01</t>
  </si>
  <si>
    <t>S49.04.01</t>
  </si>
  <si>
    <t>入間市</t>
  </si>
  <si>
    <t>S48.09.01</t>
  </si>
  <si>
    <t>S57.08.20</t>
  </si>
  <si>
    <t>朝霞市</t>
  </si>
  <si>
    <t>S48.12.15</t>
  </si>
  <si>
    <t>S56.04.01</t>
  </si>
  <si>
    <t>志木市</t>
  </si>
  <si>
    <t>S45.04.01</t>
  </si>
  <si>
    <t>和光市</t>
  </si>
  <si>
    <t>S50.02.12</t>
  </si>
  <si>
    <t>新座市</t>
  </si>
  <si>
    <t>S48.01.16</t>
  </si>
  <si>
    <t>桶川市</t>
  </si>
  <si>
    <t>S27.04.01</t>
  </si>
  <si>
    <t>S49.07.01</t>
  </si>
  <si>
    <t>S39.04.01</t>
  </si>
  <si>
    <t>久喜市</t>
  </si>
  <si>
    <t>S49.08.20</t>
  </si>
  <si>
    <t>S48.07.01</t>
  </si>
  <si>
    <t>北本市</t>
  </si>
  <si>
    <t>S49.12.04</t>
  </si>
  <si>
    <t>S49.06.24</t>
  </si>
  <si>
    <t>八潮市</t>
  </si>
  <si>
    <t>S51.03.29</t>
  </si>
  <si>
    <t>三郷市</t>
  </si>
  <si>
    <t>S53.12.11</t>
  </si>
  <si>
    <t>H03.04.01</t>
  </si>
  <si>
    <t>蓮田市</t>
  </si>
  <si>
    <t>S60.04.01</t>
  </si>
  <si>
    <t>幸手市</t>
  </si>
  <si>
    <t>S53.12.04</t>
  </si>
  <si>
    <t>S54.07.01</t>
  </si>
  <si>
    <t>吉川市</t>
  </si>
  <si>
    <t>S51.02.12</t>
  </si>
  <si>
    <t>S57.10.02</t>
  </si>
  <si>
    <t>ふじみ野市</t>
  </si>
  <si>
    <t>S57.11.30</t>
  </si>
  <si>
    <t>S59.04.01</t>
  </si>
  <si>
    <t>伊奈町</t>
  </si>
  <si>
    <t>S46.06.30</t>
  </si>
  <si>
    <t>S59.03.01</t>
  </si>
  <si>
    <t>三芳町</t>
  </si>
  <si>
    <t>H01.02.28</t>
  </si>
  <si>
    <t>H06.04.01</t>
  </si>
  <si>
    <t>S63.04.01</t>
  </si>
  <si>
    <t>滑川町</t>
  </si>
  <si>
    <t>S63.06.25</t>
  </si>
  <si>
    <t>H01.04.01</t>
  </si>
  <si>
    <t>嵐山町</t>
  </si>
  <si>
    <t>H05.12.28</t>
  </si>
  <si>
    <t>H11.03.10</t>
  </si>
  <si>
    <t>H05.04.01</t>
  </si>
  <si>
    <t>小川町</t>
  </si>
  <si>
    <t>S51.03.16</t>
  </si>
  <si>
    <t>S63.03.28</t>
  </si>
  <si>
    <t>川島町</t>
  </si>
  <si>
    <t>S60.06.25</t>
  </si>
  <si>
    <t>H10.10.01</t>
  </si>
  <si>
    <t>吉見町</t>
  </si>
  <si>
    <t/>
  </si>
  <si>
    <t>美里町</t>
  </si>
  <si>
    <t>H17.01.04</t>
  </si>
  <si>
    <t>H21.07.01</t>
  </si>
  <si>
    <t>H13.04.01</t>
  </si>
  <si>
    <t>神川町</t>
  </si>
  <si>
    <t>H07.07.25</t>
  </si>
  <si>
    <t>H22.04.01</t>
  </si>
  <si>
    <t>H07.04.01</t>
  </si>
  <si>
    <t>上里町</t>
  </si>
  <si>
    <t>S62.02.14</t>
  </si>
  <si>
    <t>H04.04.01</t>
  </si>
  <si>
    <t>寄居町</t>
  </si>
  <si>
    <t>S60.12.12</t>
  </si>
  <si>
    <t>宮代町</t>
  </si>
  <si>
    <t>S50.11.04</t>
  </si>
  <si>
    <t>S56.09.01</t>
  </si>
  <si>
    <t>S62.03.31</t>
  </si>
  <si>
    <t>S56.06.23</t>
  </si>
  <si>
    <t>杉戸町</t>
  </si>
  <si>
    <t>S60.12.27</t>
  </si>
  <si>
    <t>松伏町</t>
  </si>
  <si>
    <t>S55.01.01</t>
  </si>
  <si>
    <t>毛呂山・越生・鳩山公共下水道組合</t>
  </si>
  <si>
    <t>収益的収支</t>
  </si>
  <si>
    <t>総収益 (B)+(C) (A)</t>
  </si>
  <si>
    <t>営業収益 (B)</t>
  </si>
  <si>
    <t>下水道使用料</t>
  </si>
  <si>
    <t>雨水処理負担金</t>
  </si>
  <si>
    <t>受託工事収益</t>
  </si>
  <si>
    <t>営業外収益 (C)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</si>
  <si>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</si>
  <si>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</si>
  <si>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</si>
  <si>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</si>
  <si>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</si>
  <si>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</si>
  <si>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</si>
  <si>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</si>
  <si>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</si>
  <si>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</si>
  <si>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</si>
  <si>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</si>
  <si>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</si>
  <si>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うち資本費平準化債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</si>
  <si>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</si>
  <si>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</si>
  <si>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</si>
  <si>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</si>
  <si>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</si>
  <si>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</si>
  <si>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</si>
  <si>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</si>
  <si>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建設改良のための地方債償還金</t>
  </si>
  <si>
    <t>資本費平準化債償還金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</si>
  <si>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</si>
  <si>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</si>
  <si>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</si>
  <si>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</si>
  <si>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</si>
  <si>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</si>
  <si>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</si>
  <si>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</si>
  <si>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</si>
  <si>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</si>
  <si>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</si>
  <si>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</si>
  <si>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</si>
  <si>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</si>
  <si>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</si>
  <si>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</si>
  <si>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</si>
  <si>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</si>
  <si>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</si>
  <si>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</si>
  <si>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</si>
  <si>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その他借入金利息</t>
  </si>
  <si>
    <t>徴収
方法</t>
  </si>
  <si>
    <t>集金制</t>
  </si>
  <si>
    <t>納付制</t>
  </si>
  <si>
    <t>口座振替制</t>
  </si>
  <si>
    <t>現行使用料施行年月日</t>
  </si>
  <si>
    <t>現行使用料</t>
  </si>
  <si>
    <t>家庭用</t>
  </si>
  <si>
    <t>20㎥/月（円）</t>
  </si>
  <si>
    <t>業務用</t>
  </si>
  <si>
    <t>100㎥/月（円）</t>
  </si>
  <si>
    <t>500㎥/月（円）</t>
  </si>
  <si>
    <t>1,000㎥/月（円）</t>
  </si>
  <si>
    <t>5,000㎥/月（円）</t>
  </si>
  <si>
    <t>10,000㎥/月（円）</t>
  </si>
  <si>
    <t>経費回収率 A/B×100(%)</t>
  </si>
  <si>
    <t>逆ざや(円/㎥)</t>
  </si>
  <si>
    <t>○</t>
  </si>
  <si>
    <t>H18.04.01</t>
  </si>
  <si>
    <t>H12.04.01</t>
  </si>
  <si>
    <t>H21.04.01</t>
  </si>
  <si>
    <t>H09.05.01</t>
  </si>
  <si>
    <t>H23.04.01</t>
  </si>
  <si>
    <t>H09.06.01</t>
  </si>
  <si>
    <t>H20.07.01</t>
  </si>
  <si>
    <t>H12.01.01</t>
  </si>
  <si>
    <t>H23.07.01</t>
  </si>
  <si>
    <t>H19.06.01</t>
  </si>
  <si>
    <t>H10.06.01</t>
  </si>
  <si>
    <t>H18.07.01</t>
  </si>
  <si>
    <t>H09.07.01</t>
  </si>
  <si>
    <t>H16.04.01</t>
  </si>
  <si>
    <t>H10.04.01</t>
  </si>
  <si>
    <t>H02.10.01</t>
  </si>
  <si>
    <t>H03.10.01</t>
  </si>
  <si>
    <t>H21.06.12</t>
  </si>
  <si>
    <t>H19.04.01</t>
  </si>
  <si>
    <t>H02.04.01</t>
  </si>
  <si>
    <t>H22.05.01</t>
  </si>
  <si>
    <t>計</t>
  </si>
  <si>
    <t>赤字(▲)</t>
  </si>
  <si>
    <t>他会計長期借入金返還金</t>
  </si>
  <si>
    <t>財政融資資金</t>
  </si>
  <si>
    <t>坂戸、鶴ケ島
下水道組合</t>
  </si>
  <si>
    <t>コンビニエンスストア</t>
  </si>
  <si>
    <t>クレジットカード</t>
  </si>
  <si>
    <t>地方債現在高</t>
  </si>
  <si>
    <t>下水道使用料</t>
  </si>
  <si>
    <t>毛呂山・越生・鳩山公共下水道組合</t>
  </si>
  <si>
    <t>繰上充用金</t>
  </si>
  <si>
    <t>　　　　　　　　　　　　　　団体名
　区分</t>
  </si>
  <si>
    <t>白岡市</t>
  </si>
  <si>
    <t>処理区域内人口密度</t>
  </si>
  <si>
    <t xml:space="preserve">使用料収入 </t>
  </si>
  <si>
    <t>使用料単価(円/㎥) A</t>
  </si>
  <si>
    <t xml:space="preserve">汚水処理費 </t>
  </si>
  <si>
    <t>処理原価(円/㎥) B</t>
  </si>
  <si>
    <t>地方公共団体金融機構資金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</si>
</sst>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▲ &quot;#,##0_ "/>
    <numFmt numFmtId="177" formatCode="#,##0.0_ ;&quot;▲ &quot;#,##0.0_ "/>
    <numFmt numFmtId="178" formatCode="#,##0.000_ ;&quot;▲ &quot;#,##0.000_ "/>
    <numFmt numFmtId="179" formatCode="#,##0.0;&quot;▲ &quot;#,##0.0"/>
    <numFmt numFmtId="180" formatCode="#,##0.0_ "/>
  </numFmts>
  <fonts count="37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/>
      <right/>
      <top/>
      <bottom style="hair"/>
    </border>
    <border>
      <left style="hair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/>
      <right style="thin"/>
      <top/>
      <bottom/>
    </border>
    <border>
      <left style="thin"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/>
      <diagonal style="hair"/>
    </border>
    <border diagonalDown="1">
      <left/>
      <right/>
      <top/>
      <bottom/>
      <diagonal style="hair"/>
    </border>
    <border diagonalDown="1">
      <left/>
      <right style="thin"/>
      <top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thin"/>
      <top/>
      <bottom style="hair"/>
    </border>
    <border>
      <left style="thin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48" applyNumberFormat="1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48" applyNumberFormat="1" applyFont="1" applyFill="1" applyBorder="1" applyAlignment="1">
      <alignment horizontal="center" vertical="center"/>
    </xf>
    <xf numFmtId="176" fontId="4" fillId="0" borderId="19" xfId="48" applyNumberFormat="1" applyFont="1" applyFill="1" applyBorder="1" applyAlignment="1">
      <alignment horizontal="center" vertical="center"/>
    </xf>
    <xf numFmtId="176" fontId="4" fillId="0" borderId="23" xfId="48" applyNumberFormat="1" applyFont="1" applyFill="1" applyBorder="1" applyAlignment="1">
      <alignment horizontal="right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7" fontId="4" fillId="0" borderId="19" xfId="48" applyNumberFormat="1" applyFont="1" applyFill="1" applyBorder="1" applyAlignment="1">
      <alignment horizontal="right" vertical="center"/>
    </xf>
    <xf numFmtId="177" fontId="4" fillId="0" borderId="19" xfId="0" applyNumberFormat="1" applyFont="1" applyBorder="1" applyAlignment="1">
      <alignment vertical="center"/>
    </xf>
    <xf numFmtId="177" fontId="4" fillId="0" borderId="23" xfId="48" applyNumberFormat="1" applyFont="1" applyFill="1" applyBorder="1" applyAlignment="1">
      <alignment horizontal="right" vertical="center"/>
    </xf>
    <xf numFmtId="178" fontId="4" fillId="0" borderId="19" xfId="48" applyNumberFormat="1" applyFont="1" applyFill="1" applyBorder="1" applyAlignment="1">
      <alignment horizontal="right" vertical="center"/>
    </xf>
    <xf numFmtId="178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180" fontId="4" fillId="0" borderId="20" xfId="48" applyNumberFormat="1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vertical="center" textRotation="255"/>
    </xf>
    <xf numFmtId="0" fontId="4" fillId="0" borderId="26" xfId="0" applyFont="1" applyBorder="1" applyAlignment="1">
      <alignment vertical="center" textRotation="255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48" xfId="0" applyFont="1" applyBorder="1" applyAlignment="1">
      <alignment vertical="center" textRotation="255"/>
    </xf>
    <xf numFmtId="0" fontId="4" fillId="0" borderId="33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9" xfId="0" applyFont="1" applyFill="1" applyBorder="1" applyAlignment="1">
      <alignment vertical="center" wrapText="1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4" fillId="0" borderId="52" xfId="0" applyFont="1" applyFill="1" applyBorder="1" applyAlignment="1">
      <alignment vertical="center" wrapText="1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176" fontId="4" fillId="0" borderId="21" xfId="0" applyNumberFormat="1" applyFont="1" applyFill="1" applyBorder="1" applyAlignment="1">
      <alignment horizontal="center" vertical="center" wrapText="1"/>
    </xf>
    <xf numFmtId="0" fontId="4" fillId="0" borderId="58" xfId="0" applyFont="1" applyBorder="1" applyAlignment="1">
      <alignment vertical="center" textRotation="255"/>
    </xf>
    <xf numFmtId="0" fontId="4" fillId="0" borderId="59" xfId="0" applyFont="1" applyBorder="1" applyAlignment="1">
      <alignment vertical="center" textRotation="255"/>
    </xf>
    <xf numFmtId="0" fontId="4" fillId="0" borderId="31" xfId="0" applyFont="1" applyBorder="1" applyAlignment="1">
      <alignment vertical="center" textRotation="255"/>
    </xf>
    <xf numFmtId="0" fontId="4" fillId="0" borderId="40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4" fillId="0" borderId="33" xfId="0" applyFont="1" applyBorder="1" applyAlignment="1">
      <alignment vertical="center"/>
    </xf>
    <xf numFmtId="0" fontId="4" fillId="0" borderId="4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64" xfId="0" applyFont="1" applyFill="1" applyBorder="1" applyAlignment="1">
      <alignment horizontal="center" vertical="center" textRotation="255"/>
    </xf>
    <xf numFmtId="0" fontId="4" fillId="0" borderId="39" xfId="0" applyFont="1" applyFill="1" applyBorder="1" applyAlignment="1">
      <alignment horizontal="center" vertical="center" textRotation="255"/>
    </xf>
    <xf numFmtId="0" fontId="4" fillId="0" borderId="65" xfId="0" applyFont="1" applyFill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0"/>
  <sheetViews>
    <sheetView showZeros="0" tabSelected="1" zoomScale="115" zoomScaleNormal="115" zoomScalePageLayoutView="0" workbookViewId="0" topLeftCell="A1">
      <pane xSplit="5" ySplit="3" topLeftCell="F4" activePane="bottomRight" state="frozen"/>
      <selection pane="topLeft" activeCell="A1" sqref="A1"/>
      <selection pane="topRight" activeCell="K1" sqref="K1"/>
      <selection pane="bottomLeft" activeCell="A3" sqref="A3"/>
      <selection pane="bottomRight" activeCell="F4" sqref="F4"/>
    </sheetView>
  </sheetViews>
  <sheetFormatPr defaultColWidth="9.59765625" defaultRowHeight="9.75" customHeight="1"/>
  <cols>
    <col min="1" max="3" width="1.59765625" style="6" customWidth="1"/>
    <col min="4" max="4" width="2.59765625" style="6" customWidth="1"/>
    <col min="5" max="5" width="14.59765625" style="6" customWidth="1"/>
    <col min="6" max="50" width="9.59765625" style="23" customWidth="1"/>
    <col min="51" max="51" width="9.8984375" style="23" customWidth="1"/>
    <col min="52" max="52" width="9.59765625" style="23" customWidth="1"/>
    <col min="53" max="16384" width="9.59765625" style="6" customWidth="1"/>
  </cols>
  <sheetData>
    <row r="1" spans="1:52" ht="9.75" customHeight="1">
      <c r="A1" s="89" t="s">
        <v>282</v>
      </c>
      <c r="B1" s="90"/>
      <c r="C1" s="90"/>
      <c r="D1" s="90"/>
      <c r="E1" s="91"/>
      <c r="F1" s="22" t="s">
        <v>46</v>
      </c>
      <c r="G1" s="22" t="s">
        <v>50</v>
      </c>
      <c r="H1" s="22" t="s">
        <v>53</v>
      </c>
      <c r="I1" s="22" t="s">
        <v>57</v>
      </c>
      <c r="J1" s="22" t="s">
        <v>61</v>
      </c>
      <c r="K1" s="22" t="s">
        <v>65</v>
      </c>
      <c r="L1" s="22" t="s">
        <v>69</v>
      </c>
      <c r="M1" s="22" t="s">
        <v>73</v>
      </c>
      <c r="N1" s="22" t="s">
        <v>76</v>
      </c>
      <c r="O1" s="22" t="s">
        <v>79</v>
      </c>
      <c r="P1" s="22" t="s">
        <v>82</v>
      </c>
      <c r="Q1" s="22" t="s">
        <v>86</v>
      </c>
      <c r="R1" s="22" t="s">
        <v>89</v>
      </c>
      <c r="S1" s="22" t="s">
        <v>92</v>
      </c>
      <c r="T1" s="22" t="s">
        <v>93</v>
      </c>
      <c r="U1" s="22" t="s">
        <v>97</v>
      </c>
      <c r="V1" s="22" t="s">
        <v>100</v>
      </c>
      <c r="W1" s="22" t="s">
        <v>103</v>
      </c>
      <c r="X1" s="22" t="s">
        <v>105</v>
      </c>
      <c r="Y1" s="22" t="s">
        <v>107</v>
      </c>
      <c r="Z1" s="22" t="s">
        <v>109</v>
      </c>
      <c r="AA1" s="22" t="s">
        <v>113</v>
      </c>
      <c r="AB1" s="22" t="s">
        <v>116</v>
      </c>
      <c r="AC1" s="22" t="s">
        <v>119</v>
      </c>
      <c r="AD1" s="22" t="s">
        <v>121</v>
      </c>
      <c r="AE1" s="22" t="s">
        <v>124</v>
      </c>
      <c r="AF1" s="22" t="s">
        <v>126</v>
      </c>
      <c r="AG1" s="22" t="s">
        <v>129</v>
      </c>
      <c r="AH1" s="22" t="s">
        <v>132</v>
      </c>
      <c r="AI1" s="22" t="s">
        <v>283</v>
      </c>
      <c r="AJ1" s="22" t="s">
        <v>135</v>
      </c>
      <c r="AK1" s="22" t="s">
        <v>138</v>
      </c>
      <c r="AL1" s="22" t="s">
        <v>142</v>
      </c>
      <c r="AM1" s="22" t="s">
        <v>145</v>
      </c>
      <c r="AN1" s="22" t="s">
        <v>149</v>
      </c>
      <c r="AO1" s="22" t="s">
        <v>152</v>
      </c>
      <c r="AP1" s="22" t="s">
        <v>155</v>
      </c>
      <c r="AQ1" s="22" t="s">
        <v>157</v>
      </c>
      <c r="AR1" s="22" t="s">
        <v>161</v>
      </c>
      <c r="AS1" s="22" t="s">
        <v>165</v>
      </c>
      <c r="AT1" s="22" t="s">
        <v>168</v>
      </c>
      <c r="AU1" s="22" t="s">
        <v>170</v>
      </c>
      <c r="AV1" s="22" t="s">
        <v>175</v>
      </c>
      <c r="AW1" s="22" t="s">
        <v>177</v>
      </c>
      <c r="AX1" s="77" t="s">
        <v>275</v>
      </c>
      <c r="AY1" s="77" t="s">
        <v>280</v>
      </c>
      <c r="AZ1" s="31" t="s">
        <v>271</v>
      </c>
    </row>
    <row r="2" spans="1:52" ht="9.75" customHeight="1">
      <c r="A2" s="92"/>
      <c r="B2" s="93"/>
      <c r="C2" s="93"/>
      <c r="D2" s="93"/>
      <c r="E2" s="9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98"/>
      <c r="AY2" s="78"/>
      <c r="AZ2" s="32"/>
    </row>
    <row r="3" spans="1:52" ht="9.75" customHeight="1">
      <c r="A3" s="95"/>
      <c r="B3" s="96"/>
      <c r="C3" s="96"/>
      <c r="D3" s="96"/>
      <c r="E3" s="97"/>
      <c r="F3" s="27" t="s">
        <v>42</v>
      </c>
      <c r="G3" s="27" t="s">
        <v>42</v>
      </c>
      <c r="H3" s="27" t="s">
        <v>42</v>
      </c>
      <c r="I3" s="27" t="s">
        <v>42</v>
      </c>
      <c r="J3" s="27" t="s">
        <v>42</v>
      </c>
      <c r="K3" s="27" t="s">
        <v>42</v>
      </c>
      <c r="L3" s="27" t="s">
        <v>42</v>
      </c>
      <c r="M3" s="27" t="s">
        <v>42</v>
      </c>
      <c r="N3" s="27" t="s">
        <v>42</v>
      </c>
      <c r="O3" s="27" t="s">
        <v>42</v>
      </c>
      <c r="P3" s="27" t="s">
        <v>42</v>
      </c>
      <c r="Q3" s="27" t="s">
        <v>42</v>
      </c>
      <c r="R3" s="27" t="s">
        <v>42</v>
      </c>
      <c r="S3" s="27" t="s">
        <v>42</v>
      </c>
      <c r="T3" s="27" t="s">
        <v>42</v>
      </c>
      <c r="U3" s="27" t="s">
        <v>42</v>
      </c>
      <c r="V3" s="27" t="s">
        <v>42</v>
      </c>
      <c r="W3" s="27" t="s">
        <v>42</v>
      </c>
      <c r="X3" s="27" t="s">
        <v>42</v>
      </c>
      <c r="Y3" s="27" t="s">
        <v>42</v>
      </c>
      <c r="Z3" s="27" t="s">
        <v>42</v>
      </c>
      <c r="AA3" s="27" t="s">
        <v>42</v>
      </c>
      <c r="AB3" s="27" t="s">
        <v>42</v>
      </c>
      <c r="AC3" s="27" t="s">
        <v>42</v>
      </c>
      <c r="AD3" s="27" t="s">
        <v>42</v>
      </c>
      <c r="AE3" s="27" t="s">
        <v>42</v>
      </c>
      <c r="AF3" s="27" t="s">
        <v>42</v>
      </c>
      <c r="AG3" s="27" t="s">
        <v>42</v>
      </c>
      <c r="AH3" s="27" t="s">
        <v>42</v>
      </c>
      <c r="AI3" s="27" t="s">
        <v>42</v>
      </c>
      <c r="AJ3" s="27" t="s">
        <v>42</v>
      </c>
      <c r="AK3" s="27" t="s">
        <v>42</v>
      </c>
      <c r="AL3" s="27" t="s">
        <v>42</v>
      </c>
      <c r="AM3" s="27" t="s">
        <v>42</v>
      </c>
      <c r="AN3" s="27" t="s">
        <v>42</v>
      </c>
      <c r="AO3" s="27" t="s">
        <v>42</v>
      </c>
      <c r="AP3" s="27" t="s">
        <v>42</v>
      </c>
      <c r="AQ3" s="27" t="s">
        <v>42</v>
      </c>
      <c r="AR3" s="27" t="s">
        <v>42</v>
      </c>
      <c r="AS3" s="27" t="s">
        <v>42</v>
      </c>
      <c r="AT3" s="27" t="s">
        <v>42</v>
      </c>
      <c r="AU3" s="27" t="s">
        <v>42</v>
      </c>
      <c r="AV3" s="27" t="s">
        <v>42</v>
      </c>
      <c r="AW3" s="27" t="s">
        <v>42</v>
      </c>
      <c r="AX3" s="27" t="s">
        <v>42</v>
      </c>
      <c r="AY3" s="27" t="s">
        <v>42</v>
      </c>
      <c r="AZ3" s="33" t="s">
        <v>42</v>
      </c>
    </row>
    <row r="4" spans="1:52" ht="9.75" customHeight="1">
      <c r="A4" s="79" t="s">
        <v>0</v>
      </c>
      <c r="B4" s="80"/>
      <c r="C4" s="80"/>
      <c r="D4" s="80"/>
      <c r="E4" s="81"/>
      <c r="F4" s="28" t="s">
        <v>43</v>
      </c>
      <c r="G4" s="28" t="s">
        <v>47</v>
      </c>
      <c r="H4" s="28" t="s">
        <v>51</v>
      </c>
      <c r="I4" s="28" t="s">
        <v>54</v>
      </c>
      <c r="J4" s="28" t="s">
        <v>58</v>
      </c>
      <c r="K4" s="28" t="s">
        <v>62</v>
      </c>
      <c r="L4" s="28" t="s">
        <v>66</v>
      </c>
      <c r="M4" s="28" t="s">
        <v>70</v>
      </c>
      <c r="N4" s="28" t="s">
        <v>74</v>
      </c>
      <c r="O4" s="28" t="s">
        <v>77</v>
      </c>
      <c r="P4" s="28" t="s">
        <v>80</v>
      </c>
      <c r="Q4" s="28" t="s">
        <v>83</v>
      </c>
      <c r="R4" s="28" t="s">
        <v>87</v>
      </c>
      <c r="S4" s="28" t="s">
        <v>90</v>
      </c>
      <c r="T4" s="28" t="s">
        <v>90</v>
      </c>
      <c r="U4" s="28" t="s">
        <v>94</v>
      </c>
      <c r="V4" s="28" t="s">
        <v>98</v>
      </c>
      <c r="W4" s="28" t="s">
        <v>101</v>
      </c>
      <c r="X4" s="28" t="s">
        <v>104</v>
      </c>
      <c r="Y4" s="28" t="s">
        <v>106</v>
      </c>
      <c r="Z4" s="28" t="s">
        <v>108</v>
      </c>
      <c r="AA4" s="28" t="s">
        <v>110</v>
      </c>
      <c r="AB4" s="28" t="s">
        <v>114</v>
      </c>
      <c r="AC4" s="28" t="s">
        <v>117</v>
      </c>
      <c r="AD4" s="28" t="s">
        <v>78</v>
      </c>
      <c r="AE4" s="28" t="s">
        <v>122</v>
      </c>
      <c r="AF4" s="28" t="s">
        <v>125</v>
      </c>
      <c r="AG4" s="28" t="s">
        <v>127</v>
      </c>
      <c r="AH4" s="28" t="s">
        <v>130</v>
      </c>
      <c r="AI4" s="28" t="s">
        <v>171</v>
      </c>
      <c r="AJ4" s="28" t="s">
        <v>133</v>
      </c>
      <c r="AK4" s="28" t="s">
        <v>136</v>
      </c>
      <c r="AL4" s="28" t="s">
        <v>139</v>
      </c>
      <c r="AM4" s="28" t="s">
        <v>143</v>
      </c>
      <c r="AN4" s="28" t="s">
        <v>146</v>
      </c>
      <c r="AO4" s="28" t="s">
        <v>150</v>
      </c>
      <c r="AP4" s="28" t="s">
        <v>153</v>
      </c>
      <c r="AQ4" s="28" t="s">
        <v>56</v>
      </c>
      <c r="AR4" s="28" t="s">
        <v>158</v>
      </c>
      <c r="AS4" s="28" t="s">
        <v>162</v>
      </c>
      <c r="AT4" s="28" t="s">
        <v>166</v>
      </c>
      <c r="AU4" s="28" t="s">
        <v>169</v>
      </c>
      <c r="AV4" s="28" t="s">
        <v>172</v>
      </c>
      <c r="AW4" s="28" t="s">
        <v>176</v>
      </c>
      <c r="AX4" s="28" t="s">
        <v>44</v>
      </c>
      <c r="AY4" s="28" t="s">
        <v>178</v>
      </c>
      <c r="AZ4" s="34"/>
    </row>
    <row r="5" spans="1:52" ht="9.75" customHeight="1">
      <c r="A5" s="82" t="s">
        <v>1</v>
      </c>
      <c r="B5" s="83"/>
      <c r="C5" s="83"/>
      <c r="D5" s="83"/>
      <c r="E5" s="60"/>
      <c r="F5" s="29" t="s">
        <v>44</v>
      </c>
      <c r="G5" s="29" t="s">
        <v>48</v>
      </c>
      <c r="H5" s="29" t="s">
        <v>52</v>
      </c>
      <c r="I5" s="29" t="s">
        <v>55</v>
      </c>
      <c r="J5" s="29" t="s">
        <v>59</v>
      </c>
      <c r="K5" s="29" t="s">
        <v>63</v>
      </c>
      <c r="L5" s="29" t="s">
        <v>67</v>
      </c>
      <c r="M5" s="29" t="s">
        <v>71</v>
      </c>
      <c r="N5" s="29" t="s">
        <v>75</v>
      </c>
      <c r="O5" s="29" t="s">
        <v>67</v>
      </c>
      <c r="P5" s="29" t="s">
        <v>81</v>
      </c>
      <c r="Q5" s="29" t="s">
        <v>84</v>
      </c>
      <c r="R5" s="29" t="s">
        <v>84</v>
      </c>
      <c r="S5" s="29" t="s">
        <v>91</v>
      </c>
      <c r="T5" s="29" t="s">
        <v>85</v>
      </c>
      <c r="U5" s="29" t="s">
        <v>95</v>
      </c>
      <c r="V5" s="29" t="s">
        <v>99</v>
      </c>
      <c r="W5" s="29" t="s">
        <v>102</v>
      </c>
      <c r="X5" s="29" t="s">
        <v>102</v>
      </c>
      <c r="Y5" s="29" t="s">
        <v>99</v>
      </c>
      <c r="Z5" s="29" t="s">
        <v>102</v>
      </c>
      <c r="AA5" s="29" t="s">
        <v>111</v>
      </c>
      <c r="AB5" s="29" t="s">
        <v>102</v>
      </c>
      <c r="AC5" s="29" t="s">
        <v>84</v>
      </c>
      <c r="AD5" s="29" t="s">
        <v>84</v>
      </c>
      <c r="AE5" s="29" t="s">
        <v>123</v>
      </c>
      <c r="AF5" s="29" t="s">
        <v>123</v>
      </c>
      <c r="AG5" s="29" t="s">
        <v>123</v>
      </c>
      <c r="AH5" s="29" t="s">
        <v>131</v>
      </c>
      <c r="AI5" s="29" t="s">
        <v>123</v>
      </c>
      <c r="AJ5" s="29" t="s">
        <v>123</v>
      </c>
      <c r="AK5" s="29" t="s">
        <v>137</v>
      </c>
      <c r="AL5" s="29" t="s">
        <v>140</v>
      </c>
      <c r="AM5" s="29" t="s">
        <v>140</v>
      </c>
      <c r="AN5" s="29" t="s">
        <v>147</v>
      </c>
      <c r="AO5" s="29" t="s">
        <v>151</v>
      </c>
      <c r="AP5" s="29" t="s">
        <v>154</v>
      </c>
      <c r="AQ5" s="29" t="s">
        <v>156</v>
      </c>
      <c r="AR5" s="29" t="s">
        <v>159</v>
      </c>
      <c r="AS5" s="29" t="s">
        <v>163</v>
      </c>
      <c r="AT5" s="29" t="s">
        <v>167</v>
      </c>
      <c r="AU5" s="29" t="s">
        <v>148</v>
      </c>
      <c r="AV5" s="29" t="s">
        <v>173</v>
      </c>
      <c r="AW5" s="29" t="s">
        <v>148</v>
      </c>
      <c r="AX5" s="29" t="s">
        <v>98</v>
      </c>
      <c r="AY5" s="29" t="s">
        <v>144</v>
      </c>
      <c r="AZ5" s="35"/>
    </row>
    <row r="6" spans="1:52" ht="9.75" customHeight="1">
      <c r="A6" s="82" t="s">
        <v>2</v>
      </c>
      <c r="B6" s="83"/>
      <c r="C6" s="83"/>
      <c r="D6" s="83"/>
      <c r="E6" s="60"/>
      <c r="F6" s="29" t="s">
        <v>45</v>
      </c>
      <c r="G6" s="29" t="s">
        <v>49</v>
      </c>
      <c r="H6" s="29" t="s">
        <v>49</v>
      </c>
      <c r="I6" s="29" t="s">
        <v>56</v>
      </c>
      <c r="J6" s="29" t="s">
        <v>60</v>
      </c>
      <c r="K6" s="29" t="s">
        <v>64</v>
      </c>
      <c r="L6" s="29" t="s">
        <v>68</v>
      </c>
      <c r="M6" s="29" t="s">
        <v>72</v>
      </c>
      <c r="N6" s="29" t="s">
        <v>45</v>
      </c>
      <c r="O6" s="29" t="s">
        <v>78</v>
      </c>
      <c r="P6" s="29" t="s">
        <v>72</v>
      </c>
      <c r="Q6" s="29" t="s">
        <v>85</v>
      </c>
      <c r="R6" s="29" t="s">
        <v>88</v>
      </c>
      <c r="S6" s="29" t="s">
        <v>90</v>
      </c>
      <c r="T6" s="29" t="s">
        <v>90</v>
      </c>
      <c r="U6" s="29" t="s">
        <v>96</v>
      </c>
      <c r="V6" s="29" t="s">
        <v>98</v>
      </c>
      <c r="W6" s="29" t="s">
        <v>96</v>
      </c>
      <c r="X6" s="29" t="s">
        <v>104</v>
      </c>
      <c r="Y6" s="29" t="s">
        <v>68</v>
      </c>
      <c r="Z6" s="29" t="s">
        <v>85</v>
      </c>
      <c r="AA6" s="29" t="s">
        <v>112</v>
      </c>
      <c r="AB6" s="29" t="s">
        <v>115</v>
      </c>
      <c r="AC6" s="29" t="s">
        <v>118</v>
      </c>
      <c r="AD6" s="29" t="s">
        <v>120</v>
      </c>
      <c r="AE6" s="29" t="s">
        <v>72</v>
      </c>
      <c r="AF6" s="29" t="s">
        <v>75</v>
      </c>
      <c r="AG6" s="29" t="s">
        <v>128</v>
      </c>
      <c r="AH6" s="29" t="s">
        <v>45</v>
      </c>
      <c r="AI6" s="29" t="s">
        <v>68</v>
      </c>
      <c r="AJ6" s="29" t="s">
        <v>134</v>
      </c>
      <c r="AK6" s="29" t="s">
        <v>91</v>
      </c>
      <c r="AL6" s="29" t="s">
        <v>141</v>
      </c>
      <c r="AM6" s="29" t="s">
        <v>144</v>
      </c>
      <c r="AN6" s="29" t="s">
        <v>148</v>
      </c>
      <c r="AO6" s="29" t="s">
        <v>78</v>
      </c>
      <c r="AP6" s="29" t="s">
        <v>75</v>
      </c>
      <c r="AQ6" s="29" t="s">
        <v>56</v>
      </c>
      <c r="AR6" s="29" t="s">
        <v>160</v>
      </c>
      <c r="AS6" s="29" t="s">
        <v>164</v>
      </c>
      <c r="AT6" s="29" t="s">
        <v>141</v>
      </c>
      <c r="AU6" s="29" t="s">
        <v>75</v>
      </c>
      <c r="AV6" s="29" t="s">
        <v>174</v>
      </c>
      <c r="AW6" s="29" t="s">
        <v>67</v>
      </c>
      <c r="AX6" s="29" t="s">
        <v>156</v>
      </c>
      <c r="AY6" s="29" t="s">
        <v>156</v>
      </c>
      <c r="AZ6" s="35"/>
    </row>
    <row r="7" spans="1:52" ht="9.75" customHeight="1">
      <c r="A7" s="84" t="s">
        <v>3</v>
      </c>
      <c r="B7" s="85" t="s">
        <v>4</v>
      </c>
      <c r="C7" s="83"/>
      <c r="D7" s="61"/>
      <c r="E7" s="60"/>
      <c r="F7" s="25">
        <v>202604</v>
      </c>
      <c r="G7" s="25">
        <v>581170</v>
      </c>
      <c r="H7" s="25">
        <v>85648</v>
      </c>
      <c r="I7" s="25">
        <v>67451</v>
      </c>
      <c r="J7" s="25">
        <v>343020</v>
      </c>
      <c r="K7" s="25">
        <v>81619</v>
      </c>
      <c r="L7" s="25">
        <v>80099</v>
      </c>
      <c r="M7" s="25">
        <v>89319</v>
      </c>
      <c r="N7" s="25">
        <v>239253</v>
      </c>
      <c r="O7" s="25">
        <v>56331</v>
      </c>
      <c r="P7" s="25">
        <v>227526</v>
      </c>
      <c r="Q7" s="25">
        <v>243978</v>
      </c>
      <c r="R7" s="25">
        <v>330428</v>
      </c>
      <c r="S7" s="25">
        <v>72241</v>
      </c>
      <c r="T7" s="25">
        <v>128345</v>
      </c>
      <c r="U7" s="25">
        <v>150077</v>
      </c>
      <c r="V7" s="25">
        <v>131429</v>
      </c>
      <c r="W7" s="25">
        <v>72356</v>
      </c>
      <c r="X7" s="25">
        <v>78260</v>
      </c>
      <c r="Y7" s="25">
        <v>162036</v>
      </c>
      <c r="Z7" s="25">
        <v>75447</v>
      </c>
      <c r="AA7" s="25">
        <v>155507</v>
      </c>
      <c r="AB7" s="25">
        <v>69146</v>
      </c>
      <c r="AC7" s="25">
        <v>84297</v>
      </c>
      <c r="AD7" s="25">
        <v>134515</v>
      </c>
      <c r="AE7" s="25">
        <v>63321</v>
      </c>
      <c r="AF7" s="25">
        <v>53932</v>
      </c>
      <c r="AG7" s="25">
        <v>68174</v>
      </c>
      <c r="AH7" s="25">
        <v>109112</v>
      </c>
      <c r="AI7" s="25">
        <v>50970</v>
      </c>
      <c r="AJ7" s="25">
        <v>43727</v>
      </c>
      <c r="AK7" s="25">
        <v>38318</v>
      </c>
      <c r="AL7" s="25">
        <v>17547</v>
      </c>
      <c r="AM7" s="25">
        <v>18395</v>
      </c>
      <c r="AN7" s="25">
        <v>33094</v>
      </c>
      <c r="AO7" s="25">
        <v>21681</v>
      </c>
      <c r="AP7" s="25">
        <v>20922</v>
      </c>
      <c r="AQ7" s="25">
        <v>0</v>
      </c>
      <c r="AR7" s="25">
        <v>14348</v>
      </c>
      <c r="AS7" s="25">
        <v>31700</v>
      </c>
      <c r="AT7" s="25">
        <v>35672</v>
      </c>
      <c r="AU7" s="25">
        <v>33059</v>
      </c>
      <c r="AV7" s="25">
        <v>46825</v>
      </c>
      <c r="AW7" s="25">
        <v>30944</v>
      </c>
      <c r="AX7" s="25">
        <v>163232</v>
      </c>
      <c r="AY7" s="25">
        <v>63088</v>
      </c>
      <c r="AZ7" s="35">
        <f>SUM($F$7:$AY$7)</f>
        <v>4900163</v>
      </c>
    </row>
    <row r="8" spans="1:52" ht="9.75" customHeight="1">
      <c r="A8" s="68"/>
      <c r="B8" s="59" t="s">
        <v>5</v>
      </c>
      <c r="C8" s="61"/>
      <c r="D8" s="61"/>
      <c r="E8" s="60"/>
      <c r="F8" s="25">
        <v>123588</v>
      </c>
      <c r="G8" s="25">
        <v>524966</v>
      </c>
      <c r="H8" s="25">
        <v>52234</v>
      </c>
      <c r="I8" s="25">
        <v>30671</v>
      </c>
      <c r="J8" s="25">
        <v>303069</v>
      </c>
      <c r="K8" s="25">
        <v>52652</v>
      </c>
      <c r="L8" s="25">
        <v>45427</v>
      </c>
      <c r="M8" s="25">
        <v>50436</v>
      </c>
      <c r="N8" s="25">
        <v>221309</v>
      </c>
      <c r="O8" s="25">
        <v>26969</v>
      </c>
      <c r="P8" s="25">
        <v>220996</v>
      </c>
      <c r="Q8" s="25">
        <v>241782</v>
      </c>
      <c r="R8" s="25">
        <v>292540</v>
      </c>
      <c r="S8" s="25">
        <v>72241</v>
      </c>
      <c r="T8" s="25">
        <v>128345</v>
      </c>
      <c r="U8" s="25">
        <v>128512</v>
      </c>
      <c r="V8" s="25">
        <v>129018</v>
      </c>
      <c r="W8" s="25">
        <v>69290</v>
      </c>
      <c r="X8" s="25">
        <v>75561</v>
      </c>
      <c r="Y8" s="25">
        <v>148558</v>
      </c>
      <c r="Z8" s="25">
        <v>60580</v>
      </c>
      <c r="AA8" s="25">
        <v>100753</v>
      </c>
      <c r="AB8" s="25">
        <v>53933</v>
      </c>
      <c r="AC8" s="25">
        <v>79432</v>
      </c>
      <c r="AD8" s="25">
        <v>122151</v>
      </c>
      <c r="AE8" s="25">
        <v>39847</v>
      </c>
      <c r="AF8" s="25">
        <v>32126</v>
      </c>
      <c r="AG8" s="25">
        <v>54090</v>
      </c>
      <c r="AH8" s="25">
        <v>95230</v>
      </c>
      <c r="AI8" s="25">
        <v>33983</v>
      </c>
      <c r="AJ8" s="25">
        <v>30080</v>
      </c>
      <c r="AK8" s="25">
        <v>29929</v>
      </c>
      <c r="AL8" s="25">
        <v>8873</v>
      </c>
      <c r="AM8" s="25">
        <v>12001</v>
      </c>
      <c r="AN8" s="25">
        <v>19859</v>
      </c>
      <c r="AO8" s="25">
        <v>10456</v>
      </c>
      <c r="AP8" s="25">
        <v>3773</v>
      </c>
      <c r="AQ8" s="25">
        <v>0</v>
      </c>
      <c r="AR8" s="25">
        <v>0</v>
      </c>
      <c r="AS8" s="25">
        <v>0</v>
      </c>
      <c r="AT8" s="25">
        <v>0</v>
      </c>
      <c r="AU8" s="25">
        <v>22306</v>
      </c>
      <c r="AV8" s="25">
        <v>27373</v>
      </c>
      <c r="AW8" s="25">
        <v>20913</v>
      </c>
      <c r="AX8" s="25">
        <v>137260</v>
      </c>
      <c r="AY8" s="25">
        <v>30820</v>
      </c>
      <c r="AZ8" s="35">
        <f>SUM($F$8:$AY$8)</f>
        <v>3963932</v>
      </c>
    </row>
    <row r="9" spans="1:52" ht="9.75" customHeight="1">
      <c r="A9" s="68"/>
      <c r="B9" s="59" t="s">
        <v>6</v>
      </c>
      <c r="C9" s="61"/>
      <c r="D9" s="61"/>
      <c r="E9" s="60"/>
      <c r="F9" s="25">
        <v>139000</v>
      </c>
      <c r="G9" s="25">
        <v>508300</v>
      </c>
      <c r="H9" s="25">
        <v>82500</v>
      </c>
      <c r="I9" s="25">
        <v>37000</v>
      </c>
      <c r="J9" s="25">
        <v>318400</v>
      </c>
      <c r="K9" s="25">
        <v>63700</v>
      </c>
      <c r="L9" s="25">
        <v>78500</v>
      </c>
      <c r="M9" s="25">
        <v>61000</v>
      </c>
      <c r="N9" s="25">
        <v>218900</v>
      </c>
      <c r="O9" s="25">
        <v>22900</v>
      </c>
      <c r="P9" s="25">
        <v>208400</v>
      </c>
      <c r="Q9" s="25">
        <v>225600</v>
      </c>
      <c r="R9" s="25">
        <v>284800</v>
      </c>
      <c r="S9" s="25">
        <v>64200</v>
      </c>
      <c r="T9" s="25">
        <v>114800</v>
      </c>
      <c r="U9" s="25">
        <v>166600</v>
      </c>
      <c r="V9" s="25">
        <v>130300</v>
      </c>
      <c r="W9" s="25">
        <v>69700</v>
      </c>
      <c r="X9" s="25">
        <v>78000</v>
      </c>
      <c r="Y9" s="25">
        <v>141500</v>
      </c>
      <c r="Z9" s="25">
        <v>68500</v>
      </c>
      <c r="AA9" s="25">
        <v>148610</v>
      </c>
      <c r="AB9" s="25">
        <v>66400</v>
      </c>
      <c r="AC9" s="25">
        <v>71600</v>
      </c>
      <c r="AD9" s="25">
        <v>122800</v>
      </c>
      <c r="AE9" s="25">
        <v>54480</v>
      </c>
      <c r="AF9" s="25">
        <v>39100</v>
      </c>
      <c r="AG9" s="25">
        <v>50000</v>
      </c>
      <c r="AH9" s="25">
        <v>116296</v>
      </c>
      <c r="AI9" s="25">
        <v>34600</v>
      </c>
      <c r="AJ9" s="25">
        <v>32900</v>
      </c>
      <c r="AK9" s="25">
        <v>25410</v>
      </c>
      <c r="AL9" s="25">
        <v>9300</v>
      </c>
      <c r="AM9" s="25">
        <v>16000</v>
      </c>
      <c r="AN9" s="25">
        <v>21400</v>
      </c>
      <c r="AO9" s="25">
        <v>11600</v>
      </c>
      <c r="AP9" s="25">
        <v>5610</v>
      </c>
      <c r="AQ9" s="25">
        <v>0</v>
      </c>
      <c r="AR9" s="25">
        <v>10100</v>
      </c>
      <c r="AS9" s="25">
        <v>4550</v>
      </c>
      <c r="AT9" s="25">
        <v>25300</v>
      </c>
      <c r="AU9" s="25">
        <v>27900</v>
      </c>
      <c r="AV9" s="25">
        <v>28630</v>
      </c>
      <c r="AW9" s="25">
        <v>24400</v>
      </c>
      <c r="AX9" s="25">
        <v>151900</v>
      </c>
      <c r="AY9" s="25">
        <v>45900</v>
      </c>
      <c r="AZ9" s="35">
        <f>SUM($F$9:$AY$9)</f>
        <v>4227386</v>
      </c>
    </row>
    <row r="10" spans="1:52" ht="9.75" customHeight="1">
      <c r="A10" s="68"/>
      <c r="B10" s="59" t="s">
        <v>7</v>
      </c>
      <c r="C10" s="61"/>
      <c r="D10" s="61"/>
      <c r="E10" s="60"/>
      <c r="F10" s="25">
        <v>86196</v>
      </c>
      <c r="G10" s="25">
        <v>494861</v>
      </c>
      <c r="H10" s="25">
        <v>46189</v>
      </c>
      <c r="I10" s="25">
        <v>33920</v>
      </c>
      <c r="J10" s="25">
        <v>317729</v>
      </c>
      <c r="K10" s="25">
        <v>51848</v>
      </c>
      <c r="L10" s="25">
        <v>42916</v>
      </c>
      <c r="M10" s="25">
        <v>39906</v>
      </c>
      <c r="N10" s="25">
        <v>195443</v>
      </c>
      <c r="O10" s="25">
        <v>20536</v>
      </c>
      <c r="P10" s="25">
        <v>175423</v>
      </c>
      <c r="Q10" s="25">
        <v>222777</v>
      </c>
      <c r="R10" s="25">
        <v>272318</v>
      </c>
      <c r="S10" s="25">
        <v>68906</v>
      </c>
      <c r="T10" s="25">
        <v>111331</v>
      </c>
      <c r="U10" s="25">
        <v>130535</v>
      </c>
      <c r="V10" s="25">
        <v>124707</v>
      </c>
      <c r="W10" s="25">
        <v>71881</v>
      </c>
      <c r="X10" s="25">
        <v>75351</v>
      </c>
      <c r="Y10" s="25">
        <v>150364</v>
      </c>
      <c r="Z10" s="25">
        <v>57292</v>
      </c>
      <c r="AA10" s="25">
        <v>106717</v>
      </c>
      <c r="AB10" s="25">
        <v>51508</v>
      </c>
      <c r="AC10" s="25">
        <v>57570</v>
      </c>
      <c r="AD10" s="25">
        <v>101290</v>
      </c>
      <c r="AE10" s="25">
        <v>42772</v>
      </c>
      <c r="AF10" s="25">
        <v>23172</v>
      </c>
      <c r="AG10" s="25">
        <v>54090</v>
      </c>
      <c r="AH10" s="25">
        <v>99755</v>
      </c>
      <c r="AI10" s="25">
        <v>32126</v>
      </c>
      <c r="AJ10" s="25">
        <v>31648</v>
      </c>
      <c r="AK10" s="25">
        <v>29929</v>
      </c>
      <c r="AL10" s="25">
        <v>8411</v>
      </c>
      <c r="AM10" s="25">
        <v>11960</v>
      </c>
      <c r="AN10" s="25">
        <v>15516</v>
      </c>
      <c r="AO10" s="25">
        <v>10456</v>
      </c>
      <c r="AP10" s="25">
        <v>2537</v>
      </c>
      <c r="AQ10" s="25">
        <v>0</v>
      </c>
      <c r="AR10" s="25">
        <v>250</v>
      </c>
      <c r="AS10" s="25">
        <v>3202</v>
      </c>
      <c r="AT10" s="25">
        <v>7610</v>
      </c>
      <c r="AU10" s="25">
        <v>23270</v>
      </c>
      <c r="AV10" s="25">
        <v>26787</v>
      </c>
      <c r="AW10" s="25">
        <v>20778</v>
      </c>
      <c r="AX10" s="25">
        <v>112269</v>
      </c>
      <c r="AY10" s="25">
        <v>38421</v>
      </c>
      <c r="AZ10" s="35">
        <f>SUM($F$10:$AY$10)</f>
        <v>3702473</v>
      </c>
    </row>
    <row r="11" spans="1:52" ht="9.75" customHeight="1">
      <c r="A11" s="68"/>
      <c r="B11" s="59" t="s">
        <v>8</v>
      </c>
      <c r="C11" s="61"/>
      <c r="D11" s="61"/>
      <c r="E11" s="60"/>
      <c r="F11" s="25">
        <v>86196</v>
      </c>
      <c r="G11" s="25">
        <v>494861</v>
      </c>
      <c r="H11" s="25">
        <v>46189</v>
      </c>
      <c r="I11" s="25">
        <v>33680</v>
      </c>
      <c r="J11" s="25">
        <v>317729</v>
      </c>
      <c r="K11" s="25">
        <v>51848</v>
      </c>
      <c r="L11" s="25">
        <v>42916</v>
      </c>
      <c r="M11" s="25">
        <v>39906</v>
      </c>
      <c r="N11" s="25">
        <v>195443</v>
      </c>
      <c r="O11" s="25">
        <v>20536</v>
      </c>
      <c r="P11" s="25">
        <v>175423</v>
      </c>
      <c r="Q11" s="25">
        <v>222777</v>
      </c>
      <c r="R11" s="25">
        <v>272318</v>
      </c>
      <c r="S11" s="25">
        <v>68906</v>
      </c>
      <c r="T11" s="25">
        <v>111331</v>
      </c>
      <c r="U11" s="25">
        <v>130535</v>
      </c>
      <c r="V11" s="25">
        <v>124707</v>
      </c>
      <c r="W11" s="25">
        <v>71881</v>
      </c>
      <c r="X11" s="25">
        <v>75351</v>
      </c>
      <c r="Y11" s="25">
        <v>150364</v>
      </c>
      <c r="Z11" s="25">
        <v>57292</v>
      </c>
      <c r="AA11" s="25">
        <v>106717</v>
      </c>
      <c r="AB11" s="25">
        <v>51508</v>
      </c>
      <c r="AC11" s="25">
        <v>57570</v>
      </c>
      <c r="AD11" s="25">
        <v>101290</v>
      </c>
      <c r="AE11" s="25">
        <v>42772</v>
      </c>
      <c r="AF11" s="25">
        <v>23172</v>
      </c>
      <c r="AG11" s="25">
        <v>54090</v>
      </c>
      <c r="AH11" s="25">
        <v>99755</v>
      </c>
      <c r="AI11" s="25">
        <v>32126</v>
      </c>
      <c r="AJ11" s="25">
        <v>31648</v>
      </c>
      <c r="AK11" s="25">
        <v>29929</v>
      </c>
      <c r="AL11" s="25">
        <v>8411</v>
      </c>
      <c r="AM11" s="25">
        <v>11960</v>
      </c>
      <c r="AN11" s="25">
        <v>15516</v>
      </c>
      <c r="AO11" s="25">
        <v>10456</v>
      </c>
      <c r="AP11" s="25">
        <v>2537</v>
      </c>
      <c r="AQ11" s="25">
        <v>0</v>
      </c>
      <c r="AR11" s="25">
        <v>250</v>
      </c>
      <c r="AS11" s="25">
        <v>3202</v>
      </c>
      <c r="AT11" s="25">
        <v>7610</v>
      </c>
      <c r="AU11" s="25">
        <v>23270</v>
      </c>
      <c r="AV11" s="25">
        <v>26787</v>
      </c>
      <c r="AW11" s="25">
        <v>20778</v>
      </c>
      <c r="AX11" s="25">
        <v>112269</v>
      </c>
      <c r="AY11" s="25">
        <v>38421</v>
      </c>
      <c r="AZ11" s="35">
        <f>SUM($F$11:$AY$11)</f>
        <v>3702233</v>
      </c>
    </row>
    <row r="12" spans="1:52" ht="9.75" customHeight="1">
      <c r="A12" s="68"/>
      <c r="B12" s="59" t="s">
        <v>9</v>
      </c>
      <c r="C12" s="61"/>
      <c r="D12" s="61"/>
      <c r="E12" s="60"/>
      <c r="F12" s="25">
        <v>80257</v>
      </c>
      <c r="G12" s="25">
        <v>459314</v>
      </c>
      <c r="H12" s="25">
        <v>41577</v>
      </c>
      <c r="I12" s="25">
        <v>33116</v>
      </c>
      <c r="J12" s="25">
        <v>310145</v>
      </c>
      <c r="K12" s="25">
        <v>49349</v>
      </c>
      <c r="L12" s="25">
        <v>35821</v>
      </c>
      <c r="M12" s="25">
        <v>39426</v>
      </c>
      <c r="N12" s="25">
        <v>188292</v>
      </c>
      <c r="O12" s="25">
        <v>17505</v>
      </c>
      <c r="P12" s="25">
        <v>168439</v>
      </c>
      <c r="Q12" s="25">
        <v>212869</v>
      </c>
      <c r="R12" s="25">
        <v>255859</v>
      </c>
      <c r="S12" s="25">
        <v>67978</v>
      </c>
      <c r="T12" s="25">
        <v>109740</v>
      </c>
      <c r="U12" s="25">
        <v>125975</v>
      </c>
      <c r="V12" s="25">
        <v>122386</v>
      </c>
      <c r="W12" s="25">
        <v>70195</v>
      </c>
      <c r="X12" s="25">
        <v>73849</v>
      </c>
      <c r="Y12" s="25">
        <v>148400</v>
      </c>
      <c r="Z12" s="25">
        <v>52801</v>
      </c>
      <c r="AA12" s="25">
        <v>99873</v>
      </c>
      <c r="AB12" s="25">
        <v>49585</v>
      </c>
      <c r="AC12" s="25">
        <v>52213</v>
      </c>
      <c r="AD12" s="25">
        <v>89077</v>
      </c>
      <c r="AE12" s="25">
        <v>39474</v>
      </c>
      <c r="AF12" s="25">
        <v>19568</v>
      </c>
      <c r="AG12" s="25">
        <v>53269</v>
      </c>
      <c r="AH12" s="25">
        <v>96894</v>
      </c>
      <c r="AI12" s="25">
        <v>29644</v>
      </c>
      <c r="AJ12" s="25">
        <v>29896</v>
      </c>
      <c r="AK12" s="25">
        <v>29844</v>
      </c>
      <c r="AL12" s="25">
        <v>8066</v>
      </c>
      <c r="AM12" s="25">
        <v>9499</v>
      </c>
      <c r="AN12" s="25">
        <v>12376</v>
      </c>
      <c r="AO12" s="25">
        <v>10178</v>
      </c>
      <c r="AP12" s="25">
        <v>2465</v>
      </c>
      <c r="AQ12" s="25">
        <v>0</v>
      </c>
      <c r="AR12" s="25">
        <v>33</v>
      </c>
      <c r="AS12" s="25">
        <v>1039</v>
      </c>
      <c r="AT12" s="25">
        <v>5965</v>
      </c>
      <c r="AU12" s="25">
        <v>22485</v>
      </c>
      <c r="AV12" s="25">
        <v>24863</v>
      </c>
      <c r="AW12" s="25">
        <v>16702</v>
      </c>
      <c r="AX12" s="25">
        <v>104889</v>
      </c>
      <c r="AY12" s="25">
        <v>35178</v>
      </c>
      <c r="AZ12" s="35">
        <f>SUM($F$12:$AY$12)</f>
        <v>3506368</v>
      </c>
    </row>
    <row r="13" spans="1:52" ht="9.75" customHeight="1">
      <c r="A13" s="68"/>
      <c r="B13" s="59" t="s">
        <v>10</v>
      </c>
      <c r="C13" s="61"/>
      <c r="D13" s="61"/>
      <c r="E13" s="60"/>
      <c r="F13" s="37">
        <v>42.5</v>
      </c>
      <c r="G13" s="37">
        <v>85.1</v>
      </c>
      <c r="H13" s="37">
        <v>53.9</v>
      </c>
      <c r="I13" s="37">
        <v>49.9</v>
      </c>
      <c r="J13" s="37">
        <v>92.6</v>
      </c>
      <c r="K13" s="37">
        <v>63.5</v>
      </c>
      <c r="L13" s="37">
        <v>53.6</v>
      </c>
      <c r="M13" s="37">
        <v>44.7</v>
      </c>
      <c r="N13" s="37">
        <v>81.7</v>
      </c>
      <c r="O13" s="37">
        <v>36.5</v>
      </c>
      <c r="P13" s="37">
        <v>77.1</v>
      </c>
      <c r="Q13" s="37">
        <v>91.3</v>
      </c>
      <c r="R13" s="37">
        <v>82.4</v>
      </c>
      <c r="S13" s="37">
        <v>95.4</v>
      </c>
      <c r="T13" s="37">
        <v>86.7</v>
      </c>
      <c r="U13" s="37">
        <v>87</v>
      </c>
      <c r="V13" s="37">
        <v>94.9</v>
      </c>
      <c r="W13" s="37">
        <v>99.3</v>
      </c>
      <c r="X13" s="37">
        <v>96.3</v>
      </c>
      <c r="Y13" s="37">
        <v>92.8</v>
      </c>
      <c r="Z13" s="37">
        <v>75.9</v>
      </c>
      <c r="AA13" s="37">
        <v>68.6</v>
      </c>
      <c r="AB13" s="37">
        <v>74.5</v>
      </c>
      <c r="AC13" s="37">
        <v>68.3</v>
      </c>
      <c r="AD13" s="37">
        <v>75.3</v>
      </c>
      <c r="AE13" s="37">
        <v>67.5</v>
      </c>
      <c r="AF13" s="37">
        <v>43</v>
      </c>
      <c r="AG13" s="37">
        <v>79.3</v>
      </c>
      <c r="AH13" s="37">
        <v>91.4</v>
      </c>
      <c r="AI13" s="37">
        <v>63</v>
      </c>
      <c r="AJ13" s="37">
        <v>72.4</v>
      </c>
      <c r="AK13" s="37">
        <v>78.1</v>
      </c>
      <c r="AL13" s="37">
        <v>47.9</v>
      </c>
      <c r="AM13" s="37">
        <v>65</v>
      </c>
      <c r="AN13" s="37">
        <v>46.9</v>
      </c>
      <c r="AO13" s="37">
        <v>48.2</v>
      </c>
      <c r="AP13" s="37">
        <v>12.1</v>
      </c>
      <c r="AQ13" s="37">
        <v>0</v>
      </c>
      <c r="AR13" s="37">
        <v>1.7</v>
      </c>
      <c r="AS13" s="37">
        <v>10.1</v>
      </c>
      <c r="AT13" s="37">
        <v>21.3</v>
      </c>
      <c r="AU13" s="37">
        <v>70.4</v>
      </c>
      <c r="AV13" s="37">
        <v>57.2</v>
      </c>
      <c r="AW13" s="37">
        <v>67.1</v>
      </c>
      <c r="AX13" s="37">
        <v>68.8</v>
      </c>
      <c r="AY13" s="37">
        <v>60.9</v>
      </c>
      <c r="AZ13" s="38">
        <f>AZ11/AZ7*100</f>
        <v>75.55326220780819</v>
      </c>
    </row>
    <row r="14" spans="1:52" ht="9.75" customHeight="1">
      <c r="A14" s="68"/>
      <c r="B14" s="59" t="s">
        <v>11</v>
      </c>
      <c r="C14" s="61"/>
      <c r="D14" s="61"/>
      <c r="E14" s="60"/>
      <c r="F14" s="37">
        <v>93.1</v>
      </c>
      <c r="G14" s="37">
        <v>92.8</v>
      </c>
      <c r="H14" s="37">
        <v>90</v>
      </c>
      <c r="I14" s="37">
        <v>98.3</v>
      </c>
      <c r="J14" s="37">
        <v>97.6</v>
      </c>
      <c r="K14" s="37">
        <v>95.2</v>
      </c>
      <c r="L14" s="37">
        <v>83.5</v>
      </c>
      <c r="M14" s="37">
        <v>98.8</v>
      </c>
      <c r="N14" s="37">
        <v>96.3</v>
      </c>
      <c r="O14" s="37">
        <v>85.2</v>
      </c>
      <c r="P14" s="37">
        <v>96</v>
      </c>
      <c r="Q14" s="37">
        <v>95.6</v>
      </c>
      <c r="R14" s="37">
        <v>94</v>
      </c>
      <c r="S14" s="37">
        <v>98.7</v>
      </c>
      <c r="T14" s="37">
        <v>98.6</v>
      </c>
      <c r="U14" s="37">
        <v>96.5</v>
      </c>
      <c r="V14" s="37">
        <v>98.1</v>
      </c>
      <c r="W14" s="37">
        <v>97.7</v>
      </c>
      <c r="X14" s="37">
        <v>98</v>
      </c>
      <c r="Y14" s="37">
        <v>98.7</v>
      </c>
      <c r="Z14" s="37">
        <v>92.2</v>
      </c>
      <c r="AA14" s="37">
        <v>93.6</v>
      </c>
      <c r="AB14" s="37">
        <v>96.3</v>
      </c>
      <c r="AC14" s="37">
        <v>90.7</v>
      </c>
      <c r="AD14" s="37">
        <v>87.9</v>
      </c>
      <c r="AE14" s="37">
        <v>92.3</v>
      </c>
      <c r="AF14" s="37">
        <v>84.4</v>
      </c>
      <c r="AG14" s="37">
        <v>98.5</v>
      </c>
      <c r="AH14" s="37">
        <v>97.1</v>
      </c>
      <c r="AI14" s="37">
        <v>92.3</v>
      </c>
      <c r="AJ14" s="37">
        <v>94.5</v>
      </c>
      <c r="AK14" s="37">
        <v>99.7</v>
      </c>
      <c r="AL14" s="37">
        <v>95.9</v>
      </c>
      <c r="AM14" s="37">
        <v>79.4</v>
      </c>
      <c r="AN14" s="37">
        <v>79.8</v>
      </c>
      <c r="AO14" s="37">
        <v>97.3</v>
      </c>
      <c r="AP14" s="37">
        <v>97.2</v>
      </c>
      <c r="AQ14" s="37">
        <v>0</v>
      </c>
      <c r="AR14" s="37">
        <v>13.2</v>
      </c>
      <c r="AS14" s="37">
        <v>32.4</v>
      </c>
      <c r="AT14" s="37">
        <v>78.4</v>
      </c>
      <c r="AU14" s="37">
        <v>96.6</v>
      </c>
      <c r="AV14" s="37">
        <v>92.8</v>
      </c>
      <c r="AW14" s="37">
        <v>80.4</v>
      </c>
      <c r="AX14" s="37">
        <v>93.4</v>
      </c>
      <c r="AY14" s="37">
        <v>91.6</v>
      </c>
      <c r="AZ14" s="38">
        <f>AZ12/AZ11*100</f>
        <v>94.7095442129115</v>
      </c>
    </row>
    <row r="15" spans="1:52" ht="9.75" customHeight="1">
      <c r="A15" s="68"/>
      <c r="B15" s="59" t="s">
        <v>12</v>
      </c>
      <c r="C15" s="61"/>
      <c r="D15" s="61"/>
      <c r="E15" s="60"/>
      <c r="F15" s="25">
        <v>15988</v>
      </c>
      <c r="G15" s="25">
        <v>6197</v>
      </c>
      <c r="H15" s="25">
        <v>6737</v>
      </c>
      <c r="I15" s="25">
        <v>57769</v>
      </c>
      <c r="J15" s="25">
        <v>7199</v>
      </c>
      <c r="K15" s="25">
        <v>19318</v>
      </c>
      <c r="L15" s="25">
        <v>8971</v>
      </c>
      <c r="M15" s="25">
        <v>6533</v>
      </c>
      <c r="N15" s="25">
        <v>6598</v>
      </c>
      <c r="O15" s="25">
        <v>5855</v>
      </c>
      <c r="P15" s="25">
        <v>4555</v>
      </c>
      <c r="Q15" s="25">
        <v>2742</v>
      </c>
      <c r="R15" s="25">
        <v>6031</v>
      </c>
      <c r="S15" s="25">
        <v>510</v>
      </c>
      <c r="T15" s="25">
        <v>1817</v>
      </c>
      <c r="U15" s="25">
        <v>4474</v>
      </c>
      <c r="V15" s="25">
        <v>1838</v>
      </c>
      <c r="W15" s="25">
        <v>906</v>
      </c>
      <c r="X15" s="25">
        <v>1104</v>
      </c>
      <c r="Y15" s="25">
        <v>2280</v>
      </c>
      <c r="Z15" s="25">
        <v>2526</v>
      </c>
      <c r="AA15" s="25">
        <v>8240</v>
      </c>
      <c r="AB15" s="25">
        <v>1984</v>
      </c>
      <c r="AC15" s="25">
        <v>1803</v>
      </c>
      <c r="AD15" s="25">
        <v>3041</v>
      </c>
      <c r="AE15" s="25">
        <v>2727</v>
      </c>
      <c r="AF15" s="25">
        <v>3395</v>
      </c>
      <c r="AG15" s="25">
        <v>3162</v>
      </c>
      <c r="AH15" s="25">
        <v>1467</v>
      </c>
      <c r="AI15" s="25">
        <v>2488</v>
      </c>
      <c r="AJ15" s="25">
        <v>1480</v>
      </c>
      <c r="AK15" s="25">
        <v>1530</v>
      </c>
      <c r="AL15" s="25">
        <v>2971</v>
      </c>
      <c r="AM15" s="25">
        <v>2985</v>
      </c>
      <c r="AN15" s="25">
        <v>6045</v>
      </c>
      <c r="AO15" s="25">
        <v>4172</v>
      </c>
      <c r="AP15" s="25">
        <v>3863</v>
      </c>
      <c r="AQ15" s="25">
        <v>0</v>
      </c>
      <c r="AR15" s="25">
        <v>4742</v>
      </c>
      <c r="AS15" s="25">
        <v>2921</v>
      </c>
      <c r="AT15" s="25">
        <v>6417</v>
      </c>
      <c r="AU15" s="25">
        <v>1595</v>
      </c>
      <c r="AV15" s="25">
        <v>3000</v>
      </c>
      <c r="AW15" s="25">
        <v>1622</v>
      </c>
      <c r="AX15" s="25">
        <v>5870</v>
      </c>
      <c r="AY15" s="25">
        <v>10018</v>
      </c>
      <c r="AZ15" s="35">
        <f>SUM($F$15:$AY$15)</f>
        <v>257486</v>
      </c>
    </row>
    <row r="16" spans="1:52" ht="9.75" customHeight="1">
      <c r="A16" s="68"/>
      <c r="B16" s="59" t="s">
        <v>13</v>
      </c>
      <c r="C16" s="61"/>
      <c r="D16" s="61"/>
      <c r="E16" s="60"/>
      <c r="F16" s="25">
        <v>2606</v>
      </c>
      <c r="G16" s="25">
        <v>5354</v>
      </c>
      <c r="H16" s="25">
        <v>1160</v>
      </c>
      <c r="I16" s="25">
        <v>789</v>
      </c>
      <c r="J16" s="25">
        <v>3134</v>
      </c>
      <c r="K16" s="25">
        <v>854</v>
      </c>
      <c r="L16" s="25">
        <v>836</v>
      </c>
      <c r="M16" s="25">
        <v>1105</v>
      </c>
      <c r="N16" s="25">
        <v>2221</v>
      </c>
      <c r="O16" s="25">
        <v>805</v>
      </c>
      <c r="P16" s="25">
        <v>2521</v>
      </c>
      <c r="Q16" s="25">
        <v>2503</v>
      </c>
      <c r="R16" s="25">
        <v>3140</v>
      </c>
      <c r="S16" s="25">
        <v>510</v>
      </c>
      <c r="T16" s="25">
        <v>1337</v>
      </c>
      <c r="U16" s="25">
        <v>1568</v>
      </c>
      <c r="V16" s="25">
        <v>1010</v>
      </c>
      <c r="W16" s="25">
        <v>675</v>
      </c>
      <c r="X16" s="25">
        <v>671</v>
      </c>
      <c r="Y16" s="25">
        <v>1299</v>
      </c>
      <c r="Z16" s="25">
        <v>775</v>
      </c>
      <c r="AA16" s="25">
        <v>1333</v>
      </c>
      <c r="AB16" s="25">
        <v>771</v>
      </c>
      <c r="AC16" s="25">
        <v>1370</v>
      </c>
      <c r="AD16" s="25">
        <v>1792</v>
      </c>
      <c r="AE16" s="25">
        <v>634</v>
      </c>
      <c r="AF16" s="25">
        <v>411</v>
      </c>
      <c r="AG16" s="25">
        <v>687</v>
      </c>
      <c r="AH16" s="25">
        <v>870</v>
      </c>
      <c r="AI16" s="25">
        <v>545</v>
      </c>
      <c r="AJ16" s="25">
        <v>569</v>
      </c>
      <c r="AK16" s="25">
        <v>306</v>
      </c>
      <c r="AL16" s="25">
        <v>243</v>
      </c>
      <c r="AM16" s="25">
        <v>336</v>
      </c>
      <c r="AN16" s="25">
        <v>553</v>
      </c>
      <c r="AO16" s="25">
        <v>309</v>
      </c>
      <c r="AP16" s="25">
        <v>162</v>
      </c>
      <c r="AQ16" s="25">
        <v>0</v>
      </c>
      <c r="AR16" s="25">
        <v>0</v>
      </c>
      <c r="AS16" s="25">
        <v>0</v>
      </c>
      <c r="AT16" s="25">
        <v>0</v>
      </c>
      <c r="AU16" s="25">
        <v>345</v>
      </c>
      <c r="AV16" s="25">
        <v>446</v>
      </c>
      <c r="AW16" s="25">
        <v>261</v>
      </c>
      <c r="AX16" s="25">
        <v>1842</v>
      </c>
      <c r="AY16" s="25">
        <v>471</v>
      </c>
      <c r="AZ16" s="35">
        <f>SUM($F$16:$AY$16)</f>
        <v>49129</v>
      </c>
    </row>
    <row r="17" spans="1:52" ht="9.75" customHeight="1">
      <c r="A17" s="68"/>
      <c r="B17" s="59" t="s">
        <v>14</v>
      </c>
      <c r="C17" s="61"/>
      <c r="D17" s="61"/>
      <c r="E17" s="60"/>
      <c r="F17" s="25">
        <v>4976</v>
      </c>
      <c r="G17" s="25">
        <v>5856</v>
      </c>
      <c r="H17" s="25">
        <v>2855</v>
      </c>
      <c r="I17" s="25">
        <v>1438</v>
      </c>
      <c r="J17" s="25">
        <v>6600</v>
      </c>
      <c r="K17" s="25">
        <v>2233</v>
      </c>
      <c r="L17" s="25">
        <v>2520</v>
      </c>
      <c r="M17" s="25">
        <v>2128</v>
      </c>
      <c r="N17" s="25">
        <v>4598</v>
      </c>
      <c r="O17" s="25">
        <v>805</v>
      </c>
      <c r="P17" s="25">
        <v>4003</v>
      </c>
      <c r="Q17" s="25">
        <v>2710</v>
      </c>
      <c r="R17" s="25">
        <v>4441</v>
      </c>
      <c r="S17" s="25">
        <v>510</v>
      </c>
      <c r="T17" s="25">
        <v>1315</v>
      </c>
      <c r="U17" s="25">
        <v>2791</v>
      </c>
      <c r="V17" s="25">
        <v>1403</v>
      </c>
      <c r="W17" s="25">
        <v>674</v>
      </c>
      <c r="X17" s="25">
        <v>937</v>
      </c>
      <c r="Y17" s="25">
        <v>1959</v>
      </c>
      <c r="Z17" s="25">
        <v>2296</v>
      </c>
      <c r="AA17" s="25">
        <v>3616</v>
      </c>
      <c r="AB17" s="25">
        <v>1810</v>
      </c>
      <c r="AC17" s="25">
        <v>1626</v>
      </c>
      <c r="AD17" s="25">
        <v>2538</v>
      </c>
      <c r="AE17" s="25">
        <v>1406</v>
      </c>
      <c r="AF17" s="25">
        <v>1012</v>
      </c>
      <c r="AG17" s="25">
        <v>1301</v>
      </c>
      <c r="AH17" s="25">
        <v>1438</v>
      </c>
      <c r="AI17" s="25">
        <v>1072</v>
      </c>
      <c r="AJ17" s="25">
        <v>1060</v>
      </c>
      <c r="AK17" s="25">
        <v>306</v>
      </c>
      <c r="AL17" s="25">
        <v>562</v>
      </c>
      <c r="AM17" s="25">
        <v>418</v>
      </c>
      <c r="AN17" s="25">
        <v>694</v>
      </c>
      <c r="AO17" s="25">
        <v>555</v>
      </c>
      <c r="AP17" s="25">
        <v>774</v>
      </c>
      <c r="AQ17" s="25">
        <v>0</v>
      </c>
      <c r="AR17" s="25">
        <v>640</v>
      </c>
      <c r="AS17" s="25">
        <v>194</v>
      </c>
      <c r="AT17" s="25">
        <v>850</v>
      </c>
      <c r="AU17" s="25">
        <v>748</v>
      </c>
      <c r="AV17" s="25">
        <v>961</v>
      </c>
      <c r="AW17" s="25">
        <v>588</v>
      </c>
      <c r="AX17" s="25">
        <v>3612</v>
      </c>
      <c r="AY17" s="25">
        <v>1310</v>
      </c>
      <c r="AZ17" s="35">
        <f>SUM($F$17:$AY$17)</f>
        <v>86139</v>
      </c>
    </row>
    <row r="18" spans="1:52" ht="9.75" customHeight="1">
      <c r="A18" s="68"/>
      <c r="B18" s="59" t="s">
        <v>15</v>
      </c>
      <c r="C18" s="61"/>
      <c r="D18" s="61"/>
      <c r="E18" s="60"/>
      <c r="F18" s="25">
        <v>1729</v>
      </c>
      <c r="G18" s="25">
        <v>4087</v>
      </c>
      <c r="H18" s="25">
        <v>885</v>
      </c>
      <c r="I18" s="25">
        <v>943</v>
      </c>
      <c r="J18" s="25">
        <v>3124</v>
      </c>
      <c r="K18" s="25">
        <v>985</v>
      </c>
      <c r="L18" s="25">
        <v>939</v>
      </c>
      <c r="M18" s="25">
        <v>843</v>
      </c>
      <c r="N18" s="25">
        <v>2149</v>
      </c>
      <c r="O18" s="25">
        <v>403</v>
      </c>
      <c r="P18" s="25">
        <v>2030</v>
      </c>
      <c r="Q18" s="25">
        <v>2370</v>
      </c>
      <c r="R18" s="25">
        <v>2696</v>
      </c>
      <c r="S18" s="25">
        <v>472</v>
      </c>
      <c r="T18" s="25">
        <v>1150</v>
      </c>
      <c r="U18" s="25">
        <v>1539</v>
      </c>
      <c r="V18" s="25">
        <v>1046</v>
      </c>
      <c r="W18" s="25">
        <v>622</v>
      </c>
      <c r="X18" s="25">
        <v>639</v>
      </c>
      <c r="Y18" s="25">
        <v>1357</v>
      </c>
      <c r="Z18" s="25">
        <v>717</v>
      </c>
      <c r="AA18" s="25">
        <v>1762</v>
      </c>
      <c r="AB18" s="25">
        <v>587</v>
      </c>
      <c r="AC18" s="25">
        <v>687</v>
      </c>
      <c r="AD18" s="25">
        <v>1128</v>
      </c>
      <c r="AE18" s="25">
        <v>644</v>
      </c>
      <c r="AF18" s="25">
        <v>286</v>
      </c>
      <c r="AG18" s="25">
        <v>658</v>
      </c>
      <c r="AH18" s="25">
        <v>913</v>
      </c>
      <c r="AI18" s="25">
        <v>477</v>
      </c>
      <c r="AJ18" s="25">
        <v>526</v>
      </c>
      <c r="AK18" s="25">
        <v>306</v>
      </c>
      <c r="AL18" s="25">
        <v>233</v>
      </c>
      <c r="AM18" s="25">
        <v>296</v>
      </c>
      <c r="AN18" s="25">
        <v>388</v>
      </c>
      <c r="AO18" s="25">
        <v>319</v>
      </c>
      <c r="AP18" s="25">
        <v>70</v>
      </c>
      <c r="AQ18" s="25">
        <v>0</v>
      </c>
      <c r="AR18" s="25">
        <v>45</v>
      </c>
      <c r="AS18" s="25">
        <v>121</v>
      </c>
      <c r="AT18" s="25">
        <v>319</v>
      </c>
      <c r="AU18" s="25">
        <v>350</v>
      </c>
      <c r="AV18" s="25">
        <v>395</v>
      </c>
      <c r="AW18" s="25">
        <v>259</v>
      </c>
      <c r="AX18" s="25">
        <v>1470</v>
      </c>
      <c r="AY18" s="25">
        <v>732</v>
      </c>
      <c r="AZ18" s="35">
        <f>SUM($F$18:$AY$18)</f>
        <v>43696</v>
      </c>
    </row>
    <row r="19" spans="1:52" ht="9.75" customHeight="1">
      <c r="A19" s="69"/>
      <c r="B19" s="59" t="s">
        <v>16</v>
      </c>
      <c r="C19" s="61"/>
      <c r="D19" s="61"/>
      <c r="E19" s="60"/>
      <c r="F19" s="25">
        <v>1729</v>
      </c>
      <c r="G19" s="25">
        <v>4087</v>
      </c>
      <c r="H19" s="25">
        <v>885</v>
      </c>
      <c r="I19" s="25">
        <v>917</v>
      </c>
      <c r="J19" s="25">
        <v>3124</v>
      </c>
      <c r="K19" s="25">
        <v>985</v>
      </c>
      <c r="L19" s="25">
        <v>939</v>
      </c>
      <c r="M19" s="25">
        <v>843</v>
      </c>
      <c r="N19" s="25">
        <v>2149</v>
      </c>
      <c r="O19" s="25">
        <v>403</v>
      </c>
      <c r="P19" s="25">
        <v>2030</v>
      </c>
      <c r="Q19" s="25">
        <v>2370</v>
      </c>
      <c r="R19" s="25">
        <v>2696</v>
      </c>
      <c r="S19" s="25">
        <v>472</v>
      </c>
      <c r="T19" s="25">
        <v>1150</v>
      </c>
      <c r="U19" s="25">
        <v>1539</v>
      </c>
      <c r="V19" s="25">
        <v>1046</v>
      </c>
      <c r="W19" s="25">
        <v>611</v>
      </c>
      <c r="X19" s="25">
        <v>639</v>
      </c>
      <c r="Y19" s="25">
        <v>1357</v>
      </c>
      <c r="Z19" s="25">
        <v>717</v>
      </c>
      <c r="AA19" s="25">
        <v>1762</v>
      </c>
      <c r="AB19" s="25">
        <v>587</v>
      </c>
      <c r="AC19" s="25">
        <v>687</v>
      </c>
      <c r="AD19" s="25">
        <v>1128</v>
      </c>
      <c r="AE19" s="25">
        <v>644</v>
      </c>
      <c r="AF19" s="25">
        <v>286</v>
      </c>
      <c r="AG19" s="25">
        <v>658</v>
      </c>
      <c r="AH19" s="25">
        <v>913</v>
      </c>
      <c r="AI19" s="25">
        <v>477</v>
      </c>
      <c r="AJ19" s="25">
        <v>526</v>
      </c>
      <c r="AK19" s="25">
        <v>306</v>
      </c>
      <c r="AL19" s="25">
        <v>233</v>
      </c>
      <c r="AM19" s="25">
        <v>296</v>
      </c>
      <c r="AN19" s="25">
        <v>388</v>
      </c>
      <c r="AO19" s="25">
        <v>319</v>
      </c>
      <c r="AP19" s="25">
        <v>70</v>
      </c>
      <c r="AQ19" s="25">
        <v>0</v>
      </c>
      <c r="AR19" s="25">
        <v>45</v>
      </c>
      <c r="AS19" s="25">
        <v>121</v>
      </c>
      <c r="AT19" s="25">
        <v>319</v>
      </c>
      <c r="AU19" s="25">
        <v>350</v>
      </c>
      <c r="AV19" s="25">
        <v>395</v>
      </c>
      <c r="AW19" s="25">
        <v>259</v>
      </c>
      <c r="AX19" s="25">
        <v>1470</v>
      </c>
      <c r="AY19" s="25">
        <v>732</v>
      </c>
      <c r="AZ19" s="35">
        <f>SUM($F$19:$AY$19)</f>
        <v>43659</v>
      </c>
    </row>
    <row r="20" spans="1:52" ht="9.75" customHeight="1">
      <c r="A20" s="74" t="s">
        <v>19</v>
      </c>
      <c r="B20" s="75"/>
      <c r="C20" s="75"/>
      <c r="D20" s="75"/>
      <c r="E20" s="76"/>
      <c r="F20" s="25">
        <v>485</v>
      </c>
      <c r="G20" s="25">
        <v>1182</v>
      </c>
      <c r="H20" s="25">
        <v>219</v>
      </c>
      <c r="I20" s="25">
        <v>206</v>
      </c>
      <c r="J20" s="25">
        <v>1206</v>
      </c>
      <c r="K20" s="25">
        <v>248</v>
      </c>
      <c r="L20" s="25">
        <v>276</v>
      </c>
      <c r="M20" s="25">
        <v>259</v>
      </c>
      <c r="N20" s="25">
        <v>608</v>
      </c>
      <c r="O20" s="25">
        <v>122</v>
      </c>
      <c r="P20" s="25">
        <v>671</v>
      </c>
      <c r="Q20" s="25">
        <v>606</v>
      </c>
      <c r="R20" s="25">
        <v>836</v>
      </c>
      <c r="S20" s="25">
        <v>171</v>
      </c>
      <c r="T20" s="25">
        <v>296</v>
      </c>
      <c r="U20" s="25">
        <v>371</v>
      </c>
      <c r="V20" s="25">
        <v>327</v>
      </c>
      <c r="W20" s="25">
        <v>226</v>
      </c>
      <c r="X20" s="25">
        <v>147</v>
      </c>
      <c r="Y20" s="25">
        <v>387</v>
      </c>
      <c r="Z20" s="25">
        <v>240</v>
      </c>
      <c r="AA20" s="25">
        <v>471</v>
      </c>
      <c r="AB20" s="25">
        <v>162</v>
      </c>
      <c r="AC20" s="25">
        <v>212</v>
      </c>
      <c r="AD20" s="25">
        <v>317</v>
      </c>
      <c r="AE20" s="25">
        <v>206</v>
      </c>
      <c r="AF20" s="25">
        <v>84</v>
      </c>
      <c r="AG20" s="25">
        <v>231</v>
      </c>
      <c r="AH20" s="25">
        <v>255</v>
      </c>
      <c r="AI20" s="25">
        <v>147</v>
      </c>
      <c r="AJ20" s="25">
        <v>186</v>
      </c>
      <c r="AK20" s="25">
        <v>63</v>
      </c>
      <c r="AL20" s="25">
        <v>57</v>
      </c>
      <c r="AM20" s="25">
        <v>78</v>
      </c>
      <c r="AN20" s="25">
        <v>87</v>
      </c>
      <c r="AO20" s="25">
        <v>73</v>
      </c>
      <c r="AP20" s="25">
        <v>32</v>
      </c>
      <c r="AQ20" s="25">
        <v>4</v>
      </c>
      <c r="AR20" s="25">
        <v>6</v>
      </c>
      <c r="AS20" s="25">
        <v>23</v>
      </c>
      <c r="AT20" s="25">
        <v>65</v>
      </c>
      <c r="AU20" s="25">
        <v>113</v>
      </c>
      <c r="AV20" s="25">
        <v>116</v>
      </c>
      <c r="AW20" s="25">
        <v>96</v>
      </c>
      <c r="AX20" s="25">
        <v>404</v>
      </c>
      <c r="AY20" s="25">
        <v>209</v>
      </c>
      <c r="AZ20" s="35">
        <f>SUM($F$20:$AY$20)</f>
        <v>12786</v>
      </c>
    </row>
    <row r="21" spans="1:52" ht="9.75" customHeight="1">
      <c r="A21" s="1"/>
      <c r="B21" s="99" t="s">
        <v>20</v>
      </c>
      <c r="C21" s="59" t="s">
        <v>21</v>
      </c>
      <c r="D21" s="61"/>
      <c r="E21" s="60"/>
      <c r="F21" s="25">
        <v>346</v>
      </c>
      <c r="G21" s="25">
        <v>781</v>
      </c>
      <c r="H21" s="25">
        <v>98</v>
      </c>
      <c r="I21" s="25">
        <v>114</v>
      </c>
      <c r="J21" s="25">
        <v>704</v>
      </c>
      <c r="K21" s="25">
        <v>147</v>
      </c>
      <c r="L21" s="25">
        <v>229</v>
      </c>
      <c r="M21" s="25">
        <v>167</v>
      </c>
      <c r="N21" s="25">
        <v>584</v>
      </c>
      <c r="O21" s="25">
        <v>117</v>
      </c>
      <c r="P21" s="25">
        <v>584</v>
      </c>
      <c r="Q21" s="25">
        <v>573</v>
      </c>
      <c r="R21" s="25">
        <v>685</v>
      </c>
      <c r="S21" s="25">
        <v>31</v>
      </c>
      <c r="T21" s="25">
        <v>176</v>
      </c>
      <c r="U21" s="25">
        <v>340</v>
      </c>
      <c r="V21" s="25">
        <v>214</v>
      </c>
      <c r="W21" s="25">
        <v>139</v>
      </c>
      <c r="X21" s="25">
        <v>119</v>
      </c>
      <c r="Y21" s="25">
        <v>342</v>
      </c>
      <c r="Z21" s="25">
        <v>214</v>
      </c>
      <c r="AA21" s="25">
        <v>353</v>
      </c>
      <c r="AB21" s="25">
        <v>155</v>
      </c>
      <c r="AC21" s="25">
        <v>201</v>
      </c>
      <c r="AD21" s="25">
        <v>308</v>
      </c>
      <c r="AE21" s="25">
        <v>190</v>
      </c>
      <c r="AF21" s="25">
        <v>84</v>
      </c>
      <c r="AG21" s="25">
        <v>187</v>
      </c>
      <c r="AH21" s="25">
        <v>236</v>
      </c>
      <c r="AI21" s="25">
        <v>138</v>
      </c>
      <c r="AJ21" s="25">
        <v>164</v>
      </c>
      <c r="AK21" s="25">
        <v>63</v>
      </c>
      <c r="AL21" s="25">
        <v>57</v>
      </c>
      <c r="AM21" s="25">
        <v>78</v>
      </c>
      <c r="AN21" s="25">
        <v>87</v>
      </c>
      <c r="AO21" s="25">
        <v>60</v>
      </c>
      <c r="AP21" s="25">
        <v>26</v>
      </c>
      <c r="AQ21" s="25">
        <v>4</v>
      </c>
      <c r="AR21" s="25">
        <v>6</v>
      </c>
      <c r="AS21" s="25">
        <v>22</v>
      </c>
      <c r="AT21" s="25">
        <v>65</v>
      </c>
      <c r="AU21" s="25">
        <v>112</v>
      </c>
      <c r="AV21" s="25">
        <v>102</v>
      </c>
      <c r="AW21" s="25">
        <v>86</v>
      </c>
      <c r="AX21" s="25">
        <v>317</v>
      </c>
      <c r="AY21" s="25">
        <v>209</v>
      </c>
      <c r="AZ21" s="35">
        <f>SUM($F$21:$AY$21)</f>
        <v>10014</v>
      </c>
    </row>
    <row r="22" spans="1:52" ht="9.75" customHeight="1">
      <c r="A22" s="1"/>
      <c r="B22" s="100"/>
      <c r="C22" s="59" t="s">
        <v>22</v>
      </c>
      <c r="D22" s="61"/>
      <c r="E22" s="60"/>
      <c r="F22" s="25">
        <v>77</v>
      </c>
      <c r="G22" s="25">
        <v>27</v>
      </c>
      <c r="H22" s="25">
        <v>0</v>
      </c>
      <c r="I22" s="25">
        <v>8</v>
      </c>
      <c r="J22" s="25">
        <v>303</v>
      </c>
      <c r="K22" s="25">
        <v>24</v>
      </c>
      <c r="L22" s="25">
        <v>47</v>
      </c>
      <c r="M22" s="25">
        <v>57</v>
      </c>
      <c r="N22" s="25">
        <v>24</v>
      </c>
      <c r="O22" s="25">
        <v>5</v>
      </c>
      <c r="P22" s="25">
        <v>49</v>
      </c>
      <c r="Q22" s="25">
        <v>33</v>
      </c>
      <c r="R22" s="25">
        <v>151</v>
      </c>
      <c r="S22" s="25">
        <v>1</v>
      </c>
      <c r="T22" s="25">
        <v>18</v>
      </c>
      <c r="U22" s="25">
        <v>31</v>
      </c>
      <c r="V22" s="25">
        <v>113</v>
      </c>
      <c r="W22" s="25">
        <v>87</v>
      </c>
      <c r="X22" s="25">
        <v>28</v>
      </c>
      <c r="Y22" s="25">
        <v>45</v>
      </c>
      <c r="Z22" s="25">
        <v>26</v>
      </c>
      <c r="AA22" s="25">
        <v>91</v>
      </c>
      <c r="AB22" s="25">
        <v>7</v>
      </c>
      <c r="AC22" s="25">
        <v>11</v>
      </c>
      <c r="AD22" s="25">
        <v>9</v>
      </c>
      <c r="AE22" s="25">
        <v>16</v>
      </c>
      <c r="AF22" s="25">
        <v>0</v>
      </c>
      <c r="AG22" s="25">
        <v>44</v>
      </c>
      <c r="AH22" s="25">
        <v>19</v>
      </c>
      <c r="AI22" s="25">
        <v>9</v>
      </c>
      <c r="AJ22" s="25">
        <v>22</v>
      </c>
      <c r="AK22" s="25">
        <v>0</v>
      </c>
      <c r="AL22" s="25">
        <v>0</v>
      </c>
      <c r="AM22" s="25">
        <v>0</v>
      </c>
      <c r="AN22" s="25">
        <v>0</v>
      </c>
      <c r="AO22" s="25">
        <v>13</v>
      </c>
      <c r="AP22" s="25">
        <v>6</v>
      </c>
      <c r="AQ22" s="25">
        <v>0</v>
      </c>
      <c r="AR22" s="25">
        <v>0</v>
      </c>
      <c r="AS22" s="25">
        <v>1</v>
      </c>
      <c r="AT22" s="25">
        <v>0</v>
      </c>
      <c r="AU22" s="25">
        <v>1</v>
      </c>
      <c r="AV22" s="25">
        <v>14</v>
      </c>
      <c r="AW22" s="25">
        <v>10</v>
      </c>
      <c r="AX22" s="25">
        <v>87</v>
      </c>
      <c r="AY22" s="25">
        <v>0</v>
      </c>
      <c r="AZ22" s="35">
        <f>SUM($F$22:$AY$22)</f>
        <v>1514</v>
      </c>
    </row>
    <row r="23" spans="1:52" ht="9.75" customHeight="1">
      <c r="A23" s="1"/>
      <c r="B23" s="101"/>
      <c r="C23" s="59" t="s">
        <v>23</v>
      </c>
      <c r="D23" s="61"/>
      <c r="E23" s="60"/>
      <c r="F23" s="25">
        <v>62</v>
      </c>
      <c r="G23" s="25">
        <v>374</v>
      </c>
      <c r="H23" s="25">
        <v>121</v>
      </c>
      <c r="I23" s="25">
        <v>84</v>
      </c>
      <c r="J23" s="25">
        <v>199</v>
      </c>
      <c r="K23" s="25">
        <v>77</v>
      </c>
      <c r="L23" s="25">
        <v>0</v>
      </c>
      <c r="M23" s="25">
        <v>35</v>
      </c>
      <c r="N23" s="25">
        <v>0</v>
      </c>
      <c r="O23" s="25">
        <v>0</v>
      </c>
      <c r="P23" s="25">
        <v>38</v>
      </c>
      <c r="Q23" s="25">
        <v>0</v>
      </c>
      <c r="R23" s="25">
        <v>0</v>
      </c>
      <c r="S23" s="25">
        <v>139</v>
      </c>
      <c r="T23" s="25">
        <v>102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27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35">
        <f>SUM($F$23:$AY$23)</f>
        <v>1258</v>
      </c>
    </row>
    <row r="24" spans="1:52" ht="9.75" customHeight="1">
      <c r="A24" s="1"/>
      <c r="B24" s="99" t="s">
        <v>24</v>
      </c>
      <c r="C24" s="59" t="s">
        <v>21</v>
      </c>
      <c r="D24" s="61"/>
      <c r="E24" s="60"/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19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4</v>
      </c>
      <c r="AR24" s="25">
        <v>0</v>
      </c>
      <c r="AS24" s="25">
        <v>0</v>
      </c>
      <c r="AT24" s="25">
        <v>1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35">
        <f>SUM($F$24:$AY$24)</f>
        <v>24</v>
      </c>
    </row>
    <row r="25" spans="1:52" ht="9.75" customHeight="1">
      <c r="A25" s="1"/>
      <c r="B25" s="100"/>
      <c r="C25" s="59" t="s">
        <v>22</v>
      </c>
      <c r="D25" s="61"/>
      <c r="E25" s="60"/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6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8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35">
        <f>SUM($F$25:$AY$25)</f>
        <v>14</v>
      </c>
    </row>
    <row r="26" spans="1:52" ht="9.75" customHeight="1">
      <c r="A26" s="2"/>
      <c r="B26" s="101"/>
      <c r="C26" s="59" t="s">
        <v>23</v>
      </c>
      <c r="D26" s="61"/>
      <c r="E26" s="60"/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35">
        <f>SUM($F$26:$AY$26)</f>
        <v>0</v>
      </c>
    </row>
    <row r="27" spans="1:52" ht="9.75" customHeight="1">
      <c r="A27" s="84" t="s">
        <v>25</v>
      </c>
      <c r="B27" s="102" t="s">
        <v>26</v>
      </c>
      <c r="C27" s="75"/>
      <c r="D27" s="75"/>
      <c r="E27" s="76"/>
      <c r="F27" s="25">
        <v>1</v>
      </c>
      <c r="G27" s="25">
        <v>0</v>
      </c>
      <c r="H27" s="25">
        <v>0</v>
      </c>
      <c r="I27" s="25">
        <v>1</v>
      </c>
      <c r="J27" s="25">
        <v>1</v>
      </c>
      <c r="K27" s="25">
        <v>1</v>
      </c>
      <c r="L27" s="25">
        <v>0</v>
      </c>
      <c r="M27" s="25">
        <v>2</v>
      </c>
      <c r="N27" s="25">
        <v>0</v>
      </c>
      <c r="O27" s="25">
        <v>1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2</v>
      </c>
      <c r="AY27" s="25">
        <v>1</v>
      </c>
      <c r="AZ27" s="35">
        <f>SUM($F$27:$AY$27)</f>
        <v>10</v>
      </c>
    </row>
    <row r="28" spans="1:52" ht="9.75" customHeight="1">
      <c r="A28" s="68"/>
      <c r="B28" s="59" t="s">
        <v>27</v>
      </c>
      <c r="C28" s="61"/>
      <c r="D28" s="61"/>
      <c r="E28" s="60"/>
      <c r="F28" s="25">
        <v>8100</v>
      </c>
      <c r="G28" s="25">
        <v>0</v>
      </c>
      <c r="H28" s="25">
        <v>0</v>
      </c>
      <c r="I28" s="25">
        <v>30800</v>
      </c>
      <c r="J28" s="25">
        <v>72800</v>
      </c>
      <c r="K28" s="25">
        <v>35200</v>
      </c>
      <c r="L28" s="25">
        <v>0</v>
      </c>
      <c r="M28" s="25">
        <v>34000</v>
      </c>
      <c r="N28" s="25">
        <v>0</v>
      </c>
      <c r="O28" s="25">
        <v>16200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7521</v>
      </c>
      <c r="AV28" s="25">
        <v>0</v>
      </c>
      <c r="AW28" s="25">
        <v>0</v>
      </c>
      <c r="AX28" s="25">
        <v>123200</v>
      </c>
      <c r="AY28" s="25">
        <v>25700</v>
      </c>
      <c r="AZ28" s="35"/>
    </row>
    <row r="29" spans="1:52" ht="9.75" customHeight="1">
      <c r="A29" s="68"/>
      <c r="B29" s="70" t="s">
        <v>28</v>
      </c>
      <c r="C29" s="103"/>
      <c r="D29" s="104"/>
      <c r="E29" s="5" t="s">
        <v>29</v>
      </c>
      <c r="F29" s="25">
        <v>2000</v>
      </c>
      <c r="G29" s="25">
        <v>0</v>
      </c>
      <c r="H29" s="25">
        <v>0</v>
      </c>
      <c r="I29" s="25">
        <v>21000</v>
      </c>
      <c r="J29" s="25">
        <v>72800</v>
      </c>
      <c r="K29" s="25">
        <v>33800</v>
      </c>
      <c r="L29" s="25">
        <v>0</v>
      </c>
      <c r="M29" s="25">
        <v>33600</v>
      </c>
      <c r="N29" s="25">
        <v>0</v>
      </c>
      <c r="O29" s="25">
        <v>13100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7521</v>
      </c>
      <c r="AV29" s="25">
        <v>0</v>
      </c>
      <c r="AW29" s="25">
        <v>0</v>
      </c>
      <c r="AX29" s="25">
        <v>58400</v>
      </c>
      <c r="AY29" s="25">
        <v>25700</v>
      </c>
      <c r="AZ29" s="35"/>
    </row>
    <row r="30" spans="1:52" ht="9.75" customHeight="1">
      <c r="A30" s="68"/>
      <c r="B30" s="54"/>
      <c r="C30" s="105"/>
      <c r="D30" s="55"/>
      <c r="E30" s="5" t="s">
        <v>30</v>
      </c>
      <c r="F30" s="25">
        <v>0</v>
      </c>
      <c r="G30" s="25">
        <v>0</v>
      </c>
      <c r="H30" s="25">
        <v>0</v>
      </c>
      <c r="I30" s="25">
        <v>44</v>
      </c>
      <c r="J30" s="25">
        <v>152</v>
      </c>
      <c r="K30" s="25">
        <v>71</v>
      </c>
      <c r="L30" s="25">
        <v>0</v>
      </c>
      <c r="M30" s="25">
        <v>110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35"/>
    </row>
    <row r="31" spans="1:52" ht="9.75" customHeight="1">
      <c r="A31" s="68"/>
      <c r="B31" s="102" t="s">
        <v>31</v>
      </c>
      <c r="C31" s="75"/>
      <c r="D31" s="75"/>
      <c r="E31" s="76"/>
      <c r="F31" s="25">
        <v>15443627</v>
      </c>
      <c r="G31" s="25">
        <v>58505525</v>
      </c>
      <c r="H31" s="25">
        <v>7653970</v>
      </c>
      <c r="I31" s="25">
        <v>7558719</v>
      </c>
      <c r="J31" s="25">
        <v>34731785</v>
      </c>
      <c r="K31" s="25">
        <v>7847320</v>
      </c>
      <c r="L31" s="25">
        <v>4489336</v>
      </c>
      <c r="M31" s="25">
        <v>8408286</v>
      </c>
      <c r="N31" s="25">
        <v>21009687</v>
      </c>
      <c r="O31" s="25">
        <v>2555288</v>
      </c>
      <c r="P31" s="25">
        <v>19908837</v>
      </c>
      <c r="Q31" s="25">
        <v>25623344</v>
      </c>
      <c r="R31" s="25">
        <v>29158023</v>
      </c>
      <c r="S31" s="25">
        <v>12291893</v>
      </c>
      <c r="T31" s="25">
        <v>18247027</v>
      </c>
      <c r="U31" s="25">
        <v>14532899</v>
      </c>
      <c r="V31" s="25">
        <v>15807153</v>
      </c>
      <c r="W31" s="25">
        <v>9116092</v>
      </c>
      <c r="X31" s="25">
        <v>8558870</v>
      </c>
      <c r="Y31" s="25">
        <v>15980104</v>
      </c>
      <c r="Z31" s="25">
        <v>6539332</v>
      </c>
      <c r="AA31" s="25">
        <v>14800616</v>
      </c>
      <c r="AB31" s="25">
        <v>6714961</v>
      </c>
      <c r="AC31" s="25">
        <v>11118693</v>
      </c>
      <c r="AD31" s="25">
        <v>10065857</v>
      </c>
      <c r="AE31" s="25">
        <v>4719464</v>
      </c>
      <c r="AF31" s="25">
        <v>2645654</v>
      </c>
      <c r="AG31" s="25">
        <v>5162517</v>
      </c>
      <c r="AH31" s="25">
        <v>14230055</v>
      </c>
      <c r="AI31" s="25">
        <v>3216963</v>
      </c>
      <c r="AJ31" s="25">
        <v>3013599</v>
      </c>
      <c r="AK31" s="25">
        <v>5167621</v>
      </c>
      <c r="AL31" s="25">
        <v>1012116</v>
      </c>
      <c r="AM31" s="25">
        <v>1363209</v>
      </c>
      <c r="AN31" s="25">
        <v>1464482</v>
      </c>
      <c r="AO31" s="25">
        <v>1671445</v>
      </c>
      <c r="AP31" s="25">
        <v>995670</v>
      </c>
      <c r="AQ31" s="25">
        <v>0</v>
      </c>
      <c r="AR31" s="25">
        <v>56763</v>
      </c>
      <c r="AS31" s="25">
        <v>300175</v>
      </c>
      <c r="AT31" s="25">
        <v>717209</v>
      </c>
      <c r="AU31" s="25">
        <v>2477224</v>
      </c>
      <c r="AV31" s="25">
        <v>2800660</v>
      </c>
      <c r="AW31" s="25">
        <v>1738795</v>
      </c>
      <c r="AX31" s="25">
        <v>13981700</v>
      </c>
      <c r="AY31" s="25">
        <v>4228740</v>
      </c>
      <c r="AZ31" s="35">
        <f>SUM($F$31:$AY$31)</f>
        <v>457631305</v>
      </c>
    </row>
    <row r="32" spans="1:52" ht="9.75" customHeight="1">
      <c r="A32" s="68"/>
      <c r="B32" s="3"/>
      <c r="C32" s="59" t="s">
        <v>32</v>
      </c>
      <c r="D32" s="61"/>
      <c r="E32" s="60"/>
      <c r="F32" s="25">
        <v>12206892</v>
      </c>
      <c r="G32" s="25">
        <v>58505525</v>
      </c>
      <c r="H32" s="25">
        <v>6789286</v>
      </c>
      <c r="I32" s="25">
        <v>6552639</v>
      </c>
      <c r="J32" s="25">
        <v>34731785</v>
      </c>
      <c r="K32" s="25">
        <v>5658900</v>
      </c>
      <c r="L32" s="25">
        <v>4489336</v>
      </c>
      <c r="M32" s="25">
        <v>7878596</v>
      </c>
      <c r="N32" s="25">
        <v>21009687</v>
      </c>
      <c r="O32" s="25">
        <v>2555288</v>
      </c>
      <c r="P32" s="25">
        <v>19183587</v>
      </c>
      <c r="Q32" s="25">
        <v>25623344</v>
      </c>
      <c r="R32" s="25">
        <v>29158023</v>
      </c>
      <c r="S32" s="25">
        <v>8820402</v>
      </c>
      <c r="T32" s="25">
        <v>17050941</v>
      </c>
      <c r="U32" s="25">
        <v>14532899</v>
      </c>
      <c r="V32" s="25">
        <v>15807153</v>
      </c>
      <c r="W32" s="25">
        <v>9116092</v>
      </c>
      <c r="X32" s="25">
        <v>8558870</v>
      </c>
      <c r="Y32" s="25">
        <v>15980104</v>
      </c>
      <c r="Z32" s="25">
        <v>6539332</v>
      </c>
      <c r="AA32" s="25">
        <v>14071701</v>
      </c>
      <c r="AB32" s="25">
        <v>6714961</v>
      </c>
      <c r="AC32" s="25">
        <v>11118693</v>
      </c>
      <c r="AD32" s="25">
        <v>10065857</v>
      </c>
      <c r="AE32" s="25">
        <v>4719464</v>
      </c>
      <c r="AF32" s="25">
        <v>2645654</v>
      </c>
      <c r="AG32" s="25">
        <v>5162517</v>
      </c>
      <c r="AH32" s="25">
        <v>14230055</v>
      </c>
      <c r="AI32" s="25">
        <v>3216963</v>
      </c>
      <c r="AJ32" s="25">
        <v>3013599</v>
      </c>
      <c r="AK32" s="25">
        <v>5167621</v>
      </c>
      <c r="AL32" s="25">
        <v>1012116</v>
      </c>
      <c r="AM32" s="25">
        <v>1363209</v>
      </c>
      <c r="AN32" s="25">
        <v>1464482</v>
      </c>
      <c r="AO32" s="25">
        <v>1671445</v>
      </c>
      <c r="AP32" s="25">
        <v>995670</v>
      </c>
      <c r="AQ32" s="25">
        <v>0</v>
      </c>
      <c r="AR32" s="25">
        <v>56763</v>
      </c>
      <c r="AS32" s="25">
        <v>300175</v>
      </c>
      <c r="AT32" s="25">
        <v>717209</v>
      </c>
      <c r="AU32" s="25">
        <v>2477224</v>
      </c>
      <c r="AV32" s="25">
        <v>2800660</v>
      </c>
      <c r="AW32" s="25">
        <v>1738795</v>
      </c>
      <c r="AX32" s="25">
        <v>13981700</v>
      </c>
      <c r="AY32" s="25">
        <v>4228740</v>
      </c>
      <c r="AZ32" s="35">
        <f>SUM($F$32:$AY$32)</f>
        <v>443683954</v>
      </c>
    </row>
    <row r="33" spans="1:52" ht="9.75" customHeight="1">
      <c r="A33" s="68"/>
      <c r="B33" s="4"/>
      <c r="C33" s="59" t="s">
        <v>33</v>
      </c>
      <c r="D33" s="61"/>
      <c r="E33" s="60"/>
      <c r="F33" s="25">
        <v>3236735</v>
      </c>
      <c r="G33" s="25">
        <v>0</v>
      </c>
      <c r="H33" s="25">
        <v>864684</v>
      </c>
      <c r="I33" s="25">
        <v>1006080</v>
      </c>
      <c r="J33" s="25">
        <v>0</v>
      </c>
      <c r="K33" s="25">
        <v>2188420</v>
      </c>
      <c r="L33" s="25">
        <v>0</v>
      </c>
      <c r="M33" s="25">
        <v>529690</v>
      </c>
      <c r="N33" s="25">
        <v>0</v>
      </c>
      <c r="O33" s="25">
        <v>0</v>
      </c>
      <c r="P33" s="25">
        <v>725250</v>
      </c>
      <c r="Q33" s="25">
        <v>0</v>
      </c>
      <c r="R33" s="25">
        <v>0</v>
      </c>
      <c r="S33" s="25">
        <v>3471491</v>
      </c>
      <c r="T33" s="25">
        <v>1196086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728915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35">
        <f>SUM($F$33:$AY$33)</f>
        <v>13947351</v>
      </c>
    </row>
    <row r="34" spans="1:52" ht="9.75" customHeight="1">
      <c r="A34" s="68"/>
      <c r="B34" s="65" t="s">
        <v>34</v>
      </c>
      <c r="C34" s="66"/>
      <c r="D34" s="66"/>
      <c r="E34" s="67"/>
      <c r="F34" s="25">
        <v>10332850</v>
      </c>
      <c r="G34" s="25">
        <v>50091341</v>
      </c>
      <c r="H34" s="25">
        <v>4633472</v>
      </c>
      <c r="I34" s="25">
        <v>3807008</v>
      </c>
      <c r="J34" s="25">
        <v>33271215</v>
      </c>
      <c r="K34" s="25">
        <v>5529563</v>
      </c>
      <c r="L34" s="25">
        <v>4581221</v>
      </c>
      <c r="M34" s="25">
        <v>6168399</v>
      </c>
      <c r="N34" s="25">
        <v>19150589</v>
      </c>
      <c r="O34" s="25">
        <v>2051862</v>
      </c>
      <c r="P34" s="25">
        <v>16737159</v>
      </c>
      <c r="Q34" s="25">
        <v>23704926</v>
      </c>
      <c r="R34" s="25">
        <v>26842453</v>
      </c>
      <c r="S34" s="25">
        <v>7569931</v>
      </c>
      <c r="T34" s="25">
        <v>13992494</v>
      </c>
      <c r="U34" s="25">
        <v>13348963</v>
      </c>
      <c r="V34" s="25">
        <v>13233427</v>
      </c>
      <c r="W34" s="25">
        <v>7006944</v>
      </c>
      <c r="X34" s="25">
        <v>8558870</v>
      </c>
      <c r="Y34" s="25">
        <v>15980104</v>
      </c>
      <c r="Z34" s="25">
        <v>5502828</v>
      </c>
      <c r="AA34" s="25">
        <v>12024939</v>
      </c>
      <c r="AB34" s="25">
        <v>5222633</v>
      </c>
      <c r="AC34" s="25">
        <v>10175019</v>
      </c>
      <c r="AD34" s="25">
        <v>9315825</v>
      </c>
      <c r="AE34" s="25">
        <v>4251526</v>
      </c>
      <c r="AF34" s="25">
        <v>2091529</v>
      </c>
      <c r="AG34" s="25">
        <v>4930620</v>
      </c>
      <c r="AH34" s="25">
        <v>12350563</v>
      </c>
      <c r="AI34" s="25">
        <v>2961009</v>
      </c>
      <c r="AJ34" s="25">
        <v>2984186</v>
      </c>
      <c r="AK34" s="25">
        <v>4608241</v>
      </c>
      <c r="AL34" s="25">
        <v>925909</v>
      </c>
      <c r="AM34" s="25">
        <v>1241484</v>
      </c>
      <c r="AN34" s="25">
        <v>1335443</v>
      </c>
      <c r="AO34" s="25">
        <v>1505238</v>
      </c>
      <c r="AP34" s="25">
        <v>990125</v>
      </c>
      <c r="AQ34" s="25">
        <v>0</v>
      </c>
      <c r="AR34" s="25">
        <v>55477</v>
      </c>
      <c r="AS34" s="25">
        <v>300175</v>
      </c>
      <c r="AT34" s="25">
        <v>652309</v>
      </c>
      <c r="AU34" s="25">
        <v>2139545</v>
      </c>
      <c r="AV34" s="25">
        <v>2663471</v>
      </c>
      <c r="AW34" s="25">
        <v>1660264</v>
      </c>
      <c r="AX34" s="25">
        <v>11629250</v>
      </c>
      <c r="AY34" s="25">
        <v>4133248</v>
      </c>
      <c r="AZ34" s="35">
        <f>SUM($F$34:$AY$34)</f>
        <v>392243647</v>
      </c>
    </row>
    <row r="35" spans="1:52" ht="9.75" customHeight="1">
      <c r="A35" s="74" t="s">
        <v>35</v>
      </c>
      <c r="B35" s="75"/>
      <c r="C35" s="75"/>
      <c r="D35" s="75"/>
      <c r="E35" s="76"/>
      <c r="F35" s="25">
        <v>3</v>
      </c>
      <c r="G35" s="25">
        <v>20</v>
      </c>
      <c r="H35" s="25">
        <v>6</v>
      </c>
      <c r="I35" s="25">
        <v>4</v>
      </c>
      <c r="J35" s="25">
        <v>5</v>
      </c>
      <c r="K35" s="25">
        <v>3</v>
      </c>
      <c r="L35" s="25">
        <v>0</v>
      </c>
      <c r="M35" s="25">
        <v>2</v>
      </c>
      <c r="N35" s="25">
        <v>0</v>
      </c>
      <c r="O35" s="25">
        <v>1</v>
      </c>
      <c r="P35" s="25">
        <v>6</v>
      </c>
      <c r="Q35" s="25">
        <v>0</v>
      </c>
      <c r="R35" s="25">
        <v>19</v>
      </c>
      <c r="S35" s="25">
        <v>2</v>
      </c>
      <c r="T35" s="25">
        <v>2</v>
      </c>
      <c r="U35" s="25">
        <v>0</v>
      </c>
      <c r="V35" s="25">
        <v>1</v>
      </c>
      <c r="W35" s="25">
        <v>3</v>
      </c>
      <c r="X35" s="25">
        <v>0</v>
      </c>
      <c r="Y35" s="25">
        <v>0</v>
      </c>
      <c r="Z35" s="25">
        <v>4</v>
      </c>
      <c r="AA35" s="25">
        <v>9</v>
      </c>
      <c r="AB35" s="25">
        <v>1</v>
      </c>
      <c r="AC35" s="25">
        <v>1</v>
      </c>
      <c r="AD35" s="25">
        <v>1</v>
      </c>
      <c r="AE35" s="25">
        <v>1</v>
      </c>
      <c r="AF35" s="25">
        <v>1</v>
      </c>
      <c r="AG35" s="25">
        <v>0</v>
      </c>
      <c r="AH35" s="25">
        <v>0</v>
      </c>
      <c r="AI35" s="25">
        <v>2</v>
      </c>
      <c r="AJ35" s="25">
        <v>1</v>
      </c>
      <c r="AK35" s="25">
        <v>1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2</v>
      </c>
      <c r="AV35" s="25">
        <v>1</v>
      </c>
      <c r="AW35" s="25">
        <v>2</v>
      </c>
      <c r="AX35" s="25">
        <v>5</v>
      </c>
      <c r="AY35" s="25">
        <v>6</v>
      </c>
      <c r="AZ35" s="35">
        <f>SUM($F$35:$AY$35)</f>
        <v>115</v>
      </c>
    </row>
    <row r="36" spans="1:52" ht="9.75" customHeight="1">
      <c r="A36" s="1"/>
      <c r="B36" s="70" t="s">
        <v>36</v>
      </c>
      <c r="C36" s="71"/>
      <c r="D36" s="59" t="s">
        <v>29</v>
      </c>
      <c r="E36" s="60"/>
      <c r="F36" s="25">
        <v>70560</v>
      </c>
      <c r="G36" s="25">
        <v>544147</v>
      </c>
      <c r="H36" s="25">
        <v>101232</v>
      </c>
      <c r="I36" s="25">
        <v>11736</v>
      </c>
      <c r="J36" s="25">
        <v>10886</v>
      </c>
      <c r="K36" s="25">
        <v>8091</v>
      </c>
      <c r="L36" s="25">
        <v>0</v>
      </c>
      <c r="M36" s="25">
        <v>7920</v>
      </c>
      <c r="N36" s="25">
        <v>0</v>
      </c>
      <c r="O36" s="25">
        <v>5745</v>
      </c>
      <c r="P36" s="25">
        <v>147504</v>
      </c>
      <c r="Q36" s="25">
        <v>0</v>
      </c>
      <c r="R36" s="25">
        <v>255498</v>
      </c>
      <c r="S36" s="25">
        <v>254016</v>
      </c>
      <c r="T36" s="25">
        <v>97056</v>
      </c>
      <c r="U36" s="25">
        <v>0</v>
      </c>
      <c r="V36" s="25">
        <v>0</v>
      </c>
      <c r="W36" s="25">
        <v>192672</v>
      </c>
      <c r="X36" s="25">
        <v>0</v>
      </c>
      <c r="Y36" s="25">
        <v>0</v>
      </c>
      <c r="Z36" s="25">
        <v>19584</v>
      </c>
      <c r="AA36" s="25">
        <v>0</v>
      </c>
      <c r="AB36" s="25">
        <v>6825</v>
      </c>
      <c r="AC36" s="25">
        <v>14520</v>
      </c>
      <c r="AD36" s="25">
        <v>11664</v>
      </c>
      <c r="AE36" s="25">
        <v>7517</v>
      </c>
      <c r="AF36" s="25">
        <v>23904</v>
      </c>
      <c r="AG36" s="25">
        <v>0</v>
      </c>
      <c r="AH36" s="25">
        <v>0</v>
      </c>
      <c r="AI36" s="25">
        <v>13522</v>
      </c>
      <c r="AJ36" s="25">
        <v>8813</v>
      </c>
      <c r="AK36" s="25">
        <v>17539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14400</v>
      </c>
      <c r="AV36" s="25">
        <v>43200</v>
      </c>
      <c r="AW36" s="25">
        <v>7790</v>
      </c>
      <c r="AX36" s="25">
        <v>13968</v>
      </c>
      <c r="AY36" s="25">
        <v>29088</v>
      </c>
      <c r="AZ36" s="35"/>
    </row>
    <row r="37" spans="1:52" ht="9.75" customHeight="1">
      <c r="A37" s="2"/>
      <c r="B37" s="72"/>
      <c r="C37" s="73"/>
      <c r="D37" s="59" t="s">
        <v>30</v>
      </c>
      <c r="E37" s="60"/>
      <c r="F37" s="25">
        <v>1540</v>
      </c>
      <c r="G37" s="25">
        <v>3299</v>
      </c>
      <c r="H37" s="25">
        <v>994</v>
      </c>
      <c r="I37" s="25">
        <v>0</v>
      </c>
      <c r="J37" s="25">
        <v>8</v>
      </c>
      <c r="K37" s="25">
        <v>0</v>
      </c>
      <c r="L37" s="25">
        <v>0</v>
      </c>
      <c r="M37" s="25">
        <v>660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1160</v>
      </c>
      <c r="T37" s="25">
        <v>1285</v>
      </c>
      <c r="U37" s="25">
        <v>0</v>
      </c>
      <c r="V37" s="25">
        <v>0</v>
      </c>
      <c r="W37" s="25">
        <v>836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17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795</v>
      </c>
      <c r="AY37" s="25">
        <v>0</v>
      </c>
      <c r="AZ37" s="35"/>
    </row>
    <row r="38" spans="1:52" ht="9.75" customHeight="1">
      <c r="A38" s="68" t="s">
        <v>37</v>
      </c>
      <c r="B38" s="65" t="s">
        <v>38</v>
      </c>
      <c r="C38" s="66"/>
      <c r="D38" s="66"/>
      <c r="E38" s="67"/>
      <c r="F38" s="25">
        <v>18</v>
      </c>
      <c r="G38" s="25">
        <v>60</v>
      </c>
      <c r="H38" s="25">
        <v>7</v>
      </c>
      <c r="I38" s="25">
        <v>6</v>
      </c>
      <c r="J38" s="25">
        <v>52</v>
      </c>
      <c r="K38" s="25">
        <v>10</v>
      </c>
      <c r="L38" s="25">
        <v>8</v>
      </c>
      <c r="M38" s="25">
        <v>11</v>
      </c>
      <c r="N38" s="25">
        <v>10</v>
      </c>
      <c r="O38" s="25">
        <v>4</v>
      </c>
      <c r="P38" s="25">
        <v>13</v>
      </c>
      <c r="Q38" s="25">
        <v>10</v>
      </c>
      <c r="R38" s="25">
        <v>13</v>
      </c>
      <c r="S38" s="25">
        <v>7</v>
      </c>
      <c r="T38" s="25">
        <v>8</v>
      </c>
      <c r="U38" s="25">
        <v>8</v>
      </c>
      <c r="V38" s="25">
        <v>8</v>
      </c>
      <c r="W38" s="25">
        <v>8</v>
      </c>
      <c r="X38" s="25">
        <v>5</v>
      </c>
      <c r="Y38" s="25">
        <v>7</v>
      </c>
      <c r="Z38" s="25">
        <v>5</v>
      </c>
      <c r="AA38" s="25">
        <v>13</v>
      </c>
      <c r="AB38" s="25">
        <v>2</v>
      </c>
      <c r="AC38" s="25">
        <v>6</v>
      </c>
      <c r="AD38" s="25">
        <v>8</v>
      </c>
      <c r="AE38" s="25">
        <v>3</v>
      </c>
      <c r="AF38" s="25">
        <v>3</v>
      </c>
      <c r="AG38" s="25">
        <v>6</v>
      </c>
      <c r="AH38" s="25">
        <v>7</v>
      </c>
      <c r="AI38" s="25">
        <v>4</v>
      </c>
      <c r="AJ38" s="25">
        <v>3</v>
      </c>
      <c r="AK38" s="25">
        <v>3</v>
      </c>
      <c r="AL38" s="25">
        <v>1</v>
      </c>
      <c r="AM38" s="25">
        <v>2</v>
      </c>
      <c r="AN38" s="25">
        <v>1</v>
      </c>
      <c r="AO38" s="25">
        <v>2</v>
      </c>
      <c r="AP38" s="25">
        <v>1</v>
      </c>
      <c r="AQ38" s="25">
        <v>0</v>
      </c>
      <c r="AR38" s="25">
        <v>0</v>
      </c>
      <c r="AS38" s="25">
        <v>2</v>
      </c>
      <c r="AT38" s="25">
        <v>2</v>
      </c>
      <c r="AU38" s="25">
        <v>2</v>
      </c>
      <c r="AV38" s="25">
        <v>2</v>
      </c>
      <c r="AW38" s="25">
        <v>2</v>
      </c>
      <c r="AX38" s="25">
        <v>24</v>
      </c>
      <c r="AY38" s="25">
        <v>8</v>
      </c>
      <c r="AZ38" s="35">
        <f>SUM($F$38:$AY$38)</f>
        <v>385</v>
      </c>
    </row>
    <row r="39" spans="1:52" ht="9.75" customHeight="1">
      <c r="A39" s="68"/>
      <c r="B39" s="59" t="s">
        <v>39</v>
      </c>
      <c r="C39" s="61"/>
      <c r="D39" s="61"/>
      <c r="E39" s="60"/>
      <c r="F39" s="25">
        <v>8</v>
      </c>
      <c r="G39" s="25">
        <v>18</v>
      </c>
      <c r="H39" s="25">
        <v>4</v>
      </c>
      <c r="I39" s="25">
        <v>6</v>
      </c>
      <c r="J39" s="25">
        <v>26</v>
      </c>
      <c r="K39" s="25">
        <v>6</v>
      </c>
      <c r="L39" s="25">
        <v>4</v>
      </c>
      <c r="M39" s="25">
        <v>4</v>
      </c>
      <c r="N39" s="25">
        <v>4</v>
      </c>
      <c r="O39" s="25">
        <v>2</v>
      </c>
      <c r="P39" s="25">
        <v>10</v>
      </c>
      <c r="Q39" s="25">
        <v>8</v>
      </c>
      <c r="R39" s="25">
        <v>7</v>
      </c>
      <c r="S39" s="25">
        <v>3</v>
      </c>
      <c r="T39" s="25">
        <v>3</v>
      </c>
      <c r="U39" s="25">
        <v>3</v>
      </c>
      <c r="V39" s="25">
        <v>3</v>
      </c>
      <c r="W39" s="25">
        <v>2</v>
      </c>
      <c r="X39" s="25">
        <v>4</v>
      </c>
      <c r="Y39" s="25">
        <v>5</v>
      </c>
      <c r="Z39" s="25">
        <v>6</v>
      </c>
      <c r="AA39" s="25">
        <v>5</v>
      </c>
      <c r="AB39" s="25">
        <v>8</v>
      </c>
      <c r="AC39" s="25">
        <v>10</v>
      </c>
      <c r="AD39" s="25">
        <v>7</v>
      </c>
      <c r="AE39" s="25">
        <v>3</v>
      </c>
      <c r="AF39" s="25">
        <v>4</v>
      </c>
      <c r="AG39" s="25">
        <v>2</v>
      </c>
      <c r="AH39" s="25">
        <v>3</v>
      </c>
      <c r="AI39" s="25">
        <v>3</v>
      </c>
      <c r="AJ39" s="25">
        <v>2</v>
      </c>
      <c r="AK39" s="25">
        <v>2</v>
      </c>
      <c r="AL39" s="25">
        <v>0</v>
      </c>
      <c r="AM39" s="25">
        <v>1</v>
      </c>
      <c r="AN39" s="25">
        <v>3</v>
      </c>
      <c r="AO39" s="25">
        <v>1</v>
      </c>
      <c r="AP39" s="25">
        <v>0</v>
      </c>
      <c r="AQ39" s="25">
        <v>2</v>
      </c>
      <c r="AR39" s="25">
        <v>1</v>
      </c>
      <c r="AS39" s="25">
        <v>2</v>
      </c>
      <c r="AT39" s="25">
        <v>2</v>
      </c>
      <c r="AU39" s="25">
        <v>1</v>
      </c>
      <c r="AV39" s="25">
        <v>2</v>
      </c>
      <c r="AW39" s="25">
        <v>1</v>
      </c>
      <c r="AX39" s="25">
        <v>18</v>
      </c>
      <c r="AY39" s="25">
        <v>9</v>
      </c>
      <c r="AZ39" s="35">
        <f>SUM($F$39:$AY$39)</f>
        <v>228</v>
      </c>
    </row>
    <row r="40" spans="1:52" ht="9.75" customHeight="1">
      <c r="A40" s="69"/>
      <c r="B40" s="59" t="s">
        <v>40</v>
      </c>
      <c r="C40" s="61"/>
      <c r="D40" s="61"/>
      <c r="E40" s="60"/>
      <c r="F40" s="25">
        <v>26</v>
      </c>
      <c r="G40" s="25">
        <v>78</v>
      </c>
      <c r="H40" s="25">
        <v>11</v>
      </c>
      <c r="I40" s="25">
        <v>12</v>
      </c>
      <c r="J40" s="25">
        <v>78</v>
      </c>
      <c r="K40" s="25">
        <v>16</v>
      </c>
      <c r="L40" s="25">
        <v>12</v>
      </c>
      <c r="M40" s="25">
        <v>15</v>
      </c>
      <c r="N40" s="25">
        <v>14</v>
      </c>
      <c r="O40" s="25">
        <v>6</v>
      </c>
      <c r="P40" s="25">
        <v>23</v>
      </c>
      <c r="Q40" s="25">
        <v>18</v>
      </c>
      <c r="R40" s="25">
        <v>20</v>
      </c>
      <c r="S40" s="25">
        <v>10</v>
      </c>
      <c r="T40" s="25">
        <v>11</v>
      </c>
      <c r="U40" s="25">
        <v>11</v>
      </c>
      <c r="V40" s="25">
        <v>11</v>
      </c>
      <c r="W40" s="25">
        <v>10</v>
      </c>
      <c r="X40" s="25">
        <v>9</v>
      </c>
      <c r="Y40" s="25">
        <v>12</v>
      </c>
      <c r="Z40" s="25">
        <v>11</v>
      </c>
      <c r="AA40" s="25">
        <v>18</v>
      </c>
      <c r="AB40" s="25">
        <v>10</v>
      </c>
      <c r="AC40" s="25">
        <v>16</v>
      </c>
      <c r="AD40" s="25">
        <v>15</v>
      </c>
      <c r="AE40" s="25">
        <v>6</v>
      </c>
      <c r="AF40" s="25">
        <v>7</v>
      </c>
      <c r="AG40" s="25">
        <v>8</v>
      </c>
      <c r="AH40" s="25">
        <v>10</v>
      </c>
      <c r="AI40" s="25">
        <v>7</v>
      </c>
      <c r="AJ40" s="25">
        <v>5</v>
      </c>
      <c r="AK40" s="25">
        <v>5</v>
      </c>
      <c r="AL40" s="25">
        <v>1</v>
      </c>
      <c r="AM40" s="25">
        <v>3</v>
      </c>
      <c r="AN40" s="25">
        <v>4</v>
      </c>
      <c r="AO40" s="25">
        <v>3</v>
      </c>
      <c r="AP40" s="25">
        <v>1</v>
      </c>
      <c r="AQ40" s="25">
        <v>2</v>
      </c>
      <c r="AR40" s="25">
        <v>1</v>
      </c>
      <c r="AS40" s="25">
        <v>4</v>
      </c>
      <c r="AT40" s="25">
        <v>4</v>
      </c>
      <c r="AU40" s="25">
        <v>3</v>
      </c>
      <c r="AV40" s="25">
        <v>4</v>
      </c>
      <c r="AW40" s="25">
        <v>3</v>
      </c>
      <c r="AX40" s="25">
        <v>42</v>
      </c>
      <c r="AY40" s="25">
        <v>17</v>
      </c>
      <c r="AZ40" s="35">
        <f>SUM($F$40:$AY$40)</f>
        <v>613</v>
      </c>
    </row>
    <row r="41" spans="1:52" ht="9.75" customHeight="1">
      <c r="A41" s="64" t="s">
        <v>41</v>
      </c>
      <c r="B41" s="61"/>
      <c r="C41" s="61"/>
      <c r="D41" s="61"/>
      <c r="E41" s="60"/>
      <c r="F41" s="40">
        <v>0.128</v>
      </c>
      <c r="G41" s="40">
        <v>0.316</v>
      </c>
      <c r="H41" s="40">
        <v>0.553</v>
      </c>
      <c r="I41" s="40">
        <v>0.408</v>
      </c>
      <c r="J41" s="40">
        <v>0.165</v>
      </c>
      <c r="K41" s="40">
        <v>0.31</v>
      </c>
      <c r="L41" s="40">
        <v>0</v>
      </c>
      <c r="M41" s="40">
        <v>0.135</v>
      </c>
      <c r="N41" s="40">
        <v>0</v>
      </c>
      <c r="O41" s="40">
        <v>0</v>
      </c>
      <c r="P41" s="40">
        <v>0.057</v>
      </c>
      <c r="Q41" s="40">
        <v>0</v>
      </c>
      <c r="R41" s="40">
        <v>0</v>
      </c>
      <c r="S41" s="40">
        <v>0.813</v>
      </c>
      <c r="T41" s="40">
        <v>0.345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0.057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1">
        <f>AZ23/AZ20</f>
        <v>0.09838886281870796</v>
      </c>
    </row>
    <row r="42" spans="1:52" ht="9.75" customHeight="1">
      <c r="A42" s="64" t="s">
        <v>284</v>
      </c>
      <c r="B42" s="61"/>
      <c r="C42" s="61"/>
      <c r="D42" s="61"/>
      <c r="E42" s="60"/>
      <c r="F42" s="45">
        <v>49.9</v>
      </c>
      <c r="G42" s="45">
        <v>121.1</v>
      </c>
      <c r="H42" s="45">
        <v>52.2</v>
      </c>
      <c r="I42" s="45">
        <v>36.7</v>
      </c>
      <c r="J42" s="45">
        <v>101.7</v>
      </c>
      <c r="K42" s="45">
        <v>52.6</v>
      </c>
      <c r="L42" s="45">
        <v>45.7</v>
      </c>
      <c r="M42" s="45">
        <v>47.3</v>
      </c>
      <c r="N42" s="45">
        <v>90.9</v>
      </c>
      <c r="O42" s="45">
        <v>51</v>
      </c>
      <c r="P42" s="45">
        <v>86.4</v>
      </c>
      <c r="Q42" s="45">
        <v>94</v>
      </c>
      <c r="R42" s="45">
        <v>101</v>
      </c>
      <c r="S42" s="45">
        <v>146</v>
      </c>
      <c r="T42" s="45">
        <v>96.8</v>
      </c>
      <c r="U42" s="45">
        <v>84.8</v>
      </c>
      <c r="V42" s="45">
        <v>119.2</v>
      </c>
      <c r="W42" s="45">
        <v>117.6</v>
      </c>
      <c r="X42" s="45">
        <v>117.9</v>
      </c>
      <c r="Y42" s="45">
        <v>110.8</v>
      </c>
      <c r="Z42" s="45">
        <v>79.9</v>
      </c>
      <c r="AA42" s="45">
        <v>60.6</v>
      </c>
      <c r="AB42" s="45">
        <v>87.7</v>
      </c>
      <c r="AC42" s="45">
        <v>83.8</v>
      </c>
      <c r="AD42" s="45">
        <v>89.8</v>
      </c>
      <c r="AE42" s="45">
        <v>66.4</v>
      </c>
      <c r="AF42" s="45">
        <v>81</v>
      </c>
      <c r="AG42" s="45">
        <v>82.2</v>
      </c>
      <c r="AH42" s="45">
        <v>109.3</v>
      </c>
      <c r="AI42" s="45">
        <v>67.4</v>
      </c>
      <c r="AJ42" s="45">
        <v>60.2</v>
      </c>
      <c r="AK42" s="45">
        <v>97.8</v>
      </c>
      <c r="AL42" s="45">
        <v>36.1</v>
      </c>
      <c r="AM42" s="45">
        <v>40.4</v>
      </c>
      <c r="AN42" s="45">
        <v>40</v>
      </c>
      <c r="AO42" s="45">
        <v>32.8</v>
      </c>
      <c r="AP42" s="45">
        <v>36.2</v>
      </c>
      <c r="AQ42" s="45">
        <v>0</v>
      </c>
      <c r="AR42" s="45">
        <v>5.6</v>
      </c>
      <c r="AS42" s="45">
        <v>26.5</v>
      </c>
      <c r="AT42" s="45">
        <v>23.9</v>
      </c>
      <c r="AU42" s="45">
        <v>66.5</v>
      </c>
      <c r="AV42" s="45">
        <v>67.8</v>
      </c>
      <c r="AW42" s="45">
        <v>80.2</v>
      </c>
      <c r="AX42" s="45">
        <v>76.4</v>
      </c>
      <c r="AY42" s="45">
        <v>52.5</v>
      </c>
      <c r="AZ42" s="44"/>
    </row>
    <row r="43" spans="1:52" ht="9.75" customHeight="1">
      <c r="A43" s="49" t="s">
        <v>279</v>
      </c>
      <c r="B43" s="52" t="s">
        <v>233</v>
      </c>
      <c r="C43" s="53"/>
      <c r="D43" s="56" t="s">
        <v>234</v>
      </c>
      <c r="E43" s="56"/>
      <c r="F43" s="46" t="s">
        <v>249</v>
      </c>
      <c r="G43" s="46" t="s">
        <v>156</v>
      </c>
      <c r="H43" s="46" t="s">
        <v>249</v>
      </c>
      <c r="I43" s="46" t="s">
        <v>156</v>
      </c>
      <c r="J43" s="46" t="s">
        <v>156</v>
      </c>
      <c r="K43" s="46" t="s">
        <v>249</v>
      </c>
      <c r="L43" s="46" t="s">
        <v>156</v>
      </c>
      <c r="M43" s="46" t="s">
        <v>249</v>
      </c>
      <c r="N43" s="46" t="s">
        <v>156</v>
      </c>
      <c r="O43" s="46" t="s">
        <v>156</v>
      </c>
      <c r="P43" s="46" t="s">
        <v>156</v>
      </c>
      <c r="Q43" s="46" t="s">
        <v>156</v>
      </c>
      <c r="R43" s="46" t="s">
        <v>156</v>
      </c>
      <c r="S43" s="46" t="s">
        <v>156</v>
      </c>
      <c r="T43" s="46" t="s">
        <v>156</v>
      </c>
      <c r="U43" s="46" t="s">
        <v>156</v>
      </c>
      <c r="V43" s="46" t="s">
        <v>249</v>
      </c>
      <c r="W43" s="46" t="s">
        <v>156</v>
      </c>
      <c r="X43" s="46" t="s">
        <v>156</v>
      </c>
      <c r="Y43" s="46" t="s">
        <v>156</v>
      </c>
      <c r="Z43" s="46" t="s">
        <v>156</v>
      </c>
      <c r="AA43" s="46" t="s">
        <v>249</v>
      </c>
      <c r="AB43" s="46" t="s">
        <v>156</v>
      </c>
      <c r="AC43" s="46" t="s">
        <v>156</v>
      </c>
      <c r="AD43" s="46"/>
      <c r="AE43" s="46" t="s">
        <v>156</v>
      </c>
      <c r="AF43" s="46" t="s">
        <v>156</v>
      </c>
      <c r="AG43" s="46" t="s">
        <v>249</v>
      </c>
      <c r="AH43" s="46" t="s">
        <v>249</v>
      </c>
      <c r="AI43" s="46" t="s">
        <v>156</v>
      </c>
      <c r="AJ43" s="46" t="s">
        <v>156</v>
      </c>
      <c r="AK43" s="46"/>
      <c r="AL43" s="46" t="s">
        <v>156</v>
      </c>
      <c r="AM43" s="46" t="s">
        <v>249</v>
      </c>
      <c r="AN43" s="46" t="s">
        <v>249</v>
      </c>
      <c r="AO43" s="46" t="s">
        <v>249</v>
      </c>
      <c r="AP43" s="46" t="s">
        <v>156</v>
      </c>
      <c r="AQ43" s="46" t="s">
        <v>156</v>
      </c>
      <c r="AR43" s="46" t="s">
        <v>156</v>
      </c>
      <c r="AS43" s="46" t="s">
        <v>156</v>
      </c>
      <c r="AT43" s="46" t="s">
        <v>249</v>
      </c>
      <c r="AU43" s="46" t="s">
        <v>156</v>
      </c>
      <c r="AV43" s="46" t="s">
        <v>156</v>
      </c>
      <c r="AW43" s="46" t="s">
        <v>156</v>
      </c>
      <c r="AX43" s="46" t="s">
        <v>156</v>
      </c>
      <c r="AY43" s="46" t="s">
        <v>156</v>
      </c>
      <c r="AZ43" s="47">
        <f>COUNTIF($F$43:$AY$43,"○")</f>
        <v>12</v>
      </c>
    </row>
    <row r="44" spans="1:52" ht="9.75" customHeight="1">
      <c r="A44" s="50"/>
      <c r="B44" s="52"/>
      <c r="C44" s="53"/>
      <c r="D44" s="57" t="s">
        <v>235</v>
      </c>
      <c r="E44" s="57"/>
      <c r="F44" s="29" t="s">
        <v>249</v>
      </c>
      <c r="G44" s="29" t="s">
        <v>249</v>
      </c>
      <c r="H44" s="29" t="s">
        <v>249</v>
      </c>
      <c r="I44" s="29" t="s">
        <v>249</v>
      </c>
      <c r="J44" s="29" t="s">
        <v>249</v>
      </c>
      <c r="K44" s="29" t="s">
        <v>249</v>
      </c>
      <c r="L44" s="29" t="s">
        <v>249</v>
      </c>
      <c r="M44" s="29" t="s">
        <v>249</v>
      </c>
      <c r="N44" s="29" t="s">
        <v>249</v>
      </c>
      <c r="O44" s="29" t="s">
        <v>249</v>
      </c>
      <c r="P44" s="29" t="s">
        <v>249</v>
      </c>
      <c r="Q44" s="29" t="s">
        <v>249</v>
      </c>
      <c r="R44" s="29" t="s">
        <v>249</v>
      </c>
      <c r="S44" s="29" t="s">
        <v>249</v>
      </c>
      <c r="T44" s="29" t="s">
        <v>249</v>
      </c>
      <c r="U44" s="29" t="s">
        <v>249</v>
      </c>
      <c r="V44" s="29" t="s">
        <v>249</v>
      </c>
      <c r="W44" s="29" t="s">
        <v>249</v>
      </c>
      <c r="X44" s="29" t="s">
        <v>249</v>
      </c>
      <c r="Y44" s="29" t="s">
        <v>249</v>
      </c>
      <c r="Z44" s="29" t="s">
        <v>249</v>
      </c>
      <c r="AA44" s="29" t="s">
        <v>249</v>
      </c>
      <c r="AB44" s="29" t="s">
        <v>249</v>
      </c>
      <c r="AC44" s="29" t="s">
        <v>249</v>
      </c>
      <c r="AD44" s="29" t="s">
        <v>249</v>
      </c>
      <c r="AE44" s="29" t="s">
        <v>249</v>
      </c>
      <c r="AF44" s="29" t="s">
        <v>249</v>
      </c>
      <c r="AG44" s="29" t="s">
        <v>249</v>
      </c>
      <c r="AH44" s="29" t="s">
        <v>249</v>
      </c>
      <c r="AI44" s="29" t="s">
        <v>249</v>
      </c>
      <c r="AJ44" s="29" t="s">
        <v>249</v>
      </c>
      <c r="AK44" s="29" t="s">
        <v>249</v>
      </c>
      <c r="AL44" s="29" t="s">
        <v>249</v>
      </c>
      <c r="AM44" s="29" t="s">
        <v>249</v>
      </c>
      <c r="AN44" s="29" t="s">
        <v>249</v>
      </c>
      <c r="AO44" s="29" t="s">
        <v>249</v>
      </c>
      <c r="AP44" s="29"/>
      <c r="AQ44" s="29"/>
      <c r="AR44" s="29" t="s">
        <v>249</v>
      </c>
      <c r="AS44" s="29" t="s">
        <v>249</v>
      </c>
      <c r="AT44" s="29" t="s">
        <v>249</v>
      </c>
      <c r="AU44" s="29" t="s">
        <v>249</v>
      </c>
      <c r="AV44" s="29" t="s">
        <v>249</v>
      </c>
      <c r="AW44" s="29" t="s">
        <v>249</v>
      </c>
      <c r="AX44" s="29" t="s">
        <v>249</v>
      </c>
      <c r="AY44" s="29" t="s">
        <v>249</v>
      </c>
      <c r="AZ44" s="47">
        <f>COUNTIF($F$44:$AY$44,"○")</f>
        <v>44</v>
      </c>
    </row>
    <row r="45" spans="1:52" ht="9.75" customHeight="1">
      <c r="A45" s="50"/>
      <c r="B45" s="52"/>
      <c r="C45" s="53"/>
      <c r="D45" s="57" t="s">
        <v>236</v>
      </c>
      <c r="E45" s="57"/>
      <c r="F45" s="29" t="s">
        <v>249</v>
      </c>
      <c r="G45" s="29" t="s">
        <v>249</v>
      </c>
      <c r="H45" s="29" t="s">
        <v>249</v>
      </c>
      <c r="I45" s="29" t="s">
        <v>249</v>
      </c>
      <c r="J45" s="29" t="s">
        <v>249</v>
      </c>
      <c r="K45" s="29" t="s">
        <v>249</v>
      </c>
      <c r="L45" s="29" t="s">
        <v>249</v>
      </c>
      <c r="M45" s="29" t="s">
        <v>249</v>
      </c>
      <c r="N45" s="29" t="s">
        <v>249</v>
      </c>
      <c r="O45" s="29" t="s">
        <v>249</v>
      </c>
      <c r="P45" s="29" t="s">
        <v>249</v>
      </c>
      <c r="Q45" s="29" t="s">
        <v>249</v>
      </c>
      <c r="R45" s="29" t="s">
        <v>249</v>
      </c>
      <c r="S45" s="29" t="s">
        <v>249</v>
      </c>
      <c r="T45" s="29" t="s">
        <v>249</v>
      </c>
      <c r="U45" s="29" t="s">
        <v>249</v>
      </c>
      <c r="V45" s="29" t="s">
        <v>249</v>
      </c>
      <c r="W45" s="29" t="s">
        <v>249</v>
      </c>
      <c r="X45" s="29" t="s">
        <v>249</v>
      </c>
      <c r="Y45" s="29" t="s">
        <v>249</v>
      </c>
      <c r="Z45" s="29" t="s">
        <v>249</v>
      </c>
      <c r="AA45" s="29" t="s">
        <v>249</v>
      </c>
      <c r="AB45" s="29" t="s">
        <v>249</v>
      </c>
      <c r="AC45" s="29" t="s">
        <v>249</v>
      </c>
      <c r="AD45" s="29" t="s">
        <v>249</v>
      </c>
      <c r="AE45" s="29" t="s">
        <v>249</v>
      </c>
      <c r="AF45" s="29" t="s">
        <v>249</v>
      </c>
      <c r="AG45" s="29" t="s">
        <v>249</v>
      </c>
      <c r="AH45" s="29" t="s">
        <v>249</v>
      </c>
      <c r="AI45" s="29" t="s">
        <v>249</v>
      </c>
      <c r="AJ45" s="29" t="s">
        <v>249</v>
      </c>
      <c r="AK45" s="29" t="s">
        <v>249</v>
      </c>
      <c r="AL45" s="29" t="s">
        <v>249</v>
      </c>
      <c r="AM45" s="29" t="s">
        <v>249</v>
      </c>
      <c r="AN45" s="29" t="s">
        <v>249</v>
      </c>
      <c r="AO45" s="29" t="s">
        <v>249</v>
      </c>
      <c r="AP45" s="29" t="s">
        <v>249</v>
      </c>
      <c r="AQ45" s="29" t="s">
        <v>156</v>
      </c>
      <c r="AR45" s="29" t="s">
        <v>156</v>
      </c>
      <c r="AS45" s="29" t="s">
        <v>249</v>
      </c>
      <c r="AT45" s="29" t="s">
        <v>249</v>
      </c>
      <c r="AU45" s="29" t="s">
        <v>249</v>
      </c>
      <c r="AV45" s="29" t="s">
        <v>249</v>
      </c>
      <c r="AW45" s="29" t="s">
        <v>249</v>
      </c>
      <c r="AX45" s="29" t="s">
        <v>249</v>
      </c>
      <c r="AY45" s="29" t="s">
        <v>249</v>
      </c>
      <c r="AZ45" s="47">
        <f>COUNTIF($F$45:$AY$45,"○")</f>
        <v>44</v>
      </c>
    </row>
    <row r="46" spans="1:52" ht="9.75" customHeight="1">
      <c r="A46" s="50"/>
      <c r="B46" s="52"/>
      <c r="C46" s="53"/>
      <c r="D46" s="57" t="s">
        <v>276</v>
      </c>
      <c r="E46" s="57"/>
      <c r="F46" s="29" t="s">
        <v>249</v>
      </c>
      <c r="G46" s="29" t="s">
        <v>249</v>
      </c>
      <c r="H46" s="29"/>
      <c r="I46" s="29" t="s">
        <v>249</v>
      </c>
      <c r="J46" s="29" t="s">
        <v>249</v>
      </c>
      <c r="K46" s="29" t="s">
        <v>249</v>
      </c>
      <c r="L46" s="29" t="s">
        <v>249</v>
      </c>
      <c r="M46" s="29" t="s">
        <v>249</v>
      </c>
      <c r="N46" s="29" t="s">
        <v>249</v>
      </c>
      <c r="O46" s="29"/>
      <c r="P46" s="29" t="s">
        <v>249</v>
      </c>
      <c r="Q46" s="29" t="s">
        <v>249</v>
      </c>
      <c r="R46" s="29" t="s">
        <v>249</v>
      </c>
      <c r="S46" s="29" t="s">
        <v>249</v>
      </c>
      <c r="T46" s="29" t="s">
        <v>249</v>
      </c>
      <c r="U46" s="29" t="s">
        <v>249</v>
      </c>
      <c r="V46" s="29" t="s">
        <v>249</v>
      </c>
      <c r="W46" s="29" t="s">
        <v>249</v>
      </c>
      <c r="X46" s="29" t="s">
        <v>249</v>
      </c>
      <c r="Y46" s="29" t="s">
        <v>249</v>
      </c>
      <c r="Z46" s="29" t="s">
        <v>249</v>
      </c>
      <c r="AA46" s="29" t="s">
        <v>249</v>
      </c>
      <c r="AB46" s="29" t="s">
        <v>249</v>
      </c>
      <c r="AC46" s="29" t="s">
        <v>249</v>
      </c>
      <c r="AD46" s="29"/>
      <c r="AE46" s="29" t="s">
        <v>249</v>
      </c>
      <c r="AF46" s="29" t="s">
        <v>249</v>
      </c>
      <c r="AG46" s="29" t="s">
        <v>249</v>
      </c>
      <c r="AH46" s="29" t="s">
        <v>249</v>
      </c>
      <c r="AI46" s="29" t="s">
        <v>249</v>
      </c>
      <c r="AJ46" s="29" t="s">
        <v>249</v>
      </c>
      <c r="AK46" s="29" t="s">
        <v>249</v>
      </c>
      <c r="AL46" s="29" t="s">
        <v>249</v>
      </c>
      <c r="AM46" s="29"/>
      <c r="AN46" s="29"/>
      <c r="AO46" s="29" t="s">
        <v>249</v>
      </c>
      <c r="AP46" s="29"/>
      <c r="AQ46" s="29"/>
      <c r="AR46" s="29"/>
      <c r="AS46" s="29" t="s">
        <v>249</v>
      </c>
      <c r="AT46" s="29" t="s">
        <v>249</v>
      </c>
      <c r="AU46" s="29" t="s">
        <v>249</v>
      </c>
      <c r="AV46" s="29" t="s">
        <v>249</v>
      </c>
      <c r="AW46" s="29" t="s">
        <v>249</v>
      </c>
      <c r="AX46" s="29" t="s">
        <v>249</v>
      </c>
      <c r="AY46" s="29" t="s">
        <v>249</v>
      </c>
      <c r="AZ46" s="47">
        <f>COUNTIF($F$46:$AY$46,"○")</f>
        <v>38</v>
      </c>
    </row>
    <row r="47" spans="1:52" ht="9.75" customHeight="1">
      <c r="A47" s="50"/>
      <c r="B47" s="54"/>
      <c r="C47" s="55"/>
      <c r="D47" s="57" t="s">
        <v>277</v>
      </c>
      <c r="E47" s="57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47">
        <f>COUNTIF($F$47:$AY$47,"○")</f>
        <v>0</v>
      </c>
    </row>
    <row r="48" spans="1:52" ht="9.75" customHeight="1">
      <c r="A48" s="50"/>
      <c r="B48" s="57" t="s">
        <v>237</v>
      </c>
      <c r="C48" s="57"/>
      <c r="D48" s="57"/>
      <c r="E48" s="57"/>
      <c r="F48" s="29" t="s">
        <v>250</v>
      </c>
      <c r="G48" s="29" t="s">
        <v>251</v>
      </c>
      <c r="H48" s="29" t="s">
        <v>252</v>
      </c>
      <c r="I48" s="29" t="s">
        <v>253</v>
      </c>
      <c r="J48" s="29" t="s">
        <v>148</v>
      </c>
      <c r="K48" s="29" t="s">
        <v>254</v>
      </c>
      <c r="L48" s="29" t="s">
        <v>252</v>
      </c>
      <c r="M48" s="29" t="s">
        <v>255</v>
      </c>
      <c r="N48" s="29" t="s">
        <v>256</v>
      </c>
      <c r="O48" s="29" t="s">
        <v>257</v>
      </c>
      <c r="P48" s="29" t="s">
        <v>250</v>
      </c>
      <c r="Q48" s="29" t="s">
        <v>252</v>
      </c>
      <c r="R48" s="29" t="s">
        <v>258</v>
      </c>
      <c r="S48" s="29" t="s">
        <v>251</v>
      </c>
      <c r="T48" s="29" t="s">
        <v>251</v>
      </c>
      <c r="U48" s="29" t="s">
        <v>259</v>
      </c>
      <c r="V48" s="29" t="s">
        <v>260</v>
      </c>
      <c r="W48" s="29" t="s">
        <v>261</v>
      </c>
      <c r="X48" s="29" t="s">
        <v>254</v>
      </c>
      <c r="Y48" s="29" t="s">
        <v>159</v>
      </c>
      <c r="Z48" s="29" t="s">
        <v>262</v>
      </c>
      <c r="AA48" s="29" t="s">
        <v>263</v>
      </c>
      <c r="AB48" s="29" t="s">
        <v>252</v>
      </c>
      <c r="AC48" s="29" t="s">
        <v>163</v>
      </c>
      <c r="AD48" s="29" t="s">
        <v>84</v>
      </c>
      <c r="AE48" s="29" t="s">
        <v>123</v>
      </c>
      <c r="AF48" s="29" t="s">
        <v>123</v>
      </c>
      <c r="AG48" s="29" t="s">
        <v>264</v>
      </c>
      <c r="AH48" s="29" t="s">
        <v>252</v>
      </c>
      <c r="AI48" s="29" t="s">
        <v>123</v>
      </c>
      <c r="AJ48" s="29" t="s">
        <v>265</v>
      </c>
      <c r="AK48" s="29" t="s">
        <v>266</v>
      </c>
      <c r="AL48" s="29" t="s">
        <v>140</v>
      </c>
      <c r="AM48" s="29" t="s">
        <v>140</v>
      </c>
      <c r="AN48" s="29" t="s">
        <v>154</v>
      </c>
      <c r="AO48" s="29" t="s">
        <v>144</v>
      </c>
      <c r="AP48" s="29" t="s">
        <v>56</v>
      </c>
      <c r="AQ48" s="29"/>
      <c r="AR48" s="29" t="s">
        <v>159</v>
      </c>
      <c r="AS48" s="29" t="s">
        <v>267</v>
      </c>
      <c r="AT48" s="29" t="s">
        <v>167</v>
      </c>
      <c r="AU48" s="29" t="s">
        <v>268</v>
      </c>
      <c r="AV48" s="29" t="s">
        <v>269</v>
      </c>
      <c r="AW48" s="29" t="s">
        <v>56</v>
      </c>
      <c r="AX48" s="29" t="s">
        <v>270</v>
      </c>
      <c r="AY48" s="29" t="s">
        <v>144</v>
      </c>
      <c r="AZ48" s="35"/>
    </row>
    <row r="49" spans="1:52" ht="9.75" customHeight="1">
      <c r="A49" s="50"/>
      <c r="B49" s="58" t="s">
        <v>238</v>
      </c>
      <c r="C49" s="62" t="s">
        <v>239</v>
      </c>
      <c r="D49" s="63"/>
      <c r="E49" s="14" t="s">
        <v>240</v>
      </c>
      <c r="F49" s="25">
        <v>1950</v>
      </c>
      <c r="G49" s="25">
        <v>1354</v>
      </c>
      <c r="H49" s="25">
        <v>1942</v>
      </c>
      <c r="I49" s="25">
        <v>1575</v>
      </c>
      <c r="J49" s="25">
        <v>1029</v>
      </c>
      <c r="K49" s="25">
        <v>2268</v>
      </c>
      <c r="L49" s="25">
        <v>2068</v>
      </c>
      <c r="M49" s="25">
        <v>1942</v>
      </c>
      <c r="N49" s="25">
        <v>1890</v>
      </c>
      <c r="O49" s="25">
        <v>1830</v>
      </c>
      <c r="P49" s="25">
        <v>1768</v>
      </c>
      <c r="Q49" s="25">
        <v>1753</v>
      </c>
      <c r="R49" s="25">
        <v>2100</v>
      </c>
      <c r="S49" s="25">
        <v>1249</v>
      </c>
      <c r="T49" s="25">
        <v>756</v>
      </c>
      <c r="U49" s="25">
        <v>1732</v>
      </c>
      <c r="V49" s="25">
        <v>1102</v>
      </c>
      <c r="W49" s="25">
        <v>2152</v>
      </c>
      <c r="X49" s="25">
        <v>1205</v>
      </c>
      <c r="Y49" s="25">
        <v>1564</v>
      </c>
      <c r="Z49" s="25">
        <v>1890</v>
      </c>
      <c r="AA49" s="25">
        <v>1575</v>
      </c>
      <c r="AB49" s="25">
        <v>1890</v>
      </c>
      <c r="AC49" s="25">
        <v>1617</v>
      </c>
      <c r="AD49" s="25">
        <v>1522</v>
      </c>
      <c r="AE49" s="25">
        <v>1680</v>
      </c>
      <c r="AF49" s="25">
        <v>1522</v>
      </c>
      <c r="AG49" s="25">
        <v>1785</v>
      </c>
      <c r="AH49" s="25">
        <v>1310</v>
      </c>
      <c r="AI49" s="25">
        <v>1600</v>
      </c>
      <c r="AJ49" s="25">
        <v>1890</v>
      </c>
      <c r="AK49" s="25">
        <v>1365</v>
      </c>
      <c r="AL49" s="25">
        <v>2415</v>
      </c>
      <c r="AM49" s="25">
        <v>2415</v>
      </c>
      <c r="AN49" s="25">
        <v>2300</v>
      </c>
      <c r="AO49" s="25">
        <v>1470</v>
      </c>
      <c r="AP49" s="25">
        <v>2047</v>
      </c>
      <c r="AQ49" s="25">
        <v>0</v>
      </c>
      <c r="AR49" s="25">
        <v>2310</v>
      </c>
      <c r="AS49" s="25">
        <v>2068</v>
      </c>
      <c r="AT49" s="25">
        <v>2205</v>
      </c>
      <c r="AU49" s="25">
        <v>1800</v>
      </c>
      <c r="AV49" s="25">
        <v>1680</v>
      </c>
      <c r="AW49" s="25">
        <v>1785</v>
      </c>
      <c r="AX49" s="25">
        <v>1942</v>
      </c>
      <c r="AY49" s="25">
        <v>1837</v>
      </c>
      <c r="AZ49" s="35"/>
    </row>
    <row r="50" spans="1:52" ht="9.75" customHeight="1">
      <c r="A50" s="50"/>
      <c r="B50" s="58"/>
      <c r="C50" s="86" t="s">
        <v>241</v>
      </c>
      <c r="D50" s="71"/>
      <c r="E50" s="14" t="s">
        <v>242</v>
      </c>
      <c r="F50" s="25">
        <v>12550</v>
      </c>
      <c r="G50" s="25">
        <v>8589</v>
      </c>
      <c r="H50" s="25">
        <v>12757</v>
      </c>
      <c r="I50" s="25">
        <v>11025</v>
      </c>
      <c r="J50" s="25">
        <v>9061</v>
      </c>
      <c r="K50" s="25">
        <v>13965</v>
      </c>
      <c r="L50" s="25">
        <v>13534</v>
      </c>
      <c r="M50" s="25">
        <v>13492</v>
      </c>
      <c r="N50" s="25">
        <v>15120</v>
      </c>
      <c r="O50" s="25">
        <v>10500</v>
      </c>
      <c r="P50" s="25">
        <v>13423</v>
      </c>
      <c r="Q50" s="25">
        <v>9943</v>
      </c>
      <c r="R50" s="25">
        <v>10500</v>
      </c>
      <c r="S50" s="25">
        <v>8179</v>
      </c>
      <c r="T50" s="25">
        <v>6216</v>
      </c>
      <c r="U50" s="25">
        <v>12605</v>
      </c>
      <c r="V50" s="25">
        <v>6405</v>
      </c>
      <c r="W50" s="25">
        <v>15067</v>
      </c>
      <c r="X50" s="25">
        <v>7400</v>
      </c>
      <c r="Y50" s="25">
        <v>10227</v>
      </c>
      <c r="Z50" s="25">
        <v>12390</v>
      </c>
      <c r="AA50" s="25">
        <v>10920</v>
      </c>
      <c r="AB50" s="25">
        <v>11917</v>
      </c>
      <c r="AC50" s="25">
        <v>8967</v>
      </c>
      <c r="AD50" s="25">
        <v>9082</v>
      </c>
      <c r="AE50" s="25">
        <v>9450</v>
      </c>
      <c r="AF50" s="25">
        <v>8925</v>
      </c>
      <c r="AG50" s="25">
        <v>13650</v>
      </c>
      <c r="AH50" s="25">
        <v>8310</v>
      </c>
      <c r="AI50" s="25">
        <v>9950</v>
      </c>
      <c r="AJ50" s="25">
        <v>13230</v>
      </c>
      <c r="AK50" s="25">
        <v>9870</v>
      </c>
      <c r="AL50" s="25">
        <v>17535</v>
      </c>
      <c r="AM50" s="25">
        <v>17535</v>
      </c>
      <c r="AN50" s="25">
        <v>16700</v>
      </c>
      <c r="AO50" s="25">
        <v>9450</v>
      </c>
      <c r="AP50" s="25">
        <v>14857</v>
      </c>
      <c r="AQ50" s="25">
        <v>0</v>
      </c>
      <c r="AR50" s="25">
        <v>14910</v>
      </c>
      <c r="AS50" s="25">
        <v>13534</v>
      </c>
      <c r="AT50" s="25">
        <v>14175</v>
      </c>
      <c r="AU50" s="25">
        <v>12250</v>
      </c>
      <c r="AV50" s="25">
        <v>11025</v>
      </c>
      <c r="AW50" s="25">
        <v>14490</v>
      </c>
      <c r="AX50" s="25">
        <v>15802</v>
      </c>
      <c r="AY50" s="25">
        <v>11182</v>
      </c>
      <c r="AZ50" s="35"/>
    </row>
    <row r="51" spans="1:52" ht="9.75" customHeight="1">
      <c r="A51" s="50"/>
      <c r="B51" s="58"/>
      <c r="C51" s="87"/>
      <c r="D51" s="88"/>
      <c r="E51" s="14" t="s">
        <v>243</v>
      </c>
      <c r="F51" s="25">
        <v>79050</v>
      </c>
      <c r="G51" s="25">
        <v>56364</v>
      </c>
      <c r="H51" s="25">
        <v>78907</v>
      </c>
      <c r="I51" s="25">
        <v>72975</v>
      </c>
      <c r="J51" s="25">
        <v>59461</v>
      </c>
      <c r="K51" s="25">
        <v>86625</v>
      </c>
      <c r="L51" s="25">
        <v>94909</v>
      </c>
      <c r="M51" s="25">
        <v>94342</v>
      </c>
      <c r="N51" s="25">
        <v>93870</v>
      </c>
      <c r="O51" s="25">
        <v>68770</v>
      </c>
      <c r="P51" s="25">
        <v>91543</v>
      </c>
      <c r="Q51" s="25">
        <v>57193</v>
      </c>
      <c r="R51" s="25">
        <v>52500</v>
      </c>
      <c r="S51" s="25">
        <v>68554</v>
      </c>
      <c r="T51" s="25">
        <v>44961</v>
      </c>
      <c r="U51" s="25">
        <v>80955</v>
      </c>
      <c r="V51" s="25">
        <v>35805</v>
      </c>
      <c r="W51" s="25">
        <v>88567</v>
      </c>
      <c r="X51" s="25">
        <v>41840</v>
      </c>
      <c r="Y51" s="25">
        <v>60627</v>
      </c>
      <c r="Z51" s="25">
        <v>74340</v>
      </c>
      <c r="AA51" s="25">
        <v>67620</v>
      </c>
      <c r="AB51" s="25">
        <v>68617</v>
      </c>
      <c r="AC51" s="25">
        <v>56742</v>
      </c>
      <c r="AD51" s="25">
        <v>57909</v>
      </c>
      <c r="AE51" s="25">
        <v>70350</v>
      </c>
      <c r="AF51" s="25">
        <v>63525</v>
      </c>
      <c r="AG51" s="25">
        <v>106050</v>
      </c>
      <c r="AH51" s="25">
        <v>48310</v>
      </c>
      <c r="AI51" s="25">
        <v>57950</v>
      </c>
      <c r="AJ51" s="25">
        <v>78330</v>
      </c>
      <c r="AK51" s="25">
        <v>64470</v>
      </c>
      <c r="AL51" s="25">
        <v>112035</v>
      </c>
      <c r="AM51" s="25">
        <v>114135</v>
      </c>
      <c r="AN51" s="25">
        <v>108700</v>
      </c>
      <c r="AO51" s="25">
        <v>61950</v>
      </c>
      <c r="AP51" s="25">
        <v>89407</v>
      </c>
      <c r="AQ51" s="25">
        <v>0</v>
      </c>
      <c r="AR51" s="25">
        <v>96810</v>
      </c>
      <c r="AS51" s="25">
        <v>94909</v>
      </c>
      <c r="AT51" s="25">
        <v>88200</v>
      </c>
      <c r="AU51" s="25">
        <v>74250</v>
      </c>
      <c r="AV51" s="25">
        <v>72975</v>
      </c>
      <c r="AW51" s="25">
        <v>85890</v>
      </c>
      <c r="AX51" s="25">
        <v>115552</v>
      </c>
      <c r="AY51" s="25">
        <v>76282</v>
      </c>
      <c r="AZ51" s="35"/>
    </row>
    <row r="52" spans="1:52" ht="9.75" customHeight="1">
      <c r="A52" s="50"/>
      <c r="B52" s="58"/>
      <c r="C52" s="87"/>
      <c r="D52" s="88"/>
      <c r="E52" s="14" t="s">
        <v>244</v>
      </c>
      <c r="F52" s="25">
        <v>174050</v>
      </c>
      <c r="G52" s="25">
        <v>125139</v>
      </c>
      <c r="H52" s="25">
        <v>168157</v>
      </c>
      <c r="I52" s="25">
        <v>156975</v>
      </c>
      <c r="J52" s="25">
        <v>138221</v>
      </c>
      <c r="K52" s="25">
        <v>193200</v>
      </c>
      <c r="L52" s="25">
        <v>213034</v>
      </c>
      <c r="M52" s="25">
        <v>199342</v>
      </c>
      <c r="N52" s="25">
        <v>209370</v>
      </c>
      <c r="O52" s="25">
        <v>147520</v>
      </c>
      <c r="P52" s="25">
        <v>198118</v>
      </c>
      <c r="Q52" s="25">
        <v>122818</v>
      </c>
      <c r="R52" s="25">
        <v>105000</v>
      </c>
      <c r="S52" s="25">
        <v>155179</v>
      </c>
      <c r="T52" s="25">
        <v>102711</v>
      </c>
      <c r="U52" s="25">
        <v>175955</v>
      </c>
      <c r="V52" s="25">
        <v>75180</v>
      </c>
      <c r="W52" s="25">
        <v>185692</v>
      </c>
      <c r="X52" s="25">
        <v>88040</v>
      </c>
      <c r="Y52" s="25">
        <v>129402</v>
      </c>
      <c r="Z52" s="25">
        <v>158340</v>
      </c>
      <c r="AA52" s="25">
        <v>141120</v>
      </c>
      <c r="AB52" s="25">
        <v>144742</v>
      </c>
      <c r="AC52" s="25">
        <v>124992</v>
      </c>
      <c r="AD52" s="25">
        <v>131407</v>
      </c>
      <c r="AE52" s="25">
        <v>162750</v>
      </c>
      <c r="AF52" s="25">
        <v>137025</v>
      </c>
      <c r="AG52" s="25">
        <v>221550</v>
      </c>
      <c r="AH52" s="25">
        <v>108310</v>
      </c>
      <c r="AI52" s="25">
        <v>117950</v>
      </c>
      <c r="AJ52" s="25">
        <v>162330</v>
      </c>
      <c r="AK52" s="25">
        <v>132720</v>
      </c>
      <c r="AL52" s="25">
        <v>248535</v>
      </c>
      <c r="AM52" s="25">
        <v>253785</v>
      </c>
      <c r="AN52" s="25">
        <v>241700</v>
      </c>
      <c r="AO52" s="25">
        <v>140700</v>
      </c>
      <c r="AP52" s="25">
        <v>189157</v>
      </c>
      <c r="AQ52" s="25">
        <v>0</v>
      </c>
      <c r="AR52" s="25">
        <v>212310</v>
      </c>
      <c r="AS52" s="25">
        <v>213034</v>
      </c>
      <c r="AT52" s="25">
        <v>190575</v>
      </c>
      <c r="AU52" s="25">
        <v>164250</v>
      </c>
      <c r="AV52" s="25">
        <v>167475</v>
      </c>
      <c r="AW52" s="25">
        <v>175140</v>
      </c>
      <c r="AX52" s="25">
        <v>273052</v>
      </c>
      <c r="AY52" s="25">
        <v>170782</v>
      </c>
      <c r="AZ52" s="35"/>
    </row>
    <row r="53" spans="1:52" ht="9.75" customHeight="1">
      <c r="A53" s="50"/>
      <c r="B53" s="58"/>
      <c r="C53" s="87"/>
      <c r="D53" s="88"/>
      <c r="E53" s="14" t="s">
        <v>245</v>
      </c>
      <c r="F53" s="25">
        <v>1014050</v>
      </c>
      <c r="G53" s="25">
        <v>773514</v>
      </c>
      <c r="H53" s="25">
        <v>924157</v>
      </c>
      <c r="I53" s="25">
        <v>828975</v>
      </c>
      <c r="J53" s="25">
        <v>873221</v>
      </c>
      <c r="K53" s="25">
        <v>1045800</v>
      </c>
      <c r="L53" s="25">
        <v>1263034</v>
      </c>
      <c r="M53" s="25">
        <v>1207342</v>
      </c>
      <c r="N53" s="25">
        <v>1133370</v>
      </c>
      <c r="O53" s="25">
        <v>851520</v>
      </c>
      <c r="P53" s="25">
        <v>1126318</v>
      </c>
      <c r="Q53" s="25">
        <v>647818</v>
      </c>
      <c r="R53" s="25">
        <v>525000</v>
      </c>
      <c r="S53" s="25">
        <v>953179</v>
      </c>
      <c r="T53" s="25">
        <v>673911</v>
      </c>
      <c r="U53" s="25">
        <v>978705</v>
      </c>
      <c r="V53" s="25">
        <v>432180</v>
      </c>
      <c r="W53" s="25">
        <v>1067692</v>
      </c>
      <c r="X53" s="25">
        <v>482840</v>
      </c>
      <c r="Y53" s="25">
        <v>725802</v>
      </c>
      <c r="Z53" s="25">
        <v>872340</v>
      </c>
      <c r="AA53" s="25">
        <v>813120</v>
      </c>
      <c r="AB53" s="25">
        <v>753742</v>
      </c>
      <c r="AC53" s="25">
        <v>670992</v>
      </c>
      <c r="AD53" s="25">
        <v>845497</v>
      </c>
      <c r="AE53" s="25">
        <v>1002750</v>
      </c>
      <c r="AF53" s="25">
        <v>725025</v>
      </c>
      <c r="AG53" s="25">
        <v>1145550</v>
      </c>
      <c r="AH53" s="25">
        <v>588310</v>
      </c>
      <c r="AI53" s="25">
        <v>597950</v>
      </c>
      <c r="AJ53" s="25">
        <v>834330</v>
      </c>
      <c r="AK53" s="25">
        <v>678720</v>
      </c>
      <c r="AL53" s="25">
        <v>1340535</v>
      </c>
      <c r="AM53" s="25">
        <v>1387795</v>
      </c>
      <c r="AN53" s="25">
        <v>1321700</v>
      </c>
      <c r="AO53" s="25">
        <v>770700</v>
      </c>
      <c r="AP53" s="25">
        <v>1008157</v>
      </c>
      <c r="AQ53" s="25">
        <v>0</v>
      </c>
      <c r="AR53" s="25">
        <v>1220310</v>
      </c>
      <c r="AS53" s="25">
        <v>1263034</v>
      </c>
      <c r="AT53" s="25">
        <v>1072575</v>
      </c>
      <c r="AU53" s="25">
        <v>884250</v>
      </c>
      <c r="AV53" s="25">
        <v>923475</v>
      </c>
      <c r="AW53" s="25">
        <v>889140</v>
      </c>
      <c r="AX53" s="25">
        <v>1533052</v>
      </c>
      <c r="AY53" s="25">
        <v>1010782</v>
      </c>
      <c r="AZ53" s="35"/>
    </row>
    <row r="54" spans="1:52" ht="9.75" customHeight="1">
      <c r="A54" s="50"/>
      <c r="B54" s="58"/>
      <c r="C54" s="72"/>
      <c r="D54" s="73"/>
      <c r="E54" s="14" t="s">
        <v>246</v>
      </c>
      <c r="F54" s="25">
        <v>2064050</v>
      </c>
      <c r="G54" s="25">
        <v>1613514</v>
      </c>
      <c r="H54" s="25">
        <v>1869157</v>
      </c>
      <c r="I54" s="25">
        <v>1688975</v>
      </c>
      <c r="J54" s="25">
        <v>1791961</v>
      </c>
      <c r="K54" s="25">
        <v>2111550</v>
      </c>
      <c r="L54" s="25">
        <v>2575534</v>
      </c>
      <c r="M54" s="25">
        <v>2651092</v>
      </c>
      <c r="N54" s="25">
        <v>2288370</v>
      </c>
      <c r="O54" s="25">
        <v>1754020</v>
      </c>
      <c r="P54" s="25">
        <v>2286568</v>
      </c>
      <c r="Q54" s="25">
        <v>1304068</v>
      </c>
      <c r="R54" s="25">
        <v>1050000</v>
      </c>
      <c r="S54" s="25">
        <v>1950179</v>
      </c>
      <c r="T54" s="25">
        <v>1492911</v>
      </c>
      <c r="U54" s="25">
        <v>1928705</v>
      </c>
      <c r="V54" s="25">
        <v>878430</v>
      </c>
      <c r="W54" s="25">
        <v>2170192</v>
      </c>
      <c r="X54" s="25">
        <v>976340</v>
      </c>
      <c r="Y54" s="25">
        <v>1471302</v>
      </c>
      <c r="Z54" s="25">
        <v>1764840</v>
      </c>
      <c r="AA54" s="25">
        <v>1653120</v>
      </c>
      <c r="AB54" s="25">
        <v>1514992</v>
      </c>
      <c r="AC54" s="25">
        <v>1353492</v>
      </c>
      <c r="AD54" s="25">
        <v>1737907</v>
      </c>
      <c r="AE54" s="25">
        <v>2052750</v>
      </c>
      <c r="AF54" s="25">
        <v>1460025</v>
      </c>
      <c r="AG54" s="25">
        <v>2300550</v>
      </c>
      <c r="AH54" s="25">
        <v>1188310</v>
      </c>
      <c r="AI54" s="25">
        <v>1197950</v>
      </c>
      <c r="AJ54" s="25">
        <v>1674330</v>
      </c>
      <c r="AK54" s="25">
        <v>1361220</v>
      </c>
      <c r="AL54" s="25">
        <v>2705535</v>
      </c>
      <c r="AM54" s="25">
        <v>2805285</v>
      </c>
      <c r="AN54" s="25">
        <v>2671700</v>
      </c>
      <c r="AO54" s="25">
        <v>1558200</v>
      </c>
      <c r="AP54" s="25">
        <v>2031907</v>
      </c>
      <c r="AQ54" s="25">
        <v>0</v>
      </c>
      <c r="AR54" s="25">
        <v>2480310</v>
      </c>
      <c r="AS54" s="25">
        <v>2575544</v>
      </c>
      <c r="AT54" s="25">
        <v>2175075</v>
      </c>
      <c r="AU54" s="25">
        <v>1784250</v>
      </c>
      <c r="AV54" s="25">
        <v>1868475</v>
      </c>
      <c r="AW54" s="25">
        <v>1781640</v>
      </c>
      <c r="AX54" s="25">
        <v>3108052</v>
      </c>
      <c r="AY54" s="25">
        <v>2060792</v>
      </c>
      <c r="AZ54" s="35"/>
    </row>
    <row r="55" spans="1:52" ht="9.75" customHeight="1">
      <c r="A55" s="50"/>
      <c r="B55" s="57" t="s">
        <v>285</v>
      </c>
      <c r="C55" s="57"/>
      <c r="D55" s="57"/>
      <c r="E55" s="57"/>
      <c r="F55" s="25">
        <v>1301235</v>
      </c>
      <c r="G55" s="25">
        <v>4242092</v>
      </c>
      <c r="H55" s="25">
        <v>518797</v>
      </c>
      <c r="I55" s="25">
        <v>377871</v>
      </c>
      <c r="J55" s="25">
        <v>1964548</v>
      </c>
      <c r="K55" s="25">
        <v>742525</v>
      </c>
      <c r="L55" s="25">
        <v>607708</v>
      </c>
      <c r="M55" s="25">
        <v>869573</v>
      </c>
      <c r="N55" s="25">
        <v>1766657</v>
      </c>
      <c r="O55" s="25">
        <v>208929</v>
      </c>
      <c r="P55" s="25">
        <v>1844736</v>
      </c>
      <c r="Q55" s="25">
        <v>2333253</v>
      </c>
      <c r="R55" s="25">
        <v>2989889</v>
      </c>
      <c r="S55" s="25">
        <v>617101</v>
      </c>
      <c r="T55" s="25">
        <v>1013911</v>
      </c>
      <c r="U55" s="25">
        <v>1432958</v>
      </c>
      <c r="V55" s="25">
        <v>846713</v>
      </c>
      <c r="W55" s="25">
        <v>849002</v>
      </c>
      <c r="X55" s="25">
        <v>631231</v>
      </c>
      <c r="Y55" s="25">
        <v>1522281</v>
      </c>
      <c r="Z55" s="25">
        <v>603892</v>
      </c>
      <c r="AA55" s="25">
        <v>1308987</v>
      </c>
      <c r="AB55" s="25">
        <v>542786</v>
      </c>
      <c r="AC55" s="25">
        <v>1010702</v>
      </c>
      <c r="AD55" s="25">
        <v>830412</v>
      </c>
      <c r="AE55" s="25">
        <v>461202</v>
      </c>
      <c r="AF55" s="25">
        <v>178645</v>
      </c>
      <c r="AG55" s="25">
        <v>541526</v>
      </c>
      <c r="AH55" s="25">
        <v>1022934</v>
      </c>
      <c r="AI55" s="25">
        <v>260954</v>
      </c>
      <c r="AJ55" s="25">
        <v>331679</v>
      </c>
      <c r="AK55" s="25">
        <v>440266</v>
      </c>
      <c r="AL55" s="25">
        <v>165728</v>
      </c>
      <c r="AM55" s="25">
        <v>210101</v>
      </c>
      <c r="AN55" s="25">
        <v>178721</v>
      </c>
      <c r="AO55" s="25">
        <v>155712</v>
      </c>
      <c r="AP55" s="25">
        <v>180962</v>
      </c>
      <c r="AQ55" s="25">
        <v>0</v>
      </c>
      <c r="AR55" s="25">
        <v>11796</v>
      </c>
      <c r="AS55" s="25">
        <v>58455</v>
      </c>
      <c r="AT55" s="25">
        <v>88754</v>
      </c>
      <c r="AU55" s="25">
        <v>227822</v>
      </c>
      <c r="AV55" s="25">
        <v>261742</v>
      </c>
      <c r="AW55" s="25">
        <v>177996</v>
      </c>
      <c r="AX55" s="25">
        <v>1510926</v>
      </c>
      <c r="AY55" s="25">
        <v>466484</v>
      </c>
      <c r="AZ55" s="35">
        <f>SUM($F$55:$AY$55)</f>
        <v>37910194</v>
      </c>
    </row>
    <row r="56" spans="1:52" ht="9.75" customHeight="1">
      <c r="A56" s="50"/>
      <c r="B56" s="57" t="s">
        <v>287</v>
      </c>
      <c r="C56" s="57"/>
      <c r="D56" s="57"/>
      <c r="E56" s="57"/>
      <c r="F56" s="25">
        <v>1563471</v>
      </c>
      <c r="G56" s="25">
        <v>6066702</v>
      </c>
      <c r="H56" s="25">
        <v>695021</v>
      </c>
      <c r="I56" s="25">
        <v>493673</v>
      </c>
      <c r="J56" s="25">
        <v>2985800</v>
      </c>
      <c r="K56" s="25">
        <v>829434</v>
      </c>
      <c r="L56" s="25">
        <v>687183</v>
      </c>
      <c r="M56" s="25">
        <v>881597</v>
      </c>
      <c r="N56" s="25">
        <v>2872394</v>
      </c>
      <c r="O56" s="25">
        <v>307779</v>
      </c>
      <c r="P56" s="25">
        <v>2203419</v>
      </c>
      <c r="Q56" s="25">
        <v>3555739</v>
      </c>
      <c r="R56" s="25">
        <v>3986162</v>
      </c>
      <c r="S56" s="25">
        <v>680478</v>
      </c>
      <c r="T56" s="25">
        <v>1365785</v>
      </c>
      <c r="U56" s="25">
        <v>1864215</v>
      </c>
      <c r="V56" s="25">
        <v>1064211</v>
      </c>
      <c r="W56" s="25">
        <v>1049003</v>
      </c>
      <c r="X56" s="25">
        <v>767392</v>
      </c>
      <c r="Y56" s="25">
        <v>2201744</v>
      </c>
      <c r="Z56" s="25">
        <v>825424</v>
      </c>
      <c r="AA56" s="25">
        <v>1803741</v>
      </c>
      <c r="AB56" s="25">
        <v>769399</v>
      </c>
      <c r="AC56" s="25">
        <v>1498805</v>
      </c>
      <c r="AD56" s="25">
        <v>1397377</v>
      </c>
      <c r="AE56" s="25">
        <v>634638</v>
      </c>
      <c r="AF56" s="25">
        <v>313729</v>
      </c>
      <c r="AG56" s="25">
        <v>580604</v>
      </c>
      <c r="AH56" s="25">
        <v>1147380</v>
      </c>
      <c r="AI56" s="25">
        <v>444150</v>
      </c>
      <c r="AJ56" s="25">
        <v>447628</v>
      </c>
      <c r="AK56" s="25">
        <v>460824</v>
      </c>
      <c r="AL56" s="25">
        <v>165728</v>
      </c>
      <c r="AM56" s="25">
        <v>183716</v>
      </c>
      <c r="AN56" s="25">
        <v>200316</v>
      </c>
      <c r="AO56" s="25">
        <v>225786</v>
      </c>
      <c r="AP56" s="25">
        <v>165842</v>
      </c>
      <c r="AQ56" s="25">
        <v>0</v>
      </c>
      <c r="AR56" s="25">
        <v>16484</v>
      </c>
      <c r="AS56" s="25">
        <v>36143</v>
      </c>
      <c r="AT56" s="25">
        <v>97846</v>
      </c>
      <c r="AU56" s="25">
        <v>320932</v>
      </c>
      <c r="AV56" s="25">
        <v>399522</v>
      </c>
      <c r="AW56" s="25">
        <v>249040</v>
      </c>
      <c r="AX56" s="25">
        <v>1821582</v>
      </c>
      <c r="AY56" s="25">
        <v>619987</v>
      </c>
      <c r="AZ56" s="35">
        <f>SUM($F$56:$AY$56)</f>
        <v>50947825</v>
      </c>
    </row>
    <row r="57" spans="1:52" ht="9.75" customHeight="1">
      <c r="A57" s="50"/>
      <c r="B57" s="57" t="s">
        <v>286</v>
      </c>
      <c r="C57" s="57"/>
      <c r="D57" s="57"/>
      <c r="E57" s="57"/>
      <c r="F57" s="37">
        <f>F55/F$34*1000</f>
        <v>125.93185810304031</v>
      </c>
      <c r="G57" s="37">
        <f aca="true" t="shared" si="0" ref="G57:AZ57">G55/G$34*1000</f>
        <v>84.68713185378687</v>
      </c>
      <c r="H57" s="37">
        <f t="shared" si="0"/>
        <v>111.96722457802701</v>
      </c>
      <c r="I57" s="37">
        <f t="shared" si="0"/>
        <v>99.25668661584109</v>
      </c>
      <c r="J57" s="37">
        <f t="shared" si="0"/>
        <v>59.046476060462474</v>
      </c>
      <c r="K57" s="37">
        <f t="shared" si="0"/>
        <v>134.28276339377996</v>
      </c>
      <c r="L57" s="37">
        <f t="shared" si="0"/>
        <v>132.65197203976845</v>
      </c>
      <c r="M57" s="37">
        <f t="shared" si="0"/>
        <v>140.97223606968356</v>
      </c>
      <c r="N57" s="37">
        <f t="shared" si="0"/>
        <v>92.25079186859475</v>
      </c>
      <c r="O57" s="37">
        <f t="shared" si="0"/>
        <v>101.82409928153064</v>
      </c>
      <c r="P57" s="37">
        <f t="shared" si="0"/>
        <v>110.21798860846097</v>
      </c>
      <c r="Q57" s="37">
        <f t="shared" si="0"/>
        <v>98.42903538277234</v>
      </c>
      <c r="R57" s="37">
        <f t="shared" si="0"/>
        <v>111.38657856642239</v>
      </c>
      <c r="S57" s="37">
        <f t="shared" si="0"/>
        <v>81.5200297070079</v>
      </c>
      <c r="T57" s="37">
        <f t="shared" si="0"/>
        <v>72.46106376747419</v>
      </c>
      <c r="U57" s="37">
        <f t="shared" si="0"/>
        <v>107.34601631602395</v>
      </c>
      <c r="V57" s="37">
        <f t="shared" si="0"/>
        <v>63.98289724951821</v>
      </c>
      <c r="W57" s="37">
        <f t="shared" si="0"/>
        <v>121.16580352290528</v>
      </c>
      <c r="X57" s="37">
        <f t="shared" si="0"/>
        <v>73.75167516272592</v>
      </c>
      <c r="Y57" s="37">
        <f t="shared" si="0"/>
        <v>95.26101957784505</v>
      </c>
      <c r="Z57" s="37">
        <f t="shared" si="0"/>
        <v>109.74211805275397</v>
      </c>
      <c r="AA57" s="37">
        <f t="shared" si="0"/>
        <v>108.85601997648388</v>
      </c>
      <c r="AB57" s="37">
        <f t="shared" si="0"/>
        <v>103.9295696251297</v>
      </c>
      <c r="AC57" s="37">
        <f t="shared" si="0"/>
        <v>99.3317064076244</v>
      </c>
      <c r="AD57" s="37">
        <f t="shared" si="0"/>
        <v>89.13993124602491</v>
      </c>
      <c r="AE57" s="37">
        <f t="shared" si="0"/>
        <v>108.47916724489043</v>
      </c>
      <c r="AF57" s="37">
        <f t="shared" si="0"/>
        <v>85.41358977092835</v>
      </c>
      <c r="AG57" s="37">
        <f t="shared" si="0"/>
        <v>109.82918983819478</v>
      </c>
      <c r="AH57" s="37">
        <f t="shared" si="0"/>
        <v>82.82488822574322</v>
      </c>
      <c r="AI57" s="37">
        <f t="shared" si="0"/>
        <v>88.13009349177932</v>
      </c>
      <c r="AJ57" s="37">
        <f t="shared" si="0"/>
        <v>111.14555191935086</v>
      </c>
      <c r="AK57" s="37">
        <f t="shared" si="0"/>
        <v>95.53884009104559</v>
      </c>
      <c r="AL57" s="37">
        <f t="shared" si="0"/>
        <v>178.98951192827806</v>
      </c>
      <c r="AM57" s="37">
        <f t="shared" si="0"/>
        <v>169.23375573104445</v>
      </c>
      <c r="AN57" s="37">
        <f t="shared" si="0"/>
        <v>133.82899906622748</v>
      </c>
      <c r="AO57" s="37">
        <f t="shared" si="0"/>
        <v>103.44676390045959</v>
      </c>
      <c r="AP57" s="37">
        <f t="shared" si="0"/>
        <v>182.76682237091276</v>
      </c>
      <c r="AQ57" s="37"/>
      <c r="AR57" s="37">
        <f t="shared" si="0"/>
        <v>212.62865692088616</v>
      </c>
      <c r="AS57" s="37">
        <f t="shared" si="0"/>
        <v>194.73640376447074</v>
      </c>
      <c r="AT57" s="37">
        <f t="shared" si="0"/>
        <v>136.06128383940742</v>
      </c>
      <c r="AU57" s="37">
        <f t="shared" si="0"/>
        <v>106.48151826673428</v>
      </c>
      <c r="AV57" s="37">
        <f t="shared" si="0"/>
        <v>98.27101552823365</v>
      </c>
      <c r="AW57" s="37">
        <f t="shared" si="0"/>
        <v>107.20945584557637</v>
      </c>
      <c r="AX57" s="37">
        <f t="shared" si="0"/>
        <v>129.92462970526904</v>
      </c>
      <c r="AY57" s="37">
        <f t="shared" si="0"/>
        <v>112.86136229909263</v>
      </c>
      <c r="AZ57" s="37">
        <f t="shared" si="0"/>
        <v>96.64960615665498</v>
      </c>
    </row>
    <row r="58" spans="1:52" ht="9.75" customHeight="1">
      <c r="A58" s="50"/>
      <c r="B58" s="57" t="s">
        <v>288</v>
      </c>
      <c r="C58" s="57"/>
      <c r="D58" s="57"/>
      <c r="E58" s="57"/>
      <c r="F58" s="37">
        <f>F56/F$34*1000</f>
        <v>151.31072259831507</v>
      </c>
      <c r="G58" s="37">
        <f aca="true" t="shared" si="1" ref="G58:AZ58">G56/G$34*1000</f>
        <v>121.1127887352826</v>
      </c>
      <c r="H58" s="37">
        <f t="shared" si="1"/>
        <v>150.00004316417582</v>
      </c>
      <c r="I58" s="37">
        <f t="shared" si="1"/>
        <v>129.6747997377468</v>
      </c>
      <c r="J58" s="37">
        <f t="shared" si="1"/>
        <v>89.74123728273825</v>
      </c>
      <c r="K58" s="37">
        <f t="shared" si="1"/>
        <v>149.99991861924713</v>
      </c>
      <c r="L58" s="37">
        <f t="shared" si="1"/>
        <v>149.9999672576372</v>
      </c>
      <c r="M58" s="37">
        <f t="shared" si="1"/>
        <v>142.921526315013</v>
      </c>
      <c r="N58" s="37">
        <f t="shared" si="1"/>
        <v>149.98985148707436</v>
      </c>
      <c r="O58" s="37">
        <f t="shared" si="1"/>
        <v>149.99985379133685</v>
      </c>
      <c r="P58" s="37">
        <f t="shared" si="1"/>
        <v>131.64832813024003</v>
      </c>
      <c r="Q58" s="37">
        <f t="shared" si="1"/>
        <v>150.00000421853247</v>
      </c>
      <c r="R58" s="37">
        <f t="shared" si="1"/>
        <v>148.50215067900092</v>
      </c>
      <c r="S58" s="37">
        <f t="shared" si="1"/>
        <v>89.89223283541158</v>
      </c>
      <c r="T58" s="37">
        <f t="shared" si="1"/>
        <v>97.60840347689269</v>
      </c>
      <c r="U58" s="37">
        <f t="shared" si="1"/>
        <v>139.6524209408626</v>
      </c>
      <c r="V58" s="37">
        <f t="shared" si="1"/>
        <v>80.41839804609947</v>
      </c>
      <c r="W58" s="37">
        <f t="shared" si="1"/>
        <v>149.70906004101076</v>
      </c>
      <c r="X58" s="37">
        <f t="shared" si="1"/>
        <v>89.66043414609638</v>
      </c>
      <c r="Y58" s="37">
        <f t="shared" si="1"/>
        <v>137.78032984015624</v>
      </c>
      <c r="Z58" s="37">
        <f t="shared" si="1"/>
        <v>149.99996365505154</v>
      </c>
      <c r="AA58" s="37">
        <f t="shared" si="1"/>
        <v>150.00001247407573</v>
      </c>
      <c r="AB58" s="37">
        <f t="shared" si="1"/>
        <v>147.3201352651048</v>
      </c>
      <c r="AC58" s="37">
        <f t="shared" si="1"/>
        <v>147.30242764165845</v>
      </c>
      <c r="AD58" s="37">
        <f t="shared" si="1"/>
        <v>150.00034886872606</v>
      </c>
      <c r="AE58" s="37">
        <f t="shared" si="1"/>
        <v>149.27299045095808</v>
      </c>
      <c r="AF58" s="37">
        <f t="shared" si="1"/>
        <v>149.99983265830883</v>
      </c>
      <c r="AG58" s="37">
        <f t="shared" si="1"/>
        <v>117.75476512081646</v>
      </c>
      <c r="AH58" s="37">
        <f t="shared" si="1"/>
        <v>92.90102807459061</v>
      </c>
      <c r="AI58" s="37">
        <f t="shared" si="1"/>
        <v>149.9995440743341</v>
      </c>
      <c r="AJ58" s="37">
        <f t="shared" si="1"/>
        <v>150.0000335099756</v>
      </c>
      <c r="AK58" s="37">
        <f t="shared" si="1"/>
        <v>99.99997829974603</v>
      </c>
      <c r="AL58" s="37">
        <f t="shared" si="1"/>
        <v>178.98951192827806</v>
      </c>
      <c r="AM58" s="37">
        <f t="shared" si="1"/>
        <v>147.98096471642003</v>
      </c>
      <c r="AN58" s="37">
        <f t="shared" si="1"/>
        <v>149.99966303316577</v>
      </c>
      <c r="AO58" s="37">
        <f t="shared" si="1"/>
        <v>150.00019930403033</v>
      </c>
      <c r="AP58" s="37">
        <f t="shared" si="1"/>
        <v>167.49602322939023</v>
      </c>
      <c r="AQ58" s="37"/>
      <c r="AR58" s="37">
        <f t="shared" si="1"/>
        <v>297.1321448528219</v>
      </c>
      <c r="AS58" s="37">
        <f t="shared" si="1"/>
        <v>120.4064295827434</v>
      </c>
      <c r="AT58" s="37">
        <f t="shared" si="1"/>
        <v>149.99946344447187</v>
      </c>
      <c r="AU58" s="37">
        <f t="shared" si="1"/>
        <v>150.0001168472736</v>
      </c>
      <c r="AV58" s="37">
        <f t="shared" si="1"/>
        <v>150.00050685740524</v>
      </c>
      <c r="AW58" s="37">
        <f t="shared" si="1"/>
        <v>150.00024092553954</v>
      </c>
      <c r="AX58" s="37">
        <f t="shared" si="1"/>
        <v>156.63796031558354</v>
      </c>
      <c r="AY58" s="37">
        <f t="shared" si="1"/>
        <v>149.99995161190424</v>
      </c>
      <c r="AZ58" s="37">
        <f t="shared" si="1"/>
        <v>129.88820950871897</v>
      </c>
    </row>
    <row r="59" spans="1:52" ht="9.75" customHeight="1">
      <c r="A59" s="50"/>
      <c r="B59" s="59" t="s">
        <v>247</v>
      </c>
      <c r="C59" s="61"/>
      <c r="D59" s="61"/>
      <c r="E59" s="60"/>
      <c r="F59" s="37">
        <f>F57/F58*100</f>
        <v>83.2273192147472</v>
      </c>
      <c r="G59" s="37">
        <f aca="true" t="shared" si="2" ref="G59:AZ59">G57/G58*100</f>
        <v>69.92418615583887</v>
      </c>
      <c r="H59" s="37">
        <f t="shared" si="2"/>
        <v>74.64479490547767</v>
      </c>
      <c r="I59" s="37">
        <f t="shared" si="2"/>
        <v>76.54277223992398</v>
      </c>
      <c r="J59" s="37">
        <f t="shared" si="2"/>
        <v>65.79636948221581</v>
      </c>
      <c r="K59" s="37">
        <f t="shared" si="2"/>
        <v>89.52189083157913</v>
      </c>
      <c r="L59" s="37">
        <f t="shared" si="2"/>
        <v>88.43466733024539</v>
      </c>
      <c r="M59" s="37">
        <f t="shared" si="2"/>
        <v>98.63611151126877</v>
      </c>
      <c r="N59" s="37">
        <f t="shared" si="2"/>
        <v>61.50468911994664</v>
      </c>
      <c r="O59" s="37">
        <f t="shared" si="2"/>
        <v>67.88279902137573</v>
      </c>
      <c r="P59" s="37">
        <f t="shared" si="2"/>
        <v>83.72152550195854</v>
      </c>
      <c r="Q59" s="37">
        <f t="shared" si="2"/>
        <v>65.61935507639903</v>
      </c>
      <c r="R59" s="37">
        <f t="shared" si="2"/>
        <v>75.00671071572104</v>
      </c>
      <c r="S59" s="37">
        <f t="shared" si="2"/>
        <v>90.68639985422013</v>
      </c>
      <c r="T59" s="37">
        <f t="shared" si="2"/>
        <v>74.23650135270192</v>
      </c>
      <c r="U59" s="37">
        <f t="shared" si="2"/>
        <v>76.86656313783548</v>
      </c>
      <c r="V59" s="37">
        <f t="shared" si="2"/>
        <v>79.56251156960415</v>
      </c>
      <c r="W59" s="37">
        <f t="shared" si="2"/>
        <v>80.93418226639962</v>
      </c>
      <c r="X59" s="37">
        <f t="shared" si="2"/>
        <v>82.25665631124642</v>
      </c>
      <c r="Y59" s="37">
        <f t="shared" si="2"/>
        <v>69.13978191833382</v>
      </c>
      <c r="Z59" s="37">
        <f t="shared" si="2"/>
        <v>73.1614297621586</v>
      </c>
      <c r="AA59" s="37">
        <f t="shared" si="2"/>
        <v>72.57067394930871</v>
      </c>
      <c r="AB59" s="37">
        <f t="shared" si="2"/>
        <v>70.54675142546326</v>
      </c>
      <c r="AC59" s="37">
        <f t="shared" si="2"/>
        <v>67.4338556383252</v>
      </c>
      <c r="AD59" s="37">
        <f t="shared" si="2"/>
        <v>59.426482617074704</v>
      </c>
      <c r="AE59" s="37">
        <f t="shared" si="2"/>
        <v>72.67166479158197</v>
      </c>
      <c r="AF59" s="37">
        <f t="shared" si="2"/>
        <v>56.942456706265595</v>
      </c>
      <c r="AG59" s="37">
        <f t="shared" si="2"/>
        <v>93.26942287686614</v>
      </c>
      <c r="AH59" s="37">
        <f t="shared" si="2"/>
        <v>89.15389844689639</v>
      </c>
      <c r="AI59" s="37">
        <f t="shared" si="2"/>
        <v>58.753574242935954</v>
      </c>
      <c r="AJ59" s="37">
        <f t="shared" si="2"/>
        <v>74.0970180596388</v>
      </c>
      <c r="AK59" s="37">
        <f t="shared" si="2"/>
        <v>95.53886082322101</v>
      </c>
      <c r="AL59" s="37">
        <f t="shared" si="2"/>
        <v>100</v>
      </c>
      <c r="AM59" s="37">
        <f t="shared" si="2"/>
        <v>114.36184110257135</v>
      </c>
      <c r="AN59" s="37">
        <f t="shared" si="2"/>
        <v>89.21953313764254</v>
      </c>
      <c r="AO59" s="37">
        <f t="shared" si="2"/>
        <v>68.96441763439717</v>
      </c>
      <c r="AP59" s="37">
        <f t="shared" si="2"/>
        <v>109.11711146754139</v>
      </c>
      <c r="AQ59" s="37"/>
      <c r="AR59" s="37">
        <f t="shared" si="2"/>
        <v>71.56030089784034</v>
      </c>
      <c r="AS59" s="37">
        <f t="shared" si="2"/>
        <v>161.73256232188805</v>
      </c>
      <c r="AT59" s="37">
        <f t="shared" si="2"/>
        <v>90.70784702491672</v>
      </c>
      <c r="AU59" s="37">
        <f t="shared" si="2"/>
        <v>70.98762354642105</v>
      </c>
      <c r="AV59" s="37">
        <f t="shared" si="2"/>
        <v>65.5137889778285</v>
      </c>
      <c r="AW59" s="37">
        <f t="shared" si="2"/>
        <v>71.47285576614199</v>
      </c>
      <c r="AX59" s="37">
        <f t="shared" si="2"/>
        <v>82.94581303504317</v>
      </c>
      <c r="AY59" s="37">
        <f t="shared" si="2"/>
        <v>75.24093247116473</v>
      </c>
      <c r="AZ59" s="37">
        <f t="shared" si="2"/>
        <v>74.40983790770262</v>
      </c>
    </row>
    <row r="60" spans="1:52" ht="9.75" customHeight="1">
      <c r="A60" s="51"/>
      <c r="B60" s="48" t="s">
        <v>248</v>
      </c>
      <c r="C60" s="48"/>
      <c r="D60" s="48"/>
      <c r="E60" s="48"/>
      <c r="F60" s="39">
        <v>25.3788644952748</v>
      </c>
      <c r="G60" s="39">
        <v>36.4256568814957</v>
      </c>
      <c r="H60" s="39">
        <v>38.0328185861488</v>
      </c>
      <c r="I60" s="39">
        <v>30.4181131219057</v>
      </c>
      <c r="J60" s="39">
        <v>30.6947612222758</v>
      </c>
      <c r="K60" s="39">
        <v>15.7171552254672</v>
      </c>
      <c r="L60" s="39">
        <v>17.3479952178687</v>
      </c>
      <c r="M60" s="39">
        <v>1.94929024532945</v>
      </c>
      <c r="N60" s="39">
        <v>57.7390596184796</v>
      </c>
      <c r="O60" s="39">
        <v>48.1757545098062</v>
      </c>
      <c r="P60" s="39">
        <v>21.4303395217791</v>
      </c>
      <c r="Q60" s="39">
        <v>51.5709688357601</v>
      </c>
      <c r="R60" s="39">
        <v>37.1155721125785</v>
      </c>
      <c r="S60" s="39">
        <v>8.37220312840368</v>
      </c>
      <c r="T60" s="39">
        <v>25.1473397094185</v>
      </c>
      <c r="U60" s="39">
        <v>32.3064046248387</v>
      </c>
      <c r="V60" s="39">
        <v>16.4355007965813</v>
      </c>
      <c r="W60" s="39">
        <v>28.5432565181055</v>
      </c>
      <c r="X60" s="39">
        <v>15.9087589833705</v>
      </c>
      <c r="Y60" s="39">
        <v>42.5193102623112</v>
      </c>
      <c r="Z60" s="39">
        <v>40.2578456022976</v>
      </c>
      <c r="AA60" s="39">
        <v>41.1439924975919</v>
      </c>
      <c r="AB60" s="39">
        <v>43.3905656399751</v>
      </c>
      <c r="AC60" s="39">
        <v>47.9707212340341</v>
      </c>
      <c r="AD60" s="39">
        <v>60.8604176227011</v>
      </c>
      <c r="AE60" s="39">
        <v>40.7938232060676</v>
      </c>
      <c r="AF60" s="39">
        <v>64.5862428873805</v>
      </c>
      <c r="AG60" s="39">
        <v>7.92557528262168</v>
      </c>
      <c r="AH60" s="39">
        <v>10.0761398488474</v>
      </c>
      <c r="AI60" s="39">
        <v>61.8694505825548</v>
      </c>
      <c r="AJ60" s="39">
        <v>38.8544815906247</v>
      </c>
      <c r="AK60" s="39">
        <v>4.46113820870045</v>
      </c>
      <c r="AL60" s="39">
        <v>0</v>
      </c>
      <c r="AM60" s="39"/>
      <c r="AN60" s="39">
        <v>16.1706639669383</v>
      </c>
      <c r="AO60" s="39">
        <v>46.5534354035707</v>
      </c>
      <c r="AP60" s="39"/>
      <c r="AQ60" s="39"/>
      <c r="AR60" s="39">
        <v>84.5034879319358</v>
      </c>
      <c r="AS60" s="39"/>
      <c r="AT60" s="39">
        <v>13.9381796050644</v>
      </c>
      <c r="AU60" s="39">
        <v>43.5185985805393</v>
      </c>
      <c r="AV60" s="39">
        <v>51.7294913291716</v>
      </c>
      <c r="AW60" s="39">
        <v>42.7907850799632</v>
      </c>
      <c r="AX60" s="39">
        <v>26.7133306103145</v>
      </c>
      <c r="AY60" s="39">
        <v>37.1385893128116</v>
      </c>
      <c r="AZ60" s="39">
        <v>33.238603352064</v>
      </c>
    </row>
  </sheetData>
  <sheetProtection/>
  <mergeCells count="64">
    <mergeCell ref="C23:E23"/>
    <mergeCell ref="B24:B26"/>
    <mergeCell ref="C24:E24"/>
    <mergeCell ref="C25:E25"/>
    <mergeCell ref="C26:E26"/>
    <mergeCell ref="A27:A34"/>
    <mergeCell ref="B27:E27"/>
    <mergeCell ref="B28:E28"/>
    <mergeCell ref="B29:D30"/>
    <mergeCell ref="B31:E31"/>
    <mergeCell ref="A6:E6"/>
    <mergeCell ref="C50:D54"/>
    <mergeCell ref="A1:E3"/>
    <mergeCell ref="AX1:AX2"/>
    <mergeCell ref="B18:E18"/>
    <mergeCell ref="B19:E19"/>
    <mergeCell ref="A20:E20"/>
    <mergeCell ref="B21:B23"/>
    <mergeCell ref="C21:E21"/>
    <mergeCell ref="C22:E22"/>
    <mergeCell ref="B10:E10"/>
    <mergeCell ref="B11:E11"/>
    <mergeCell ref="B12:E12"/>
    <mergeCell ref="B13:E13"/>
    <mergeCell ref="B14:E14"/>
    <mergeCell ref="B15:E15"/>
    <mergeCell ref="A35:E35"/>
    <mergeCell ref="AY1:AY2"/>
    <mergeCell ref="A4:E4"/>
    <mergeCell ref="A5:E5"/>
    <mergeCell ref="B16:E16"/>
    <mergeCell ref="B17:E17"/>
    <mergeCell ref="A7:A19"/>
    <mergeCell ref="B7:E7"/>
    <mergeCell ref="B8:E8"/>
    <mergeCell ref="B9:E9"/>
    <mergeCell ref="C32:E32"/>
    <mergeCell ref="C33:E33"/>
    <mergeCell ref="B34:E34"/>
    <mergeCell ref="A41:E41"/>
    <mergeCell ref="A38:A40"/>
    <mergeCell ref="B38:E38"/>
    <mergeCell ref="B39:E39"/>
    <mergeCell ref="B40:E40"/>
    <mergeCell ref="B36:C37"/>
    <mergeCell ref="D36:E36"/>
    <mergeCell ref="D37:E37"/>
    <mergeCell ref="B55:E55"/>
    <mergeCell ref="B56:E56"/>
    <mergeCell ref="B59:E59"/>
    <mergeCell ref="B57:E57"/>
    <mergeCell ref="B58:E58"/>
    <mergeCell ref="C49:D49"/>
    <mergeCell ref="A42:E42"/>
    <mergeCell ref="B60:E60"/>
    <mergeCell ref="A43:A60"/>
    <mergeCell ref="B43:C47"/>
    <mergeCell ref="D43:E43"/>
    <mergeCell ref="D44:E44"/>
    <mergeCell ref="D45:E45"/>
    <mergeCell ref="D46:E46"/>
    <mergeCell ref="D47:E47"/>
    <mergeCell ref="B48:E48"/>
    <mergeCell ref="B49:B54"/>
  </mergeCells>
  <conditionalFormatting sqref="F59:AZ59 F60:AY60 F4:AY42 F48:AY58 G57:AZ60">
    <cfRule type="cellIs" priority="2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67" useFirstPageNumber="1" horizontalDpi="600" verticalDpi="600" orientation="portrait" paperSize="9" r:id="rId1"/>
  <headerFooter>
    <oddHeader>&amp;L&amp;"ＭＳ ゴシック,標準"Ⅳ　平成24年度地方公営企業事業別決算状況
　２　法非適用事業
　　（１）下水道事業（公共）&amp;R&amp;"ＭＳ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79"/>
  <sheetViews>
    <sheetView showZeros="0" zoomScale="120" zoomScaleNormal="120" zoomScalePageLayoutView="0" workbookViewId="0" topLeftCell="A1">
      <pane xSplit="5" ySplit="3" topLeftCell="F4" activePane="bottomRight" state="frozen"/>
      <selection pane="topLeft" activeCell="A1" sqref="A1"/>
      <selection pane="topRight" activeCell="K1" sqref="K1"/>
      <selection pane="bottomLeft" activeCell="A3" sqref="A3"/>
      <selection pane="bottomRight" activeCell="F4" sqref="F4"/>
    </sheetView>
  </sheetViews>
  <sheetFormatPr defaultColWidth="9.59765625" defaultRowHeight="9.75" customHeight="1"/>
  <cols>
    <col min="1" max="4" width="1.59765625" style="6" customWidth="1"/>
    <col min="5" max="5" width="15.59765625" style="6" customWidth="1"/>
    <col min="6" max="50" width="9.59765625" style="23" customWidth="1"/>
    <col min="51" max="51" width="9.8984375" style="23" customWidth="1"/>
    <col min="52" max="52" width="9.59765625" style="23" customWidth="1"/>
    <col min="53" max="16384" width="9.59765625" style="6" customWidth="1"/>
  </cols>
  <sheetData>
    <row r="1" spans="1:52" ht="9.75" customHeight="1">
      <c r="A1" s="89" t="s">
        <v>282</v>
      </c>
      <c r="B1" s="90"/>
      <c r="C1" s="90"/>
      <c r="D1" s="90"/>
      <c r="E1" s="91"/>
      <c r="F1" s="22" t="s">
        <v>46</v>
      </c>
      <c r="G1" s="22" t="s">
        <v>50</v>
      </c>
      <c r="H1" s="22" t="s">
        <v>53</v>
      </c>
      <c r="I1" s="22" t="s">
        <v>57</v>
      </c>
      <c r="J1" s="22" t="s">
        <v>61</v>
      </c>
      <c r="K1" s="22" t="s">
        <v>65</v>
      </c>
      <c r="L1" s="22" t="s">
        <v>69</v>
      </c>
      <c r="M1" s="22" t="s">
        <v>73</v>
      </c>
      <c r="N1" s="22" t="s">
        <v>76</v>
      </c>
      <c r="O1" s="22" t="s">
        <v>79</v>
      </c>
      <c r="P1" s="22" t="s">
        <v>82</v>
      </c>
      <c r="Q1" s="22" t="s">
        <v>86</v>
      </c>
      <c r="R1" s="22" t="s">
        <v>89</v>
      </c>
      <c r="S1" s="22" t="s">
        <v>92</v>
      </c>
      <c r="T1" s="22" t="s">
        <v>93</v>
      </c>
      <c r="U1" s="22" t="s">
        <v>97</v>
      </c>
      <c r="V1" s="22" t="s">
        <v>100</v>
      </c>
      <c r="W1" s="22" t="s">
        <v>103</v>
      </c>
      <c r="X1" s="22" t="s">
        <v>105</v>
      </c>
      <c r="Y1" s="22" t="s">
        <v>107</v>
      </c>
      <c r="Z1" s="22" t="s">
        <v>109</v>
      </c>
      <c r="AA1" s="22" t="s">
        <v>113</v>
      </c>
      <c r="AB1" s="22" t="s">
        <v>116</v>
      </c>
      <c r="AC1" s="22" t="s">
        <v>119</v>
      </c>
      <c r="AD1" s="22" t="s">
        <v>121</v>
      </c>
      <c r="AE1" s="22" t="s">
        <v>124</v>
      </c>
      <c r="AF1" s="22" t="s">
        <v>126</v>
      </c>
      <c r="AG1" s="22" t="s">
        <v>129</v>
      </c>
      <c r="AH1" s="22" t="s">
        <v>132</v>
      </c>
      <c r="AI1" s="22" t="s">
        <v>283</v>
      </c>
      <c r="AJ1" s="22" t="s">
        <v>135</v>
      </c>
      <c r="AK1" s="22" t="s">
        <v>138</v>
      </c>
      <c r="AL1" s="22" t="s">
        <v>142</v>
      </c>
      <c r="AM1" s="22" t="s">
        <v>145</v>
      </c>
      <c r="AN1" s="22" t="s">
        <v>149</v>
      </c>
      <c r="AO1" s="22" t="s">
        <v>152</v>
      </c>
      <c r="AP1" s="22" t="s">
        <v>155</v>
      </c>
      <c r="AQ1" s="22" t="s">
        <v>157</v>
      </c>
      <c r="AR1" s="22" t="s">
        <v>161</v>
      </c>
      <c r="AS1" s="22" t="s">
        <v>165</v>
      </c>
      <c r="AT1" s="22" t="s">
        <v>168</v>
      </c>
      <c r="AU1" s="22" t="s">
        <v>170</v>
      </c>
      <c r="AV1" s="22" t="s">
        <v>175</v>
      </c>
      <c r="AW1" s="22" t="s">
        <v>177</v>
      </c>
      <c r="AX1" s="77" t="s">
        <v>275</v>
      </c>
      <c r="AY1" s="77" t="s">
        <v>179</v>
      </c>
      <c r="AZ1" s="31" t="s">
        <v>271</v>
      </c>
    </row>
    <row r="2" spans="1:52" ht="9.75" customHeight="1">
      <c r="A2" s="92"/>
      <c r="B2" s="93"/>
      <c r="C2" s="93"/>
      <c r="D2" s="93"/>
      <c r="E2" s="9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98"/>
      <c r="AY2" s="98"/>
      <c r="AZ2" s="32"/>
    </row>
    <row r="3" spans="1:52" ht="9.75" customHeight="1">
      <c r="A3" s="95"/>
      <c r="B3" s="96"/>
      <c r="C3" s="96"/>
      <c r="D3" s="96"/>
      <c r="E3" s="97"/>
      <c r="F3" s="24" t="s">
        <v>42</v>
      </c>
      <c r="G3" s="24" t="s">
        <v>42</v>
      </c>
      <c r="H3" s="24" t="s">
        <v>42</v>
      </c>
      <c r="I3" s="24" t="s">
        <v>42</v>
      </c>
      <c r="J3" s="24" t="s">
        <v>42</v>
      </c>
      <c r="K3" s="24" t="s">
        <v>42</v>
      </c>
      <c r="L3" s="24" t="s">
        <v>42</v>
      </c>
      <c r="M3" s="24" t="s">
        <v>42</v>
      </c>
      <c r="N3" s="24" t="s">
        <v>42</v>
      </c>
      <c r="O3" s="24" t="s">
        <v>42</v>
      </c>
      <c r="P3" s="24" t="s">
        <v>42</v>
      </c>
      <c r="Q3" s="24" t="s">
        <v>42</v>
      </c>
      <c r="R3" s="24" t="s">
        <v>42</v>
      </c>
      <c r="S3" s="24" t="s">
        <v>42</v>
      </c>
      <c r="T3" s="24" t="s">
        <v>42</v>
      </c>
      <c r="U3" s="24" t="s">
        <v>42</v>
      </c>
      <c r="V3" s="24" t="s">
        <v>42</v>
      </c>
      <c r="W3" s="24" t="s">
        <v>42</v>
      </c>
      <c r="X3" s="24" t="s">
        <v>42</v>
      </c>
      <c r="Y3" s="24" t="s">
        <v>42</v>
      </c>
      <c r="Z3" s="24" t="s">
        <v>42</v>
      </c>
      <c r="AA3" s="24" t="s">
        <v>42</v>
      </c>
      <c r="AB3" s="24" t="s">
        <v>42</v>
      </c>
      <c r="AC3" s="24" t="s">
        <v>42</v>
      </c>
      <c r="AD3" s="24" t="s">
        <v>42</v>
      </c>
      <c r="AE3" s="24" t="s">
        <v>42</v>
      </c>
      <c r="AF3" s="24" t="s">
        <v>42</v>
      </c>
      <c r="AG3" s="24" t="s">
        <v>42</v>
      </c>
      <c r="AH3" s="24" t="s">
        <v>42</v>
      </c>
      <c r="AI3" s="24" t="s">
        <v>42</v>
      </c>
      <c r="AJ3" s="24" t="s">
        <v>42</v>
      </c>
      <c r="AK3" s="24" t="s">
        <v>42</v>
      </c>
      <c r="AL3" s="24" t="s">
        <v>42</v>
      </c>
      <c r="AM3" s="24" t="s">
        <v>42</v>
      </c>
      <c r="AN3" s="24" t="s">
        <v>42</v>
      </c>
      <c r="AO3" s="24" t="s">
        <v>42</v>
      </c>
      <c r="AP3" s="24" t="s">
        <v>42</v>
      </c>
      <c r="AQ3" s="24" t="s">
        <v>42</v>
      </c>
      <c r="AR3" s="24" t="s">
        <v>42</v>
      </c>
      <c r="AS3" s="24" t="s">
        <v>42</v>
      </c>
      <c r="AT3" s="24" t="s">
        <v>42</v>
      </c>
      <c r="AU3" s="24" t="s">
        <v>42</v>
      </c>
      <c r="AV3" s="24" t="s">
        <v>42</v>
      </c>
      <c r="AW3" s="24" t="s">
        <v>42</v>
      </c>
      <c r="AX3" s="24" t="s">
        <v>42</v>
      </c>
      <c r="AY3" s="24" t="s">
        <v>42</v>
      </c>
      <c r="AZ3" s="33" t="s">
        <v>42</v>
      </c>
    </row>
    <row r="4" spans="1:52" ht="9.75" customHeight="1">
      <c r="A4" s="130" t="s">
        <v>180</v>
      </c>
      <c r="B4" s="132" t="s">
        <v>181</v>
      </c>
      <c r="C4" s="132"/>
      <c r="D4" s="132"/>
      <c r="E4" s="133"/>
      <c r="F4" s="25">
        <v>2572495</v>
      </c>
      <c r="G4" s="25">
        <v>6225535</v>
      </c>
      <c r="H4" s="25">
        <v>1492243</v>
      </c>
      <c r="I4" s="25">
        <v>631397</v>
      </c>
      <c r="J4" s="25">
        <v>2903084</v>
      </c>
      <c r="K4" s="25">
        <v>1153186</v>
      </c>
      <c r="L4" s="25">
        <v>1261576</v>
      </c>
      <c r="M4" s="25">
        <v>1181899</v>
      </c>
      <c r="N4" s="25">
        <v>2161837</v>
      </c>
      <c r="O4" s="25">
        <v>809259</v>
      </c>
      <c r="P4" s="25">
        <v>2090262</v>
      </c>
      <c r="Q4" s="25">
        <v>3857681</v>
      </c>
      <c r="R4" s="25">
        <v>4252952</v>
      </c>
      <c r="S4" s="25">
        <v>1469699</v>
      </c>
      <c r="T4" s="25">
        <v>2325510</v>
      </c>
      <c r="U4" s="25">
        <v>1678040</v>
      </c>
      <c r="V4" s="25">
        <v>1049175</v>
      </c>
      <c r="W4" s="25">
        <v>1395325</v>
      </c>
      <c r="X4" s="25">
        <v>837098</v>
      </c>
      <c r="Y4" s="25">
        <v>1968264</v>
      </c>
      <c r="Z4" s="25">
        <v>854048</v>
      </c>
      <c r="AA4" s="25">
        <v>2744893</v>
      </c>
      <c r="AB4" s="25">
        <v>597769</v>
      </c>
      <c r="AC4" s="25">
        <v>1191750</v>
      </c>
      <c r="AD4" s="25">
        <v>1533756</v>
      </c>
      <c r="AE4" s="25">
        <v>675798</v>
      </c>
      <c r="AF4" s="25">
        <v>359979</v>
      </c>
      <c r="AG4" s="25">
        <v>815710</v>
      </c>
      <c r="AH4" s="25">
        <v>1105941</v>
      </c>
      <c r="AI4" s="25">
        <v>498324</v>
      </c>
      <c r="AJ4" s="25">
        <v>447365</v>
      </c>
      <c r="AK4" s="25">
        <v>529986</v>
      </c>
      <c r="AL4" s="25">
        <v>215997</v>
      </c>
      <c r="AM4" s="25">
        <v>307042</v>
      </c>
      <c r="AN4" s="25">
        <v>330595</v>
      </c>
      <c r="AO4" s="25">
        <v>275680</v>
      </c>
      <c r="AP4" s="25">
        <v>238459</v>
      </c>
      <c r="AQ4" s="25">
        <v>0</v>
      </c>
      <c r="AR4" s="25">
        <v>28345</v>
      </c>
      <c r="AS4" s="25">
        <v>78999</v>
      </c>
      <c r="AT4" s="25">
        <v>299845</v>
      </c>
      <c r="AU4" s="25">
        <v>590276</v>
      </c>
      <c r="AV4" s="25">
        <v>414775</v>
      </c>
      <c r="AW4" s="25">
        <v>375004</v>
      </c>
      <c r="AX4" s="25">
        <v>2704602</v>
      </c>
      <c r="AY4" s="25">
        <v>916444</v>
      </c>
      <c r="AZ4" s="34">
        <f>SUM($F$4:$AY$4)</f>
        <v>59447899</v>
      </c>
    </row>
    <row r="5" spans="1:52" ht="9.75" customHeight="1">
      <c r="A5" s="131"/>
      <c r="B5" s="7"/>
      <c r="C5" s="122" t="s">
        <v>182</v>
      </c>
      <c r="D5" s="120"/>
      <c r="E5" s="76"/>
      <c r="F5" s="25">
        <v>1505566</v>
      </c>
      <c r="G5" s="25">
        <v>5974398</v>
      </c>
      <c r="H5" s="25">
        <v>1028780</v>
      </c>
      <c r="I5" s="25">
        <v>507966</v>
      </c>
      <c r="J5" s="25">
        <v>2502644</v>
      </c>
      <c r="K5" s="25">
        <v>920517</v>
      </c>
      <c r="L5" s="25">
        <v>714214</v>
      </c>
      <c r="M5" s="25">
        <v>1102340</v>
      </c>
      <c r="N5" s="25">
        <v>1847548</v>
      </c>
      <c r="O5" s="25">
        <v>210597</v>
      </c>
      <c r="P5" s="25">
        <v>2002052</v>
      </c>
      <c r="Q5" s="25">
        <v>2603362</v>
      </c>
      <c r="R5" s="25">
        <v>3994810</v>
      </c>
      <c r="S5" s="25">
        <v>1356314</v>
      </c>
      <c r="T5" s="25">
        <v>1900619</v>
      </c>
      <c r="U5" s="25">
        <v>1444384</v>
      </c>
      <c r="V5" s="25">
        <v>1028303</v>
      </c>
      <c r="W5" s="25">
        <v>1196879</v>
      </c>
      <c r="X5" s="25">
        <v>808952</v>
      </c>
      <c r="Y5" s="25">
        <v>1912795</v>
      </c>
      <c r="Z5" s="25">
        <v>676964</v>
      </c>
      <c r="AA5" s="25">
        <v>1669835</v>
      </c>
      <c r="AB5" s="25">
        <v>561489</v>
      </c>
      <c r="AC5" s="25">
        <v>1147266</v>
      </c>
      <c r="AD5" s="25">
        <v>878697</v>
      </c>
      <c r="AE5" s="25">
        <v>500115</v>
      </c>
      <c r="AF5" s="25">
        <v>178997</v>
      </c>
      <c r="AG5" s="25">
        <v>731749</v>
      </c>
      <c r="AH5" s="25">
        <v>1084557</v>
      </c>
      <c r="AI5" s="25">
        <v>353711</v>
      </c>
      <c r="AJ5" s="25">
        <v>331679</v>
      </c>
      <c r="AK5" s="25">
        <v>440266</v>
      </c>
      <c r="AL5" s="25">
        <v>165882</v>
      </c>
      <c r="AM5" s="25">
        <v>210473</v>
      </c>
      <c r="AN5" s="25">
        <v>179071</v>
      </c>
      <c r="AO5" s="25">
        <v>183923</v>
      </c>
      <c r="AP5" s="25">
        <v>208558</v>
      </c>
      <c r="AQ5" s="25">
        <v>0</v>
      </c>
      <c r="AR5" s="25">
        <v>11796</v>
      </c>
      <c r="AS5" s="25">
        <v>58601</v>
      </c>
      <c r="AT5" s="25">
        <v>88824</v>
      </c>
      <c r="AU5" s="25">
        <v>233945</v>
      </c>
      <c r="AV5" s="25">
        <v>276079</v>
      </c>
      <c r="AW5" s="25">
        <v>197852</v>
      </c>
      <c r="AX5" s="25">
        <v>1616292</v>
      </c>
      <c r="AY5" s="25">
        <v>466631</v>
      </c>
      <c r="AZ5" s="35">
        <f>SUM($F$5:$AY$5)</f>
        <v>47016292</v>
      </c>
    </row>
    <row r="6" spans="1:52" ht="9.75" customHeight="1">
      <c r="A6" s="131"/>
      <c r="B6" s="8"/>
      <c r="C6" s="9"/>
      <c r="D6" s="85" t="s">
        <v>183</v>
      </c>
      <c r="E6" s="60"/>
      <c r="F6" s="25">
        <v>1301235</v>
      </c>
      <c r="G6" s="25">
        <v>4242092</v>
      </c>
      <c r="H6" s="25">
        <v>518797</v>
      </c>
      <c r="I6" s="25">
        <v>377871</v>
      </c>
      <c r="J6" s="25">
        <v>1964548</v>
      </c>
      <c r="K6" s="25">
        <v>742525</v>
      </c>
      <c r="L6" s="25">
        <v>607708</v>
      </c>
      <c r="M6" s="25">
        <v>869573</v>
      </c>
      <c r="N6" s="25">
        <v>1766657</v>
      </c>
      <c r="O6" s="25">
        <v>208929</v>
      </c>
      <c r="P6" s="25">
        <v>1844736</v>
      </c>
      <c r="Q6" s="25">
        <v>2333253</v>
      </c>
      <c r="R6" s="25">
        <v>2989889</v>
      </c>
      <c r="S6" s="25">
        <v>617101</v>
      </c>
      <c r="T6" s="25">
        <v>1013911</v>
      </c>
      <c r="U6" s="25">
        <v>1432958</v>
      </c>
      <c r="V6" s="25">
        <v>846713</v>
      </c>
      <c r="W6" s="25">
        <v>849002</v>
      </c>
      <c r="X6" s="25">
        <v>631231</v>
      </c>
      <c r="Y6" s="25">
        <v>1522281</v>
      </c>
      <c r="Z6" s="25">
        <v>603892</v>
      </c>
      <c r="AA6" s="25">
        <v>1308987</v>
      </c>
      <c r="AB6" s="25">
        <v>542786</v>
      </c>
      <c r="AC6" s="25">
        <v>1010702</v>
      </c>
      <c r="AD6" s="25">
        <v>830412</v>
      </c>
      <c r="AE6" s="25">
        <v>461202</v>
      </c>
      <c r="AF6" s="25">
        <v>178645</v>
      </c>
      <c r="AG6" s="25">
        <v>541526</v>
      </c>
      <c r="AH6" s="25">
        <v>1022934</v>
      </c>
      <c r="AI6" s="25">
        <v>260954</v>
      </c>
      <c r="AJ6" s="25">
        <v>331679</v>
      </c>
      <c r="AK6" s="25">
        <v>440266</v>
      </c>
      <c r="AL6" s="25">
        <v>165728</v>
      </c>
      <c r="AM6" s="25">
        <v>210101</v>
      </c>
      <c r="AN6" s="25">
        <v>178721</v>
      </c>
      <c r="AO6" s="25">
        <v>155712</v>
      </c>
      <c r="AP6" s="25">
        <v>180962</v>
      </c>
      <c r="AQ6" s="25">
        <v>0</v>
      </c>
      <c r="AR6" s="25">
        <v>11796</v>
      </c>
      <c r="AS6" s="25">
        <v>58455</v>
      </c>
      <c r="AT6" s="25">
        <v>88754</v>
      </c>
      <c r="AU6" s="25">
        <v>227822</v>
      </c>
      <c r="AV6" s="25">
        <v>261742</v>
      </c>
      <c r="AW6" s="25">
        <v>177996</v>
      </c>
      <c r="AX6" s="25">
        <v>1510926</v>
      </c>
      <c r="AY6" s="25">
        <v>466484</v>
      </c>
      <c r="AZ6" s="35">
        <f>SUM($F$6:$AY$6)</f>
        <v>37910194</v>
      </c>
    </row>
    <row r="7" spans="1:52" ht="9.75" customHeight="1">
      <c r="A7" s="131"/>
      <c r="B7" s="8"/>
      <c r="C7" s="9"/>
      <c r="D7" s="85" t="s">
        <v>184</v>
      </c>
      <c r="E7" s="60"/>
      <c r="F7" s="25">
        <v>203955</v>
      </c>
      <c r="G7" s="25">
        <v>1706111</v>
      </c>
      <c r="H7" s="25">
        <v>509640</v>
      </c>
      <c r="I7" s="25">
        <v>128852</v>
      </c>
      <c r="J7" s="25">
        <v>527200</v>
      </c>
      <c r="K7" s="25">
        <v>177992</v>
      </c>
      <c r="L7" s="25">
        <v>106289</v>
      </c>
      <c r="M7" s="25">
        <v>232553</v>
      </c>
      <c r="N7" s="25">
        <v>80891</v>
      </c>
      <c r="O7" s="25">
        <v>1261</v>
      </c>
      <c r="P7" s="25">
        <v>157316</v>
      </c>
      <c r="Q7" s="25">
        <v>269328</v>
      </c>
      <c r="R7" s="25">
        <v>1004921</v>
      </c>
      <c r="S7" s="25">
        <v>739003</v>
      </c>
      <c r="T7" s="25">
        <v>886548</v>
      </c>
      <c r="U7" s="25">
        <v>11426</v>
      </c>
      <c r="V7" s="25">
        <v>178480</v>
      </c>
      <c r="W7" s="25">
        <v>259932</v>
      </c>
      <c r="X7" s="25">
        <v>177721</v>
      </c>
      <c r="Y7" s="25">
        <v>390514</v>
      </c>
      <c r="Z7" s="25">
        <v>73072</v>
      </c>
      <c r="AA7" s="25">
        <v>360848</v>
      </c>
      <c r="AB7" s="25">
        <v>18703</v>
      </c>
      <c r="AC7" s="25">
        <v>134926</v>
      </c>
      <c r="AD7" s="25">
        <v>48120</v>
      </c>
      <c r="AE7" s="25">
        <v>38775</v>
      </c>
      <c r="AF7" s="25">
        <v>0</v>
      </c>
      <c r="AG7" s="25">
        <v>190223</v>
      </c>
      <c r="AH7" s="25">
        <v>61617</v>
      </c>
      <c r="AI7" s="25">
        <v>92565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28120</v>
      </c>
      <c r="AP7" s="25">
        <v>25699</v>
      </c>
      <c r="AQ7" s="25">
        <v>0</v>
      </c>
      <c r="AR7" s="25">
        <v>0</v>
      </c>
      <c r="AS7" s="25">
        <v>0</v>
      </c>
      <c r="AT7" s="25">
        <v>0</v>
      </c>
      <c r="AU7" s="25">
        <v>5630</v>
      </c>
      <c r="AV7" s="25">
        <v>13886</v>
      </c>
      <c r="AW7" s="25">
        <v>19673</v>
      </c>
      <c r="AX7" s="25">
        <v>105366</v>
      </c>
      <c r="AY7" s="25">
        <v>0</v>
      </c>
      <c r="AZ7" s="35">
        <f>SUM($F$7:$AY$7)</f>
        <v>8967156</v>
      </c>
    </row>
    <row r="8" spans="1:52" ht="9.75" customHeight="1">
      <c r="A8" s="131"/>
      <c r="B8" s="8"/>
      <c r="C8" s="9"/>
      <c r="D8" s="85" t="s">
        <v>185</v>
      </c>
      <c r="E8" s="60"/>
      <c r="F8" s="25">
        <v>0</v>
      </c>
      <c r="G8" s="25">
        <v>0</v>
      </c>
      <c r="H8" s="25">
        <v>0</v>
      </c>
      <c r="I8" s="25">
        <v>680</v>
      </c>
      <c r="J8" s="25">
        <v>6272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  <c r="AY8" s="25">
        <v>0</v>
      </c>
      <c r="AZ8" s="35">
        <f>SUM($F$8:$AY$8)</f>
        <v>6952</v>
      </c>
    </row>
    <row r="9" spans="1:52" ht="9.75" customHeight="1">
      <c r="A9" s="131"/>
      <c r="B9" s="8"/>
      <c r="C9" s="10"/>
      <c r="D9" s="85" t="s">
        <v>18</v>
      </c>
      <c r="E9" s="60"/>
      <c r="F9" s="25">
        <v>376</v>
      </c>
      <c r="G9" s="25">
        <v>26195</v>
      </c>
      <c r="H9" s="25">
        <v>343</v>
      </c>
      <c r="I9" s="25">
        <v>563</v>
      </c>
      <c r="J9" s="25">
        <v>4624</v>
      </c>
      <c r="K9" s="25">
        <v>0</v>
      </c>
      <c r="L9" s="25">
        <v>217</v>
      </c>
      <c r="M9" s="25">
        <v>214</v>
      </c>
      <c r="N9" s="25">
        <v>0</v>
      </c>
      <c r="O9" s="25">
        <v>407</v>
      </c>
      <c r="P9" s="25">
        <v>0</v>
      </c>
      <c r="Q9" s="25">
        <v>781</v>
      </c>
      <c r="R9" s="25">
        <v>0</v>
      </c>
      <c r="S9" s="25">
        <v>210</v>
      </c>
      <c r="T9" s="25">
        <v>160</v>
      </c>
      <c r="U9" s="25">
        <v>0</v>
      </c>
      <c r="V9" s="25">
        <v>3110</v>
      </c>
      <c r="W9" s="25">
        <v>87945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1638</v>
      </c>
      <c r="AD9" s="25">
        <v>165</v>
      </c>
      <c r="AE9" s="25">
        <v>138</v>
      </c>
      <c r="AF9" s="25">
        <v>352</v>
      </c>
      <c r="AG9" s="25">
        <v>0</v>
      </c>
      <c r="AH9" s="25">
        <v>6</v>
      </c>
      <c r="AI9" s="25">
        <v>192</v>
      </c>
      <c r="AJ9" s="25">
        <v>0</v>
      </c>
      <c r="AK9" s="25">
        <v>0</v>
      </c>
      <c r="AL9" s="25">
        <v>154</v>
      </c>
      <c r="AM9" s="25">
        <v>372</v>
      </c>
      <c r="AN9" s="25">
        <v>350</v>
      </c>
      <c r="AO9" s="25">
        <v>91</v>
      </c>
      <c r="AP9" s="25">
        <v>1897</v>
      </c>
      <c r="AQ9" s="25">
        <v>0</v>
      </c>
      <c r="AR9" s="25">
        <v>0</v>
      </c>
      <c r="AS9" s="25">
        <v>146</v>
      </c>
      <c r="AT9" s="25">
        <v>70</v>
      </c>
      <c r="AU9" s="25">
        <v>493</v>
      </c>
      <c r="AV9" s="25">
        <v>451</v>
      </c>
      <c r="AW9" s="25">
        <v>183</v>
      </c>
      <c r="AX9" s="25">
        <v>0</v>
      </c>
      <c r="AY9" s="25">
        <v>147</v>
      </c>
      <c r="AZ9" s="35">
        <f>SUM($F$9:$AY$9)</f>
        <v>131990</v>
      </c>
    </row>
    <row r="10" spans="1:52" ht="9.75" customHeight="1">
      <c r="A10" s="131"/>
      <c r="B10" s="11"/>
      <c r="C10" s="102" t="s">
        <v>186</v>
      </c>
      <c r="D10" s="75"/>
      <c r="E10" s="76"/>
      <c r="F10" s="25">
        <v>1066929</v>
      </c>
      <c r="G10" s="25">
        <v>251137</v>
      </c>
      <c r="H10" s="25">
        <v>463463</v>
      </c>
      <c r="I10" s="25">
        <v>123431</v>
      </c>
      <c r="J10" s="25">
        <v>400440</v>
      </c>
      <c r="K10" s="25">
        <v>232669</v>
      </c>
      <c r="L10" s="25">
        <v>547362</v>
      </c>
      <c r="M10" s="25">
        <v>79559</v>
      </c>
      <c r="N10" s="25">
        <v>314289</v>
      </c>
      <c r="O10" s="25">
        <v>598662</v>
      </c>
      <c r="P10" s="25">
        <v>88210</v>
      </c>
      <c r="Q10" s="25">
        <v>1254319</v>
      </c>
      <c r="R10" s="25">
        <v>258142</v>
      </c>
      <c r="S10" s="25">
        <v>113385</v>
      </c>
      <c r="T10" s="25">
        <v>424891</v>
      </c>
      <c r="U10" s="25">
        <v>233656</v>
      </c>
      <c r="V10" s="25">
        <v>20872</v>
      </c>
      <c r="W10" s="25">
        <v>198446</v>
      </c>
      <c r="X10" s="25">
        <v>28146</v>
      </c>
      <c r="Y10" s="25">
        <v>55469</v>
      </c>
      <c r="Z10" s="25">
        <v>177084</v>
      </c>
      <c r="AA10" s="25">
        <v>1075058</v>
      </c>
      <c r="AB10" s="25">
        <v>36280</v>
      </c>
      <c r="AC10" s="25">
        <v>44484</v>
      </c>
      <c r="AD10" s="25">
        <v>655059</v>
      </c>
      <c r="AE10" s="25">
        <v>175683</v>
      </c>
      <c r="AF10" s="25">
        <v>180982</v>
      </c>
      <c r="AG10" s="25">
        <v>83961</v>
      </c>
      <c r="AH10" s="25">
        <v>21384</v>
      </c>
      <c r="AI10" s="25">
        <v>144613</v>
      </c>
      <c r="AJ10" s="25">
        <v>115686</v>
      </c>
      <c r="AK10" s="25">
        <v>89720</v>
      </c>
      <c r="AL10" s="25">
        <v>50115</v>
      </c>
      <c r="AM10" s="25">
        <v>96569</v>
      </c>
      <c r="AN10" s="25">
        <v>151524</v>
      </c>
      <c r="AO10" s="25">
        <v>91757</v>
      </c>
      <c r="AP10" s="25">
        <v>29901</v>
      </c>
      <c r="AQ10" s="25">
        <v>0</v>
      </c>
      <c r="AR10" s="25">
        <v>16549</v>
      </c>
      <c r="AS10" s="25">
        <v>20398</v>
      </c>
      <c r="AT10" s="25">
        <v>211021</v>
      </c>
      <c r="AU10" s="25">
        <v>356331</v>
      </c>
      <c r="AV10" s="25">
        <v>138696</v>
      </c>
      <c r="AW10" s="25">
        <v>177152</v>
      </c>
      <c r="AX10" s="25">
        <v>1088310</v>
      </c>
      <c r="AY10" s="25">
        <v>449813</v>
      </c>
      <c r="AZ10" s="35">
        <f>SUM($F$10:$AY$10)</f>
        <v>12431607</v>
      </c>
    </row>
    <row r="11" spans="1:52" ht="9.75" customHeight="1">
      <c r="A11" s="131"/>
      <c r="B11" s="11"/>
      <c r="C11" s="12"/>
      <c r="D11" s="59" t="s">
        <v>17</v>
      </c>
      <c r="E11" s="60"/>
      <c r="F11" s="25">
        <v>950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8000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2500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35">
        <f>SUM($F$11:$AY$11)</f>
        <v>11450</v>
      </c>
    </row>
    <row r="12" spans="1:52" ht="9.75" customHeight="1">
      <c r="A12" s="131"/>
      <c r="B12" s="11"/>
      <c r="C12" s="12"/>
      <c r="D12" s="59" t="s">
        <v>187</v>
      </c>
      <c r="E12" s="60"/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35">
        <f>SUM($F$12:$AY$12)</f>
        <v>0</v>
      </c>
    </row>
    <row r="13" spans="1:52" ht="9.75" customHeight="1">
      <c r="A13" s="131"/>
      <c r="B13" s="11"/>
      <c r="C13" s="12"/>
      <c r="D13" s="59" t="s">
        <v>188</v>
      </c>
      <c r="E13" s="60"/>
      <c r="F13" s="25">
        <v>1062878</v>
      </c>
      <c r="G13" s="25">
        <v>231657</v>
      </c>
      <c r="H13" s="25">
        <v>460642</v>
      </c>
      <c r="I13" s="25">
        <v>89905</v>
      </c>
      <c r="J13" s="25">
        <v>396480</v>
      </c>
      <c r="K13" s="25">
        <v>223482</v>
      </c>
      <c r="L13" s="25">
        <v>546601</v>
      </c>
      <c r="M13" s="25">
        <v>42312</v>
      </c>
      <c r="N13" s="25">
        <v>310830</v>
      </c>
      <c r="O13" s="25">
        <v>598559</v>
      </c>
      <c r="P13" s="25">
        <v>79788</v>
      </c>
      <c r="Q13" s="25">
        <v>1254201</v>
      </c>
      <c r="R13" s="25">
        <v>252970</v>
      </c>
      <c r="S13" s="25">
        <v>106840</v>
      </c>
      <c r="T13" s="25">
        <v>82118</v>
      </c>
      <c r="U13" s="25">
        <v>215951</v>
      </c>
      <c r="V13" s="25">
        <v>20784</v>
      </c>
      <c r="W13" s="25">
        <v>187063</v>
      </c>
      <c r="X13" s="25">
        <v>23424</v>
      </c>
      <c r="Y13" s="25">
        <v>54427</v>
      </c>
      <c r="Z13" s="25">
        <v>172725</v>
      </c>
      <c r="AA13" s="25">
        <v>1069398</v>
      </c>
      <c r="AB13" s="25">
        <v>35299</v>
      </c>
      <c r="AC13" s="25">
        <v>43573</v>
      </c>
      <c r="AD13" s="25">
        <v>649039</v>
      </c>
      <c r="AE13" s="25">
        <v>175033</v>
      </c>
      <c r="AF13" s="25">
        <v>180939</v>
      </c>
      <c r="AG13" s="25">
        <v>83497</v>
      </c>
      <c r="AH13" s="25">
        <v>21384</v>
      </c>
      <c r="AI13" s="25">
        <v>144380</v>
      </c>
      <c r="AJ13" s="25">
        <v>97937</v>
      </c>
      <c r="AK13" s="25">
        <v>89120</v>
      </c>
      <c r="AL13" s="25">
        <v>50115</v>
      </c>
      <c r="AM13" s="25">
        <v>94069</v>
      </c>
      <c r="AN13" s="25">
        <v>150010</v>
      </c>
      <c r="AO13" s="25">
        <v>90766</v>
      </c>
      <c r="AP13" s="25">
        <v>29835</v>
      </c>
      <c r="AQ13" s="25">
        <v>0</v>
      </c>
      <c r="AR13" s="25">
        <v>14818</v>
      </c>
      <c r="AS13" s="25">
        <v>18465</v>
      </c>
      <c r="AT13" s="25">
        <v>210810</v>
      </c>
      <c r="AU13" s="25">
        <v>356215</v>
      </c>
      <c r="AV13" s="25">
        <v>138695</v>
      </c>
      <c r="AW13" s="25">
        <v>177134</v>
      </c>
      <c r="AX13" s="25">
        <v>860672</v>
      </c>
      <c r="AY13" s="25">
        <v>443740</v>
      </c>
      <c r="AZ13" s="35">
        <f>SUM($F$13:$AY$13)</f>
        <v>11638580</v>
      </c>
    </row>
    <row r="14" spans="1:52" ht="9.75" customHeight="1">
      <c r="A14" s="131"/>
      <c r="B14" s="11"/>
      <c r="C14" s="12"/>
      <c r="D14" s="102" t="s">
        <v>18</v>
      </c>
      <c r="E14" s="76"/>
      <c r="F14" s="25">
        <v>3101</v>
      </c>
      <c r="G14" s="25">
        <v>19480</v>
      </c>
      <c r="H14" s="25">
        <v>2821</v>
      </c>
      <c r="I14" s="25">
        <v>33526</v>
      </c>
      <c r="J14" s="25">
        <v>3960</v>
      </c>
      <c r="K14" s="25">
        <v>9187</v>
      </c>
      <c r="L14" s="25">
        <v>761</v>
      </c>
      <c r="M14" s="25">
        <v>37247</v>
      </c>
      <c r="N14" s="25">
        <v>3459</v>
      </c>
      <c r="O14" s="25">
        <v>103</v>
      </c>
      <c r="P14" s="25">
        <v>8422</v>
      </c>
      <c r="Q14" s="25">
        <v>118</v>
      </c>
      <c r="R14" s="25">
        <v>5172</v>
      </c>
      <c r="S14" s="25">
        <v>6545</v>
      </c>
      <c r="T14" s="25">
        <v>342773</v>
      </c>
      <c r="U14" s="25">
        <v>17705</v>
      </c>
      <c r="V14" s="25">
        <v>88</v>
      </c>
      <c r="W14" s="25">
        <v>3383</v>
      </c>
      <c r="X14" s="25">
        <v>4722</v>
      </c>
      <c r="Y14" s="25">
        <v>1042</v>
      </c>
      <c r="Z14" s="25">
        <v>4359</v>
      </c>
      <c r="AA14" s="25">
        <v>5660</v>
      </c>
      <c r="AB14" s="25">
        <v>981</v>
      </c>
      <c r="AC14" s="25">
        <v>911</v>
      </c>
      <c r="AD14" s="25">
        <v>6020</v>
      </c>
      <c r="AE14" s="25">
        <v>650</v>
      </c>
      <c r="AF14" s="25">
        <v>43</v>
      </c>
      <c r="AG14" s="25">
        <v>464</v>
      </c>
      <c r="AH14" s="25">
        <v>0</v>
      </c>
      <c r="AI14" s="25">
        <v>233</v>
      </c>
      <c r="AJ14" s="25">
        <v>17749</v>
      </c>
      <c r="AK14" s="25">
        <v>600</v>
      </c>
      <c r="AL14" s="25">
        <v>0</v>
      </c>
      <c r="AM14" s="25">
        <v>0</v>
      </c>
      <c r="AN14" s="25">
        <v>1514</v>
      </c>
      <c r="AO14" s="25">
        <v>991</v>
      </c>
      <c r="AP14" s="25">
        <v>66</v>
      </c>
      <c r="AQ14" s="25">
        <v>0</v>
      </c>
      <c r="AR14" s="25">
        <v>1731</v>
      </c>
      <c r="AS14" s="25">
        <v>1933</v>
      </c>
      <c r="AT14" s="25">
        <v>211</v>
      </c>
      <c r="AU14" s="25">
        <v>116</v>
      </c>
      <c r="AV14" s="25">
        <v>1</v>
      </c>
      <c r="AW14" s="25">
        <v>18</v>
      </c>
      <c r="AX14" s="25">
        <v>227638</v>
      </c>
      <c r="AY14" s="25">
        <v>6073</v>
      </c>
      <c r="AZ14" s="35">
        <f>SUM($F$14:$AY$14)</f>
        <v>781577</v>
      </c>
    </row>
    <row r="15" spans="1:52" ht="9.75" customHeight="1">
      <c r="A15" s="131"/>
      <c r="B15" s="75" t="s">
        <v>189</v>
      </c>
      <c r="C15" s="75"/>
      <c r="D15" s="75"/>
      <c r="E15" s="76"/>
      <c r="F15" s="25">
        <v>1534447</v>
      </c>
      <c r="G15" s="25">
        <v>5017179</v>
      </c>
      <c r="H15" s="25">
        <v>871979</v>
      </c>
      <c r="I15" s="25">
        <v>428403</v>
      </c>
      <c r="J15" s="25">
        <v>2440756</v>
      </c>
      <c r="K15" s="25">
        <v>796378</v>
      </c>
      <c r="L15" s="25">
        <v>591112</v>
      </c>
      <c r="M15" s="25">
        <v>848215</v>
      </c>
      <c r="N15" s="25">
        <v>1886968</v>
      </c>
      <c r="O15" s="25">
        <v>378125</v>
      </c>
      <c r="P15" s="25">
        <v>1503618</v>
      </c>
      <c r="Q15" s="25">
        <v>2609245</v>
      </c>
      <c r="R15" s="25">
        <v>2760061</v>
      </c>
      <c r="S15" s="25">
        <v>757308</v>
      </c>
      <c r="T15" s="25">
        <v>1461862</v>
      </c>
      <c r="U15" s="25">
        <v>1146622</v>
      </c>
      <c r="V15" s="25">
        <v>886789</v>
      </c>
      <c r="W15" s="25">
        <v>1013897</v>
      </c>
      <c r="X15" s="25">
        <v>593280</v>
      </c>
      <c r="Y15" s="25">
        <v>1377290</v>
      </c>
      <c r="Z15" s="25">
        <v>615926</v>
      </c>
      <c r="AA15" s="25">
        <v>2247901</v>
      </c>
      <c r="AB15" s="25">
        <v>529298</v>
      </c>
      <c r="AC15" s="25">
        <v>971905</v>
      </c>
      <c r="AD15" s="25">
        <v>1104944</v>
      </c>
      <c r="AE15" s="25">
        <v>478133</v>
      </c>
      <c r="AF15" s="25">
        <v>280985</v>
      </c>
      <c r="AG15" s="25">
        <v>567247</v>
      </c>
      <c r="AH15" s="25">
        <v>745362</v>
      </c>
      <c r="AI15" s="25">
        <v>381385</v>
      </c>
      <c r="AJ15" s="25">
        <v>331153</v>
      </c>
      <c r="AK15" s="25">
        <v>314397</v>
      </c>
      <c r="AL15" s="25">
        <v>159520</v>
      </c>
      <c r="AM15" s="25">
        <v>254849</v>
      </c>
      <c r="AN15" s="25">
        <v>242838</v>
      </c>
      <c r="AO15" s="25">
        <v>156200</v>
      </c>
      <c r="AP15" s="25">
        <v>110647</v>
      </c>
      <c r="AQ15" s="25">
        <v>0</v>
      </c>
      <c r="AR15" s="25">
        <v>18376</v>
      </c>
      <c r="AS15" s="25">
        <v>78999</v>
      </c>
      <c r="AT15" s="25">
        <v>160218</v>
      </c>
      <c r="AU15" s="25">
        <v>339778</v>
      </c>
      <c r="AV15" s="25">
        <v>266797</v>
      </c>
      <c r="AW15" s="25">
        <v>224348</v>
      </c>
      <c r="AX15" s="25">
        <v>1830348</v>
      </c>
      <c r="AY15" s="25">
        <v>549555</v>
      </c>
      <c r="AZ15" s="35">
        <f>SUM($F$15:$AY$15)</f>
        <v>41864643</v>
      </c>
    </row>
    <row r="16" spans="1:52" ht="9.75" customHeight="1">
      <c r="A16" s="131"/>
      <c r="B16" s="21"/>
      <c r="C16" s="102" t="s">
        <v>190</v>
      </c>
      <c r="D16" s="75"/>
      <c r="E16" s="76"/>
      <c r="F16" s="25">
        <v>1053382</v>
      </c>
      <c r="G16" s="25">
        <v>3670373</v>
      </c>
      <c r="H16" s="25">
        <v>552991</v>
      </c>
      <c r="I16" s="25">
        <v>291810</v>
      </c>
      <c r="J16" s="25">
        <v>1856788</v>
      </c>
      <c r="K16" s="25">
        <v>571711</v>
      </c>
      <c r="L16" s="25">
        <v>404035</v>
      </c>
      <c r="M16" s="25">
        <v>671102</v>
      </c>
      <c r="N16" s="25">
        <v>755104</v>
      </c>
      <c r="O16" s="25">
        <v>215125</v>
      </c>
      <c r="P16" s="25">
        <v>1072381</v>
      </c>
      <c r="Q16" s="25">
        <v>1194255</v>
      </c>
      <c r="R16" s="25">
        <v>1578981</v>
      </c>
      <c r="S16" s="25">
        <v>577371</v>
      </c>
      <c r="T16" s="25">
        <v>1176350</v>
      </c>
      <c r="U16" s="25">
        <v>794087</v>
      </c>
      <c r="V16" s="25">
        <v>774378</v>
      </c>
      <c r="W16" s="25">
        <v>679162</v>
      </c>
      <c r="X16" s="25">
        <v>429773</v>
      </c>
      <c r="Y16" s="25">
        <v>798745</v>
      </c>
      <c r="Z16" s="25">
        <v>416269</v>
      </c>
      <c r="AA16" s="25">
        <v>1739681</v>
      </c>
      <c r="AB16" s="25">
        <v>357175</v>
      </c>
      <c r="AC16" s="25">
        <v>490927</v>
      </c>
      <c r="AD16" s="25">
        <v>519225</v>
      </c>
      <c r="AE16" s="25">
        <v>289412</v>
      </c>
      <c r="AF16" s="25">
        <v>166893</v>
      </c>
      <c r="AG16" s="25">
        <v>381516</v>
      </c>
      <c r="AH16" s="25">
        <v>619818</v>
      </c>
      <c r="AI16" s="25">
        <v>207755</v>
      </c>
      <c r="AJ16" s="25">
        <v>160001</v>
      </c>
      <c r="AK16" s="25">
        <v>230907</v>
      </c>
      <c r="AL16" s="25">
        <v>109405</v>
      </c>
      <c r="AM16" s="25">
        <v>168763</v>
      </c>
      <c r="AN16" s="25">
        <v>157615</v>
      </c>
      <c r="AO16" s="25">
        <v>89086</v>
      </c>
      <c r="AP16" s="25">
        <v>54270</v>
      </c>
      <c r="AQ16" s="25">
        <v>0</v>
      </c>
      <c r="AR16" s="25">
        <v>2099</v>
      </c>
      <c r="AS16" s="25">
        <v>36143</v>
      </c>
      <c r="AT16" s="25">
        <v>101993</v>
      </c>
      <c r="AU16" s="25">
        <v>152560</v>
      </c>
      <c r="AV16" s="25">
        <v>152570</v>
      </c>
      <c r="AW16" s="25">
        <v>116723</v>
      </c>
      <c r="AX16" s="25">
        <v>1326089</v>
      </c>
      <c r="AY16" s="25">
        <v>373023</v>
      </c>
      <c r="AZ16" s="35">
        <f>SUM($F$16:$AY$16)</f>
        <v>27537822</v>
      </c>
    </row>
    <row r="17" spans="1:52" ht="9.75" customHeight="1">
      <c r="A17" s="131"/>
      <c r="B17" s="11"/>
      <c r="C17" s="12"/>
      <c r="D17" s="59" t="s">
        <v>191</v>
      </c>
      <c r="E17" s="60"/>
      <c r="F17" s="25">
        <v>131635</v>
      </c>
      <c r="G17" s="25">
        <v>463666</v>
      </c>
      <c r="H17" s="25">
        <v>37846</v>
      </c>
      <c r="I17" s="25">
        <v>51144</v>
      </c>
      <c r="J17" s="25">
        <v>416261</v>
      </c>
      <c r="K17" s="25">
        <v>72671</v>
      </c>
      <c r="L17" s="25">
        <v>54840</v>
      </c>
      <c r="M17" s="25">
        <v>82258</v>
      </c>
      <c r="N17" s="25">
        <v>69409</v>
      </c>
      <c r="O17" s="25">
        <v>32868</v>
      </c>
      <c r="P17" s="25">
        <v>86370</v>
      </c>
      <c r="Q17" s="25">
        <v>78610</v>
      </c>
      <c r="R17" s="25">
        <v>95041</v>
      </c>
      <c r="S17" s="25">
        <v>48148</v>
      </c>
      <c r="T17" s="25">
        <v>45736</v>
      </c>
      <c r="U17" s="25">
        <v>65902</v>
      </c>
      <c r="V17" s="25">
        <v>59846</v>
      </c>
      <c r="W17" s="25">
        <v>66597</v>
      </c>
      <c r="X17" s="25">
        <v>35737</v>
      </c>
      <c r="Y17" s="25">
        <v>57503</v>
      </c>
      <c r="Z17" s="25">
        <v>37068</v>
      </c>
      <c r="AA17" s="25">
        <v>96519</v>
      </c>
      <c r="AB17" s="25">
        <v>11321</v>
      </c>
      <c r="AC17" s="25">
        <v>31134</v>
      </c>
      <c r="AD17" s="25">
        <v>55676</v>
      </c>
      <c r="AE17" s="25">
        <v>23984</v>
      </c>
      <c r="AF17" s="25">
        <v>19505</v>
      </c>
      <c r="AG17" s="25">
        <v>46326</v>
      </c>
      <c r="AH17" s="25">
        <v>35420</v>
      </c>
      <c r="AI17" s="25">
        <v>31657</v>
      </c>
      <c r="AJ17" s="25">
        <v>19937</v>
      </c>
      <c r="AK17" s="25">
        <v>18044</v>
      </c>
      <c r="AL17" s="25">
        <v>5519</v>
      </c>
      <c r="AM17" s="25">
        <v>12773</v>
      </c>
      <c r="AN17" s="25">
        <v>7422</v>
      </c>
      <c r="AO17" s="25">
        <v>13569</v>
      </c>
      <c r="AP17" s="25">
        <v>5833</v>
      </c>
      <c r="AQ17" s="25">
        <v>0</v>
      </c>
      <c r="AR17" s="25">
        <v>0</v>
      </c>
      <c r="AS17" s="25">
        <v>15671</v>
      </c>
      <c r="AT17" s="25">
        <v>12384</v>
      </c>
      <c r="AU17" s="25">
        <v>15676</v>
      </c>
      <c r="AV17" s="25">
        <v>16670</v>
      </c>
      <c r="AW17" s="25">
        <v>13367</v>
      </c>
      <c r="AX17" s="25">
        <v>196920</v>
      </c>
      <c r="AY17" s="25">
        <v>56110</v>
      </c>
      <c r="AZ17" s="35">
        <f>SUM($F$17:$AY$17)</f>
        <v>2850593</v>
      </c>
    </row>
    <row r="18" spans="1:52" ht="9.75" customHeight="1">
      <c r="A18" s="131"/>
      <c r="B18" s="11"/>
      <c r="C18" s="12"/>
      <c r="D18" s="59" t="s">
        <v>192</v>
      </c>
      <c r="E18" s="60"/>
      <c r="F18" s="25">
        <v>0</v>
      </c>
      <c r="G18" s="25">
        <v>0</v>
      </c>
      <c r="H18" s="25">
        <v>0</v>
      </c>
      <c r="I18" s="25">
        <v>680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35">
        <f>SUM($F$18:$AY$18)</f>
        <v>680</v>
      </c>
    </row>
    <row r="19" spans="1:52" ht="9.75" customHeight="1">
      <c r="A19" s="131"/>
      <c r="B19" s="11"/>
      <c r="C19" s="13"/>
      <c r="D19" s="59" t="s">
        <v>18</v>
      </c>
      <c r="E19" s="60"/>
      <c r="F19" s="25">
        <v>921747</v>
      </c>
      <c r="G19" s="25">
        <v>3206707</v>
      </c>
      <c r="H19" s="25">
        <v>515145</v>
      </c>
      <c r="I19" s="25">
        <v>239986</v>
      </c>
      <c r="J19" s="25">
        <v>1440527</v>
      </c>
      <c r="K19" s="25">
        <v>499040</v>
      </c>
      <c r="L19" s="25">
        <v>349195</v>
      </c>
      <c r="M19" s="25">
        <v>588844</v>
      </c>
      <c r="N19" s="25">
        <v>685695</v>
      </c>
      <c r="O19" s="25">
        <v>182257</v>
      </c>
      <c r="P19" s="25">
        <v>986011</v>
      </c>
      <c r="Q19" s="25">
        <v>1115645</v>
      </c>
      <c r="R19" s="25">
        <v>1483940</v>
      </c>
      <c r="S19" s="25">
        <v>529223</v>
      </c>
      <c r="T19" s="25">
        <v>1130614</v>
      </c>
      <c r="U19" s="25">
        <v>728185</v>
      </c>
      <c r="V19" s="25">
        <v>714532</v>
      </c>
      <c r="W19" s="25">
        <v>612565</v>
      </c>
      <c r="X19" s="25">
        <v>394036</v>
      </c>
      <c r="Y19" s="25">
        <v>741242</v>
      </c>
      <c r="Z19" s="25">
        <v>379201</v>
      </c>
      <c r="AA19" s="25">
        <v>1643162</v>
      </c>
      <c r="AB19" s="25">
        <v>345854</v>
      </c>
      <c r="AC19" s="25">
        <v>459793</v>
      </c>
      <c r="AD19" s="25">
        <v>463549</v>
      </c>
      <c r="AE19" s="25">
        <v>265428</v>
      </c>
      <c r="AF19" s="25">
        <v>147388</v>
      </c>
      <c r="AG19" s="25">
        <v>335190</v>
      </c>
      <c r="AH19" s="25">
        <v>584398</v>
      </c>
      <c r="AI19" s="25">
        <v>176098</v>
      </c>
      <c r="AJ19" s="25">
        <v>140064</v>
      </c>
      <c r="AK19" s="25">
        <v>212863</v>
      </c>
      <c r="AL19" s="25">
        <v>103886</v>
      </c>
      <c r="AM19" s="25">
        <v>155990</v>
      </c>
      <c r="AN19" s="25">
        <v>150193</v>
      </c>
      <c r="AO19" s="25">
        <v>75517</v>
      </c>
      <c r="AP19" s="25">
        <v>48437</v>
      </c>
      <c r="AQ19" s="25">
        <v>0</v>
      </c>
      <c r="AR19" s="25">
        <v>2099</v>
      </c>
      <c r="AS19" s="25">
        <v>20472</v>
      </c>
      <c r="AT19" s="25">
        <v>89609</v>
      </c>
      <c r="AU19" s="25">
        <v>136884</v>
      </c>
      <c r="AV19" s="25">
        <v>135900</v>
      </c>
      <c r="AW19" s="25">
        <v>103356</v>
      </c>
      <c r="AX19" s="25">
        <v>1129169</v>
      </c>
      <c r="AY19" s="25">
        <v>316913</v>
      </c>
      <c r="AZ19" s="35">
        <f>SUM($F$19:$AY$19)</f>
        <v>24686549</v>
      </c>
    </row>
    <row r="20" spans="1:52" ht="9.75" customHeight="1">
      <c r="A20" s="131"/>
      <c r="B20" s="11"/>
      <c r="C20" s="102" t="s">
        <v>193</v>
      </c>
      <c r="D20" s="75"/>
      <c r="E20" s="76"/>
      <c r="F20" s="25">
        <v>481065</v>
      </c>
      <c r="G20" s="25">
        <v>1346806</v>
      </c>
      <c r="H20" s="25">
        <v>318988</v>
      </c>
      <c r="I20" s="25">
        <v>136593</v>
      </c>
      <c r="J20" s="25">
        <v>583968</v>
      </c>
      <c r="K20" s="25">
        <v>224667</v>
      </c>
      <c r="L20" s="25">
        <v>187077</v>
      </c>
      <c r="M20" s="25">
        <v>177113</v>
      </c>
      <c r="N20" s="25">
        <v>1131864</v>
      </c>
      <c r="O20" s="25">
        <v>163000</v>
      </c>
      <c r="P20" s="25">
        <v>431237</v>
      </c>
      <c r="Q20" s="25">
        <v>1414990</v>
      </c>
      <c r="R20" s="25">
        <v>1181080</v>
      </c>
      <c r="S20" s="25">
        <v>179937</v>
      </c>
      <c r="T20" s="25">
        <v>285512</v>
      </c>
      <c r="U20" s="25">
        <v>352535</v>
      </c>
      <c r="V20" s="25">
        <v>112411</v>
      </c>
      <c r="W20" s="25">
        <v>334735</v>
      </c>
      <c r="X20" s="25">
        <v>163507</v>
      </c>
      <c r="Y20" s="25">
        <v>578545</v>
      </c>
      <c r="Z20" s="25">
        <v>199657</v>
      </c>
      <c r="AA20" s="25">
        <v>508220</v>
      </c>
      <c r="AB20" s="25">
        <v>172123</v>
      </c>
      <c r="AC20" s="25">
        <v>480978</v>
      </c>
      <c r="AD20" s="25">
        <v>585719</v>
      </c>
      <c r="AE20" s="25">
        <v>188721</v>
      </c>
      <c r="AF20" s="25">
        <v>114092</v>
      </c>
      <c r="AG20" s="25">
        <v>185731</v>
      </c>
      <c r="AH20" s="25">
        <v>125544</v>
      </c>
      <c r="AI20" s="25">
        <v>173630</v>
      </c>
      <c r="AJ20" s="25">
        <v>171152</v>
      </c>
      <c r="AK20" s="25">
        <v>83490</v>
      </c>
      <c r="AL20" s="25">
        <v>50115</v>
      </c>
      <c r="AM20" s="25">
        <v>86086</v>
      </c>
      <c r="AN20" s="25">
        <v>85223</v>
      </c>
      <c r="AO20" s="25">
        <v>67114</v>
      </c>
      <c r="AP20" s="25">
        <v>56377</v>
      </c>
      <c r="AQ20" s="25">
        <v>0</v>
      </c>
      <c r="AR20" s="25">
        <v>16277</v>
      </c>
      <c r="AS20" s="25">
        <v>42856</v>
      </c>
      <c r="AT20" s="25">
        <v>58225</v>
      </c>
      <c r="AU20" s="25">
        <v>187218</v>
      </c>
      <c r="AV20" s="25">
        <v>114227</v>
      </c>
      <c r="AW20" s="25">
        <v>107625</v>
      </c>
      <c r="AX20" s="25">
        <v>504259</v>
      </c>
      <c r="AY20" s="25">
        <v>176532</v>
      </c>
      <c r="AZ20" s="35">
        <f>SUM($F$20:$AY$20)</f>
        <v>14326821</v>
      </c>
    </row>
    <row r="21" spans="1:52" ht="9.75" customHeight="1">
      <c r="A21" s="131"/>
      <c r="B21" s="11"/>
      <c r="C21" s="12"/>
      <c r="D21" s="102" t="s">
        <v>194</v>
      </c>
      <c r="E21" s="76"/>
      <c r="F21" s="25">
        <v>481065</v>
      </c>
      <c r="G21" s="25">
        <v>1329817</v>
      </c>
      <c r="H21" s="25">
        <v>318665</v>
      </c>
      <c r="I21" s="25">
        <v>134900</v>
      </c>
      <c r="J21" s="25">
        <v>583968</v>
      </c>
      <c r="K21" s="25">
        <v>224667</v>
      </c>
      <c r="L21" s="25">
        <v>180698</v>
      </c>
      <c r="M21" s="25">
        <v>171742</v>
      </c>
      <c r="N21" s="25">
        <v>1026886</v>
      </c>
      <c r="O21" s="25">
        <v>163000</v>
      </c>
      <c r="P21" s="25">
        <v>417644</v>
      </c>
      <c r="Q21" s="25">
        <v>1295256</v>
      </c>
      <c r="R21" s="25">
        <v>1174461</v>
      </c>
      <c r="S21" s="25">
        <v>178086</v>
      </c>
      <c r="T21" s="25">
        <v>285512</v>
      </c>
      <c r="U21" s="25">
        <v>351535</v>
      </c>
      <c r="V21" s="25">
        <v>112411</v>
      </c>
      <c r="W21" s="25">
        <v>272703</v>
      </c>
      <c r="X21" s="25">
        <v>159512</v>
      </c>
      <c r="Y21" s="25">
        <v>500524</v>
      </c>
      <c r="Z21" s="25">
        <v>194779</v>
      </c>
      <c r="AA21" s="25">
        <v>508220</v>
      </c>
      <c r="AB21" s="25">
        <v>162424</v>
      </c>
      <c r="AC21" s="25">
        <v>480978</v>
      </c>
      <c r="AD21" s="25">
        <v>585501</v>
      </c>
      <c r="AE21" s="25">
        <v>187732</v>
      </c>
      <c r="AF21" s="25">
        <v>114092</v>
      </c>
      <c r="AG21" s="25">
        <v>166535</v>
      </c>
      <c r="AH21" s="25">
        <v>125544</v>
      </c>
      <c r="AI21" s="25">
        <v>173630</v>
      </c>
      <c r="AJ21" s="25">
        <v>152799</v>
      </c>
      <c r="AK21" s="25">
        <v>63760</v>
      </c>
      <c r="AL21" s="25">
        <v>50115</v>
      </c>
      <c r="AM21" s="25">
        <v>86086</v>
      </c>
      <c r="AN21" s="25">
        <v>85223</v>
      </c>
      <c r="AO21" s="25">
        <v>67114</v>
      </c>
      <c r="AP21" s="25">
        <v>56377</v>
      </c>
      <c r="AQ21" s="25">
        <v>0</v>
      </c>
      <c r="AR21" s="25">
        <v>14404</v>
      </c>
      <c r="AS21" s="25">
        <v>42856</v>
      </c>
      <c r="AT21" s="25">
        <v>58225</v>
      </c>
      <c r="AU21" s="25">
        <v>178296</v>
      </c>
      <c r="AV21" s="25">
        <v>114227</v>
      </c>
      <c r="AW21" s="25">
        <v>100094</v>
      </c>
      <c r="AX21" s="25">
        <v>504259</v>
      </c>
      <c r="AY21" s="25">
        <v>176532</v>
      </c>
      <c r="AZ21" s="35">
        <f>SUM($F$21:$AY$21)</f>
        <v>13812854</v>
      </c>
    </row>
    <row r="22" spans="1:52" ht="9.75" customHeight="1">
      <c r="A22" s="131"/>
      <c r="B22" s="11"/>
      <c r="C22" s="12"/>
      <c r="D22" s="12"/>
      <c r="E22" s="14" t="s">
        <v>195</v>
      </c>
      <c r="F22" s="25">
        <v>481065</v>
      </c>
      <c r="G22" s="25">
        <v>1329817</v>
      </c>
      <c r="H22" s="25">
        <v>318665</v>
      </c>
      <c r="I22" s="25">
        <v>134900</v>
      </c>
      <c r="J22" s="25">
        <v>583968</v>
      </c>
      <c r="K22" s="25">
        <v>224667</v>
      </c>
      <c r="L22" s="25">
        <v>180698</v>
      </c>
      <c r="M22" s="25">
        <v>171742</v>
      </c>
      <c r="N22" s="25">
        <v>1026623</v>
      </c>
      <c r="O22" s="25">
        <v>163000</v>
      </c>
      <c r="P22" s="25">
        <v>417644</v>
      </c>
      <c r="Q22" s="25">
        <v>1295256</v>
      </c>
      <c r="R22" s="25">
        <v>1174461</v>
      </c>
      <c r="S22" s="25">
        <v>178086</v>
      </c>
      <c r="T22" s="25">
        <v>285512</v>
      </c>
      <c r="U22" s="25">
        <v>351535</v>
      </c>
      <c r="V22" s="25">
        <v>112411</v>
      </c>
      <c r="W22" s="25">
        <v>272703</v>
      </c>
      <c r="X22" s="25">
        <v>159512</v>
      </c>
      <c r="Y22" s="25">
        <v>499308</v>
      </c>
      <c r="Z22" s="25">
        <v>194779</v>
      </c>
      <c r="AA22" s="25">
        <v>508220</v>
      </c>
      <c r="AB22" s="25">
        <v>162424</v>
      </c>
      <c r="AC22" s="25">
        <v>480859</v>
      </c>
      <c r="AD22" s="25">
        <v>585501</v>
      </c>
      <c r="AE22" s="25">
        <v>187732</v>
      </c>
      <c r="AF22" s="25">
        <v>114092</v>
      </c>
      <c r="AG22" s="25">
        <v>166535</v>
      </c>
      <c r="AH22" s="25">
        <v>125544</v>
      </c>
      <c r="AI22" s="25">
        <v>173630</v>
      </c>
      <c r="AJ22" s="25">
        <v>152799</v>
      </c>
      <c r="AK22" s="25">
        <v>63760</v>
      </c>
      <c r="AL22" s="25">
        <v>50115</v>
      </c>
      <c r="AM22" s="25">
        <v>86086</v>
      </c>
      <c r="AN22" s="25">
        <v>85223</v>
      </c>
      <c r="AO22" s="25">
        <v>67114</v>
      </c>
      <c r="AP22" s="25">
        <v>56377</v>
      </c>
      <c r="AQ22" s="25">
        <v>0</v>
      </c>
      <c r="AR22" s="25">
        <v>14404</v>
      </c>
      <c r="AS22" s="25">
        <v>42856</v>
      </c>
      <c r="AT22" s="25">
        <v>58225</v>
      </c>
      <c r="AU22" s="25">
        <v>178296</v>
      </c>
      <c r="AV22" s="25">
        <v>114227</v>
      </c>
      <c r="AW22" s="25">
        <v>99799</v>
      </c>
      <c r="AX22" s="25">
        <v>504259</v>
      </c>
      <c r="AY22" s="25">
        <v>176532</v>
      </c>
      <c r="AZ22" s="35">
        <f>SUM($F$22:$AY$22)</f>
        <v>13810961</v>
      </c>
    </row>
    <row r="23" spans="1:52" ht="9.75" customHeight="1">
      <c r="A23" s="131"/>
      <c r="B23" s="11"/>
      <c r="C23" s="12"/>
      <c r="D23" s="13"/>
      <c r="E23" s="19" t="s">
        <v>232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263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1216</v>
      </c>
      <c r="Z23" s="25">
        <v>0</v>
      </c>
      <c r="AA23" s="25">
        <v>0</v>
      </c>
      <c r="AB23" s="25">
        <v>0</v>
      </c>
      <c r="AC23" s="25">
        <v>119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295</v>
      </c>
      <c r="AX23" s="25">
        <v>0</v>
      </c>
      <c r="AY23" s="25">
        <v>0</v>
      </c>
      <c r="AZ23" s="35">
        <f>SUM($F$23:$AY$23)</f>
        <v>1893</v>
      </c>
    </row>
    <row r="24" spans="1:52" ht="9.75" customHeight="1">
      <c r="A24" s="131"/>
      <c r="B24" s="15"/>
      <c r="C24" s="13"/>
      <c r="D24" s="59" t="s">
        <v>18</v>
      </c>
      <c r="E24" s="60"/>
      <c r="F24" s="25">
        <v>0</v>
      </c>
      <c r="G24" s="25">
        <v>16989</v>
      </c>
      <c r="H24" s="25">
        <v>323</v>
      </c>
      <c r="I24" s="25">
        <v>1693</v>
      </c>
      <c r="J24" s="25">
        <v>0</v>
      </c>
      <c r="K24" s="25">
        <v>0</v>
      </c>
      <c r="L24" s="25">
        <v>6379</v>
      </c>
      <c r="M24" s="25">
        <v>5371</v>
      </c>
      <c r="N24" s="25">
        <v>104978</v>
      </c>
      <c r="O24" s="25">
        <v>0</v>
      </c>
      <c r="P24" s="25">
        <v>13593</v>
      </c>
      <c r="Q24" s="25">
        <v>119734</v>
      </c>
      <c r="R24" s="25">
        <v>6619</v>
      </c>
      <c r="S24" s="25">
        <v>1851</v>
      </c>
      <c r="T24" s="25">
        <v>0</v>
      </c>
      <c r="U24" s="25">
        <v>1000</v>
      </c>
      <c r="V24" s="25">
        <v>0</v>
      </c>
      <c r="W24" s="25">
        <v>62032</v>
      </c>
      <c r="X24" s="25">
        <v>3995</v>
      </c>
      <c r="Y24" s="25">
        <v>78021</v>
      </c>
      <c r="Z24" s="25">
        <v>4878</v>
      </c>
      <c r="AA24" s="25">
        <v>0</v>
      </c>
      <c r="AB24" s="25">
        <v>9699</v>
      </c>
      <c r="AC24" s="25">
        <v>0</v>
      </c>
      <c r="AD24" s="25">
        <v>218</v>
      </c>
      <c r="AE24" s="25">
        <v>989</v>
      </c>
      <c r="AF24" s="25">
        <v>0</v>
      </c>
      <c r="AG24" s="25">
        <v>19196</v>
      </c>
      <c r="AH24" s="25">
        <v>0</v>
      </c>
      <c r="AI24" s="25">
        <v>0</v>
      </c>
      <c r="AJ24" s="25">
        <v>18353</v>
      </c>
      <c r="AK24" s="25">
        <v>19730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1873</v>
      </c>
      <c r="AS24" s="25">
        <v>0</v>
      </c>
      <c r="AT24" s="25">
        <v>0</v>
      </c>
      <c r="AU24" s="25">
        <v>8922</v>
      </c>
      <c r="AV24" s="25">
        <v>0</v>
      </c>
      <c r="AW24" s="25">
        <v>7531</v>
      </c>
      <c r="AX24" s="25">
        <v>0</v>
      </c>
      <c r="AY24" s="25">
        <v>0</v>
      </c>
      <c r="AZ24" s="35">
        <f>SUM($F$24:$AY$24)</f>
        <v>513967</v>
      </c>
    </row>
    <row r="25" spans="1:52" ht="9.75" customHeight="1">
      <c r="A25" s="49"/>
      <c r="B25" s="59" t="s">
        <v>196</v>
      </c>
      <c r="C25" s="61"/>
      <c r="D25" s="61"/>
      <c r="E25" s="60"/>
      <c r="F25" s="25">
        <v>1038048</v>
      </c>
      <c r="G25" s="25">
        <v>1208356</v>
      </c>
      <c r="H25" s="25">
        <v>620264</v>
      </c>
      <c r="I25" s="25">
        <v>202994</v>
      </c>
      <c r="J25" s="25">
        <v>462328</v>
      </c>
      <c r="K25" s="25">
        <v>356808</v>
      </c>
      <c r="L25" s="25">
        <v>670464</v>
      </c>
      <c r="M25" s="25">
        <v>333684</v>
      </c>
      <c r="N25" s="25">
        <v>274869</v>
      </c>
      <c r="O25" s="25">
        <v>431134</v>
      </c>
      <c r="P25" s="25">
        <v>586644</v>
      </c>
      <c r="Q25" s="25">
        <v>1248436</v>
      </c>
      <c r="R25" s="25">
        <v>1492891</v>
      </c>
      <c r="S25" s="25">
        <v>712391</v>
      </c>
      <c r="T25" s="25">
        <v>863648</v>
      </c>
      <c r="U25" s="25">
        <v>531418</v>
      </c>
      <c r="V25" s="25">
        <v>162386</v>
      </c>
      <c r="W25" s="25">
        <v>381428</v>
      </c>
      <c r="X25" s="25">
        <v>243818</v>
      </c>
      <c r="Y25" s="25">
        <v>590974</v>
      </c>
      <c r="Z25" s="25">
        <v>238122</v>
      </c>
      <c r="AA25" s="25">
        <v>496992</v>
      </c>
      <c r="AB25" s="25">
        <v>68471</v>
      </c>
      <c r="AC25" s="25">
        <v>219845</v>
      </c>
      <c r="AD25" s="25">
        <v>428812</v>
      </c>
      <c r="AE25" s="25">
        <v>197665</v>
      </c>
      <c r="AF25" s="25">
        <v>78994</v>
      </c>
      <c r="AG25" s="25">
        <v>248463</v>
      </c>
      <c r="AH25" s="25">
        <v>360579</v>
      </c>
      <c r="AI25" s="25">
        <v>116939</v>
      </c>
      <c r="AJ25" s="25">
        <v>116212</v>
      </c>
      <c r="AK25" s="25">
        <v>215589</v>
      </c>
      <c r="AL25" s="25">
        <v>56477</v>
      </c>
      <c r="AM25" s="25">
        <v>52193</v>
      </c>
      <c r="AN25" s="25">
        <v>87757</v>
      </c>
      <c r="AO25" s="25">
        <v>119480</v>
      </c>
      <c r="AP25" s="25">
        <v>127812</v>
      </c>
      <c r="AQ25" s="25">
        <v>0</v>
      </c>
      <c r="AR25" s="25">
        <v>9969</v>
      </c>
      <c r="AS25" s="25">
        <v>0</v>
      </c>
      <c r="AT25" s="25">
        <v>139627</v>
      </c>
      <c r="AU25" s="25">
        <v>250498</v>
      </c>
      <c r="AV25" s="25">
        <v>147978</v>
      </c>
      <c r="AW25" s="25">
        <v>150656</v>
      </c>
      <c r="AX25" s="25">
        <v>874254</v>
      </c>
      <c r="AY25" s="25">
        <v>366889</v>
      </c>
      <c r="AZ25" s="35">
        <f>SUM($F$25:$AY$25)</f>
        <v>17583256</v>
      </c>
    </row>
    <row r="26" spans="1:52" ht="9.75" customHeight="1">
      <c r="A26" s="127" t="s">
        <v>197</v>
      </c>
      <c r="B26" s="120" t="s">
        <v>198</v>
      </c>
      <c r="C26" s="120"/>
      <c r="D26" s="120"/>
      <c r="E26" s="121"/>
      <c r="F26" s="25">
        <v>895155</v>
      </c>
      <c r="G26" s="25">
        <v>5643438</v>
      </c>
      <c r="H26" s="25">
        <v>627306</v>
      </c>
      <c r="I26" s="25">
        <v>1316114</v>
      </c>
      <c r="J26" s="25">
        <v>2117770</v>
      </c>
      <c r="K26" s="25">
        <v>1354987</v>
      </c>
      <c r="L26" s="25">
        <v>645603</v>
      </c>
      <c r="M26" s="25">
        <v>1269165</v>
      </c>
      <c r="N26" s="25">
        <v>4440959</v>
      </c>
      <c r="O26" s="25">
        <v>324118</v>
      </c>
      <c r="P26" s="25">
        <v>2778368</v>
      </c>
      <c r="Q26" s="25">
        <v>3634396</v>
      </c>
      <c r="R26" s="25">
        <v>6121413</v>
      </c>
      <c r="S26" s="25">
        <v>837156</v>
      </c>
      <c r="T26" s="25">
        <v>841715</v>
      </c>
      <c r="U26" s="25">
        <v>577523</v>
      </c>
      <c r="V26" s="25">
        <v>389949</v>
      </c>
      <c r="W26" s="25">
        <v>337197</v>
      </c>
      <c r="X26" s="25">
        <v>353885</v>
      </c>
      <c r="Y26" s="25">
        <v>2118741</v>
      </c>
      <c r="Z26" s="25">
        <v>788077</v>
      </c>
      <c r="AA26" s="25">
        <v>2318740</v>
      </c>
      <c r="AB26" s="25">
        <v>884347</v>
      </c>
      <c r="AC26" s="25">
        <v>3333546</v>
      </c>
      <c r="AD26" s="25">
        <v>2216142</v>
      </c>
      <c r="AE26" s="25">
        <v>694609</v>
      </c>
      <c r="AF26" s="25">
        <v>461816</v>
      </c>
      <c r="AG26" s="25">
        <v>227134</v>
      </c>
      <c r="AH26" s="25">
        <v>409492</v>
      </c>
      <c r="AI26" s="25">
        <v>568836</v>
      </c>
      <c r="AJ26" s="25">
        <v>422761</v>
      </c>
      <c r="AK26" s="25">
        <v>50890</v>
      </c>
      <c r="AL26" s="25">
        <v>202849</v>
      </c>
      <c r="AM26" s="25">
        <v>169451</v>
      </c>
      <c r="AN26" s="25">
        <v>275119</v>
      </c>
      <c r="AO26" s="25">
        <v>188320</v>
      </c>
      <c r="AP26" s="25">
        <v>123050</v>
      </c>
      <c r="AQ26" s="25">
        <v>99314</v>
      </c>
      <c r="AR26" s="25">
        <v>79797</v>
      </c>
      <c r="AS26" s="25">
        <v>240400</v>
      </c>
      <c r="AT26" s="25">
        <v>147659</v>
      </c>
      <c r="AU26" s="25">
        <v>402117</v>
      </c>
      <c r="AV26" s="25">
        <v>522803</v>
      </c>
      <c r="AW26" s="25">
        <v>227709</v>
      </c>
      <c r="AX26" s="25">
        <v>1328182</v>
      </c>
      <c r="AY26" s="25">
        <v>403021</v>
      </c>
      <c r="AZ26" s="35">
        <f>SUM($F$26:$AY$26)</f>
        <v>53411139</v>
      </c>
    </row>
    <row r="27" spans="1:52" ht="9.75" customHeight="1">
      <c r="A27" s="128"/>
      <c r="B27" s="7"/>
      <c r="C27" s="122" t="s">
        <v>199</v>
      </c>
      <c r="D27" s="75"/>
      <c r="E27" s="76"/>
      <c r="F27" s="25">
        <v>409100</v>
      </c>
      <c r="G27" s="25">
        <v>2790800</v>
      </c>
      <c r="H27" s="25">
        <v>307200</v>
      </c>
      <c r="I27" s="25">
        <v>586400</v>
      </c>
      <c r="J27" s="25">
        <v>885600</v>
      </c>
      <c r="K27" s="25">
        <v>599000</v>
      </c>
      <c r="L27" s="25">
        <v>233400</v>
      </c>
      <c r="M27" s="25">
        <v>626800</v>
      </c>
      <c r="N27" s="25">
        <v>2801600</v>
      </c>
      <c r="O27" s="25">
        <v>232900</v>
      </c>
      <c r="P27" s="25">
        <v>1426800</v>
      </c>
      <c r="Q27" s="25">
        <v>1620700</v>
      </c>
      <c r="R27" s="25">
        <v>3556500</v>
      </c>
      <c r="S27" s="25">
        <v>200000</v>
      </c>
      <c r="T27" s="25">
        <v>390300</v>
      </c>
      <c r="U27" s="25">
        <v>170000</v>
      </c>
      <c r="V27" s="25">
        <v>60200</v>
      </c>
      <c r="W27" s="25">
        <v>34500</v>
      </c>
      <c r="X27" s="25">
        <v>82900</v>
      </c>
      <c r="Y27" s="25">
        <v>890400</v>
      </c>
      <c r="Z27" s="25">
        <v>201200</v>
      </c>
      <c r="AA27" s="25">
        <v>1846600</v>
      </c>
      <c r="AB27" s="25">
        <v>247700</v>
      </c>
      <c r="AC27" s="25">
        <v>1947400</v>
      </c>
      <c r="AD27" s="25">
        <v>1074700</v>
      </c>
      <c r="AE27" s="25">
        <v>439400</v>
      </c>
      <c r="AF27" s="25">
        <v>46000</v>
      </c>
      <c r="AG27" s="25">
        <v>21300</v>
      </c>
      <c r="AH27" s="25">
        <v>136600</v>
      </c>
      <c r="AI27" s="25">
        <v>184000</v>
      </c>
      <c r="AJ27" s="25">
        <v>211700</v>
      </c>
      <c r="AK27" s="25">
        <v>22000</v>
      </c>
      <c r="AL27" s="25">
        <v>65700</v>
      </c>
      <c r="AM27" s="25">
        <v>40900</v>
      </c>
      <c r="AN27" s="25">
        <v>155300</v>
      </c>
      <c r="AO27" s="25">
        <v>33600</v>
      </c>
      <c r="AP27" s="25">
        <v>104400</v>
      </c>
      <c r="AQ27" s="25">
        <v>35100</v>
      </c>
      <c r="AR27" s="25">
        <v>43900</v>
      </c>
      <c r="AS27" s="25">
        <v>112300</v>
      </c>
      <c r="AT27" s="25">
        <v>28800</v>
      </c>
      <c r="AU27" s="25">
        <v>138000</v>
      </c>
      <c r="AV27" s="25">
        <v>331700</v>
      </c>
      <c r="AW27" s="25">
        <v>89400</v>
      </c>
      <c r="AX27" s="25">
        <v>436100</v>
      </c>
      <c r="AY27" s="25">
        <v>65300</v>
      </c>
      <c r="AZ27" s="35">
        <f>SUM($F$27:$AY$27)</f>
        <v>25964200</v>
      </c>
    </row>
    <row r="28" spans="1:52" ht="9.75" customHeight="1">
      <c r="A28" s="128"/>
      <c r="B28" s="7"/>
      <c r="C28" s="10"/>
      <c r="D28" s="59" t="s">
        <v>200</v>
      </c>
      <c r="E28" s="60"/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1100000</v>
      </c>
      <c r="O28" s="25">
        <v>200000</v>
      </c>
      <c r="P28" s="25">
        <v>170000</v>
      </c>
      <c r="Q28" s="25">
        <v>0</v>
      </c>
      <c r="R28" s="25">
        <v>700000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530000</v>
      </c>
      <c r="AB28" s="25">
        <v>151500</v>
      </c>
      <c r="AC28" s="25">
        <v>400000</v>
      </c>
      <c r="AD28" s="25">
        <v>420000</v>
      </c>
      <c r="AE28" s="25">
        <v>100000</v>
      </c>
      <c r="AF28" s="25">
        <v>0</v>
      </c>
      <c r="AG28" s="25">
        <v>0</v>
      </c>
      <c r="AH28" s="25">
        <v>0</v>
      </c>
      <c r="AI28" s="25">
        <v>131200</v>
      </c>
      <c r="AJ28" s="25">
        <v>153500</v>
      </c>
      <c r="AK28" s="25">
        <v>0</v>
      </c>
      <c r="AL28" s="25">
        <v>0</v>
      </c>
      <c r="AM28" s="25">
        <v>0</v>
      </c>
      <c r="AN28" s="25">
        <v>45000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50000</v>
      </c>
      <c r="AW28" s="25">
        <v>0</v>
      </c>
      <c r="AX28" s="25">
        <v>0</v>
      </c>
      <c r="AY28" s="25">
        <v>0</v>
      </c>
      <c r="AZ28" s="35">
        <f>SUM($F$28:$AY$28)</f>
        <v>4151200</v>
      </c>
    </row>
    <row r="29" spans="1:52" ht="9.75" customHeight="1">
      <c r="A29" s="128"/>
      <c r="B29" s="8"/>
      <c r="C29" s="85" t="s">
        <v>201</v>
      </c>
      <c r="D29" s="61"/>
      <c r="E29" s="60"/>
      <c r="F29" s="25">
        <v>311096</v>
      </c>
      <c r="G29" s="25">
        <v>2285919</v>
      </c>
      <c r="H29" s="25">
        <v>209718</v>
      </c>
      <c r="I29" s="25">
        <v>191243</v>
      </c>
      <c r="J29" s="25">
        <v>848495</v>
      </c>
      <c r="K29" s="25">
        <v>185918</v>
      </c>
      <c r="L29" s="25">
        <v>158700</v>
      </c>
      <c r="M29" s="25">
        <v>33740</v>
      </c>
      <c r="N29" s="25">
        <v>1473418</v>
      </c>
      <c r="O29" s="25">
        <v>44593</v>
      </c>
      <c r="P29" s="25">
        <v>635777</v>
      </c>
      <c r="Q29" s="25">
        <v>1583584</v>
      </c>
      <c r="R29" s="25">
        <v>1952109</v>
      </c>
      <c r="S29" s="25">
        <v>176392</v>
      </c>
      <c r="T29" s="25">
        <v>259161</v>
      </c>
      <c r="U29" s="25">
        <v>392623</v>
      </c>
      <c r="V29" s="25">
        <v>322740</v>
      </c>
      <c r="W29" s="25">
        <v>300028</v>
      </c>
      <c r="X29" s="25">
        <v>270985</v>
      </c>
      <c r="Y29" s="25">
        <v>999669</v>
      </c>
      <c r="Z29" s="25">
        <v>398528</v>
      </c>
      <c r="AA29" s="25">
        <v>338176</v>
      </c>
      <c r="AB29" s="25">
        <v>297687</v>
      </c>
      <c r="AC29" s="25">
        <v>821501</v>
      </c>
      <c r="AD29" s="25">
        <v>532841</v>
      </c>
      <c r="AE29" s="25">
        <v>239157</v>
      </c>
      <c r="AF29" s="25">
        <v>379642</v>
      </c>
      <c r="AG29" s="25">
        <v>186901</v>
      </c>
      <c r="AH29" s="25">
        <v>240100</v>
      </c>
      <c r="AI29" s="25">
        <v>278867</v>
      </c>
      <c r="AJ29" s="25">
        <v>160079</v>
      </c>
      <c r="AK29" s="25">
        <v>14012</v>
      </c>
      <c r="AL29" s="25">
        <v>49885</v>
      </c>
      <c r="AM29" s="25">
        <v>104097</v>
      </c>
      <c r="AN29" s="25">
        <v>4288</v>
      </c>
      <c r="AO29" s="25">
        <v>132114</v>
      </c>
      <c r="AP29" s="25">
        <v>16754</v>
      </c>
      <c r="AQ29" s="25">
        <v>35872</v>
      </c>
      <c r="AR29" s="25">
        <v>14102</v>
      </c>
      <c r="AS29" s="25">
        <v>48908</v>
      </c>
      <c r="AT29" s="25">
        <v>56190</v>
      </c>
      <c r="AU29" s="25">
        <v>184883</v>
      </c>
      <c r="AV29" s="25">
        <v>135411</v>
      </c>
      <c r="AW29" s="25">
        <v>118260</v>
      </c>
      <c r="AX29" s="25">
        <v>581591</v>
      </c>
      <c r="AY29" s="25">
        <v>273380</v>
      </c>
      <c r="AZ29" s="35">
        <f>SUM($F$29:$AY$29)</f>
        <v>18279134</v>
      </c>
    </row>
    <row r="30" spans="1:52" ht="9.75" customHeight="1">
      <c r="A30" s="128"/>
      <c r="B30" s="8"/>
      <c r="C30" s="85" t="s">
        <v>202</v>
      </c>
      <c r="D30" s="61"/>
      <c r="E30" s="60"/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35">
        <f>SUM($F$30:$AY$30)</f>
        <v>0</v>
      </c>
    </row>
    <row r="31" spans="1:52" ht="9.75" customHeight="1">
      <c r="A31" s="128"/>
      <c r="B31" s="8"/>
      <c r="C31" s="85" t="s">
        <v>203</v>
      </c>
      <c r="D31" s="61"/>
      <c r="E31" s="60"/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35">
        <f>SUM($F$31:$AY$31)</f>
        <v>0</v>
      </c>
    </row>
    <row r="32" spans="1:52" ht="9.75" customHeight="1">
      <c r="A32" s="128"/>
      <c r="B32" s="11"/>
      <c r="C32" s="59" t="s">
        <v>17</v>
      </c>
      <c r="D32" s="61"/>
      <c r="E32" s="60"/>
      <c r="F32" s="25">
        <v>87350</v>
      </c>
      <c r="G32" s="25">
        <v>558595</v>
      </c>
      <c r="H32" s="25">
        <v>91660</v>
      </c>
      <c r="I32" s="25">
        <v>491106</v>
      </c>
      <c r="J32" s="25">
        <v>210100</v>
      </c>
      <c r="K32" s="25">
        <v>557100</v>
      </c>
      <c r="L32" s="25">
        <v>196480</v>
      </c>
      <c r="M32" s="25">
        <v>560970</v>
      </c>
      <c r="N32" s="25">
        <v>37500</v>
      </c>
      <c r="O32" s="25">
        <v>7300</v>
      </c>
      <c r="P32" s="25">
        <v>0</v>
      </c>
      <c r="Q32" s="25">
        <v>94900</v>
      </c>
      <c r="R32" s="25">
        <v>597864</v>
      </c>
      <c r="S32" s="25">
        <v>458800</v>
      </c>
      <c r="T32" s="25">
        <v>162200</v>
      </c>
      <c r="U32" s="25">
        <v>0</v>
      </c>
      <c r="V32" s="25">
        <v>0</v>
      </c>
      <c r="W32" s="25">
        <v>0</v>
      </c>
      <c r="X32" s="25">
        <v>0</v>
      </c>
      <c r="Y32" s="25">
        <v>184924</v>
      </c>
      <c r="Z32" s="25">
        <v>186200</v>
      </c>
      <c r="AA32" s="25">
        <v>78320</v>
      </c>
      <c r="AB32" s="25">
        <v>32000</v>
      </c>
      <c r="AC32" s="25">
        <v>519600</v>
      </c>
      <c r="AD32" s="25">
        <v>312172</v>
      </c>
      <c r="AE32" s="25">
        <v>1500</v>
      </c>
      <c r="AF32" s="25">
        <v>21000</v>
      </c>
      <c r="AG32" s="25">
        <v>9450</v>
      </c>
      <c r="AH32" s="25">
        <v>20813</v>
      </c>
      <c r="AI32" s="25">
        <v>35100</v>
      </c>
      <c r="AJ32" s="25">
        <v>36000</v>
      </c>
      <c r="AK32" s="25">
        <v>1100</v>
      </c>
      <c r="AL32" s="25">
        <v>53700</v>
      </c>
      <c r="AM32" s="25">
        <v>12500</v>
      </c>
      <c r="AN32" s="25">
        <v>65800</v>
      </c>
      <c r="AO32" s="25">
        <v>22606</v>
      </c>
      <c r="AP32" s="25">
        <v>0</v>
      </c>
      <c r="AQ32" s="25">
        <v>24000</v>
      </c>
      <c r="AR32" s="25">
        <v>20600</v>
      </c>
      <c r="AS32" s="25">
        <v>66100</v>
      </c>
      <c r="AT32" s="25">
        <v>31300</v>
      </c>
      <c r="AU32" s="25">
        <v>56330</v>
      </c>
      <c r="AV32" s="25">
        <v>48000</v>
      </c>
      <c r="AW32" s="25">
        <v>13000</v>
      </c>
      <c r="AX32" s="25">
        <v>282850</v>
      </c>
      <c r="AY32" s="25">
        <v>51650</v>
      </c>
      <c r="AZ32" s="35">
        <f>SUM($F$32:$AY$32)</f>
        <v>6298540</v>
      </c>
    </row>
    <row r="33" spans="1:52" ht="9.75" customHeight="1">
      <c r="A33" s="128"/>
      <c r="B33" s="11"/>
      <c r="C33" s="59" t="s">
        <v>187</v>
      </c>
      <c r="D33" s="61"/>
      <c r="E33" s="60"/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420</v>
      </c>
      <c r="P33" s="25">
        <v>376900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140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300</v>
      </c>
      <c r="AF33" s="25">
        <v>0</v>
      </c>
      <c r="AG33" s="25">
        <v>0</v>
      </c>
      <c r="AH33" s="25">
        <v>100</v>
      </c>
      <c r="AI33" s="25">
        <v>260</v>
      </c>
      <c r="AJ33" s="25">
        <v>0</v>
      </c>
      <c r="AK33" s="25">
        <v>220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35">
        <f>SUM($F$33:$AY$33)</f>
        <v>378340</v>
      </c>
    </row>
    <row r="34" spans="1:52" ht="9.75" customHeight="1">
      <c r="A34" s="128"/>
      <c r="B34" s="11"/>
      <c r="C34" s="59" t="s">
        <v>204</v>
      </c>
      <c r="D34" s="61"/>
      <c r="E34" s="60"/>
      <c r="F34" s="25">
        <v>87053</v>
      </c>
      <c r="G34" s="25">
        <v>8124</v>
      </c>
      <c r="H34" s="25">
        <v>17580</v>
      </c>
      <c r="I34" s="25">
        <v>47365</v>
      </c>
      <c r="J34" s="25">
        <v>173427</v>
      </c>
      <c r="K34" s="25">
        <v>12414</v>
      </c>
      <c r="L34" s="25">
        <v>57023</v>
      </c>
      <c r="M34" s="25">
        <v>40395</v>
      </c>
      <c r="N34" s="25">
        <v>75529</v>
      </c>
      <c r="O34" s="25">
        <v>37105</v>
      </c>
      <c r="P34" s="25">
        <v>154201</v>
      </c>
      <c r="Q34" s="25">
        <v>328062</v>
      </c>
      <c r="R34" s="25">
        <v>4391</v>
      </c>
      <c r="S34" s="25">
        <v>1964</v>
      </c>
      <c r="T34" s="25">
        <v>30054</v>
      </c>
      <c r="U34" s="25">
        <v>2229</v>
      </c>
      <c r="V34" s="25">
        <v>6009</v>
      </c>
      <c r="W34" s="25">
        <v>2669</v>
      </c>
      <c r="X34" s="25">
        <v>0</v>
      </c>
      <c r="Y34" s="25">
        <v>42641</v>
      </c>
      <c r="Z34" s="25">
        <v>2149</v>
      </c>
      <c r="AA34" s="25">
        <v>55644</v>
      </c>
      <c r="AB34" s="25">
        <v>19993</v>
      </c>
      <c r="AC34" s="25">
        <v>43212</v>
      </c>
      <c r="AD34" s="25">
        <v>296429</v>
      </c>
      <c r="AE34" s="25">
        <v>14252</v>
      </c>
      <c r="AF34" s="25">
        <v>15174</v>
      </c>
      <c r="AG34" s="25">
        <v>7898</v>
      </c>
      <c r="AH34" s="25">
        <v>10037</v>
      </c>
      <c r="AI34" s="25">
        <v>70609</v>
      </c>
      <c r="AJ34" s="25">
        <v>14951</v>
      </c>
      <c r="AK34" s="25">
        <v>1168</v>
      </c>
      <c r="AL34" s="25">
        <v>13498</v>
      </c>
      <c r="AM34" s="25">
        <v>11954</v>
      </c>
      <c r="AN34" s="25">
        <v>49731</v>
      </c>
      <c r="AO34" s="25">
        <v>0</v>
      </c>
      <c r="AP34" s="25">
        <v>0</v>
      </c>
      <c r="AQ34" s="25">
        <v>0</v>
      </c>
      <c r="AR34" s="25">
        <v>1195</v>
      </c>
      <c r="AS34" s="25">
        <v>13092</v>
      </c>
      <c r="AT34" s="25">
        <v>31369</v>
      </c>
      <c r="AU34" s="25">
        <v>22904</v>
      </c>
      <c r="AV34" s="25">
        <v>7692</v>
      </c>
      <c r="AW34" s="25">
        <v>7049</v>
      </c>
      <c r="AX34" s="25">
        <v>20449</v>
      </c>
      <c r="AY34" s="25">
        <v>12559</v>
      </c>
      <c r="AZ34" s="35">
        <f>SUM($F$34:$AY$34)</f>
        <v>1871243</v>
      </c>
    </row>
    <row r="35" spans="1:52" ht="9.75" customHeight="1">
      <c r="A35" s="128"/>
      <c r="B35" s="15"/>
      <c r="C35" s="59" t="s">
        <v>18</v>
      </c>
      <c r="D35" s="61"/>
      <c r="E35" s="60"/>
      <c r="F35" s="25">
        <v>556</v>
      </c>
      <c r="G35" s="25">
        <v>0</v>
      </c>
      <c r="H35" s="25">
        <v>1148</v>
      </c>
      <c r="I35" s="25">
        <v>0</v>
      </c>
      <c r="J35" s="25">
        <v>148</v>
      </c>
      <c r="K35" s="25">
        <v>555</v>
      </c>
      <c r="L35" s="25">
        <v>0</v>
      </c>
      <c r="M35" s="25">
        <v>7260</v>
      </c>
      <c r="N35" s="25">
        <v>52912</v>
      </c>
      <c r="O35" s="25">
        <v>1800</v>
      </c>
      <c r="P35" s="25">
        <v>184690</v>
      </c>
      <c r="Q35" s="25">
        <v>7150</v>
      </c>
      <c r="R35" s="25">
        <v>10549</v>
      </c>
      <c r="S35" s="25">
        <v>0</v>
      </c>
      <c r="T35" s="25">
        <v>0</v>
      </c>
      <c r="U35" s="25">
        <v>12671</v>
      </c>
      <c r="V35" s="25">
        <v>1000</v>
      </c>
      <c r="W35" s="25">
        <v>0</v>
      </c>
      <c r="X35" s="25">
        <v>0</v>
      </c>
      <c r="Y35" s="25">
        <v>967</v>
      </c>
      <c r="Z35" s="25">
        <v>0</v>
      </c>
      <c r="AA35" s="25">
        <v>0</v>
      </c>
      <c r="AB35" s="25">
        <v>286967</v>
      </c>
      <c r="AC35" s="25">
        <v>1833</v>
      </c>
      <c r="AD35" s="25">
        <v>0</v>
      </c>
      <c r="AE35" s="25">
        <v>0</v>
      </c>
      <c r="AF35" s="25">
        <v>0</v>
      </c>
      <c r="AG35" s="25">
        <v>1585</v>
      </c>
      <c r="AH35" s="25">
        <v>1842</v>
      </c>
      <c r="AI35" s="25">
        <v>0</v>
      </c>
      <c r="AJ35" s="25">
        <v>31</v>
      </c>
      <c r="AK35" s="25">
        <v>12390</v>
      </c>
      <c r="AL35" s="25">
        <v>20066</v>
      </c>
      <c r="AM35" s="25">
        <v>0</v>
      </c>
      <c r="AN35" s="25">
        <v>0</v>
      </c>
      <c r="AO35" s="25">
        <v>0</v>
      </c>
      <c r="AP35" s="25">
        <v>1896</v>
      </c>
      <c r="AQ35" s="25">
        <v>4342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7192</v>
      </c>
      <c r="AY35" s="25">
        <v>132</v>
      </c>
      <c r="AZ35" s="35">
        <f>SUM($F$35:$AY$35)</f>
        <v>619682</v>
      </c>
    </row>
    <row r="36" spans="1:52" ht="9.75" customHeight="1">
      <c r="A36" s="128"/>
      <c r="B36" s="102" t="s">
        <v>205</v>
      </c>
      <c r="C36" s="75"/>
      <c r="D36" s="75"/>
      <c r="E36" s="76"/>
      <c r="F36" s="25">
        <v>1933203</v>
      </c>
      <c r="G36" s="25">
        <v>7066700</v>
      </c>
      <c r="H36" s="25">
        <v>1328941</v>
      </c>
      <c r="I36" s="25">
        <v>1467460</v>
      </c>
      <c r="J36" s="25">
        <v>2705238</v>
      </c>
      <c r="K36" s="25">
        <v>1705915</v>
      </c>
      <c r="L36" s="25">
        <v>1315827</v>
      </c>
      <c r="M36" s="25">
        <v>1691659</v>
      </c>
      <c r="N36" s="25">
        <v>4358208</v>
      </c>
      <c r="O36" s="25">
        <v>715643</v>
      </c>
      <c r="P36" s="25">
        <v>3222902</v>
      </c>
      <c r="Q36" s="25">
        <v>4950089</v>
      </c>
      <c r="R36" s="25">
        <v>7356034</v>
      </c>
      <c r="S36" s="25">
        <v>1561839</v>
      </c>
      <c r="T36" s="25">
        <v>1698146</v>
      </c>
      <c r="U36" s="25">
        <v>1096788</v>
      </c>
      <c r="V36" s="25">
        <v>520599</v>
      </c>
      <c r="W36" s="25">
        <v>727983</v>
      </c>
      <c r="X36" s="25">
        <v>521879</v>
      </c>
      <c r="Y36" s="25">
        <v>2686592</v>
      </c>
      <c r="Z36" s="25">
        <v>981184</v>
      </c>
      <c r="AA36" s="25">
        <v>2798987</v>
      </c>
      <c r="AB36" s="25">
        <v>891795</v>
      </c>
      <c r="AC36" s="25">
        <v>3442058</v>
      </c>
      <c r="AD36" s="25">
        <v>2452941</v>
      </c>
      <c r="AE36" s="25">
        <v>881765</v>
      </c>
      <c r="AF36" s="25">
        <v>515091</v>
      </c>
      <c r="AG36" s="25">
        <v>488189</v>
      </c>
      <c r="AH36" s="25">
        <v>773986</v>
      </c>
      <c r="AI36" s="25">
        <v>637971</v>
      </c>
      <c r="AJ36" s="25">
        <v>529932</v>
      </c>
      <c r="AK36" s="25">
        <v>252538</v>
      </c>
      <c r="AL36" s="25">
        <v>257781</v>
      </c>
      <c r="AM36" s="25">
        <v>245881</v>
      </c>
      <c r="AN36" s="25">
        <v>362515</v>
      </c>
      <c r="AO36" s="25">
        <v>293749</v>
      </c>
      <c r="AP36" s="25">
        <v>250862</v>
      </c>
      <c r="AQ36" s="25">
        <v>95482</v>
      </c>
      <c r="AR36" s="25">
        <v>88221</v>
      </c>
      <c r="AS36" s="25">
        <v>245398</v>
      </c>
      <c r="AT36" s="25">
        <v>286169</v>
      </c>
      <c r="AU36" s="25">
        <v>657546</v>
      </c>
      <c r="AV36" s="25">
        <v>673755</v>
      </c>
      <c r="AW36" s="25">
        <v>372132</v>
      </c>
      <c r="AX36" s="25">
        <v>1997347</v>
      </c>
      <c r="AY36" s="25">
        <v>768991</v>
      </c>
      <c r="AZ36" s="35">
        <f>SUM($F$36:$AY$36)</f>
        <v>69873911</v>
      </c>
    </row>
    <row r="37" spans="1:52" ht="9.75" customHeight="1">
      <c r="A37" s="128"/>
      <c r="B37" s="20"/>
      <c r="C37" s="102" t="s">
        <v>206</v>
      </c>
      <c r="D37" s="75"/>
      <c r="E37" s="76"/>
      <c r="F37" s="25">
        <v>591303</v>
      </c>
      <c r="G37" s="25">
        <v>3220227</v>
      </c>
      <c r="H37" s="25">
        <v>453739</v>
      </c>
      <c r="I37" s="25">
        <v>1082431</v>
      </c>
      <c r="J37" s="25">
        <v>1452294</v>
      </c>
      <c r="K37" s="25">
        <v>1250034</v>
      </c>
      <c r="L37" s="25">
        <v>522334</v>
      </c>
      <c r="M37" s="25">
        <v>1366072</v>
      </c>
      <c r="N37" s="25">
        <v>629800</v>
      </c>
      <c r="O37" s="25">
        <v>57960</v>
      </c>
      <c r="P37" s="25">
        <v>1569661</v>
      </c>
      <c r="Q37" s="25">
        <v>734696</v>
      </c>
      <c r="R37" s="25">
        <v>1626545</v>
      </c>
      <c r="S37" s="25">
        <v>1175636</v>
      </c>
      <c r="T37" s="25">
        <v>881021</v>
      </c>
      <c r="U37" s="25">
        <v>256191</v>
      </c>
      <c r="V37" s="25">
        <v>124613</v>
      </c>
      <c r="W37" s="25">
        <v>74425</v>
      </c>
      <c r="X37" s="25">
        <v>148059</v>
      </c>
      <c r="Y37" s="25">
        <v>828104</v>
      </c>
      <c r="Z37" s="25">
        <v>496318</v>
      </c>
      <c r="AA37" s="25">
        <v>485629</v>
      </c>
      <c r="AB37" s="25">
        <v>406131</v>
      </c>
      <c r="AC37" s="25">
        <v>1387052</v>
      </c>
      <c r="AD37" s="25">
        <v>1101949</v>
      </c>
      <c r="AE37" s="25">
        <v>112685</v>
      </c>
      <c r="AF37" s="25">
        <v>219359</v>
      </c>
      <c r="AG37" s="25">
        <v>95576</v>
      </c>
      <c r="AH37" s="25">
        <v>231161</v>
      </c>
      <c r="AI37" s="25">
        <v>251701</v>
      </c>
      <c r="AJ37" s="25">
        <v>144381</v>
      </c>
      <c r="AK37" s="25">
        <v>40331</v>
      </c>
      <c r="AL37" s="25">
        <v>138103</v>
      </c>
      <c r="AM37" s="25">
        <v>77355</v>
      </c>
      <c r="AN37" s="25">
        <v>216699</v>
      </c>
      <c r="AO37" s="25">
        <v>97252</v>
      </c>
      <c r="AP37" s="25">
        <v>20701</v>
      </c>
      <c r="AQ37" s="25">
        <v>89158</v>
      </c>
      <c r="AR37" s="25">
        <v>77828</v>
      </c>
      <c r="AS37" s="25">
        <v>206182</v>
      </c>
      <c r="AT37" s="25">
        <v>125684</v>
      </c>
      <c r="AU37" s="25">
        <v>202985</v>
      </c>
      <c r="AV37" s="25">
        <v>179769</v>
      </c>
      <c r="AW37" s="25">
        <v>129820</v>
      </c>
      <c r="AX37" s="25">
        <v>993220</v>
      </c>
      <c r="AY37" s="25">
        <v>231324</v>
      </c>
      <c r="AZ37" s="35">
        <f>SUM($F$37:$AY$37)</f>
        <v>25803498</v>
      </c>
    </row>
    <row r="38" spans="1:52" ht="9.75" customHeight="1">
      <c r="A38" s="128"/>
      <c r="B38" s="12"/>
      <c r="C38" s="12"/>
      <c r="D38" s="59" t="s">
        <v>191</v>
      </c>
      <c r="E38" s="60"/>
      <c r="F38" s="25">
        <v>62409</v>
      </c>
      <c r="G38" s="25">
        <v>139100</v>
      </c>
      <c r="H38" s="25">
        <v>41846</v>
      </c>
      <c r="I38" s="25">
        <v>41615</v>
      </c>
      <c r="J38" s="25">
        <v>216951</v>
      </c>
      <c r="K38" s="25">
        <v>43164</v>
      </c>
      <c r="L38" s="25">
        <v>27523</v>
      </c>
      <c r="M38" s="25">
        <v>24850</v>
      </c>
      <c r="N38" s="25">
        <v>33377</v>
      </c>
      <c r="O38" s="25">
        <v>12090</v>
      </c>
      <c r="P38" s="25">
        <v>68258</v>
      </c>
      <c r="Q38" s="25">
        <v>65312</v>
      </c>
      <c r="R38" s="25">
        <v>52351</v>
      </c>
      <c r="S38" s="25">
        <v>20635</v>
      </c>
      <c r="T38" s="25">
        <v>34408</v>
      </c>
      <c r="U38" s="25">
        <v>25204</v>
      </c>
      <c r="V38" s="25">
        <v>26086</v>
      </c>
      <c r="W38" s="25">
        <v>18574</v>
      </c>
      <c r="X38" s="25">
        <v>27245</v>
      </c>
      <c r="Y38" s="25">
        <v>36820</v>
      </c>
      <c r="Z38" s="25">
        <v>42700</v>
      </c>
      <c r="AA38" s="25">
        <v>37160</v>
      </c>
      <c r="AB38" s="25">
        <v>55230</v>
      </c>
      <c r="AC38" s="25">
        <v>81077</v>
      </c>
      <c r="AD38" s="25">
        <v>48717</v>
      </c>
      <c r="AE38" s="25">
        <v>23984</v>
      </c>
      <c r="AF38" s="25">
        <v>26057</v>
      </c>
      <c r="AG38" s="25">
        <v>10885</v>
      </c>
      <c r="AH38" s="25">
        <v>44258</v>
      </c>
      <c r="AI38" s="25">
        <v>20871</v>
      </c>
      <c r="AJ38" s="25">
        <v>13292</v>
      </c>
      <c r="AK38" s="25">
        <v>1361</v>
      </c>
      <c r="AL38" s="25">
        <v>3330</v>
      </c>
      <c r="AM38" s="25">
        <v>9789</v>
      </c>
      <c r="AN38" s="25">
        <v>24195</v>
      </c>
      <c r="AO38" s="25">
        <v>8931</v>
      </c>
      <c r="AP38" s="25">
        <v>5833</v>
      </c>
      <c r="AQ38" s="25">
        <v>13884</v>
      </c>
      <c r="AR38" s="25">
        <v>7702</v>
      </c>
      <c r="AS38" s="25">
        <v>14772</v>
      </c>
      <c r="AT38" s="25">
        <v>16071</v>
      </c>
      <c r="AU38" s="25">
        <v>7837</v>
      </c>
      <c r="AV38" s="25">
        <v>15959</v>
      </c>
      <c r="AW38" s="25">
        <v>7197</v>
      </c>
      <c r="AX38" s="25">
        <v>85471</v>
      </c>
      <c r="AY38" s="25">
        <v>69962</v>
      </c>
      <c r="AZ38" s="35">
        <f>SUM($F$38:$AY$38)</f>
        <v>1714343</v>
      </c>
    </row>
    <row r="39" spans="1:52" ht="9.75" customHeight="1">
      <c r="A39" s="128"/>
      <c r="B39" s="12"/>
      <c r="C39" s="13"/>
      <c r="D39" s="59" t="s">
        <v>207</v>
      </c>
      <c r="E39" s="60"/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6431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35">
        <f>SUM($F$39:$AY$39)</f>
        <v>6431</v>
      </c>
    </row>
    <row r="40" spans="1:52" ht="9.75" customHeight="1">
      <c r="A40" s="128"/>
      <c r="B40" s="12"/>
      <c r="C40" s="102" t="s">
        <v>208</v>
      </c>
      <c r="D40" s="75"/>
      <c r="E40" s="76"/>
      <c r="F40" s="25">
        <v>1341344</v>
      </c>
      <c r="G40" s="25">
        <v>3846473</v>
      </c>
      <c r="H40" s="25">
        <v>874702</v>
      </c>
      <c r="I40" s="25">
        <v>385029</v>
      </c>
      <c r="J40" s="25">
        <v>1252944</v>
      </c>
      <c r="K40" s="25">
        <v>455881</v>
      </c>
      <c r="L40" s="25">
        <v>793493</v>
      </c>
      <c r="M40" s="25">
        <v>325587</v>
      </c>
      <c r="N40" s="25">
        <v>3728408</v>
      </c>
      <c r="O40" s="25">
        <v>654395</v>
      </c>
      <c r="P40" s="25">
        <v>1623219</v>
      </c>
      <c r="Q40" s="25">
        <v>4215393</v>
      </c>
      <c r="R40" s="25">
        <v>5729419</v>
      </c>
      <c r="S40" s="25">
        <v>386203</v>
      </c>
      <c r="T40" s="25">
        <v>813377</v>
      </c>
      <c r="U40" s="25">
        <v>840597</v>
      </c>
      <c r="V40" s="25">
        <v>391144</v>
      </c>
      <c r="W40" s="25">
        <v>653558</v>
      </c>
      <c r="X40" s="25">
        <v>373820</v>
      </c>
      <c r="Y40" s="25">
        <v>1786488</v>
      </c>
      <c r="Z40" s="25">
        <v>484866</v>
      </c>
      <c r="AA40" s="25">
        <v>2308513</v>
      </c>
      <c r="AB40" s="25">
        <v>485664</v>
      </c>
      <c r="AC40" s="25">
        <v>2055006</v>
      </c>
      <c r="AD40" s="25">
        <v>1350992</v>
      </c>
      <c r="AE40" s="25">
        <v>769080</v>
      </c>
      <c r="AF40" s="25">
        <v>259322</v>
      </c>
      <c r="AG40" s="25">
        <v>342455</v>
      </c>
      <c r="AH40" s="25">
        <v>542825</v>
      </c>
      <c r="AI40" s="25">
        <v>383855</v>
      </c>
      <c r="AJ40" s="25">
        <v>385551</v>
      </c>
      <c r="AK40" s="25">
        <v>212207</v>
      </c>
      <c r="AL40" s="25">
        <v>119678</v>
      </c>
      <c r="AM40" s="25">
        <v>168526</v>
      </c>
      <c r="AN40" s="25">
        <v>145816</v>
      </c>
      <c r="AO40" s="25">
        <v>196497</v>
      </c>
      <c r="AP40" s="25">
        <v>230161</v>
      </c>
      <c r="AQ40" s="25">
        <v>6324</v>
      </c>
      <c r="AR40" s="25">
        <v>9491</v>
      </c>
      <c r="AS40" s="25">
        <v>39216</v>
      </c>
      <c r="AT40" s="25">
        <v>160485</v>
      </c>
      <c r="AU40" s="25">
        <v>433074</v>
      </c>
      <c r="AV40" s="25">
        <v>459547</v>
      </c>
      <c r="AW40" s="25">
        <v>242312</v>
      </c>
      <c r="AX40" s="25">
        <v>900305</v>
      </c>
      <c r="AY40" s="25">
        <v>524035</v>
      </c>
      <c r="AZ40" s="35">
        <f>SUM($F$40:$AY$40)</f>
        <v>43687277</v>
      </c>
    </row>
    <row r="41" spans="1:52" ht="9.75" customHeight="1">
      <c r="A41" s="128"/>
      <c r="B41" s="12"/>
      <c r="C41" s="12"/>
      <c r="D41" s="124" t="s">
        <v>209</v>
      </c>
      <c r="E41" s="125"/>
      <c r="F41" s="25">
        <v>1341344</v>
      </c>
      <c r="G41" s="25">
        <v>3846473</v>
      </c>
      <c r="H41" s="25">
        <v>874702</v>
      </c>
      <c r="I41" s="25">
        <v>311603</v>
      </c>
      <c r="J41" s="25">
        <v>1252944</v>
      </c>
      <c r="K41" s="25">
        <v>455881</v>
      </c>
      <c r="L41" s="25">
        <v>739376</v>
      </c>
      <c r="M41" s="25">
        <v>325588</v>
      </c>
      <c r="N41" s="25">
        <v>3448446</v>
      </c>
      <c r="O41" s="25">
        <v>561497</v>
      </c>
      <c r="P41" s="25">
        <v>1623219</v>
      </c>
      <c r="Q41" s="25">
        <v>4215393</v>
      </c>
      <c r="R41" s="25">
        <v>5175599</v>
      </c>
      <c r="S41" s="25">
        <v>386203</v>
      </c>
      <c r="T41" s="25">
        <v>813377</v>
      </c>
      <c r="U41" s="25">
        <v>840597</v>
      </c>
      <c r="V41" s="25">
        <v>391144</v>
      </c>
      <c r="W41" s="25">
        <v>620306</v>
      </c>
      <c r="X41" s="25">
        <v>0</v>
      </c>
      <c r="Y41" s="25">
        <v>1786488</v>
      </c>
      <c r="Z41" s="25">
        <v>484866</v>
      </c>
      <c r="AA41" s="25">
        <v>1293976</v>
      </c>
      <c r="AB41" s="25">
        <v>375956</v>
      </c>
      <c r="AC41" s="25">
        <v>1977799</v>
      </c>
      <c r="AD41" s="25">
        <v>1350992</v>
      </c>
      <c r="AE41" s="25">
        <v>503787</v>
      </c>
      <c r="AF41" s="25">
        <v>0</v>
      </c>
      <c r="AG41" s="25">
        <v>342455</v>
      </c>
      <c r="AH41" s="25">
        <v>0</v>
      </c>
      <c r="AI41" s="25">
        <v>383855</v>
      </c>
      <c r="AJ41" s="25">
        <v>385551</v>
      </c>
      <c r="AK41" s="25">
        <v>0</v>
      </c>
      <c r="AL41" s="25">
        <v>119678</v>
      </c>
      <c r="AM41" s="25">
        <v>168526</v>
      </c>
      <c r="AN41" s="25">
        <v>141856</v>
      </c>
      <c r="AO41" s="25">
        <v>195749</v>
      </c>
      <c r="AP41" s="25">
        <v>230161</v>
      </c>
      <c r="AQ41" s="25">
        <v>6324</v>
      </c>
      <c r="AR41" s="25">
        <v>0</v>
      </c>
      <c r="AS41" s="25">
        <v>39216</v>
      </c>
      <c r="AT41" s="25">
        <v>153100</v>
      </c>
      <c r="AU41" s="25">
        <v>433074</v>
      </c>
      <c r="AV41" s="25">
        <v>234291</v>
      </c>
      <c r="AW41" s="25">
        <v>242312</v>
      </c>
      <c r="AX41" s="25">
        <v>900305</v>
      </c>
      <c r="AY41" s="25">
        <v>524035</v>
      </c>
      <c r="AZ41" s="35">
        <f>SUM($F$41:$AY$41)</f>
        <v>39498044</v>
      </c>
    </row>
    <row r="42" spans="1:52" ht="9.75" customHeight="1">
      <c r="A42" s="128"/>
      <c r="B42" s="12"/>
      <c r="C42" s="13"/>
      <c r="D42" s="59" t="s">
        <v>210</v>
      </c>
      <c r="E42" s="60"/>
      <c r="F42" s="25">
        <v>0</v>
      </c>
      <c r="G42" s="25">
        <v>90505</v>
      </c>
      <c r="H42" s="25">
        <v>0</v>
      </c>
      <c r="I42" s="25">
        <v>0</v>
      </c>
      <c r="J42" s="25">
        <v>0</v>
      </c>
      <c r="K42" s="25">
        <v>0</v>
      </c>
      <c r="L42" s="25">
        <v>32058</v>
      </c>
      <c r="M42" s="25">
        <v>0</v>
      </c>
      <c r="N42" s="25">
        <v>279962</v>
      </c>
      <c r="O42" s="25">
        <v>92898</v>
      </c>
      <c r="P42" s="25">
        <v>93468</v>
      </c>
      <c r="Q42" s="25">
        <v>0</v>
      </c>
      <c r="R42" s="25">
        <v>553820</v>
      </c>
      <c r="S42" s="25">
        <v>0</v>
      </c>
      <c r="T42" s="25">
        <v>0</v>
      </c>
      <c r="U42" s="25">
        <v>28686</v>
      </c>
      <c r="V42" s="25">
        <v>0</v>
      </c>
      <c r="W42" s="25">
        <v>33252</v>
      </c>
      <c r="X42" s="25">
        <v>0</v>
      </c>
      <c r="Y42" s="25">
        <v>0</v>
      </c>
      <c r="Z42" s="25">
        <v>0</v>
      </c>
      <c r="AA42" s="25">
        <v>15689</v>
      </c>
      <c r="AB42" s="25">
        <v>95788</v>
      </c>
      <c r="AC42" s="25">
        <v>77207</v>
      </c>
      <c r="AD42" s="25">
        <v>92386</v>
      </c>
      <c r="AE42" s="25">
        <v>13336</v>
      </c>
      <c r="AF42" s="25">
        <v>0</v>
      </c>
      <c r="AG42" s="25">
        <v>0</v>
      </c>
      <c r="AH42" s="25">
        <v>4620</v>
      </c>
      <c r="AI42" s="25">
        <v>46062</v>
      </c>
      <c r="AJ42" s="25">
        <v>29475</v>
      </c>
      <c r="AK42" s="25">
        <v>0</v>
      </c>
      <c r="AL42" s="25">
        <v>0</v>
      </c>
      <c r="AM42" s="25">
        <v>0</v>
      </c>
      <c r="AN42" s="25">
        <v>3960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41457</v>
      </c>
      <c r="AW42" s="25">
        <v>0</v>
      </c>
      <c r="AX42" s="25">
        <v>0</v>
      </c>
      <c r="AY42" s="25">
        <v>0</v>
      </c>
      <c r="AZ42" s="35">
        <f>SUM($F$42:$AY$42)</f>
        <v>1624629</v>
      </c>
    </row>
    <row r="43" spans="1:52" ht="9.75" customHeight="1">
      <c r="A43" s="128"/>
      <c r="B43" s="12"/>
      <c r="C43" s="85" t="s">
        <v>273</v>
      </c>
      <c r="D43" s="83"/>
      <c r="E43" s="119"/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72000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35">
        <f>SUM($F$43:$AY$43)</f>
        <v>72000</v>
      </c>
    </row>
    <row r="44" spans="1:52" ht="9.75" customHeight="1">
      <c r="A44" s="128"/>
      <c r="B44" s="12"/>
      <c r="C44" s="59" t="s">
        <v>211</v>
      </c>
      <c r="D44" s="61"/>
      <c r="E44" s="60"/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32784</v>
      </c>
      <c r="AG44" s="25">
        <v>50035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21487</v>
      </c>
      <c r="AV44" s="25">
        <v>34439</v>
      </c>
      <c r="AW44" s="25">
        <v>0</v>
      </c>
      <c r="AX44" s="25">
        <v>0</v>
      </c>
      <c r="AY44" s="25">
        <v>0</v>
      </c>
      <c r="AZ44" s="35">
        <f>SUM($F$44:$AY$44)</f>
        <v>138745</v>
      </c>
    </row>
    <row r="45" spans="1:52" ht="9.75" customHeight="1">
      <c r="A45" s="128"/>
      <c r="B45" s="13"/>
      <c r="C45" s="59" t="s">
        <v>18</v>
      </c>
      <c r="D45" s="61"/>
      <c r="E45" s="60"/>
      <c r="F45" s="25">
        <v>556</v>
      </c>
      <c r="G45" s="25">
        <v>0</v>
      </c>
      <c r="H45" s="25">
        <v>500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3288</v>
      </c>
      <c r="P45" s="25">
        <v>30022</v>
      </c>
      <c r="Q45" s="25">
        <v>0</v>
      </c>
      <c r="R45" s="25">
        <v>70</v>
      </c>
      <c r="S45" s="25">
        <v>0</v>
      </c>
      <c r="T45" s="25">
        <v>3748</v>
      </c>
      <c r="U45" s="25">
        <v>0</v>
      </c>
      <c r="V45" s="25">
        <v>4842</v>
      </c>
      <c r="W45" s="25">
        <v>0</v>
      </c>
      <c r="X45" s="25">
        <v>0</v>
      </c>
      <c r="Y45" s="25">
        <v>0</v>
      </c>
      <c r="Z45" s="25">
        <v>0</v>
      </c>
      <c r="AA45" s="25">
        <v>4845</v>
      </c>
      <c r="AB45" s="25">
        <v>0</v>
      </c>
      <c r="AC45" s="25">
        <v>0</v>
      </c>
      <c r="AD45" s="25">
        <v>0</v>
      </c>
      <c r="AE45" s="25">
        <v>0</v>
      </c>
      <c r="AF45" s="25">
        <v>3626</v>
      </c>
      <c r="AG45" s="25">
        <v>123</v>
      </c>
      <c r="AH45" s="25">
        <v>0</v>
      </c>
      <c r="AI45" s="25">
        <v>2415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902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103822</v>
      </c>
      <c r="AY45" s="25">
        <v>13632</v>
      </c>
      <c r="AZ45" s="35">
        <f>SUM($F$45:$AY$45)</f>
        <v>172391</v>
      </c>
    </row>
    <row r="46" spans="1:52" ht="9.75" customHeight="1">
      <c r="A46" s="129"/>
      <c r="B46" s="61" t="s">
        <v>212</v>
      </c>
      <c r="C46" s="61"/>
      <c r="D46" s="61"/>
      <c r="E46" s="60"/>
      <c r="F46" s="25">
        <v>-1038048</v>
      </c>
      <c r="G46" s="25">
        <v>-1423262</v>
      </c>
      <c r="H46" s="25">
        <v>-701635</v>
      </c>
      <c r="I46" s="25">
        <v>-151346</v>
      </c>
      <c r="J46" s="25">
        <v>-587468</v>
      </c>
      <c r="K46" s="25">
        <v>-350928</v>
      </c>
      <c r="L46" s="25">
        <v>-670224</v>
      </c>
      <c r="M46" s="25">
        <v>-422494</v>
      </c>
      <c r="N46" s="25">
        <v>82751</v>
      </c>
      <c r="O46" s="25">
        <v>-391525</v>
      </c>
      <c r="P46" s="25">
        <v>-444534</v>
      </c>
      <c r="Q46" s="25">
        <v>-1315693</v>
      </c>
      <c r="R46" s="25">
        <v>-1234621</v>
      </c>
      <c r="S46" s="25">
        <v>-724683</v>
      </c>
      <c r="T46" s="25">
        <v>-856431</v>
      </c>
      <c r="U46" s="25">
        <v>-519265</v>
      </c>
      <c r="V46" s="25">
        <v>-130650</v>
      </c>
      <c r="W46" s="25">
        <v>-390786</v>
      </c>
      <c r="X46" s="25">
        <v>-167994</v>
      </c>
      <c r="Y46" s="25">
        <v>-567851</v>
      </c>
      <c r="Z46" s="25">
        <v>-193107</v>
      </c>
      <c r="AA46" s="25">
        <v>-480247</v>
      </c>
      <c r="AB46" s="25">
        <v>-7448</v>
      </c>
      <c r="AC46" s="25">
        <v>-108512</v>
      </c>
      <c r="AD46" s="25">
        <v>-236799</v>
      </c>
      <c r="AE46" s="25">
        <v>-187156</v>
      </c>
      <c r="AF46" s="25">
        <v>-53275</v>
      </c>
      <c r="AG46" s="25">
        <v>-261055</v>
      </c>
      <c r="AH46" s="25">
        <v>-364494</v>
      </c>
      <c r="AI46" s="25">
        <v>-69135</v>
      </c>
      <c r="AJ46" s="25">
        <v>-107171</v>
      </c>
      <c r="AK46" s="25">
        <v>-201648</v>
      </c>
      <c r="AL46" s="25">
        <v>-54932</v>
      </c>
      <c r="AM46" s="25">
        <v>-76430</v>
      </c>
      <c r="AN46" s="25">
        <v>-87396</v>
      </c>
      <c r="AO46" s="25">
        <v>-105429</v>
      </c>
      <c r="AP46" s="25">
        <v>-127812</v>
      </c>
      <c r="AQ46" s="25">
        <v>3832</v>
      </c>
      <c r="AR46" s="25">
        <v>-8424</v>
      </c>
      <c r="AS46" s="25">
        <v>-4998</v>
      </c>
      <c r="AT46" s="25">
        <v>-138510</v>
      </c>
      <c r="AU46" s="25">
        <v>-255429</v>
      </c>
      <c r="AV46" s="25">
        <v>-150952</v>
      </c>
      <c r="AW46" s="25">
        <v>-144423</v>
      </c>
      <c r="AX46" s="25">
        <v>-669165</v>
      </c>
      <c r="AY46" s="25">
        <v>-365970</v>
      </c>
      <c r="AZ46" s="35">
        <f>SUM($F$46:$AY$46)</f>
        <v>-16462772</v>
      </c>
    </row>
    <row r="47" spans="1:52" ht="9.75" customHeight="1">
      <c r="A47" s="64" t="s">
        <v>213</v>
      </c>
      <c r="B47" s="61"/>
      <c r="C47" s="61"/>
      <c r="D47" s="61"/>
      <c r="E47" s="60"/>
      <c r="F47" s="25">
        <v>0</v>
      </c>
      <c r="G47" s="25">
        <v>-214906</v>
      </c>
      <c r="H47" s="25">
        <v>-81371</v>
      </c>
      <c r="I47" s="25">
        <v>51648</v>
      </c>
      <c r="J47" s="25">
        <v>-125140</v>
      </c>
      <c r="K47" s="25">
        <v>5880</v>
      </c>
      <c r="L47" s="25">
        <v>240</v>
      </c>
      <c r="M47" s="25">
        <v>-88810</v>
      </c>
      <c r="N47" s="25">
        <v>357620</v>
      </c>
      <c r="O47" s="25">
        <v>39609</v>
      </c>
      <c r="P47" s="25">
        <v>142110</v>
      </c>
      <c r="Q47" s="25">
        <v>-67257</v>
      </c>
      <c r="R47" s="25">
        <v>258270</v>
      </c>
      <c r="S47" s="25">
        <v>-12292</v>
      </c>
      <c r="T47" s="25">
        <v>7217</v>
      </c>
      <c r="U47" s="25">
        <v>12153</v>
      </c>
      <c r="V47" s="25">
        <v>31736</v>
      </c>
      <c r="W47" s="25">
        <v>-9358</v>
      </c>
      <c r="X47" s="25">
        <v>75824</v>
      </c>
      <c r="Y47" s="25">
        <v>23123</v>
      </c>
      <c r="Z47" s="25">
        <v>45015</v>
      </c>
      <c r="AA47" s="25">
        <v>16745</v>
      </c>
      <c r="AB47" s="25">
        <v>61023</v>
      </c>
      <c r="AC47" s="25">
        <v>111333</v>
      </c>
      <c r="AD47" s="25">
        <v>192013</v>
      </c>
      <c r="AE47" s="25">
        <v>10509</v>
      </c>
      <c r="AF47" s="25">
        <v>25719</v>
      </c>
      <c r="AG47" s="25">
        <v>-12592</v>
      </c>
      <c r="AH47" s="25">
        <v>-3915</v>
      </c>
      <c r="AI47" s="25">
        <v>47804</v>
      </c>
      <c r="AJ47" s="25">
        <v>9041</v>
      </c>
      <c r="AK47" s="25">
        <v>13941</v>
      </c>
      <c r="AL47" s="25">
        <v>1545</v>
      </c>
      <c r="AM47" s="25">
        <v>-24237</v>
      </c>
      <c r="AN47" s="25">
        <v>361</v>
      </c>
      <c r="AO47" s="25">
        <v>14051</v>
      </c>
      <c r="AP47" s="25">
        <v>0</v>
      </c>
      <c r="AQ47" s="25">
        <v>3832</v>
      </c>
      <c r="AR47" s="25">
        <v>1545</v>
      </c>
      <c r="AS47" s="25">
        <v>-4998</v>
      </c>
      <c r="AT47" s="25">
        <v>1117</v>
      </c>
      <c r="AU47" s="25">
        <v>-4931</v>
      </c>
      <c r="AV47" s="25">
        <v>-2974</v>
      </c>
      <c r="AW47" s="25">
        <v>6233</v>
      </c>
      <c r="AX47" s="25">
        <v>205089</v>
      </c>
      <c r="AY47" s="25">
        <v>919</v>
      </c>
      <c r="AZ47" s="35">
        <f>SUM($F$47:$AY$47)</f>
        <v>1120484</v>
      </c>
    </row>
    <row r="48" spans="1:52" ht="9.75" customHeight="1">
      <c r="A48" s="64" t="s">
        <v>214</v>
      </c>
      <c r="B48" s="61"/>
      <c r="C48" s="61"/>
      <c r="D48" s="61"/>
      <c r="E48" s="60"/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464</v>
      </c>
      <c r="L48" s="25">
        <v>0</v>
      </c>
      <c r="M48" s="25">
        <v>0</v>
      </c>
      <c r="N48" s="25">
        <v>0</v>
      </c>
      <c r="O48" s="25">
        <v>0</v>
      </c>
      <c r="P48" s="25">
        <v>970</v>
      </c>
      <c r="Q48" s="25">
        <v>0</v>
      </c>
      <c r="R48" s="25">
        <v>0</v>
      </c>
      <c r="S48" s="25">
        <v>0</v>
      </c>
      <c r="T48" s="25">
        <v>971</v>
      </c>
      <c r="U48" s="25">
        <v>0</v>
      </c>
      <c r="V48" s="25">
        <v>0</v>
      </c>
      <c r="W48" s="25">
        <v>3863</v>
      </c>
      <c r="X48" s="25">
        <v>0</v>
      </c>
      <c r="Y48" s="25">
        <v>0</v>
      </c>
      <c r="Z48" s="25">
        <v>12</v>
      </c>
      <c r="AA48" s="25">
        <v>0</v>
      </c>
      <c r="AB48" s="25">
        <v>4372</v>
      </c>
      <c r="AC48" s="25">
        <v>0</v>
      </c>
      <c r="AD48" s="25">
        <v>0</v>
      </c>
      <c r="AE48" s="25">
        <v>0</v>
      </c>
      <c r="AF48" s="25">
        <v>1023</v>
      </c>
      <c r="AG48" s="25">
        <v>0</v>
      </c>
      <c r="AH48" s="25">
        <v>342</v>
      </c>
      <c r="AI48" s="25">
        <v>0</v>
      </c>
      <c r="AJ48" s="25">
        <v>0</v>
      </c>
      <c r="AK48" s="25">
        <v>16211</v>
      </c>
      <c r="AL48" s="25">
        <v>65</v>
      </c>
      <c r="AM48" s="25">
        <v>0</v>
      </c>
      <c r="AN48" s="25">
        <v>0</v>
      </c>
      <c r="AO48" s="25">
        <v>0</v>
      </c>
      <c r="AP48" s="25">
        <v>0</v>
      </c>
      <c r="AQ48" s="25">
        <v>8510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255274</v>
      </c>
      <c r="AY48" s="25">
        <v>0</v>
      </c>
      <c r="AZ48" s="35">
        <f>SUM($F$48:$AY$48)</f>
        <v>292077</v>
      </c>
    </row>
    <row r="49" spans="1:52" ht="9.75" customHeight="1">
      <c r="A49" s="74" t="s">
        <v>215</v>
      </c>
      <c r="B49" s="75"/>
      <c r="C49" s="75"/>
      <c r="D49" s="75"/>
      <c r="E49" s="76"/>
      <c r="F49" s="25">
        <v>0</v>
      </c>
      <c r="G49" s="25">
        <v>282941</v>
      </c>
      <c r="H49" s="25">
        <v>106482</v>
      </c>
      <c r="I49" s="25">
        <v>228809</v>
      </c>
      <c r="J49" s="25">
        <v>330234</v>
      </c>
      <c r="K49" s="25">
        <v>95672</v>
      </c>
      <c r="L49" s="25">
        <v>3003</v>
      </c>
      <c r="M49" s="25">
        <v>246805</v>
      </c>
      <c r="N49" s="25">
        <v>60883</v>
      </c>
      <c r="O49" s="25">
        <v>33994</v>
      </c>
      <c r="P49" s="25">
        <v>119172</v>
      </c>
      <c r="Q49" s="25">
        <v>398083</v>
      </c>
      <c r="R49" s="25">
        <v>238895</v>
      </c>
      <c r="S49" s="25">
        <v>18366</v>
      </c>
      <c r="T49" s="25">
        <v>133735</v>
      </c>
      <c r="U49" s="25">
        <v>77724</v>
      </c>
      <c r="V49" s="25">
        <v>71281</v>
      </c>
      <c r="W49" s="25">
        <v>74290</v>
      </c>
      <c r="X49" s="25">
        <v>12600</v>
      </c>
      <c r="Y49" s="25">
        <v>150357</v>
      </c>
      <c r="Z49" s="25">
        <v>43022</v>
      </c>
      <c r="AA49" s="25">
        <v>130772</v>
      </c>
      <c r="AB49" s="25">
        <v>42406</v>
      </c>
      <c r="AC49" s="25">
        <v>191280</v>
      </c>
      <c r="AD49" s="25">
        <v>543324</v>
      </c>
      <c r="AE49" s="25">
        <v>60583</v>
      </c>
      <c r="AF49" s="25">
        <v>85769</v>
      </c>
      <c r="AG49" s="25">
        <v>50034</v>
      </c>
      <c r="AH49" s="25">
        <v>24594</v>
      </c>
      <c r="AI49" s="25">
        <v>14900</v>
      </c>
      <c r="AJ49" s="25">
        <v>52146</v>
      </c>
      <c r="AK49" s="25">
        <v>19260</v>
      </c>
      <c r="AL49" s="25">
        <v>9882</v>
      </c>
      <c r="AM49" s="25">
        <v>35735</v>
      </c>
      <c r="AN49" s="25">
        <v>33695</v>
      </c>
      <c r="AO49" s="25">
        <v>12497</v>
      </c>
      <c r="AP49" s="25">
        <v>0</v>
      </c>
      <c r="AQ49" s="25">
        <v>9502</v>
      </c>
      <c r="AR49" s="25">
        <v>2983</v>
      </c>
      <c r="AS49" s="25">
        <v>10078</v>
      </c>
      <c r="AT49" s="25">
        <v>10380</v>
      </c>
      <c r="AU49" s="25">
        <v>22915</v>
      </c>
      <c r="AV49" s="25">
        <v>27416</v>
      </c>
      <c r="AW49" s="25">
        <v>26511</v>
      </c>
      <c r="AX49" s="25">
        <v>198496</v>
      </c>
      <c r="AY49" s="25">
        <v>58651</v>
      </c>
      <c r="AZ49" s="35">
        <f>SUM($F$49:$AY$49)</f>
        <v>4400157</v>
      </c>
    </row>
    <row r="50" spans="1:52" ht="9.75" customHeight="1">
      <c r="A50" s="16"/>
      <c r="B50" s="126" t="s">
        <v>216</v>
      </c>
      <c r="C50" s="113"/>
      <c r="D50" s="113"/>
      <c r="E50" s="114"/>
      <c r="F50" s="25">
        <v>0</v>
      </c>
      <c r="G50" s="25">
        <v>0</v>
      </c>
      <c r="H50" s="25">
        <v>35500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35">
        <f>SUM($F$50:$AY$50)</f>
        <v>35500</v>
      </c>
    </row>
    <row r="51" spans="1:52" ht="9.75" customHeight="1">
      <c r="A51" s="64" t="s">
        <v>217</v>
      </c>
      <c r="B51" s="61"/>
      <c r="C51" s="61"/>
      <c r="D51" s="61"/>
      <c r="E51" s="60"/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40841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4493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35">
        <f>SUM($F$51:$AY$51)</f>
        <v>45334</v>
      </c>
    </row>
    <row r="52" spans="1:52" ht="9.75" customHeight="1">
      <c r="A52" s="64" t="s">
        <v>218</v>
      </c>
      <c r="B52" s="117"/>
      <c r="C52" s="117"/>
      <c r="D52" s="117"/>
      <c r="E52" s="118"/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0</v>
      </c>
      <c r="AY52" s="25">
        <v>0</v>
      </c>
      <c r="AZ52" s="35">
        <f>SUM($F$52:$AY$52)</f>
        <v>0</v>
      </c>
    </row>
    <row r="53" spans="1:52" ht="9.75" customHeight="1">
      <c r="A53" s="64" t="s">
        <v>219</v>
      </c>
      <c r="B53" s="117"/>
      <c r="C53" s="117"/>
      <c r="D53" s="117"/>
      <c r="E53" s="118"/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35">
        <f>SUM($F$53:$AY$53)</f>
        <v>0</v>
      </c>
    </row>
    <row r="54" spans="1:52" ht="9.75" customHeight="1">
      <c r="A54" s="64" t="s">
        <v>220</v>
      </c>
      <c r="B54" s="61"/>
      <c r="C54" s="61"/>
      <c r="D54" s="61"/>
      <c r="E54" s="60"/>
      <c r="F54" s="25">
        <v>0</v>
      </c>
      <c r="G54" s="25">
        <v>68035</v>
      </c>
      <c r="H54" s="25">
        <v>25111</v>
      </c>
      <c r="I54" s="25">
        <v>280457</v>
      </c>
      <c r="J54" s="25">
        <v>205094</v>
      </c>
      <c r="K54" s="25">
        <v>101088</v>
      </c>
      <c r="L54" s="25">
        <v>3243</v>
      </c>
      <c r="M54" s="25">
        <v>157995</v>
      </c>
      <c r="N54" s="25">
        <v>418503</v>
      </c>
      <c r="O54" s="25">
        <v>73603</v>
      </c>
      <c r="P54" s="25">
        <v>260312</v>
      </c>
      <c r="Q54" s="25">
        <v>330826</v>
      </c>
      <c r="R54" s="25">
        <v>497165</v>
      </c>
      <c r="S54" s="25">
        <v>6074</v>
      </c>
      <c r="T54" s="25">
        <v>139981</v>
      </c>
      <c r="U54" s="25">
        <v>89877</v>
      </c>
      <c r="V54" s="25">
        <v>103017</v>
      </c>
      <c r="W54" s="25">
        <v>61069</v>
      </c>
      <c r="X54" s="25">
        <v>47583</v>
      </c>
      <c r="Y54" s="25">
        <v>173480</v>
      </c>
      <c r="Z54" s="25">
        <v>88025</v>
      </c>
      <c r="AA54" s="25">
        <v>147517</v>
      </c>
      <c r="AB54" s="25">
        <v>99057</v>
      </c>
      <c r="AC54" s="25">
        <v>302613</v>
      </c>
      <c r="AD54" s="25">
        <v>735337</v>
      </c>
      <c r="AE54" s="25">
        <v>71092</v>
      </c>
      <c r="AF54" s="25">
        <v>110465</v>
      </c>
      <c r="AG54" s="25">
        <v>37442</v>
      </c>
      <c r="AH54" s="25">
        <v>20337</v>
      </c>
      <c r="AI54" s="25">
        <v>58211</v>
      </c>
      <c r="AJ54" s="25">
        <v>61187</v>
      </c>
      <c r="AK54" s="25">
        <v>16990</v>
      </c>
      <c r="AL54" s="25">
        <v>11362</v>
      </c>
      <c r="AM54" s="25">
        <v>11498</v>
      </c>
      <c r="AN54" s="25">
        <v>34056</v>
      </c>
      <c r="AO54" s="25">
        <v>26548</v>
      </c>
      <c r="AP54" s="25">
        <v>0</v>
      </c>
      <c r="AQ54" s="25">
        <v>4824</v>
      </c>
      <c r="AR54" s="25">
        <v>4528</v>
      </c>
      <c r="AS54" s="25">
        <v>5080</v>
      </c>
      <c r="AT54" s="25">
        <v>11497</v>
      </c>
      <c r="AU54" s="25">
        <v>17984</v>
      </c>
      <c r="AV54" s="25">
        <v>24442</v>
      </c>
      <c r="AW54" s="25">
        <v>32744</v>
      </c>
      <c r="AX54" s="25">
        <v>148311</v>
      </c>
      <c r="AY54" s="25">
        <v>59570</v>
      </c>
      <c r="AZ54" s="35">
        <f>SUM($F$54:$AY$54)</f>
        <v>5183230</v>
      </c>
    </row>
    <row r="55" spans="1:52" ht="9.75" customHeight="1">
      <c r="A55" s="74" t="s">
        <v>221</v>
      </c>
      <c r="B55" s="75"/>
      <c r="C55" s="75"/>
      <c r="D55" s="75"/>
      <c r="E55" s="76"/>
      <c r="F55" s="25">
        <v>0</v>
      </c>
      <c r="G55" s="25">
        <v>941255</v>
      </c>
      <c r="H55" s="25">
        <v>123600</v>
      </c>
      <c r="I55" s="25">
        <v>80700</v>
      </c>
      <c r="J55" s="25">
        <v>0</v>
      </c>
      <c r="K55" s="25">
        <v>238600</v>
      </c>
      <c r="L55" s="25">
        <v>22235</v>
      </c>
      <c r="M55" s="25">
        <v>64700</v>
      </c>
      <c r="N55" s="25">
        <v>0</v>
      </c>
      <c r="O55" s="25">
        <v>0</v>
      </c>
      <c r="P55" s="25">
        <v>52100</v>
      </c>
      <c r="Q55" s="25">
        <v>47600</v>
      </c>
      <c r="R55" s="25">
        <v>586236</v>
      </c>
      <c r="S55" s="25">
        <v>0</v>
      </c>
      <c r="T55" s="25">
        <v>99300</v>
      </c>
      <c r="U55" s="25">
        <v>0</v>
      </c>
      <c r="V55" s="25">
        <v>0</v>
      </c>
      <c r="W55" s="25">
        <v>0</v>
      </c>
      <c r="X55" s="25">
        <v>0</v>
      </c>
      <c r="Y55" s="25">
        <v>191387</v>
      </c>
      <c r="Z55" s="25">
        <v>144400</v>
      </c>
      <c r="AA55" s="25">
        <v>121280</v>
      </c>
      <c r="AB55" s="25">
        <v>38732</v>
      </c>
      <c r="AC55" s="25">
        <v>395700</v>
      </c>
      <c r="AD55" s="25">
        <v>302466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12600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15470</v>
      </c>
      <c r="AV55" s="25">
        <v>0</v>
      </c>
      <c r="AW55" s="25">
        <v>0</v>
      </c>
      <c r="AX55" s="25">
        <v>0</v>
      </c>
      <c r="AY55" s="25">
        <v>69000</v>
      </c>
      <c r="AZ55" s="35">
        <f>SUM($F$55:$AY$55)</f>
        <v>3547361</v>
      </c>
    </row>
    <row r="56" spans="1:52" ht="9.75" customHeight="1">
      <c r="A56" s="17"/>
      <c r="B56" s="59" t="s">
        <v>222</v>
      </c>
      <c r="C56" s="113"/>
      <c r="D56" s="113"/>
      <c r="E56" s="114"/>
      <c r="F56" s="25">
        <v>0</v>
      </c>
      <c r="G56" s="25">
        <v>423155</v>
      </c>
      <c r="H56" s="25">
        <v>50000</v>
      </c>
      <c r="I56" s="25">
        <v>12000</v>
      </c>
      <c r="J56" s="25">
        <v>0</v>
      </c>
      <c r="K56" s="25">
        <v>119300</v>
      </c>
      <c r="L56" s="25">
        <v>7120</v>
      </c>
      <c r="M56" s="25">
        <v>0</v>
      </c>
      <c r="N56" s="25">
        <v>0</v>
      </c>
      <c r="O56" s="25">
        <v>0</v>
      </c>
      <c r="P56" s="25">
        <v>20000</v>
      </c>
      <c r="Q56" s="25">
        <v>25100</v>
      </c>
      <c r="R56" s="25">
        <v>298236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93487</v>
      </c>
      <c r="Z56" s="25">
        <v>76000</v>
      </c>
      <c r="AA56" s="25">
        <v>40480</v>
      </c>
      <c r="AB56" s="25">
        <v>0</v>
      </c>
      <c r="AC56" s="25">
        <v>173300</v>
      </c>
      <c r="AD56" s="25">
        <v>122400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6300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5470</v>
      </c>
      <c r="AV56" s="25">
        <v>0</v>
      </c>
      <c r="AW56" s="25">
        <v>0</v>
      </c>
      <c r="AX56" s="25">
        <v>0</v>
      </c>
      <c r="AY56" s="25">
        <v>35100</v>
      </c>
      <c r="AZ56" s="35">
        <f>SUM($F$56:$AY$56)</f>
        <v>1507448</v>
      </c>
    </row>
    <row r="57" spans="1:52" ht="9.75" customHeight="1">
      <c r="A57" s="17"/>
      <c r="B57" s="59" t="s">
        <v>199</v>
      </c>
      <c r="C57" s="113"/>
      <c r="D57" s="113"/>
      <c r="E57" s="114"/>
      <c r="F57" s="25">
        <v>0</v>
      </c>
      <c r="G57" s="25">
        <v>518100</v>
      </c>
      <c r="H57" s="25">
        <v>73600</v>
      </c>
      <c r="I57" s="25">
        <v>68700</v>
      </c>
      <c r="J57" s="25">
        <v>0</v>
      </c>
      <c r="K57" s="25">
        <v>119300</v>
      </c>
      <c r="L57" s="25">
        <v>7100</v>
      </c>
      <c r="M57" s="25">
        <v>64700</v>
      </c>
      <c r="N57" s="25">
        <v>0</v>
      </c>
      <c r="O57" s="25">
        <v>0</v>
      </c>
      <c r="P57" s="25">
        <v>32100</v>
      </c>
      <c r="Q57" s="25">
        <v>22500</v>
      </c>
      <c r="R57" s="25">
        <v>288000</v>
      </c>
      <c r="S57" s="25">
        <v>0</v>
      </c>
      <c r="T57" s="25">
        <v>99300</v>
      </c>
      <c r="U57" s="25">
        <v>0</v>
      </c>
      <c r="V57" s="25">
        <v>0</v>
      </c>
      <c r="W57" s="25">
        <v>0</v>
      </c>
      <c r="X57" s="25">
        <v>0</v>
      </c>
      <c r="Y57" s="25">
        <v>97900</v>
      </c>
      <c r="Z57" s="25">
        <v>68400</v>
      </c>
      <c r="AA57" s="25">
        <v>80800</v>
      </c>
      <c r="AB57" s="25">
        <v>21600</v>
      </c>
      <c r="AC57" s="25">
        <v>222100</v>
      </c>
      <c r="AD57" s="25">
        <v>130800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6300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10000</v>
      </c>
      <c r="AV57" s="25">
        <v>0</v>
      </c>
      <c r="AW57" s="25">
        <v>0</v>
      </c>
      <c r="AX57" s="25">
        <v>0</v>
      </c>
      <c r="AY57" s="25">
        <v>33900</v>
      </c>
      <c r="AZ57" s="35">
        <f>SUM($F$57:$AY$57)</f>
        <v>1965200</v>
      </c>
    </row>
    <row r="58" spans="1:52" ht="9.75" customHeight="1">
      <c r="A58" s="16"/>
      <c r="B58" s="59" t="s">
        <v>18</v>
      </c>
      <c r="C58" s="113"/>
      <c r="D58" s="113"/>
      <c r="E58" s="114"/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8015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17132</v>
      </c>
      <c r="AC58" s="25">
        <v>300</v>
      </c>
      <c r="AD58" s="25">
        <v>49266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35">
        <f>SUM($F$58:$AY$58)</f>
        <v>74713</v>
      </c>
    </row>
    <row r="59" spans="1:52" ht="9.75" customHeight="1">
      <c r="A59" s="64" t="s">
        <v>223</v>
      </c>
      <c r="B59" s="61"/>
      <c r="C59" s="61"/>
      <c r="D59" s="61"/>
      <c r="E59" s="60"/>
      <c r="F59" s="25">
        <v>0</v>
      </c>
      <c r="G59" s="25">
        <v>68035</v>
      </c>
      <c r="H59" s="25">
        <v>0</v>
      </c>
      <c r="I59" s="25">
        <v>3000</v>
      </c>
      <c r="J59" s="25">
        <v>0</v>
      </c>
      <c r="K59" s="25">
        <v>800</v>
      </c>
      <c r="L59" s="25">
        <v>30</v>
      </c>
      <c r="M59" s="25">
        <v>31398</v>
      </c>
      <c r="N59" s="25">
        <v>0</v>
      </c>
      <c r="O59" s="25">
        <v>0</v>
      </c>
      <c r="P59" s="25">
        <v>1631</v>
      </c>
      <c r="Q59" s="25">
        <v>4609</v>
      </c>
      <c r="R59" s="25">
        <v>34256</v>
      </c>
      <c r="S59" s="25">
        <v>0</v>
      </c>
      <c r="T59" s="25">
        <v>86</v>
      </c>
      <c r="U59" s="25">
        <v>0</v>
      </c>
      <c r="V59" s="25">
        <v>0</v>
      </c>
      <c r="W59" s="25">
        <v>0</v>
      </c>
      <c r="X59" s="25">
        <v>8400</v>
      </c>
      <c r="Y59" s="25">
        <v>11658</v>
      </c>
      <c r="Z59" s="25">
        <v>19600</v>
      </c>
      <c r="AA59" s="25">
        <v>3941</v>
      </c>
      <c r="AB59" s="25">
        <v>70055</v>
      </c>
      <c r="AC59" s="25">
        <v>36810</v>
      </c>
      <c r="AD59" s="25">
        <v>74534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1000</v>
      </c>
      <c r="AM59" s="25">
        <v>0</v>
      </c>
      <c r="AN59" s="25">
        <v>0</v>
      </c>
      <c r="AO59" s="25">
        <v>14319</v>
      </c>
      <c r="AP59" s="25">
        <v>0</v>
      </c>
      <c r="AQ59" s="25">
        <v>0</v>
      </c>
      <c r="AR59" s="25">
        <v>4528</v>
      </c>
      <c r="AS59" s="25">
        <v>0</v>
      </c>
      <c r="AT59" s="25">
        <v>0</v>
      </c>
      <c r="AU59" s="25">
        <v>153</v>
      </c>
      <c r="AV59" s="25">
        <v>0</v>
      </c>
      <c r="AW59" s="25">
        <v>0</v>
      </c>
      <c r="AX59" s="25">
        <v>12795</v>
      </c>
      <c r="AY59" s="25">
        <v>0</v>
      </c>
      <c r="AZ59" s="35">
        <f>SUM($F$59:$AY$59)</f>
        <v>401638</v>
      </c>
    </row>
    <row r="60" spans="1:52" ht="9.75" customHeight="1">
      <c r="A60" s="115" t="s">
        <v>224</v>
      </c>
      <c r="B60" s="103"/>
      <c r="C60" s="103"/>
      <c r="D60" s="104"/>
      <c r="E60" s="14" t="s">
        <v>225</v>
      </c>
      <c r="F60" s="25">
        <v>0</v>
      </c>
      <c r="G60" s="25">
        <v>0</v>
      </c>
      <c r="H60" s="25">
        <v>25111</v>
      </c>
      <c r="I60" s="25">
        <v>277457</v>
      </c>
      <c r="J60" s="25">
        <v>205094</v>
      </c>
      <c r="K60" s="25">
        <v>100288</v>
      </c>
      <c r="L60" s="25">
        <v>3213</v>
      </c>
      <c r="M60" s="25">
        <v>126597</v>
      </c>
      <c r="N60" s="25">
        <v>418503</v>
      </c>
      <c r="O60" s="25">
        <v>73603</v>
      </c>
      <c r="P60" s="25">
        <v>258681</v>
      </c>
      <c r="Q60" s="25">
        <v>326217</v>
      </c>
      <c r="R60" s="25">
        <v>462909</v>
      </c>
      <c r="S60" s="25">
        <v>6074</v>
      </c>
      <c r="T60" s="25">
        <v>139895</v>
      </c>
      <c r="U60" s="25">
        <v>89877</v>
      </c>
      <c r="V60" s="25">
        <v>103017</v>
      </c>
      <c r="W60" s="25">
        <v>61069</v>
      </c>
      <c r="X60" s="25">
        <v>39183</v>
      </c>
      <c r="Y60" s="25">
        <v>161822</v>
      </c>
      <c r="Z60" s="25">
        <v>68425</v>
      </c>
      <c r="AA60" s="25">
        <v>143576</v>
      </c>
      <c r="AB60" s="25">
        <v>29002</v>
      </c>
      <c r="AC60" s="25">
        <v>265803</v>
      </c>
      <c r="AD60" s="25">
        <v>660803</v>
      </c>
      <c r="AE60" s="25">
        <v>71092</v>
      </c>
      <c r="AF60" s="25">
        <v>110465</v>
      </c>
      <c r="AG60" s="25">
        <v>37442</v>
      </c>
      <c r="AH60" s="25">
        <v>20337</v>
      </c>
      <c r="AI60" s="25">
        <v>58211</v>
      </c>
      <c r="AJ60" s="25">
        <v>61187</v>
      </c>
      <c r="AK60" s="25">
        <v>16990</v>
      </c>
      <c r="AL60" s="25">
        <v>10362</v>
      </c>
      <c r="AM60" s="25">
        <v>11498</v>
      </c>
      <c r="AN60" s="25">
        <v>34056</v>
      </c>
      <c r="AO60" s="25">
        <v>12229</v>
      </c>
      <c r="AP60" s="25">
        <v>0</v>
      </c>
      <c r="AQ60" s="25">
        <v>4824</v>
      </c>
      <c r="AR60" s="25">
        <v>0</v>
      </c>
      <c r="AS60" s="25">
        <v>5080</v>
      </c>
      <c r="AT60" s="25">
        <v>11497</v>
      </c>
      <c r="AU60" s="25">
        <v>17831</v>
      </c>
      <c r="AV60" s="25">
        <v>24442</v>
      </c>
      <c r="AW60" s="25">
        <v>32744</v>
      </c>
      <c r="AX60" s="25">
        <v>135516</v>
      </c>
      <c r="AY60" s="25">
        <v>59570</v>
      </c>
      <c r="AZ60" s="35">
        <f>SUM($F$60:$AY$60)</f>
        <v>4781592</v>
      </c>
    </row>
    <row r="61" spans="1:52" ht="9.75" customHeight="1">
      <c r="A61" s="116"/>
      <c r="B61" s="105"/>
      <c r="C61" s="105"/>
      <c r="D61" s="55"/>
      <c r="E61" s="14" t="s">
        <v>272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35">
        <f>SUM($F$61:$AY$61)</f>
        <v>0</v>
      </c>
    </row>
    <row r="62" spans="1:52" ht="9.75" customHeight="1">
      <c r="A62" s="64" t="s">
        <v>281</v>
      </c>
      <c r="B62" s="117"/>
      <c r="C62" s="117"/>
      <c r="D62" s="117"/>
      <c r="E62" s="118"/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35">
        <f>SUM($F$62:$AY$62)</f>
        <v>0</v>
      </c>
    </row>
    <row r="63" spans="1:52" ht="9.75" customHeight="1">
      <c r="A63" s="106" t="s">
        <v>226</v>
      </c>
      <c r="B63" s="107"/>
      <c r="C63" s="107" t="s">
        <v>199</v>
      </c>
      <c r="D63" s="56" t="s">
        <v>274</v>
      </c>
      <c r="E63" s="123"/>
      <c r="F63" s="26">
        <v>175000</v>
      </c>
      <c r="G63" s="26">
        <v>1989700</v>
      </c>
      <c r="H63" s="26">
        <v>0</v>
      </c>
      <c r="I63" s="26">
        <v>0</v>
      </c>
      <c r="J63" s="26">
        <v>473500</v>
      </c>
      <c r="K63" s="26">
        <v>240000</v>
      </c>
      <c r="L63" s="26">
        <v>0</v>
      </c>
      <c r="M63" s="26">
        <v>0</v>
      </c>
      <c r="N63" s="26">
        <v>0</v>
      </c>
      <c r="O63" s="26">
        <v>0</v>
      </c>
      <c r="P63" s="26">
        <v>525600</v>
      </c>
      <c r="Q63" s="26">
        <v>94300</v>
      </c>
      <c r="R63" s="26">
        <v>0</v>
      </c>
      <c r="S63" s="26">
        <v>0</v>
      </c>
      <c r="T63" s="26">
        <v>0</v>
      </c>
      <c r="U63" s="26">
        <v>170000</v>
      </c>
      <c r="V63" s="26">
        <v>60200</v>
      </c>
      <c r="W63" s="26">
        <v>25500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284800</v>
      </c>
      <c r="AD63" s="26">
        <v>0</v>
      </c>
      <c r="AE63" s="26">
        <v>0</v>
      </c>
      <c r="AF63" s="26">
        <v>28300</v>
      </c>
      <c r="AG63" s="26">
        <v>0</v>
      </c>
      <c r="AH63" s="26">
        <v>0</v>
      </c>
      <c r="AI63" s="26">
        <v>0</v>
      </c>
      <c r="AJ63" s="26">
        <v>45300</v>
      </c>
      <c r="AK63" s="26">
        <v>0</v>
      </c>
      <c r="AL63" s="26">
        <v>0</v>
      </c>
      <c r="AM63" s="26">
        <v>39200</v>
      </c>
      <c r="AN63" s="26">
        <v>0</v>
      </c>
      <c r="AO63" s="26">
        <v>0</v>
      </c>
      <c r="AP63" s="26">
        <v>0</v>
      </c>
      <c r="AQ63" s="26">
        <v>35100</v>
      </c>
      <c r="AR63" s="26">
        <v>43900</v>
      </c>
      <c r="AS63" s="26">
        <v>112300</v>
      </c>
      <c r="AT63" s="26">
        <v>0</v>
      </c>
      <c r="AU63" s="26">
        <v>0</v>
      </c>
      <c r="AV63" s="26">
        <v>0</v>
      </c>
      <c r="AW63" s="26">
        <v>72000</v>
      </c>
      <c r="AX63" s="26">
        <v>436100</v>
      </c>
      <c r="AY63" s="26">
        <v>0</v>
      </c>
      <c r="AZ63" s="42">
        <f>SUM($F$63:$AY$63)</f>
        <v>4850800</v>
      </c>
    </row>
    <row r="64" spans="1:52" ht="9.75" customHeight="1">
      <c r="A64" s="108"/>
      <c r="B64" s="58"/>
      <c r="C64" s="58"/>
      <c r="D64" s="57" t="s">
        <v>289</v>
      </c>
      <c r="E64" s="112"/>
      <c r="F64" s="25">
        <v>234100</v>
      </c>
      <c r="G64" s="25">
        <v>122900</v>
      </c>
      <c r="H64" s="25">
        <v>307200</v>
      </c>
      <c r="I64" s="25">
        <v>513100</v>
      </c>
      <c r="J64" s="25">
        <v>376400</v>
      </c>
      <c r="K64" s="25">
        <v>359000</v>
      </c>
      <c r="L64" s="25">
        <v>233400</v>
      </c>
      <c r="M64" s="25">
        <v>626800</v>
      </c>
      <c r="N64" s="25">
        <v>539100</v>
      </c>
      <c r="O64" s="25">
        <v>32900</v>
      </c>
      <c r="P64" s="25">
        <v>397800</v>
      </c>
      <c r="Q64" s="25">
        <v>299000</v>
      </c>
      <c r="R64" s="25">
        <v>812200</v>
      </c>
      <c r="S64" s="25">
        <v>200000</v>
      </c>
      <c r="T64" s="25">
        <v>390300</v>
      </c>
      <c r="U64" s="25">
        <v>0</v>
      </c>
      <c r="V64" s="25">
        <v>0</v>
      </c>
      <c r="W64" s="25">
        <v>9000</v>
      </c>
      <c r="X64" s="25">
        <v>82900</v>
      </c>
      <c r="Y64" s="25">
        <v>434000</v>
      </c>
      <c r="Z64" s="25">
        <v>201200</v>
      </c>
      <c r="AA64" s="25">
        <v>328100</v>
      </c>
      <c r="AB64" s="25">
        <v>66400</v>
      </c>
      <c r="AC64" s="25">
        <v>371200</v>
      </c>
      <c r="AD64" s="25">
        <v>654700</v>
      </c>
      <c r="AE64" s="25">
        <v>67400</v>
      </c>
      <c r="AF64" s="25">
        <v>17700</v>
      </c>
      <c r="AG64" s="25">
        <v>21300</v>
      </c>
      <c r="AH64" s="25">
        <v>136600</v>
      </c>
      <c r="AI64" s="25">
        <v>52800</v>
      </c>
      <c r="AJ64" s="25">
        <v>12900</v>
      </c>
      <c r="AK64" s="25">
        <v>22000</v>
      </c>
      <c r="AL64" s="25">
        <v>65700</v>
      </c>
      <c r="AM64" s="25">
        <v>1700</v>
      </c>
      <c r="AN64" s="25">
        <v>110300</v>
      </c>
      <c r="AO64" s="25">
        <v>27300</v>
      </c>
      <c r="AP64" s="25">
        <v>7200</v>
      </c>
      <c r="AQ64" s="25">
        <v>0</v>
      </c>
      <c r="AR64" s="25">
        <v>0</v>
      </c>
      <c r="AS64" s="25">
        <v>0</v>
      </c>
      <c r="AT64" s="25">
        <v>28800</v>
      </c>
      <c r="AU64" s="25">
        <v>138000</v>
      </c>
      <c r="AV64" s="25">
        <v>113500</v>
      </c>
      <c r="AW64" s="25">
        <v>17400</v>
      </c>
      <c r="AX64" s="25">
        <v>0</v>
      </c>
      <c r="AY64" s="25">
        <v>65300</v>
      </c>
      <c r="AZ64" s="35">
        <f>SUM($F$64:$AY$64)</f>
        <v>8497600</v>
      </c>
    </row>
    <row r="65" spans="1:52" ht="9.75" customHeight="1">
      <c r="A65" s="108"/>
      <c r="B65" s="58"/>
      <c r="C65" s="58"/>
      <c r="D65" s="57" t="s">
        <v>18</v>
      </c>
      <c r="E65" s="112"/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35">
        <f>SUM($F$65:$AY$65)</f>
        <v>0</v>
      </c>
    </row>
    <row r="66" spans="1:52" ht="9.75" customHeight="1">
      <c r="A66" s="108"/>
      <c r="B66" s="58"/>
      <c r="C66" s="57" t="s">
        <v>17</v>
      </c>
      <c r="D66" s="57"/>
      <c r="E66" s="112"/>
      <c r="F66" s="25">
        <v>87350</v>
      </c>
      <c r="G66" s="25">
        <v>558595</v>
      </c>
      <c r="H66" s="25">
        <v>91660</v>
      </c>
      <c r="I66" s="25">
        <v>491106</v>
      </c>
      <c r="J66" s="25">
        <v>189100</v>
      </c>
      <c r="K66" s="25">
        <v>557100</v>
      </c>
      <c r="L66" s="25">
        <v>196480</v>
      </c>
      <c r="M66" s="25">
        <v>560970</v>
      </c>
      <c r="N66" s="25">
        <v>37500</v>
      </c>
      <c r="O66" s="25">
        <v>7300</v>
      </c>
      <c r="P66" s="25">
        <v>376900</v>
      </c>
      <c r="Q66" s="25">
        <v>94900</v>
      </c>
      <c r="R66" s="25">
        <v>597864</v>
      </c>
      <c r="S66" s="25">
        <v>458800</v>
      </c>
      <c r="T66" s="25">
        <v>162200</v>
      </c>
      <c r="U66" s="25">
        <v>0</v>
      </c>
      <c r="V66" s="25">
        <v>0</v>
      </c>
      <c r="W66" s="25">
        <v>0</v>
      </c>
      <c r="X66" s="25">
        <v>0</v>
      </c>
      <c r="Y66" s="25">
        <v>184924</v>
      </c>
      <c r="Z66" s="25">
        <v>186200</v>
      </c>
      <c r="AA66" s="25">
        <v>78320</v>
      </c>
      <c r="AB66" s="25">
        <v>32000</v>
      </c>
      <c r="AC66" s="25">
        <v>519600</v>
      </c>
      <c r="AD66" s="25">
        <v>312172</v>
      </c>
      <c r="AE66" s="25">
        <v>1500</v>
      </c>
      <c r="AF66" s="25">
        <v>21000</v>
      </c>
      <c r="AG66" s="25">
        <v>9450</v>
      </c>
      <c r="AH66" s="25">
        <v>20813</v>
      </c>
      <c r="AI66" s="25">
        <v>35100</v>
      </c>
      <c r="AJ66" s="25">
        <v>36000</v>
      </c>
      <c r="AK66" s="25">
        <v>1100</v>
      </c>
      <c r="AL66" s="25">
        <v>53700</v>
      </c>
      <c r="AM66" s="25">
        <v>12500</v>
      </c>
      <c r="AN66" s="25">
        <v>65800</v>
      </c>
      <c r="AO66" s="25">
        <v>22606</v>
      </c>
      <c r="AP66" s="25">
        <v>0</v>
      </c>
      <c r="AQ66" s="25">
        <v>24000</v>
      </c>
      <c r="AR66" s="25">
        <v>20600</v>
      </c>
      <c r="AS66" s="25">
        <v>66100</v>
      </c>
      <c r="AT66" s="25">
        <v>31300</v>
      </c>
      <c r="AU66" s="25">
        <v>56330</v>
      </c>
      <c r="AV66" s="25">
        <v>48000</v>
      </c>
      <c r="AW66" s="25">
        <v>13000</v>
      </c>
      <c r="AX66" s="25">
        <v>282850</v>
      </c>
      <c r="AY66" s="25">
        <v>51650</v>
      </c>
      <c r="AZ66" s="35">
        <f>SUM($F$66:$AY$66)</f>
        <v>6654440</v>
      </c>
    </row>
    <row r="67" spans="1:52" ht="9.75" customHeight="1">
      <c r="A67" s="108"/>
      <c r="B67" s="58"/>
      <c r="C67" s="57" t="s">
        <v>187</v>
      </c>
      <c r="D67" s="57"/>
      <c r="E67" s="112"/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420</v>
      </c>
      <c r="P67" s="25">
        <v>0</v>
      </c>
      <c r="Q67" s="25">
        <v>53602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140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300</v>
      </c>
      <c r="AF67" s="25">
        <v>0</v>
      </c>
      <c r="AG67" s="25">
        <v>0</v>
      </c>
      <c r="AH67" s="25">
        <v>100</v>
      </c>
      <c r="AI67" s="25">
        <v>260</v>
      </c>
      <c r="AJ67" s="25">
        <v>0</v>
      </c>
      <c r="AK67" s="25">
        <v>220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35">
        <f>SUM($F$67:$AY$67)</f>
        <v>55042</v>
      </c>
    </row>
    <row r="68" spans="1:52" ht="9.75" customHeight="1">
      <c r="A68" s="108"/>
      <c r="B68" s="58"/>
      <c r="C68" s="57" t="s">
        <v>204</v>
      </c>
      <c r="D68" s="57"/>
      <c r="E68" s="112"/>
      <c r="F68" s="25">
        <v>87053</v>
      </c>
      <c r="G68" s="25">
        <v>7554</v>
      </c>
      <c r="H68" s="25">
        <v>17580</v>
      </c>
      <c r="I68" s="25">
        <v>47365</v>
      </c>
      <c r="J68" s="25">
        <v>76588</v>
      </c>
      <c r="K68" s="25">
        <v>10934</v>
      </c>
      <c r="L68" s="25">
        <v>57023</v>
      </c>
      <c r="M68" s="25">
        <v>40395</v>
      </c>
      <c r="N68" s="25">
        <v>0</v>
      </c>
      <c r="O68" s="25">
        <v>17340</v>
      </c>
      <c r="P68" s="25">
        <v>154201</v>
      </c>
      <c r="Q68" s="25">
        <v>0</v>
      </c>
      <c r="R68" s="25">
        <v>4391</v>
      </c>
      <c r="S68" s="25">
        <v>1964</v>
      </c>
      <c r="T68" s="25">
        <v>0</v>
      </c>
      <c r="U68" s="25">
        <v>2229</v>
      </c>
      <c r="V68" s="25">
        <v>6009</v>
      </c>
      <c r="W68" s="25">
        <v>2669</v>
      </c>
      <c r="X68" s="25">
        <v>0</v>
      </c>
      <c r="Y68" s="25">
        <v>42641</v>
      </c>
      <c r="Z68" s="25">
        <v>2149</v>
      </c>
      <c r="AA68" s="25">
        <v>16114</v>
      </c>
      <c r="AB68" s="25">
        <v>4771</v>
      </c>
      <c r="AC68" s="25">
        <v>43212</v>
      </c>
      <c r="AD68" s="25">
        <v>77677</v>
      </c>
      <c r="AE68" s="25">
        <v>14252</v>
      </c>
      <c r="AF68" s="25">
        <v>15174</v>
      </c>
      <c r="AG68" s="25">
        <v>7898</v>
      </c>
      <c r="AH68" s="25">
        <v>10037</v>
      </c>
      <c r="AI68" s="25">
        <v>32829</v>
      </c>
      <c r="AJ68" s="25">
        <v>14951</v>
      </c>
      <c r="AK68" s="25">
        <v>0</v>
      </c>
      <c r="AL68" s="25">
        <v>18703</v>
      </c>
      <c r="AM68" s="25">
        <v>11954</v>
      </c>
      <c r="AN68" s="25">
        <v>9223</v>
      </c>
      <c r="AO68" s="25">
        <v>0</v>
      </c>
      <c r="AP68" s="25">
        <v>0</v>
      </c>
      <c r="AQ68" s="25">
        <v>0</v>
      </c>
      <c r="AR68" s="25">
        <v>1195</v>
      </c>
      <c r="AS68" s="25">
        <v>13092</v>
      </c>
      <c r="AT68" s="25">
        <v>20365</v>
      </c>
      <c r="AU68" s="25">
        <v>8655</v>
      </c>
      <c r="AV68" s="25">
        <v>7692</v>
      </c>
      <c r="AW68" s="25">
        <v>7049</v>
      </c>
      <c r="AX68" s="25">
        <v>20449</v>
      </c>
      <c r="AY68" s="25">
        <v>12559</v>
      </c>
      <c r="AZ68" s="35">
        <f>SUM($F$68:$AY$68)</f>
        <v>945936</v>
      </c>
    </row>
    <row r="69" spans="1:52" ht="9.75" customHeight="1">
      <c r="A69" s="108"/>
      <c r="B69" s="58"/>
      <c r="C69" s="57" t="s">
        <v>188</v>
      </c>
      <c r="D69" s="57"/>
      <c r="E69" s="112"/>
      <c r="F69" s="25">
        <v>7800</v>
      </c>
      <c r="G69" s="25">
        <v>541478</v>
      </c>
      <c r="H69" s="25">
        <v>37299</v>
      </c>
      <c r="I69" s="25">
        <v>0</v>
      </c>
      <c r="J69" s="25">
        <v>316594</v>
      </c>
      <c r="K69" s="25">
        <v>82910</v>
      </c>
      <c r="L69" s="25">
        <v>32428</v>
      </c>
      <c r="M69" s="25">
        <v>16400</v>
      </c>
      <c r="N69" s="25">
        <v>50208</v>
      </c>
      <c r="O69" s="25">
        <v>0</v>
      </c>
      <c r="P69" s="25">
        <v>1540</v>
      </c>
      <c r="Q69" s="25">
        <v>192738</v>
      </c>
      <c r="R69" s="25">
        <v>212090</v>
      </c>
      <c r="S69" s="25">
        <v>0</v>
      </c>
      <c r="T69" s="25">
        <v>252201</v>
      </c>
      <c r="U69" s="25">
        <v>71291</v>
      </c>
      <c r="V69" s="25">
        <v>58404</v>
      </c>
      <c r="W69" s="25">
        <v>37256</v>
      </c>
      <c r="X69" s="25">
        <v>0</v>
      </c>
      <c r="Y69" s="25">
        <v>166399</v>
      </c>
      <c r="Z69" s="25">
        <v>106769</v>
      </c>
      <c r="AA69" s="25">
        <v>63095</v>
      </c>
      <c r="AB69" s="25">
        <v>71478</v>
      </c>
      <c r="AC69" s="25">
        <v>168240</v>
      </c>
      <c r="AD69" s="25">
        <v>57400</v>
      </c>
      <c r="AE69" s="25">
        <v>29233</v>
      </c>
      <c r="AF69" s="25">
        <v>137185</v>
      </c>
      <c r="AG69" s="25">
        <v>56928</v>
      </c>
      <c r="AH69" s="25">
        <v>61769</v>
      </c>
      <c r="AI69" s="25">
        <v>115812</v>
      </c>
      <c r="AJ69" s="25">
        <v>0</v>
      </c>
      <c r="AK69" s="25">
        <v>1361</v>
      </c>
      <c r="AL69" s="25">
        <v>0</v>
      </c>
      <c r="AM69" s="25">
        <v>12001</v>
      </c>
      <c r="AN69" s="25">
        <v>31376</v>
      </c>
      <c r="AO69" s="25">
        <v>0</v>
      </c>
      <c r="AP69" s="25">
        <v>13501</v>
      </c>
      <c r="AQ69" s="25">
        <v>30058</v>
      </c>
      <c r="AR69" s="25">
        <v>12133</v>
      </c>
      <c r="AS69" s="25">
        <v>14690</v>
      </c>
      <c r="AT69" s="25">
        <v>45219</v>
      </c>
      <c r="AU69" s="25">
        <v>0</v>
      </c>
      <c r="AV69" s="25">
        <v>10577</v>
      </c>
      <c r="AW69" s="25">
        <v>20371</v>
      </c>
      <c r="AX69" s="25">
        <v>253821</v>
      </c>
      <c r="AY69" s="25">
        <v>101683</v>
      </c>
      <c r="AZ69" s="35">
        <f>SUM($F$69:$AY$69)</f>
        <v>3491736</v>
      </c>
    </row>
    <row r="70" spans="1:52" ht="9.75" customHeight="1">
      <c r="A70" s="108"/>
      <c r="B70" s="58"/>
      <c r="C70" s="57" t="s">
        <v>18</v>
      </c>
      <c r="D70" s="57"/>
      <c r="E70" s="112"/>
      <c r="F70" s="25">
        <v>0</v>
      </c>
      <c r="G70" s="25">
        <v>0</v>
      </c>
      <c r="H70" s="25">
        <v>0</v>
      </c>
      <c r="I70" s="25">
        <v>30860</v>
      </c>
      <c r="J70" s="25">
        <v>20112</v>
      </c>
      <c r="K70" s="25">
        <v>90</v>
      </c>
      <c r="L70" s="25">
        <v>3003</v>
      </c>
      <c r="M70" s="25">
        <v>121507</v>
      </c>
      <c r="N70" s="25">
        <v>2992</v>
      </c>
      <c r="O70" s="25">
        <v>0</v>
      </c>
      <c r="P70" s="25">
        <v>113620</v>
      </c>
      <c r="Q70" s="25">
        <v>156</v>
      </c>
      <c r="R70" s="25">
        <v>0</v>
      </c>
      <c r="S70" s="25">
        <v>514872</v>
      </c>
      <c r="T70" s="25">
        <v>76320</v>
      </c>
      <c r="U70" s="25">
        <v>12671</v>
      </c>
      <c r="V70" s="25">
        <v>0</v>
      </c>
      <c r="W70" s="25">
        <v>0</v>
      </c>
      <c r="X70" s="25">
        <v>65159</v>
      </c>
      <c r="Y70" s="25">
        <v>0</v>
      </c>
      <c r="Z70" s="25">
        <v>0</v>
      </c>
      <c r="AA70" s="25">
        <v>0</v>
      </c>
      <c r="AB70" s="25">
        <v>231482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1842</v>
      </c>
      <c r="AI70" s="25">
        <v>14900</v>
      </c>
      <c r="AJ70" s="25">
        <v>35230</v>
      </c>
      <c r="AK70" s="25">
        <v>15650</v>
      </c>
      <c r="AL70" s="25">
        <v>0</v>
      </c>
      <c r="AM70" s="25">
        <v>0</v>
      </c>
      <c r="AN70" s="25">
        <v>0</v>
      </c>
      <c r="AO70" s="25">
        <v>47346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132</v>
      </c>
      <c r="AZ70" s="35">
        <f>SUM($F$70:$AY$70)</f>
        <v>1307944</v>
      </c>
    </row>
    <row r="71" spans="1:52" ht="9.75" customHeight="1">
      <c r="A71" s="74" t="s">
        <v>278</v>
      </c>
      <c r="B71" s="75"/>
      <c r="C71" s="75"/>
      <c r="D71" s="75"/>
      <c r="E71" s="76"/>
      <c r="F71" s="25">
        <v>19976758</v>
      </c>
      <c r="G71" s="25">
        <v>59994474</v>
      </c>
      <c r="H71" s="25">
        <v>13623799</v>
      </c>
      <c r="I71" s="25">
        <v>5927057</v>
      </c>
      <c r="J71" s="25">
        <v>21266929</v>
      </c>
      <c r="K71" s="25">
        <v>9977060</v>
      </c>
      <c r="L71" s="25">
        <v>8066358</v>
      </c>
      <c r="M71" s="25">
        <v>6279404</v>
      </c>
      <c r="N71" s="25">
        <v>43404674</v>
      </c>
      <c r="O71" s="25">
        <v>7328372</v>
      </c>
      <c r="P71" s="25">
        <v>18230198</v>
      </c>
      <c r="Q71" s="25">
        <v>49882835</v>
      </c>
      <c r="R71" s="25">
        <v>46164307</v>
      </c>
      <c r="S71" s="25">
        <v>6751050</v>
      </c>
      <c r="T71" s="25">
        <v>9028040</v>
      </c>
      <c r="U71" s="25">
        <v>11142780</v>
      </c>
      <c r="V71" s="25">
        <v>2981055</v>
      </c>
      <c r="W71" s="25">
        <v>7895620</v>
      </c>
      <c r="X71" s="25">
        <v>4765313</v>
      </c>
      <c r="Y71" s="25">
        <v>16695081</v>
      </c>
      <c r="Z71" s="25">
        <v>7492656</v>
      </c>
      <c r="AA71" s="25">
        <v>20771538</v>
      </c>
      <c r="AB71" s="25">
        <v>5551465</v>
      </c>
      <c r="AC71" s="25">
        <v>20703864</v>
      </c>
      <c r="AD71" s="25">
        <v>27323821</v>
      </c>
      <c r="AE71" s="25">
        <v>7878552</v>
      </c>
      <c r="AF71" s="25">
        <v>4234900</v>
      </c>
      <c r="AG71" s="25">
        <v>5858159</v>
      </c>
      <c r="AH71" s="25">
        <v>4456513</v>
      </c>
      <c r="AI71" s="25">
        <v>6874792</v>
      </c>
      <c r="AJ71" s="25">
        <v>6147602</v>
      </c>
      <c r="AK71" s="25">
        <v>1513150</v>
      </c>
      <c r="AL71" s="25">
        <v>2123895</v>
      </c>
      <c r="AM71" s="25">
        <v>3125392</v>
      </c>
      <c r="AN71" s="25">
        <v>4080454</v>
      </c>
      <c r="AO71" s="25">
        <v>2783914</v>
      </c>
      <c r="AP71" s="25">
        <v>1624937</v>
      </c>
      <c r="AQ71" s="25">
        <v>347843</v>
      </c>
      <c r="AR71" s="25">
        <v>744671</v>
      </c>
      <c r="AS71" s="25">
        <v>2198709</v>
      </c>
      <c r="AT71" s="25">
        <v>2651006</v>
      </c>
      <c r="AU71" s="25">
        <v>6718242</v>
      </c>
      <c r="AV71" s="25">
        <v>4454202</v>
      </c>
      <c r="AW71" s="25">
        <v>3885865</v>
      </c>
      <c r="AX71" s="25">
        <v>15163550</v>
      </c>
      <c r="AY71" s="25">
        <v>7526348</v>
      </c>
      <c r="AZ71" s="35">
        <f>SUM($F$71:$AY$71)</f>
        <v>545617204</v>
      </c>
    </row>
    <row r="72" spans="1:52" ht="9.75" customHeight="1">
      <c r="A72" s="64" t="s">
        <v>227</v>
      </c>
      <c r="B72" s="61"/>
      <c r="C72" s="61"/>
      <c r="D72" s="61"/>
      <c r="E72" s="60"/>
      <c r="F72" s="25">
        <v>0</v>
      </c>
      <c r="G72" s="25">
        <v>678314</v>
      </c>
      <c r="H72" s="25">
        <v>0</v>
      </c>
      <c r="I72" s="25">
        <v>73426</v>
      </c>
      <c r="J72" s="25">
        <v>0</v>
      </c>
      <c r="K72" s="25">
        <v>0</v>
      </c>
      <c r="L72" s="25">
        <v>0</v>
      </c>
      <c r="M72" s="25">
        <v>0</v>
      </c>
      <c r="N72" s="25">
        <v>1162694</v>
      </c>
      <c r="O72" s="25">
        <v>0</v>
      </c>
      <c r="P72" s="25">
        <v>468903</v>
      </c>
      <c r="Q72" s="25">
        <v>1227471</v>
      </c>
      <c r="R72" s="25">
        <v>2044929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456477</v>
      </c>
      <c r="Z72" s="25">
        <v>0</v>
      </c>
      <c r="AA72" s="25">
        <v>998847</v>
      </c>
      <c r="AB72" s="25">
        <v>0</v>
      </c>
      <c r="AC72" s="25">
        <v>892055</v>
      </c>
      <c r="AD72" s="25">
        <v>0</v>
      </c>
      <c r="AE72" s="25">
        <v>251956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5">
        <v>0</v>
      </c>
      <c r="AN72" s="25">
        <v>0</v>
      </c>
      <c r="AO72" s="25">
        <v>0</v>
      </c>
      <c r="AP72" s="25">
        <v>97720</v>
      </c>
      <c r="AQ72" s="25">
        <v>0</v>
      </c>
      <c r="AR72" s="25">
        <v>0</v>
      </c>
      <c r="AS72" s="25">
        <v>0</v>
      </c>
      <c r="AT72" s="25">
        <v>7385</v>
      </c>
      <c r="AU72" s="25">
        <v>0</v>
      </c>
      <c r="AV72" s="25">
        <v>168394</v>
      </c>
      <c r="AW72" s="25">
        <v>0</v>
      </c>
      <c r="AX72" s="25">
        <v>0</v>
      </c>
      <c r="AY72" s="25">
        <v>0</v>
      </c>
      <c r="AZ72" s="35">
        <f>SUM($F$72:$AY$72)</f>
        <v>8528571</v>
      </c>
    </row>
    <row r="73" spans="1:52" ht="9.75" customHeight="1">
      <c r="A73" s="74" t="s">
        <v>188</v>
      </c>
      <c r="B73" s="75"/>
      <c r="C73" s="75"/>
      <c r="D73" s="75"/>
      <c r="E73" s="76"/>
      <c r="F73" s="25">
        <v>1577929</v>
      </c>
      <c r="G73" s="25">
        <v>4223687</v>
      </c>
      <c r="H73" s="25">
        <v>1180000</v>
      </c>
      <c r="I73" s="25">
        <v>410000</v>
      </c>
      <c r="J73" s="25">
        <v>1772175</v>
      </c>
      <c r="K73" s="25">
        <v>587392</v>
      </c>
      <c r="L73" s="25">
        <v>811590</v>
      </c>
      <c r="M73" s="25">
        <v>308605</v>
      </c>
      <c r="N73" s="25">
        <v>1865139</v>
      </c>
      <c r="O73" s="25">
        <v>644413</v>
      </c>
      <c r="P73" s="25">
        <v>872881</v>
      </c>
      <c r="Q73" s="25">
        <v>3107113</v>
      </c>
      <c r="R73" s="25">
        <v>3210000</v>
      </c>
      <c r="S73" s="25">
        <v>1022235</v>
      </c>
      <c r="T73" s="25">
        <v>1227827</v>
      </c>
      <c r="U73" s="25">
        <v>620000</v>
      </c>
      <c r="V73" s="25">
        <v>522004</v>
      </c>
      <c r="W73" s="25">
        <v>747023</v>
      </c>
      <c r="X73" s="25">
        <v>472130</v>
      </c>
      <c r="Y73" s="25">
        <v>1444610</v>
      </c>
      <c r="Z73" s="25">
        <v>644325</v>
      </c>
      <c r="AA73" s="25">
        <v>1768422</v>
      </c>
      <c r="AB73" s="25">
        <v>351689</v>
      </c>
      <c r="AC73" s="25">
        <v>1000000</v>
      </c>
      <c r="AD73" s="25">
        <v>1230000</v>
      </c>
      <c r="AE73" s="25">
        <v>452965</v>
      </c>
      <c r="AF73" s="25">
        <v>560581</v>
      </c>
      <c r="AG73" s="25">
        <v>460621</v>
      </c>
      <c r="AH73" s="25">
        <v>323101</v>
      </c>
      <c r="AI73" s="25">
        <v>515812</v>
      </c>
      <c r="AJ73" s="25">
        <v>258016</v>
      </c>
      <c r="AK73" s="25">
        <v>103132</v>
      </c>
      <c r="AL73" s="25">
        <v>100000</v>
      </c>
      <c r="AM73" s="25">
        <v>198166</v>
      </c>
      <c r="AN73" s="25">
        <v>154298</v>
      </c>
      <c r="AO73" s="25">
        <v>251000</v>
      </c>
      <c r="AP73" s="25">
        <v>72288</v>
      </c>
      <c r="AQ73" s="25">
        <v>35872</v>
      </c>
      <c r="AR73" s="25">
        <v>28920</v>
      </c>
      <c r="AS73" s="25">
        <v>67373</v>
      </c>
      <c r="AT73" s="25">
        <v>267000</v>
      </c>
      <c r="AU73" s="25">
        <v>546728</v>
      </c>
      <c r="AV73" s="25">
        <v>287992</v>
      </c>
      <c r="AW73" s="25">
        <v>315067</v>
      </c>
      <c r="AX73" s="25">
        <v>1547629</v>
      </c>
      <c r="AY73" s="25">
        <v>717120</v>
      </c>
      <c r="AZ73" s="35">
        <f>SUM($F$73:$AY$73)</f>
        <v>38884870</v>
      </c>
    </row>
    <row r="74" spans="1:52" ht="9.75" customHeight="1">
      <c r="A74" s="17"/>
      <c r="B74" s="102" t="s">
        <v>228</v>
      </c>
      <c r="C74" s="75"/>
      <c r="D74" s="75"/>
      <c r="E74" s="76"/>
      <c r="F74" s="25">
        <v>1266833</v>
      </c>
      <c r="G74" s="25">
        <v>1937768</v>
      </c>
      <c r="H74" s="25">
        <v>970282</v>
      </c>
      <c r="I74" s="25">
        <v>218757</v>
      </c>
      <c r="J74" s="25">
        <v>923680</v>
      </c>
      <c r="K74" s="25">
        <v>401474</v>
      </c>
      <c r="L74" s="25">
        <v>652890</v>
      </c>
      <c r="M74" s="25">
        <v>274865</v>
      </c>
      <c r="N74" s="25">
        <v>391721</v>
      </c>
      <c r="O74" s="25">
        <v>599820</v>
      </c>
      <c r="P74" s="25">
        <v>237104</v>
      </c>
      <c r="Q74" s="25">
        <v>1523529</v>
      </c>
      <c r="R74" s="25">
        <v>1257891</v>
      </c>
      <c r="S74" s="25">
        <v>845843</v>
      </c>
      <c r="T74" s="25">
        <v>968666</v>
      </c>
      <c r="U74" s="25">
        <v>227377</v>
      </c>
      <c r="V74" s="25">
        <v>199264</v>
      </c>
      <c r="W74" s="25">
        <v>446995</v>
      </c>
      <c r="X74" s="25">
        <v>201145</v>
      </c>
      <c r="Y74" s="25">
        <v>444941</v>
      </c>
      <c r="Z74" s="25">
        <v>245797</v>
      </c>
      <c r="AA74" s="25">
        <v>1430246</v>
      </c>
      <c r="AB74" s="25">
        <v>54002</v>
      </c>
      <c r="AC74" s="25">
        <v>178499</v>
      </c>
      <c r="AD74" s="25">
        <v>697159</v>
      </c>
      <c r="AE74" s="25">
        <v>213808</v>
      </c>
      <c r="AF74" s="25">
        <v>180939</v>
      </c>
      <c r="AG74" s="25">
        <v>273720</v>
      </c>
      <c r="AH74" s="25">
        <v>83001</v>
      </c>
      <c r="AI74" s="25">
        <v>236945</v>
      </c>
      <c r="AJ74" s="25">
        <v>97937</v>
      </c>
      <c r="AK74" s="25">
        <v>89120</v>
      </c>
      <c r="AL74" s="25">
        <v>50115</v>
      </c>
      <c r="AM74" s="25">
        <v>94069</v>
      </c>
      <c r="AN74" s="25">
        <v>150010</v>
      </c>
      <c r="AO74" s="25">
        <v>118886</v>
      </c>
      <c r="AP74" s="25">
        <v>55534</v>
      </c>
      <c r="AQ74" s="25">
        <v>0</v>
      </c>
      <c r="AR74" s="25">
        <v>14818</v>
      </c>
      <c r="AS74" s="25">
        <v>18465</v>
      </c>
      <c r="AT74" s="25">
        <v>210810</v>
      </c>
      <c r="AU74" s="25">
        <v>361845</v>
      </c>
      <c r="AV74" s="25">
        <v>152581</v>
      </c>
      <c r="AW74" s="25">
        <v>196807</v>
      </c>
      <c r="AX74" s="25">
        <v>966038</v>
      </c>
      <c r="AY74" s="25">
        <v>443740</v>
      </c>
      <c r="AZ74" s="35">
        <f>SUM($F$74:$AY$74)</f>
        <v>20605736</v>
      </c>
    </row>
    <row r="75" spans="1:52" ht="9.75" customHeight="1">
      <c r="A75" s="17"/>
      <c r="B75" s="12"/>
      <c r="C75" s="59" t="s">
        <v>229</v>
      </c>
      <c r="D75" s="61"/>
      <c r="E75" s="60"/>
      <c r="F75" s="25">
        <v>1266833</v>
      </c>
      <c r="G75" s="25">
        <v>1935190</v>
      </c>
      <c r="H75" s="25">
        <v>890321</v>
      </c>
      <c r="I75" s="25">
        <v>185245</v>
      </c>
      <c r="J75" s="25">
        <v>617427</v>
      </c>
      <c r="K75" s="25">
        <v>401474</v>
      </c>
      <c r="L75" s="25">
        <v>649631</v>
      </c>
      <c r="M75" s="25">
        <v>274865</v>
      </c>
      <c r="N75" s="25">
        <v>307657</v>
      </c>
      <c r="O75" s="25">
        <v>521819</v>
      </c>
      <c r="P75" s="25">
        <v>237104</v>
      </c>
      <c r="Q75" s="25">
        <v>1523529</v>
      </c>
      <c r="R75" s="25">
        <v>1257891</v>
      </c>
      <c r="S75" s="25">
        <v>845843</v>
      </c>
      <c r="T75" s="25">
        <v>914476</v>
      </c>
      <c r="U75" s="25">
        <v>64141</v>
      </c>
      <c r="V75" s="25">
        <v>199264</v>
      </c>
      <c r="W75" s="25">
        <v>446995</v>
      </c>
      <c r="X75" s="25">
        <v>201145</v>
      </c>
      <c r="Y75" s="25">
        <v>441599</v>
      </c>
      <c r="Z75" s="25">
        <v>245797</v>
      </c>
      <c r="AA75" s="25">
        <v>1161259</v>
      </c>
      <c r="AB75" s="25">
        <v>54002</v>
      </c>
      <c r="AC75" s="25">
        <v>178499</v>
      </c>
      <c r="AD75" s="25">
        <v>572189</v>
      </c>
      <c r="AE75" s="25">
        <v>107546</v>
      </c>
      <c r="AF75" s="25">
        <v>180939</v>
      </c>
      <c r="AG75" s="25">
        <v>224671</v>
      </c>
      <c r="AH75" s="25">
        <v>81552</v>
      </c>
      <c r="AI75" s="25">
        <v>137201</v>
      </c>
      <c r="AJ75" s="25">
        <v>87230</v>
      </c>
      <c r="AK75" s="25">
        <v>47640</v>
      </c>
      <c r="AL75" s="25">
        <v>50115</v>
      </c>
      <c r="AM75" s="25">
        <v>94069</v>
      </c>
      <c r="AN75" s="25">
        <v>139050</v>
      </c>
      <c r="AO75" s="25">
        <v>118886</v>
      </c>
      <c r="AP75" s="25">
        <v>55534</v>
      </c>
      <c r="AQ75" s="25">
        <v>0</v>
      </c>
      <c r="AR75" s="25">
        <v>14404</v>
      </c>
      <c r="AS75" s="25">
        <v>18465</v>
      </c>
      <c r="AT75" s="25">
        <v>200454</v>
      </c>
      <c r="AU75" s="25">
        <v>361845</v>
      </c>
      <c r="AV75" s="25">
        <v>59741</v>
      </c>
      <c r="AW75" s="25">
        <v>196807</v>
      </c>
      <c r="AX75" s="25">
        <v>837228</v>
      </c>
      <c r="AY75" s="25">
        <v>443740</v>
      </c>
      <c r="AZ75" s="35">
        <f>SUM($F$75:$AY$75)</f>
        <v>18851312</v>
      </c>
    </row>
    <row r="76" spans="1:52" ht="9.75" customHeight="1">
      <c r="A76" s="17"/>
      <c r="B76" s="13"/>
      <c r="C76" s="59" t="s">
        <v>230</v>
      </c>
      <c r="D76" s="61"/>
      <c r="E76" s="60"/>
      <c r="F76" s="25">
        <v>0</v>
      </c>
      <c r="G76" s="25">
        <v>2578</v>
      </c>
      <c r="H76" s="25">
        <v>79961</v>
      </c>
      <c r="I76" s="25">
        <v>33512</v>
      </c>
      <c r="J76" s="25">
        <v>306253</v>
      </c>
      <c r="K76" s="25">
        <v>0</v>
      </c>
      <c r="L76" s="25">
        <v>3259</v>
      </c>
      <c r="M76" s="25">
        <v>0</v>
      </c>
      <c r="N76" s="25">
        <v>84064</v>
      </c>
      <c r="O76" s="25">
        <v>78001</v>
      </c>
      <c r="P76" s="25">
        <v>0</v>
      </c>
      <c r="Q76" s="25">
        <v>0</v>
      </c>
      <c r="R76" s="25">
        <v>0</v>
      </c>
      <c r="S76" s="25">
        <v>0</v>
      </c>
      <c r="T76" s="25">
        <v>54190</v>
      </c>
      <c r="U76" s="25">
        <v>163236</v>
      </c>
      <c r="V76" s="25">
        <v>0</v>
      </c>
      <c r="W76" s="25">
        <v>0</v>
      </c>
      <c r="X76" s="25">
        <v>0</v>
      </c>
      <c r="Y76" s="25">
        <v>3342</v>
      </c>
      <c r="Z76" s="25">
        <v>0</v>
      </c>
      <c r="AA76" s="25">
        <v>268987</v>
      </c>
      <c r="AB76" s="25">
        <v>0</v>
      </c>
      <c r="AC76" s="25">
        <v>0</v>
      </c>
      <c r="AD76" s="25">
        <v>124970</v>
      </c>
      <c r="AE76" s="25">
        <v>106262</v>
      </c>
      <c r="AF76" s="25">
        <v>0</v>
      </c>
      <c r="AG76" s="25">
        <v>49049</v>
      </c>
      <c r="AH76" s="25">
        <v>1449</v>
      </c>
      <c r="AI76" s="25">
        <v>99744</v>
      </c>
      <c r="AJ76" s="25">
        <v>10707</v>
      </c>
      <c r="AK76" s="25">
        <v>41480</v>
      </c>
      <c r="AL76" s="25">
        <v>0</v>
      </c>
      <c r="AM76" s="25">
        <v>0</v>
      </c>
      <c r="AN76" s="25">
        <v>10960</v>
      </c>
      <c r="AO76" s="25">
        <v>0</v>
      </c>
      <c r="AP76" s="25">
        <v>0</v>
      </c>
      <c r="AQ76" s="25">
        <v>0</v>
      </c>
      <c r="AR76" s="25">
        <v>414</v>
      </c>
      <c r="AS76" s="25">
        <v>0</v>
      </c>
      <c r="AT76" s="25">
        <v>10356</v>
      </c>
      <c r="AU76" s="25">
        <v>0</v>
      </c>
      <c r="AV76" s="25">
        <v>92840</v>
      </c>
      <c r="AW76" s="25">
        <v>0</v>
      </c>
      <c r="AX76" s="25">
        <v>128810</v>
      </c>
      <c r="AY76" s="25">
        <v>0</v>
      </c>
      <c r="AZ76" s="35">
        <f>SUM($F$76:$AY$76)</f>
        <v>1754424</v>
      </c>
    </row>
    <row r="77" spans="1:52" ht="9.75" customHeight="1">
      <c r="A77" s="17"/>
      <c r="B77" s="102" t="s">
        <v>231</v>
      </c>
      <c r="C77" s="75"/>
      <c r="D77" s="75"/>
      <c r="E77" s="76"/>
      <c r="F77" s="25">
        <v>311096</v>
      </c>
      <c r="G77" s="25">
        <v>2285919</v>
      </c>
      <c r="H77" s="25">
        <v>209718</v>
      </c>
      <c r="I77" s="25">
        <v>191243</v>
      </c>
      <c r="J77" s="25">
        <v>848495</v>
      </c>
      <c r="K77" s="25">
        <v>185918</v>
      </c>
      <c r="L77" s="25">
        <v>158700</v>
      </c>
      <c r="M77" s="25">
        <v>33740</v>
      </c>
      <c r="N77" s="25">
        <v>1473418</v>
      </c>
      <c r="O77" s="25">
        <v>44593</v>
      </c>
      <c r="P77" s="25">
        <v>635777</v>
      </c>
      <c r="Q77" s="25">
        <v>1583584</v>
      </c>
      <c r="R77" s="25">
        <v>1952109</v>
      </c>
      <c r="S77" s="25">
        <v>176392</v>
      </c>
      <c r="T77" s="25">
        <v>259161</v>
      </c>
      <c r="U77" s="25">
        <v>392623</v>
      </c>
      <c r="V77" s="25">
        <v>322740</v>
      </c>
      <c r="W77" s="25">
        <v>300028</v>
      </c>
      <c r="X77" s="25">
        <v>270985</v>
      </c>
      <c r="Y77" s="25">
        <v>999669</v>
      </c>
      <c r="Z77" s="25">
        <v>398528</v>
      </c>
      <c r="AA77" s="25">
        <v>338176</v>
      </c>
      <c r="AB77" s="25">
        <v>297687</v>
      </c>
      <c r="AC77" s="25">
        <v>821501</v>
      </c>
      <c r="AD77" s="25">
        <v>532841</v>
      </c>
      <c r="AE77" s="25">
        <v>239157</v>
      </c>
      <c r="AF77" s="25">
        <v>379642</v>
      </c>
      <c r="AG77" s="25">
        <v>186901</v>
      </c>
      <c r="AH77" s="25">
        <v>240100</v>
      </c>
      <c r="AI77" s="25">
        <v>278867</v>
      </c>
      <c r="AJ77" s="25">
        <v>160079</v>
      </c>
      <c r="AK77" s="25">
        <v>14012</v>
      </c>
      <c r="AL77" s="25">
        <v>49885</v>
      </c>
      <c r="AM77" s="25">
        <v>104097</v>
      </c>
      <c r="AN77" s="25">
        <v>4288</v>
      </c>
      <c r="AO77" s="25">
        <v>132114</v>
      </c>
      <c r="AP77" s="25">
        <v>16754</v>
      </c>
      <c r="AQ77" s="25">
        <v>35872</v>
      </c>
      <c r="AR77" s="25">
        <v>14102</v>
      </c>
      <c r="AS77" s="25">
        <v>48908</v>
      </c>
      <c r="AT77" s="25">
        <v>56190</v>
      </c>
      <c r="AU77" s="25">
        <v>184883</v>
      </c>
      <c r="AV77" s="25">
        <v>135411</v>
      </c>
      <c r="AW77" s="25">
        <v>118260</v>
      </c>
      <c r="AX77" s="25">
        <v>581591</v>
      </c>
      <c r="AY77" s="25">
        <v>273380</v>
      </c>
      <c r="AZ77" s="35">
        <f>SUM($F$77:$AY$77)</f>
        <v>18279134</v>
      </c>
    </row>
    <row r="78" spans="1:52" ht="9.75" customHeight="1">
      <c r="A78" s="17"/>
      <c r="B78" s="12"/>
      <c r="C78" s="59" t="s">
        <v>229</v>
      </c>
      <c r="D78" s="61"/>
      <c r="E78" s="60"/>
      <c r="F78" s="25">
        <v>45487</v>
      </c>
      <c r="G78" s="25">
        <v>355762</v>
      </c>
      <c r="H78" s="25">
        <v>161339</v>
      </c>
      <c r="I78" s="25">
        <v>59844</v>
      </c>
      <c r="J78" s="25">
        <v>90473</v>
      </c>
      <c r="K78" s="25">
        <v>21350</v>
      </c>
      <c r="L78" s="25">
        <v>50323</v>
      </c>
      <c r="M78" s="25">
        <v>17340</v>
      </c>
      <c r="N78" s="25">
        <v>169053</v>
      </c>
      <c r="O78" s="25">
        <v>23744</v>
      </c>
      <c r="P78" s="25">
        <v>73538</v>
      </c>
      <c r="Q78" s="25">
        <v>546761</v>
      </c>
      <c r="R78" s="25">
        <v>500500</v>
      </c>
      <c r="S78" s="25">
        <v>22490</v>
      </c>
      <c r="T78" s="25">
        <v>6960</v>
      </c>
      <c r="U78" s="25">
        <v>58863</v>
      </c>
      <c r="V78" s="25">
        <v>17460</v>
      </c>
      <c r="W78" s="25">
        <v>18710</v>
      </c>
      <c r="X78" s="25">
        <v>3241</v>
      </c>
      <c r="Y78" s="25">
        <v>60616</v>
      </c>
      <c r="Z78" s="25">
        <v>29571</v>
      </c>
      <c r="AA78" s="25">
        <v>63183</v>
      </c>
      <c r="AB78" s="25">
        <v>30362</v>
      </c>
      <c r="AC78" s="25">
        <v>57552</v>
      </c>
      <c r="AD78" s="25">
        <v>67442</v>
      </c>
      <c r="AE78" s="25">
        <v>151494</v>
      </c>
      <c r="AF78" s="25">
        <v>45639</v>
      </c>
      <c r="AG78" s="25">
        <v>65210</v>
      </c>
      <c r="AH78" s="25">
        <v>6197</v>
      </c>
      <c r="AI78" s="25">
        <v>54303</v>
      </c>
      <c r="AJ78" s="25">
        <v>28229</v>
      </c>
      <c r="AK78" s="25">
        <v>11867</v>
      </c>
      <c r="AL78" s="25">
        <v>49885</v>
      </c>
      <c r="AM78" s="25">
        <v>9986</v>
      </c>
      <c r="AN78" s="25">
        <v>4288</v>
      </c>
      <c r="AO78" s="25">
        <v>6871</v>
      </c>
      <c r="AP78" s="25">
        <v>16754</v>
      </c>
      <c r="AQ78" s="25">
        <v>2938</v>
      </c>
      <c r="AR78" s="25">
        <v>2942</v>
      </c>
      <c r="AS78" s="25">
        <v>39216</v>
      </c>
      <c r="AT78" s="25">
        <v>10971</v>
      </c>
      <c r="AU78" s="25">
        <v>90076</v>
      </c>
      <c r="AV78" s="25">
        <v>48687</v>
      </c>
      <c r="AW78" s="25">
        <v>23280</v>
      </c>
      <c r="AX78" s="25">
        <v>58953</v>
      </c>
      <c r="AY78" s="25">
        <v>9863</v>
      </c>
      <c r="AZ78" s="35">
        <f>SUM($F$78:$AY$78)</f>
        <v>3289613</v>
      </c>
    </row>
    <row r="79" spans="1:52" ht="9.75" customHeight="1">
      <c r="A79" s="43"/>
      <c r="B79" s="18"/>
      <c r="C79" s="109" t="s">
        <v>230</v>
      </c>
      <c r="D79" s="110"/>
      <c r="E79" s="111"/>
      <c r="F79" s="30">
        <v>265609</v>
      </c>
      <c r="G79" s="30">
        <v>1930157</v>
      </c>
      <c r="H79" s="30">
        <v>48379</v>
      </c>
      <c r="I79" s="30">
        <v>131399</v>
      </c>
      <c r="J79" s="30">
        <v>758022</v>
      </c>
      <c r="K79" s="30">
        <v>164568</v>
      </c>
      <c r="L79" s="30">
        <v>108377</v>
      </c>
      <c r="M79" s="30">
        <v>16400</v>
      </c>
      <c r="N79" s="30">
        <v>1304365</v>
      </c>
      <c r="O79" s="30">
        <v>20849</v>
      </c>
      <c r="P79" s="30">
        <v>562239</v>
      </c>
      <c r="Q79" s="30">
        <v>1036823</v>
      </c>
      <c r="R79" s="30">
        <v>1451609</v>
      </c>
      <c r="S79" s="30">
        <v>153902</v>
      </c>
      <c r="T79" s="30">
        <v>252201</v>
      </c>
      <c r="U79" s="30">
        <v>333760</v>
      </c>
      <c r="V79" s="30">
        <v>305280</v>
      </c>
      <c r="W79" s="30">
        <v>281318</v>
      </c>
      <c r="X79" s="30">
        <v>267744</v>
      </c>
      <c r="Y79" s="30">
        <v>939053</v>
      </c>
      <c r="Z79" s="30">
        <v>368957</v>
      </c>
      <c r="AA79" s="30">
        <v>274993</v>
      </c>
      <c r="AB79" s="30">
        <v>267325</v>
      </c>
      <c r="AC79" s="30">
        <v>763949</v>
      </c>
      <c r="AD79" s="30">
        <v>465399</v>
      </c>
      <c r="AE79" s="30">
        <v>87663</v>
      </c>
      <c r="AF79" s="30">
        <v>334003</v>
      </c>
      <c r="AG79" s="30">
        <v>121691</v>
      </c>
      <c r="AH79" s="30">
        <v>233903</v>
      </c>
      <c r="AI79" s="30">
        <v>224564</v>
      </c>
      <c r="AJ79" s="30">
        <v>131850</v>
      </c>
      <c r="AK79" s="30">
        <v>2145</v>
      </c>
      <c r="AL79" s="30">
        <v>0</v>
      </c>
      <c r="AM79" s="30">
        <v>94111</v>
      </c>
      <c r="AN79" s="30">
        <v>0</v>
      </c>
      <c r="AO79" s="30">
        <v>125243</v>
      </c>
      <c r="AP79" s="30">
        <v>0</v>
      </c>
      <c r="AQ79" s="30">
        <v>32934</v>
      </c>
      <c r="AR79" s="30">
        <v>11160</v>
      </c>
      <c r="AS79" s="30">
        <v>9692</v>
      </c>
      <c r="AT79" s="30">
        <v>45219</v>
      </c>
      <c r="AU79" s="30">
        <v>94807</v>
      </c>
      <c r="AV79" s="30">
        <v>86724</v>
      </c>
      <c r="AW79" s="30">
        <v>94980</v>
      </c>
      <c r="AX79" s="30">
        <v>522638</v>
      </c>
      <c r="AY79" s="30">
        <v>263517</v>
      </c>
      <c r="AZ79" s="36">
        <f>SUM($F$79:$AY$79)</f>
        <v>14989521</v>
      </c>
    </row>
  </sheetData>
  <sheetProtection/>
  <mergeCells count="80">
    <mergeCell ref="AY1:AY2"/>
    <mergeCell ref="A4:A25"/>
    <mergeCell ref="B4:E4"/>
    <mergeCell ref="C5:E5"/>
    <mergeCell ref="D6:E6"/>
    <mergeCell ref="D7:E7"/>
    <mergeCell ref="D8:E8"/>
    <mergeCell ref="D9:E9"/>
    <mergeCell ref="B15:E15"/>
    <mergeCell ref="A1:E3"/>
    <mergeCell ref="C10:E10"/>
    <mergeCell ref="D11:E11"/>
    <mergeCell ref="D12:E12"/>
    <mergeCell ref="D13:E13"/>
    <mergeCell ref="AX1:AX2"/>
    <mergeCell ref="D38:E38"/>
    <mergeCell ref="C16:E16"/>
    <mergeCell ref="D17:E17"/>
    <mergeCell ref="D18:E18"/>
    <mergeCell ref="D19:E19"/>
    <mergeCell ref="D14:E14"/>
    <mergeCell ref="D21:E21"/>
    <mergeCell ref="C32:E32"/>
    <mergeCell ref="A26:A46"/>
    <mergeCell ref="D28:E28"/>
    <mergeCell ref="C29:E29"/>
    <mergeCell ref="C30:E30"/>
    <mergeCell ref="C33:E33"/>
    <mergeCell ref="C34:E34"/>
    <mergeCell ref="C35:E35"/>
    <mergeCell ref="B36:E36"/>
    <mergeCell ref="C40:E40"/>
    <mergeCell ref="D41:E41"/>
    <mergeCell ref="A47:E47"/>
    <mergeCell ref="C44:E44"/>
    <mergeCell ref="A52:E52"/>
    <mergeCell ref="B46:E46"/>
    <mergeCell ref="A48:E48"/>
    <mergeCell ref="A49:E49"/>
    <mergeCell ref="B50:E50"/>
    <mergeCell ref="C20:E20"/>
    <mergeCell ref="D24:E24"/>
    <mergeCell ref="B25:E25"/>
    <mergeCell ref="B26:E26"/>
    <mergeCell ref="C27:E27"/>
    <mergeCell ref="C63:C65"/>
    <mergeCell ref="D63:E63"/>
    <mergeCell ref="D64:E64"/>
    <mergeCell ref="D65:E65"/>
    <mergeCell ref="C31:E31"/>
    <mergeCell ref="A53:E53"/>
    <mergeCell ref="A54:E54"/>
    <mergeCell ref="A55:E55"/>
    <mergeCell ref="C37:E37"/>
    <mergeCell ref="D39:E39"/>
    <mergeCell ref="C66:E66"/>
    <mergeCell ref="D42:E42"/>
    <mergeCell ref="C43:E43"/>
    <mergeCell ref="B56:E56"/>
    <mergeCell ref="C45:E45"/>
    <mergeCell ref="A51:E51"/>
    <mergeCell ref="C67:E67"/>
    <mergeCell ref="C68:E68"/>
    <mergeCell ref="C69:E69"/>
    <mergeCell ref="C70:E70"/>
    <mergeCell ref="B57:E57"/>
    <mergeCell ref="B58:E58"/>
    <mergeCell ref="A59:E59"/>
    <mergeCell ref="A60:D61"/>
    <mergeCell ref="A62:E62"/>
    <mergeCell ref="A63:B70"/>
    <mergeCell ref="C76:E76"/>
    <mergeCell ref="B77:E77"/>
    <mergeCell ref="C78:E78"/>
    <mergeCell ref="C79:E79"/>
    <mergeCell ref="A71:E71"/>
    <mergeCell ref="A72:E72"/>
    <mergeCell ref="A73:E73"/>
    <mergeCell ref="B74:E74"/>
    <mergeCell ref="C75:E75"/>
  </mergeCells>
  <conditionalFormatting sqref="F4:AY79">
    <cfRule type="cellIs" priority="3" dxfId="2" operator="equal" stopIfTrue="1">
      <formula>0</formula>
    </cfRule>
  </conditionalFormatting>
  <printOptions/>
  <pageMargins left="0.7874015748031497" right="0.7874015748031497" top="1.062992125984252" bottom="0.5905511811023623" header="0.5118110236220472" footer="0.3937007874015748"/>
  <pageSetup firstPageNumber="175" useFirstPageNumber="1" horizontalDpi="600" verticalDpi="600" orientation="portrait" paperSize="9" r:id="rId1"/>
  <headerFooter>
    <oddHeader>&amp;L&amp;"ＭＳ ゴシック,標準"Ⅳ　平成24年度地方公営企業事業別決算状況
　２　法非適用事業
　　（１）下水道事業（公共）&amp;R&amp;"ＭＳ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2013-01-07T08:11:16Z</cp:lastPrinted>
  <dcterms:created xsi:type="dcterms:W3CDTF">2012-11-06T23:39:35Z</dcterms:created>
  <dcterms:modified xsi:type="dcterms:W3CDTF">2014-01-31T02:20:57Z</dcterms:modified>
  <cp:category/>
  <cp:version/>
  <cp:contentType/>
  <cp:contentStatus/>
</cp:coreProperties>
</file>