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095" windowWidth="18900" windowHeight="4605" tabRatio="599" activeTab="0"/>
  </bookViews>
  <sheets>
    <sheet name="第４３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<sst xmlns="http://schemas.openxmlformats.org/spreadsheetml/2006/main" count="61" uniqueCount="31">
  <si>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</si>
  <si>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</si>
  <si>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</si>
  <si>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</si>
  <si>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</si>
  <si>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</si>
  <si>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</si>
  <si>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</si>
  <si>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</si>
  <si>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</si>
  <si>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</si>
  <si>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</si>
  <si>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</si>
  <si>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</si>
  <si>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</si>
  <si>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</si>
  <si>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</si>
  <si>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</si>
  <si>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</si>
  <si>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</si>
  <si>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男</t>
  </si>
  <si>
    <t>養  護  教  諭</t>
  </si>
  <si>
    <t>第４３表　　職　名　別　教　員　数</t>
  </si>
  <si>
    <t>副校長</t>
  </si>
  <si>
    <t>指導教諭</t>
  </si>
  <si>
    <t>主 幹　教 諭</t>
  </si>
  <si>
    <r>
      <t>平成25</t>
    </r>
    <r>
      <rPr>
        <sz val="11"/>
        <rFont val="明朝"/>
        <family val="1"/>
      </rPr>
      <t>年度</t>
    </r>
  </si>
  <si>
    <t>平成26年度</t>
  </si>
  <si>
    <t>女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</si>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</sst>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7" fillId="0" borderId="15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horizontal="right" vertical="center"/>
      <protection locked="0"/>
    </xf>
    <xf numFmtId="176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C1"/>
    </sheetView>
  </sheetViews>
  <sheetFormatPr defaultColWidth="8.796875" defaultRowHeight="14.25"/>
  <cols>
    <col min="1" max="2" width="1.8984375" style="0" customWidth="1"/>
    <col min="3" max="3" width="8.09765625" style="0" customWidth="1"/>
    <col min="4" max="4" width="0.8984375" style="0" customWidth="1"/>
    <col min="5" max="5" width="6.59765625" style="0" customWidth="1"/>
    <col min="6" max="7" width="6.19921875" style="0" customWidth="1"/>
    <col min="8" max="8" width="4" style="0" customWidth="1"/>
    <col min="9" max="11" width="3.5" style="0" customWidth="1"/>
    <col min="12" max="13" width="4" style="0" customWidth="1"/>
    <col min="14" max="15" width="3.5" style="0" customWidth="1"/>
    <col min="16" max="16" width="3.19921875" style="0" customWidth="1"/>
    <col min="17" max="17" width="2.69921875" style="0" customWidth="1"/>
    <col min="18" max="19" width="6" style="0" customWidth="1"/>
    <col min="20" max="21" width="3" style="0" customWidth="1"/>
    <col min="22" max="22" width="3.5" style="0" customWidth="1"/>
    <col min="23" max="23" width="3.59765625" style="0" customWidth="1"/>
    <col min="24" max="24" width="3.09765625" style="0" customWidth="1"/>
    <col min="25" max="25" width="2.59765625" style="0" customWidth="1"/>
    <col min="26" max="27" width="5.8984375" style="0" customWidth="1"/>
  </cols>
  <sheetData>
    <row r="1" spans="1:27" s="1" customFormat="1" ht="13.5">
      <c r="A1" s="83" t="s">
        <v>0</v>
      </c>
      <c r="B1" s="84"/>
      <c r="C1" s="84"/>
      <c r="AA1" s="9"/>
    </row>
    <row r="2" spans="1:27" s="1" customFormat="1" ht="30" customHeight="1">
      <c r="A2" s="10" t="s">
        <v>22</v>
      </c>
      <c r="B2" s="20"/>
      <c r="C2" s="10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4" customFormat="1" ht="61.5" customHeight="1">
      <c r="A3" s="73" t="s">
        <v>1</v>
      </c>
      <c r="B3" s="73"/>
      <c r="C3" s="73"/>
      <c r="D3" s="74"/>
      <c r="E3" s="17" t="s">
        <v>13</v>
      </c>
      <c r="F3" s="17"/>
      <c r="G3" s="3"/>
      <c r="H3" s="87" t="s">
        <v>14</v>
      </c>
      <c r="I3" s="88"/>
      <c r="J3" s="87" t="s">
        <v>23</v>
      </c>
      <c r="K3" s="90"/>
      <c r="L3" s="89" t="s">
        <v>15</v>
      </c>
      <c r="M3" s="88"/>
      <c r="N3" s="91" t="s">
        <v>25</v>
      </c>
      <c r="O3" s="82"/>
      <c r="P3" s="92" t="s">
        <v>24</v>
      </c>
      <c r="Q3" s="93"/>
      <c r="R3" s="22" t="s">
        <v>16</v>
      </c>
      <c r="S3" s="19"/>
      <c r="T3" s="87" t="s">
        <v>17</v>
      </c>
      <c r="U3" s="88"/>
      <c r="V3" s="81" t="s">
        <v>21</v>
      </c>
      <c r="W3" s="82"/>
      <c r="X3" s="13" t="s">
        <v>12</v>
      </c>
      <c r="Y3" s="85" t="s">
        <v>19</v>
      </c>
      <c r="Z3" s="17" t="s">
        <v>18</v>
      </c>
      <c r="AA3" s="17"/>
    </row>
    <row r="4" spans="1:27" s="5" customFormat="1" ht="24" customHeight="1">
      <c r="A4" s="75"/>
      <c r="B4" s="75"/>
      <c r="C4" s="75"/>
      <c r="D4" s="76"/>
      <c r="E4" s="16" t="s">
        <v>2</v>
      </c>
      <c r="F4" s="16" t="s">
        <v>3</v>
      </c>
      <c r="G4" s="16" t="s">
        <v>4</v>
      </c>
      <c r="H4" s="16" t="s">
        <v>3</v>
      </c>
      <c r="I4" s="16" t="s">
        <v>4</v>
      </c>
      <c r="J4" s="16" t="s">
        <v>3</v>
      </c>
      <c r="K4" s="16" t="s">
        <v>4</v>
      </c>
      <c r="L4" s="16" t="s">
        <v>3</v>
      </c>
      <c r="M4" s="16" t="s">
        <v>4</v>
      </c>
      <c r="N4" s="16" t="s">
        <v>3</v>
      </c>
      <c r="O4" s="16" t="s">
        <v>4</v>
      </c>
      <c r="P4" s="24" t="s">
        <v>20</v>
      </c>
      <c r="Q4" s="68" t="s">
        <v>28</v>
      </c>
      <c r="R4" s="16" t="s">
        <v>3</v>
      </c>
      <c r="S4" s="16" t="s">
        <v>4</v>
      </c>
      <c r="T4" s="16" t="s">
        <v>3</v>
      </c>
      <c r="U4" s="16" t="s">
        <v>4</v>
      </c>
      <c r="V4" s="16" t="s">
        <v>20</v>
      </c>
      <c r="W4" s="18" t="s">
        <v>4</v>
      </c>
      <c r="X4" s="16" t="s">
        <v>4</v>
      </c>
      <c r="Y4" s="86"/>
      <c r="Z4" s="16" t="s">
        <v>3</v>
      </c>
      <c r="AA4" s="15" t="s">
        <v>4</v>
      </c>
    </row>
    <row r="5" spans="1:27" s="7" customFormat="1" ht="30" customHeight="1">
      <c r="A5" s="79" t="s">
        <v>10</v>
      </c>
      <c r="B5" s="80"/>
      <c r="C5" s="80"/>
      <c r="D5" s="12"/>
      <c r="E5" s="6"/>
      <c r="F5" s="6"/>
      <c r="G5" s="6"/>
      <c r="H5" s="8"/>
      <c r="I5" s="21"/>
      <c r="J5" s="14"/>
      <c r="K5" s="14"/>
      <c r="L5" s="8"/>
      <c r="M5" s="8"/>
      <c r="N5" s="14"/>
      <c r="O5" s="21"/>
      <c r="P5" s="21"/>
      <c r="Q5" s="21"/>
      <c r="R5" s="8"/>
      <c r="S5" s="8"/>
      <c r="T5" s="8"/>
      <c r="U5" s="21"/>
      <c r="V5" s="14"/>
      <c r="W5" s="8"/>
      <c r="X5" s="8"/>
      <c r="Y5" s="21"/>
      <c r="Z5" s="8"/>
      <c r="AA5" s="8"/>
    </row>
    <row r="6" spans="1:27" s="29" customFormat="1" ht="24" customHeight="1">
      <c r="A6" s="77" t="s">
        <v>26</v>
      </c>
      <c r="B6" s="78"/>
      <c r="C6" s="78"/>
      <c r="D6" s="26"/>
      <c r="E6" s="27">
        <f>SUM(F6+G6)</f>
        <v>11087</v>
      </c>
      <c r="F6" s="27">
        <f>SUM(H6+J6+L6+N6+P6+R6+T6+V6+Z6)</f>
        <v>7897</v>
      </c>
      <c r="G6" s="27">
        <f>SUM(I6+K6+M6+O6+S6+U6+W6+X6+AA6)</f>
        <v>3190</v>
      </c>
      <c r="H6" s="11">
        <v>181</v>
      </c>
      <c r="I6" s="23">
        <v>10</v>
      </c>
      <c r="J6" s="28">
        <v>29</v>
      </c>
      <c r="K6" s="28">
        <v>2</v>
      </c>
      <c r="L6" s="11">
        <v>260</v>
      </c>
      <c r="M6" s="11">
        <v>21</v>
      </c>
      <c r="N6" s="28">
        <v>80</v>
      </c>
      <c r="O6" s="23">
        <v>7</v>
      </c>
      <c r="P6" s="23">
        <v>5</v>
      </c>
      <c r="Q6" s="23">
        <v>0</v>
      </c>
      <c r="R6" s="11">
        <v>7190</v>
      </c>
      <c r="S6" s="11">
        <v>2750</v>
      </c>
      <c r="T6" s="11">
        <v>2</v>
      </c>
      <c r="U6" s="23">
        <v>6</v>
      </c>
      <c r="V6" s="28">
        <v>1</v>
      </c>
      <c r="W6" s="11">
        <v>300</v>
      </c>
      <c r="X6" s="11">
        <v>4</v>
      </c>
      <c r="Y6" s="23">
        <v>0</v>
      </c>
      <c r="Z6" s="11">
        <v>149</v>
      </c>
      <c r="AA6" s="11">
        <v>90</v>
      </c>
    </row>
    <row r="7" spans="1:27" s="34" customFormat="1" ht="24" customHeight="1">
      <c r="A7" s="69" t="s">
        <v>27</v>
      </c>
      <c r="B7" s="70"/>
      <c r="C7" s="70"/>
      <c r="D7" s="30"/>
      <c r="E7" s="31">
        <f>F7+G7</f>
        <v>11142</v>
      </c>
      <c r="F7" s="31">
        <f>SUM(H7+J7+L7+N7+P7+R7+T7+V7+Z7)</f>
        <v>7885</v>
      </c>
      <c r="G7" s="31">
        <f>SUM(AA7+Y7+X7+W7+U7+S7+O7+M7+K7+I7+Q7)</f>
        <v>3257</v>
      </c>
      <c r="H7" s="31">
        <f>H8+H9</f>
        <v>177</v>
      </c>
      <c r="I7" s="32">
        <f aca="true" t="shared" si="0" ref="I7:AA7">I8+I9</f>
        <v>13</v>
      </c>
      <c r="J7" s="33">
        <f>J8+J9</f>
        <v>24</v>
      </c>
      <c r="K7" s="33">
        <f t="shared" si="0"/>
        <v>2</v>
      </c>
      <c r="L7" s="31">
        <f t="shared" si="0"/>
        <v>263</v>
      </c>
      <c r="M7" s="31">
        <f t="shared" si="0"/>
        <v>20</v>
      </c>
      <c r="N7" s="33">
        <f t="shared" si="0"/>
        <v>75</v>
      </c>
      <c r="O7" s="32">
        <f t="shared" si="0"/>
        <v>15</v>
      </c>
      <c r="P7" s="32">
        <f>P8+P9</f>
        <v>13</v>
      </c>
      <c r="Q7" s="32">
        <f>Q8+Q9</f>
        <v>1</v>
      </c>
      <c r="R7" s="31">
        <f t="shared" si="0"/>
        <v>7145</v>
      </c>
      <c r="S7" s="31">
        <f t="shared" si="0"/>
        <v>2779</v>
      </c>
      <c r="T7" s="31">
        <f t="shared" si="0"/>
        <v>2</v>
      </c>
      <c r="U7" s="32">
        <f t="shared" si="0"/>
        <v>6</v>
      </c>
      <c r="V7" s="33">
        <f t="shared" si="0"/>
        <v>1</v>
      </c>
      <c r="W7" s="31">
        <f t="shared" si="0"/>
        <v>302</v>
      </c>
      <c r="X7" s="31">
        <f t="shared" si="0"/>
        <v>3</v>
      </c>
      <c r="Y7" s="31">
        <f t="shared" si="0"/>
        <v>0</v>
      </c>
      <c r="Z7" s="31">
        <f t="shared" si="0"/>
        <v>185</v>
      </c>
      <c r="AA7" s="31">
        <f t="shared" si="0"/>
        <v>116</v>
      </c>
    </row>
    <row r="8" spans="3:27" s="29" customFormat="1" ht="21.75" customHeight="1">
      <c r="C8" s="35" t="s">
        <v>5</v>
      </c>
      <c r="D8" s="36"/>
      <c r="E8" s="27">
        <f aca="true" t="shared" si="1" ref="E8:E19">F8+G8</f>
        <v>10557</v>
      </c>
      <c r="F8" s="27">
        <f>H8+L8+R8+T8+Z8+V8+J8+N8+P8</f>
        <v>7434</v>
      </c>
      <c r="G8" s="27">
        <f>I8+M8+S8+U8+W8+X8+AA8+K8+O8+Q8</f>
        <v>3123</v>
      </c>
      <c r="H8" s="27">
        <f>H12+H15+H19</f>
        <v>172</v>
      </c>
      <c r="I8" s="37">
        <f aca="true" t="shared" si="2" ref="I8:AA8">I12+I15+I19</f>
        <v>13</v>
      </c>
      <c r="J8" s="38">
        <f t="shared" si="2"/>
        <v>13</v>
      </c>
      <c r="K8" s="38">
        <f t="shared" si="2"/>
        <v>2</v>
      </c>
      <c r="L8" s="27">
        <f t="shared" si="2"/>
        <v>242</v>
      </c>
      <c r="M8" s="27">
        <f t="shared" si="2"/>
        <v>20</v>
      </c>
      <c r="N8" s="38">
        <f t="shared" si="2"/>
        <v>69</v>
      </c>
      <c r="O8" s="37">
        <f t="shared" si="2"/>
        <v>14</v>
      </c>
      <c r="P8" s="37">
        <f>P12+P15+P19</f>
        <v>13</v>
      </c>
      <c r="Q8" s="37">
        <f>Q12+Q15+Q19</f>
        <v>1</v>
      </c>
      <c r="R8" s="27">
        <f t="shared" si="2"/>
        <v>6738</v>
      </c>
      <c r="S8" s="27">
        <f t="shared" si="2"/>
        <v>2677</v>
      </c>
      <c r="T8" s="27">
        <f t="shared" si="2"/>
        <v>2</v>
      </c>
      <c r="U8" s="37">
        <f t="shared" si="2"/>
        <v>5</v>
      </c>
      <c r="V8" s="38">
        <f t="shared" si="2"/>
        <v>0</v>
      </c>
      <c r="W8" s="27">
        <f t="shared" si="2"/>
        <v>272</v>
      </c>
      <c r="X8" s="27">
        <f t="shared" si="2"/>
        <v>3</v>
      </c>
      <c r="Y8" s="27">
        <f t="shared" si="2"/>
        <v>0</v>
      </c>
      <c r="Z8" s="27">
        <f t="shared" si="2"/>
        <v>185</v>
      </c>
      <c r="AA8" s="27">
        <f t="shared" si="2"/>
        <v>116</v>
      </c>
    </row>
    <row r="9" spans="3:27" s="29" customFormat="1" ht="21.75" customHeight="1">
      <c r="C9" s="35" t="s">
        <v>6</v>
      </c>
      <c r="D9" s="36"/>
      <c r="E9" s="27">
        <f t="shared" si="1"/>
        <v>585</v>
      </c>
      <c r="F9" s="27">
        <f>F16</f>
        <v>451</v>
      </c>
      <c r="G9" s="27">
        <f>G16</f>
        <v>134</v>
      </c>
      <c r="H9" s="27">
        <f>H16</f>
        <v>5</v>
      </c>
      <c r="I9" s="37">
        <f>I16</f>
        <v>0</v>
      </c>
      <c r="J9" s="38">
        <f aca="true" t="shared" si="3" ref="J9:AA9">J16</f>
        <v>11</v>
      </c>
      <c r="K9" s="37">
        <f t="shared" si="3"/>
        <v>0</v>
      </c>
      <c r="L9" s="27">
        <f t="shared" si="3"/>
        <v>21</v>
      </c>
      <c r="M9" s="27">
        <f t="shared" si="3"/>
        <v>0</v>
      </c>
      <c r="N9" s="38">
        <f t="shared" si="3"/>
        <v>6</v>
      </c>
      <c r="O9" s="37">
        <f t="shared" si="3"/>
        <v>1</v>
      </c>
      <c r="P9" s="37">
        <f>P16</f>
        <v>0</v>
      </c>
      <c r="Q9" s="66">
        <v>0</v>
      </c>
      <c r="R9" s="27">
        <f t="shared" si="3"/>
        <v>407</v>
      </c>
      <c r="S9" s="27">
        <f t="shared" si="3"/>
        <v>102</v>
      </c>
      <c r="T9" s="27">
        <f t="shared" si="3"/>
        <v>0</v>
      </c>
      <c r="U9" s="37">
        <f t="shared" si="3"/>
        <v>1</v>
      </c>
      <c r="V9" s="38">
        <f t="shared" si="3"/>
        <v>1</v>
      </c>
      <c r="W9" s="27">
        <f t="shared" si="3"/>
        <v>30</v>
      </c>
      <c r="X9" s="27">
        <f t="shared" si="3"/>
        <v>0</v>
      </c>
      <c r="Y9" s="27">
        <f t="shared" si="3"/>
        <v>0</v>
      </c>
      <c r="Z9" s="27">
        <f t="shared" si="3"/>
        <v>0</v>
      </c>
      <c r="AA9" s="27">
        <f t="shared" si="3"/>
        <v>0</v>
      </c>
    </row>
    <row r="10" spans="3:27" s="29" customFormat="1" ht="15" customHeight="1">
      <c r="C10" s="39"/>
      <c r="D10" s="40"/>
      <c r="E10" s="27"/>
      <c r="F10" s="27"/>
      <c r="G10" s="27"/>
      <c r="H10" s="27"/>
      <c r="I10" s="37"/>
      <c r="J10" s="38"/>
      <c r="K10" s="38"/>
      <c r="L10" s="27"/>
      <c r="M10" s="27"/>
      <c r="N10" s="38"/>
      <c r="O10" s="37"/>
      <c r="P10" s="37"/>
      <c r="Q10" s="37"/>
      <c r="R10" s="27"/>
      <c r="S10" s="27"/>
      <c r="T10" s="27"/>
      <c r="U10" s="37"/>
      <c r="V10" s="38"/>
      <c r="W10" s="27"/>
      <c r="X10" s="27"/>
      <c r="Y10" s="27"/>
      <c r="Z10" s="27"/>
      <c r="AA10" s="27"/>
    </row>
    <row r="11" spans="2:27" s="29" customFormat="1" ht="21.75" customHeight="1">
      <c r="B11" s="41" t="s">
        <v>7</v>
      </c>
      <c r="C11" s="39"/>
      <c r="D11" s="40"/>
      <c r="E11" s="27">
        <f t="shared" si="1"/>
        <v>38</v>
      </c>
      <c r="F11" s="27">
        <f>H11+L11+R11+T11+Z11+V11+J11+N11</f>
        <v>24</v>
      </c>
      <c r="G11" s="27">
        <f>I11+M11+S11+U11+W11+X11+AA11+K11+O11</f>
        <v>14</v>
      </c>
      <c r="H11" s="27">
        <f aca="true" t="shared" si="4" ref="H11:AA11">H12</f>
        <v>0</v>
      </c>
      <c r="I11" s="37">
        <f t="shared" si="4"/>
        <v>0</v>
      </c>
      <c r="J11" s="38">
        <f t="shared" si="4"/>
        <v>0</v>
      </c>
      <c r="K11" s="38">
        <f t="shared" si="4"/>
        <v>1</v>
      </c>
      <c r="L11" s="27">
        <f t="shared" si="4"/>
        <v>0</v>
      </c>
      <c r="M11" s="27">
        <f t="shared" si="4"/>
        <v>0</v>
      </c>
      <c r="N11" s="38">
        <f t="shared" si="4"/>
        <v>4</v>
      </c>
      <c r="O11" s="37">
        <f t="shared" si="4"/>
        <v>0</v>
      </c>
      <c r="P11" s="37">
        <f t="shared" si="4"/>
        <v>0</v>
      </c>
      <c r="Q11" s="66">
        <v>0</v>
      </c>
      <c r="R11" s="27">
        <f t="shared" si="4"/>
        <v>20</v>
      </c>
      <c r="S11" s="27">
        <f t="shared" si="4"/>
        <v>12</v>
      </c>
      <c r="T11" s="27">
        <f t="shared" si="4"/>
        <v>0</v>
      </c>
      <c r="U11" s="37">
        <f t="shared" si="4"/>
        <v>0</v>
      </c>
      <c r="V11" s="38">
        <f t="shared" si="4"/>
        <v>0</v>
      </c>
      <c r="W11" s="27">
        <f t="shared" si="4"/>
        <v>1</v>
      </c>
      <c r="X11" s="27">
        <f t="shared" si="4"/>
        <v>0</v>
      </c>
      <c r="Y11" s="27">
        <f t="shared" si="4"/>
        <v>0</v>
      </c>
      <c r="Z11" s="27">
        <f t="shared" si="4"/>
        <v>0</v>
      </c>
      <c r="AA11" s="27">
        <f t="shared" si="4"/>
        <v>0</v>
      </c>
    </row>
    <row r="12" spans="3:27" s="29" customFormat="1" ht="21.75" customHeight="1">
      <c r="C12" s="35" t="s">
        <v>5</v>
      </c>
      <c r="D12" s="36"/>
      <c r="E12" s="27">
        <f t="shared" si="1"/>
        <v>38</v>
      </c>
      <c r="F12" s="27">
        <f>H12+L12+R12+T12+Z12+V12+J12+N12</f>
        <v>24</v>
      </c>
      <c r="G12" s="27">
        <f>I12+M12+S12+U12+W12+X12+AA12+K12+O12</f>
        <v>14</v>
      </c>
      <c r="H12" s="11">
        <v>0</v>
      </c>
      <c r="I12" s="23">
        <v>0</v>
      </c>
      <c r="J12" s="28">
        <v>0</v>
      </c>
      <c r="K12" s="28">
        <v>1</v>
      </c>
      <c r="L12" s="11">
        <v>0</v>
      </c>
      <c r="M12" s="11">
        <v>0</v>
      </c>
      <c r="N12" s="28">
        <v>4</v>
      </c>
      <c r="O12" s="23">
        <v>0</v>
      </c>
      <c r="P12" s="23">
        <v>0</v>
      </c>
      <c r="Q12" s="66">
        <v>0</v>
      </c>
      <c r="R12" s="11">
        <v>20</v>
      </c>
      <c r="S12" s="11">
        <v>12</v>
      </c>
      <c r="T12" s="11">
        <v>0</v>
      </c>
      <c r="U12" s="23">
        <v>0</v>
      </c>
      <c r="V12" s="28">
        <v>0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</row>
    <row r="13" spans="3:27" s="29" customFormat="1" ht="15" customHeight="1">
      <c r="C13" s="39"/>
      <c r="D13" s="40"/>
      <c r="E13" s="27"/>
      <c r="F13" s="27"/>
      <c r="G13" s="27"/>
      <c r="H13" s="27"/>
      <c r="I13" s="37"/>
      <c r="J13" s="38"/>
      <c r="K13" s="38"/>
      <c r="L13" s="27"/>
      <c r="M13" s="27"/>
      <c r="N13" s="38"/>
      <c r="O13" s="37"/>
      <c r="P13" s="37"/>
      <c r="Q13" s="37"/>
      <c r="R13" s="27"/>
      <c r="S13" s="27"/>
      <c r="T13" s="27"/>
      <c r="U13" s="37"/>
      <c r="V13" s="38"/>
      <c r="W13" s="27"/>
      <c r="X13" s="27"/>
      <c r="Y13" s="27"/>
      <c r="Z13" s="27"/>
      <c r="AA13" s="27"/>
    </row>
    <row r="14" spans="2:27" s="29" customFormat="1" ht="21.75" customHeight="1">
      <c r="B14" s="25" t="s">
        <v>8</v>
      </c>
      <c r="C14" s="39"/>
      <c r="D14" s="40"/>
      <c r="E14" s="27">
        <f t="shared" si="1"/>
        <v>8271</v>
      </c>
      <c r="F14" s="27">
        <f>H14+L14+R14+T14+Z14+V14+J14+N14</f>
        <v>5743</v>
      </c>
      <c r="G14" s="27">
        <f>I14+M14+S14+U14+W14+X14+AA14+K14+O14</f>
        <v>2528</v>
      </c>
      <c r="H14" s="27">
        <f aca="true" t="shared" si="5" ref="H14:AA14">H15+H16</f>
        <v>138</v>
      </c>
      <c r="I14" s="37">
        <f t="shared" si="5"/>
        <v>9</v>
      </c>
      <c r="J14" s="38">
        <f>J15+J16</f>
        <v>13</v>
      </c>
      <c r="K14" s="37">
        <f>K15+K16</f>
        <v>0</v>
      </c>
      <c r="L14" s="27">
        <f t="shared" si="5"/>
        <v>201</v>
      </c>
      <c r="M14" s="27">
        <f t="shared" si="5"/>
        <v>17</v>
      </c>
      <c r="N14" s="38">
        <f>N15+N16</f>
        <v>48</v>
      </c>
      <c r="O14" s="37">
        <f>O15+O16</f>
        <v>11</v>
      </c>
      <c r="P14" s="37">
        <f>P15+P16</f>
        <v>0</v>
      </c>
      <c r="Q14" s="66">
        <v>0</v>
      </c>
      <c r="R14" s="27">
        <f t="shared" si="5"/>
        <v>5342</v>
      </c>
      <c r="S14" s="27">
        <f t="shared" si="5"/>
        <v>2232</v>
      </c>
      <c r="T14" s="27">
        <f t="shared" si="5"/>
        <v>0</v>
      </c>
      <c r="U14" s="37">
        <f t="shared" si="5"/>
        <v>6</v>
      </c>
      <c r="V14" s="38">
        <f t="shared" si="5"/>
        <v>1</v>
      </c>
      <c r="W14" s="27">
        <f t="shared" si="5"/>
        <v>251</v>
      </c>
      <c r="X14" s="27">
        <f t="shared" si="5"/>
        <v>2</v>
      </c>
      <c r="Y14" s="27">
        <f>Y15+Y16</f>
        <v>0</v>
      </c>
      <c r="Z14" s="27">
        <f t="shared" si="5"/>
        <v>0</v>
      </c>
      <c r="AA14" s="27">
        <f t="shared" si="5"/>
        <v>0</v>
      </c>
    </row>
    <row r="15" spans="3:27" s="29" customFormat="1" ht="21.75" customHeight="1">
      <c r="C15" s="35" t="s">
        <v>5</v>
      </c>
      <c r="D15" s="36"/>
      <c r="E15" s="27">
        <f t="shared" si="1"/>
        <v>7686</v>
      </c>
      <c r="F15" s="27">
        <f>H15+L15+R15+T15+Z15+V15+J15+N15</f>
        <v>5292</v>
      </c>
      <c r="G15" s="27">
        <f>I15+M15+S15+U15+W15+X15+AA15+K15+O15</f>
        <v>2394</v>
      </c>
      <c r="H15" s="11">
        <v>133</v>
      </c>
      <c r="I15" s="23">
        <v>9</v>
      </c>
      <c r="J15" s="28">
        <v>2</v>
      </c>
      <c r="K15" s="23">
        <v>0</v>
      </c>
      <c r="L15" s="11">
        <v>180</v>
      </c>
      <c r="M15" s="11">
        <v>17</v>
      </c>
      <c r="N15" s="28">
        <v>42</v>
      </c>
      <c r="O15" s="23">
        <v>10</v>
      </c>
      <c r="P15" s="23">
        <v>0</v>
      </c>
      <c r="Q15" s="66">
        <v>0</v>
      </c>
      <c r="R15" s="11">
        <v>4935</v>
      </c>
      <c r="S15" s="11">
        <v>2130</v>
      </c>
      <c r="T15" s="11">
        <v>0</v>
      </c>
      <c r="U15" s="23">
        <v>5</v>
      </c>
      <c r="V15" s="28">
        <v>0</v>
      </c>
      <c r="W15" s="11">
        <v>221</v>
      </c>
      <c r="X15" s="11">
        <v>2</v>
      </c>
      <c r="Y15" s="11">
        <v>0</v>
      </c>
      <c r="Z15" s="11">
        <v>0</v>
      </c>
      <c r="AA15" s="11">
        <v>0</v>
      </c>
    </row>
    <row r="16" spans="3:27" s="59" customFormat="1" ht="21.75" customHeight="1">
      <c r="C16" s="60" t="s">
        <v>6</v>
      </c>
      <c r="D16" s="61"/>
      <c r="E16" s="63">
        <f t="shared" si="1"/>
        <v>585</v>
      </c>
      <c r="F16" s="63">
        <f>H16+L16+R16+T16+Z16+V16+J16+N16</f>
        <v>451</v>
      </c>
      <c r="G16" s="64">
        <f>I16+M16+S16+U16+W16+X16+AA16+K16+O16</f>
        <v>134</v>
      </c>
      <c r="H16" s="65">
        <v>5</v>
      </c>
      <c r="I16" s="66">
        <v>0</v>
      </c>
      <c r="J16" s="67">
        <v>11</v>
      </c>
      <c r="K16" s="66">
        <v>0</v>
      </c>
      <c r="L16" s="65">
        <v>21</v>
      </c>
      <c r="M16" s="65">
        <v>0</v>
      </c>
      <c r="N16" s="67">
        <v>6</v>
      </c>
      <c r="O16" s="66">
        <v>1</v>
      </c>
      <c r="P16" s="66">
        <v>0</v>
      </c>
      <c r="Q16" s="66">
        <v>0</v>
      </c>
      <c r="R16" s="65">
        <v>407</v>
      </c>
      <c r="S16" s="65">
        <v>102</v>
      </c>
      <c r="T16" s="66">
        <v>0</v>
      </c>
      <c r="U16" s="66">
        <v>1</v>
      </c>
      <c r="V16" s="67">
        <v>1</v>
      </c>
      <c r="W16" s="65">
        <v>30</v>
      </c>
      <c r="X16" s="65">
        <v>0</v>
      </c>
      <c r="Y16" s="65">
        <v>0</v>
      </c>
      <c r="Z16" s="65">
        <v>0</v>
      </c>
      <c r="AA16" s="65">
        <v>0</v>
      </c>
    </row>
    <row r="17" spans="3:27" s="29" customFormat="1" ht="15" customHeight="1">
      <c r="C17" s="39"/>
      <c r="D17" s="40"/>
      <c r="E17" s="27"/>
      <c r="F17" s="27"/>
      <c r="G17" s="27"/>
      <c r="H17" s="27"/>
      <c r="I17" s="37"/>
      <c r="J17" s="38"/>
      <c r="K17" s="38"/>
      <c r="L17" s="27"/>
      <c r="M17" s="27"/>
      <c r="N17" s="38"/>
      <c r="O17" s="37"/>
      <c r="P17" s="37"/>
      <c r="Q17" s="37"/>
      <c r="R17" s="27"/>
      <c r="S17" s="27"/>
      <c r="T17" s="27"/>
      <c r="U17" s="37"/>
      <c r="V17" s="38"/>
      <c r="W17" s="27"/>
      <c r="X17" s="27"/>
      <c r="Y17" s="27"/>
      <c r="Z17" s="27"/>
      <c r="AA17" s="27"/>
    </row>
    <row r="18" spans="2:27" s="29" customFormat="1" ht="21.75" customHeight="1">
      <c r="B18" s="41" t="s">
        <v>9</v>
      </c>
      <c r="C18" s="39"/>
      <c r="D18" s="40"/>
      <c r="E18" s="27">
        <f>F18+G18</f>
        <v>2833</v>
      </c>
      <c r="F18" s="27">
        <f>H18+L18+R18+T18+Z18+V18+J18+N18+P18</f>
        <v>2118</v>
      </c>
      <c r="G18" s="27">
        <f>I18+M18+S18+U18+W18+X18+AA18+K18+O18+Q18</f>
        <v>715</v>
      </c>
      <c r="H18" s="27">
        <f aca="true" t="shared" si="6" ref="H18:AA18">H19</f>
        <v>39</v>
      </c>
      <c r="I18" s="37">
        <f t="shared" si="6"/>
        <v>4</v>
      </c>
      <c r="J18" s="38">
        <f t="shared" si="6"/>
        <v>11</v>
      </c>
      <c r="K18" s="38">
        <f t="shared" si="6"/>
        <v>1</v>
      </c>
      <c r="L18" s="27">
        <f t="shared" si="6"/>
        <v>62</v>
      </c>
      <c r="M18" s="27">
        <f t="shared" si="6"/>
        <v>3</v>
      </c>
      <c r="N18" s="38">
        <f t="shared" si="6"/>
        <v>23</v>
      </c>
      <c r="O18" s="37">
        <f t="shared" si="6"/>
        <v>4</v>
      </c>
      <c r="P18" s="37">
        <f>P19</f>
        <v>13</v>
      </c>
      <c r="Q18" s="37">
        <f>Q19</f>
        <v>1</v>
      </c>
      <c r="R18" s="27">
        <f t="shared" si="6"/>
        <v>1783</v>
      </c>
      <c r="S18" s="27">
        <f t="shared" si="6"/>
        <v>535</v>
      </c>
      <c r="T18" s="27">
        <f t="shared" si="6"/>
        <v>2</v>
      </c>
      <c r="U18" s="37">
        <f t="shared" si="6"/>
        <v>0</v>
      </c>
      <c r="V18" s="38">
        <f t="shared" si="6"/>
        <v>0</v>
      </c>
      <c r="W18" s="27">
        <f t="shared" si="6"/>
        <v>50</v>
      </c>
      <c r="X18" s="27">
        <f t="shared" si="6"/>
        <v>1</v>
      </c>
      <c r="Y18" s="27">
        <f t="shared" si="6"/>
        <v>0</v>
      </c>
      <c r="Z18" s="27">
        <f t="shared" si="6"/>
        <v>185</v>
      </c>
      <c r="AA18" s="27">
        <f t="shared" si="6"/>
        <v>116</v>
      </c>
    </row>
    <row r="19" spans="3:27" s="29" customFormat="1" ht="21.75" customHeight="1">
      <c r="C19" s="35" t="s">
        <v>5</v>
      </c>
      <c r="D19" s="36"/>
      <c r="E19" s="27">
        <f t="shared" si="1"/>
        <v>2833</v>
      </c>
      <c r="F19" s="27">
        <f>H19+L19+R19+T19+Z19+V19+J19+N19+P19</f>
        <v>2118</v>
      </c>
      <c r="G19" s="27">
        <f>I19+M19+S19+U19+W19+X19+AA19+K19+O19+Q19</f>
        <v>715</v>
      </c>
      <c r="H19" s="11">
        <v>39</v>
      </c>
      <c r="I19" s="23">
        <v>4</v>
      </c>
      <c r="J19" s="28">
        <v>11</v>
      </c>
      <c r="K19" s="28">
        <v>1</v>
      </c>
      <c r="L19" s="11">
        <v>62</v>
      </c>
      <c r="M19" s="11">
        <v>3</v>
      </c>
      <c r="N19" s="28">
        <v>23</v>
      </c>
      <c r="O19" s="23">
        <v>4</v>
      </c>
      <c r="P19" s="23">
        <v>13</v>
      </c>
      <c r="Q19" s="23">
        <v>1</v>
      </c>
      <c r="R19" s="11">
        <v>1783</v>
      </c>
      <c r="S19" s="11">
        <v>535</v>
      </c>
      <c r="T19" s="11">
        <v>2</v>
      </c>
      <c r="U19" s="23">
        <v>0</v>
      </c>
      <c r="V19" s="28">
        <v>0</v>
      </c>
      <c r="W19" s="11">
        <v>50</v>
      </c>
      <c r="X19" s="11">
        <v>1</v>
      </c>
      <c r="Y19" s="11">
        <v>0</v>
      </c>
      <c r="Z19" s="11">
        <v>185</v>
      </c>
      <c r="AA19" s="11">
        <v>116</v>
      </c>
    </row>
    <row r="20" spans="1:27" s="29" customFormat="1" ht="15" customHeight="1">
      <c r="A20" s="42"/>
      <c r="B20" s="42"/>
      <c r="C20" s="42"/>
      <c r="D20" s="43"/>
      <c r="E20" s="44"/>
      <c r="F20" s="44"/>
      <c r="G20" s="44"/>
      <c r="H20" s="44"/>
      <c r="I20" s="45"/>
      <c r="J20" s="46"/>
      <c r="K20" s="46"/>
      <c r="L20" s="44"/>
      <c r="M20" s="44"/>
      <c r="N20" s="44"/>
      <c r="O20" s="45"/>
      <c r="P20" s="45"/>
      <c r="Q20" s="45"/>
      <c r="R20" s="44"/>
      <c r="S20" s="44"/>
      <c r="T20" s="44"/>
      <c r="U20" s="45"/>
      <c r="V20" s="46"/>
      <c r="W20" s="44"/>
      <c r="X20" s="44"/>
      <c r="Y20" s="44"/>
      <c r="Z20" s="44"/>
      <c r="AA20" s="44"/>
    </row>
    <row r="21" spans="1:27" s="29" customFormat="1" ht="30" customHeight="1">
      <c r="A21" s="71" t="s">
        <v>11</v>
      </c>
      <c r="B21" s="72"/>
      <c r="C21" s="72"/>
      <c r="D21" s="47"/>
      <c r="E21" s="27"/>
      <c r="F21" s="27"/>
      <c r="G21" s="27"/>
      <c r="H21" s="27"/>
      <c r="I21" s="37"/>
      <c r="J21" s="38"/>
      <c r="K21" s="38"/>
      <c r="L21" s="27"/>
      <c r="M21" s="27"/>
      <c r="N21" s="27"/>
      <c r="O21" s="37"/>
      <c r="P21" s="37"/>
      <c r="Q21" s="37"/>
      <c r="R21" s="27"/>
      <c r="S21" s="27"/>
      <c r="T21" s="27"/>
      <c r="U21" s="37"/>
      <c r="V21" s="38"/>
      <c r="W21" s="27"/>
      <c r="X21" s="27"/>
      <c r="Y21" s="27"/>
      <c r="Z21" s="27"/>
      <c r="AA21" s="27"/>
    </row>
    <row r="22" spans="1:27" s="29" customFormat="1" ht="24" customHeight="1">
      <c r="A22" s="77" t="s">
        <v>29</v>
      </c>
      <c r="B22" s="78"/>
      <c r="C22" s="78"/>
      <c r="D22" s="26"/>
      <c r="E22" s="48">
        <f>SUM(F22:G22)</f>
        <v>3504</v>
      </c>
      <c r="F22" s="48">
        <f>SUM(H22+J22+L22+N22+P22+R22+T22+V22+Z22)</f>
        <v>1989</v>
      </c>
      <c r="G22" s="48">
        <f>SUM(I22+K22+M22+O22+Q22+S22+U22+W22+X22+Y22+AA22)</f>
        <v>1515</v>
      </c>
      <c r="H22" s="48">
        <v>5</v>
      </c>
      <c r="I22" s="49">
        <v>0</v>
      </c>
      <c r="J22" s="23">
        <v>1</v>
      </c>
      <c r="K22" s="28">
        <v>1</v>
      </c>
      <c r="L22" s="48">
        <v>20</v>
      </c>
      <c r="M22" s="23">
        <v>0</v>
      </c>
      <c r="N22" s="23">
        <v>2</v>
      </c>
      <c r="O22" s="23">
        <v>0</v>
      </c>
      <c r="P22" s="23">
        <v>0</v>
      </c>
      <c r="Q22" s="23">
        <v>0</v>
      </c>
      <c r="R22" s="48">
        <v>519</v>
      </c>
      <c r="S22" s="48">
        <v>159</v>
      </c>
      <c r="T22" s="48">
        <v>0</v>
      </c>
      <c r="U22" s="49">
        <v>0</v>
      </c>
      <c r="V22" s="48">
        <v>0</v>
      </c>
      <c r="W22" s="48">
        <v>8</v>
      </c>
      <c r="X22" s="23">
        <v>1</v>
      </c>
      <c r="Y22" s="23">
        <v>0</v>
      </c>
      <c r="Z22" s="48">
        <v>1442</v>
      </c>
      <c r="AA22" s="48">
        <v>1346</v>
      </c>
    </row>
    <row r="23" spans="1:27" s="50" customFormat="1" ht="24" customHeight="1">
      <c r="A23" s="69" t="s">
        <v>30</v>
      </c>
      <c r="B23" s="70"/>
      <c r="C23" s="70"/>
      <c r="D23" s="30"/>
      <c r="E23" s="31">
        <f>F23+G23</f>
        <v>3468</v>
      </c>
      <c r="F23" s="31">
        <f>H23+L23+R23+T23+Z23+V23+J23+N23</f>
        <v>2041</v>
      </c>
      <c r="G23" s="31">
        <f>I23+M23+S23+U23+W23+X23+AA23+K23+O23</f>
        <v>1427</v>
      </c>
      <c r="H23" s="31">
        <f aca="true" t="shared" si="7" ref="H23:AA23">H24+H25</f>
        <v>6</v>
      </c>
      <c r="I23" s="32">
        <f t="shared" si="7"/>
        <v>0</v>
      </c>
      <c r="J23" s="31">
        <f>J24+J25</f>
        <v>2</v>
      </c>
      <c r="K23" s="33">
        <f>K24+K25</f>
        <v>1</v>
      </c>
      <c r="L23" s="31">
        <f t="shared" si="7"/>
        <v>19</v>
      </c>
      <c r="M23" s="31">
        <f t="shared" si="7"/>
        <v>0</v>
      </c>
      <c r="N23" s="31">
        <f>N24+N25</f>
        <v>3</v>
      </c>
      <c r="O23" s="32">
        <f>O24+O25</f>
        <v>0</v>
      </c>
      <c r="P23" s="32">
        <f>P24+P25</f>
        <v>0</v>
      </c>
      <c r="Q23" s="32">
        <f>Q24+Q25</f>
        <v>0</v>
      </c>
      <c r="R23" s="31">
        <f t="shared" si="7"/>
        <v>557</v>
      </c>
      <c r="S23" s="31">
        <f t="shared" si="7"/>
        <v>145</v>
      </c>
      <c r="T23" s="31">
        <f t="shared" si="7"/>
        <v>0</v>
      </c>
      <c r="U23" s="32">
        <f t="shared" si="7"/>
        <v>0</v>
      </c>
      <c r="V23" s="31">
        <f t="shared" si="7"/>
        <v>0</v>
      </c>
      <c r="W23" s="31">
        <f t="shared" si="7"/>
        <v>10</v>
      </c>
      <c r="X23" s="31">
        <f t="shared" si="7"/>
        <v>1</v>
      </c>
      <c r="Y23" s="31">
        <f>Y24+Y25</f>
        <v>0</v>
      </c>
      <c r="Z23" s="31">
        <f t="shared" si="7"/>
        <v>1454</v>
      </c>
      <c r="AA23" s="31">
        <f t="shared" si="7"/>
        <v>1270</v>
      </c>
    </row>
    <row r="24" spans="3:27" s="29" customFormat="1" ht="21.75" customHeight="1">
      <c r="C24" s="35" t="s">
        <v>5</v>
      </c>
      <c r="D24" s="36"/>
      <c r="E24" s="27">
        <f aca="true" t="shared" si="8" ref="E24:E35">F24+G24</f>
        <v>3223</v>
      </c>
      <c r="F24" s="27">
        <f>H24+L24+R24+T24+Z24+V24+J24+N24</f>
        <v>1899</v>
      </c>
      <c r="G24" s="27">
        <f>I24+M24+S24+U24+W24+X24+AA24+K24+O24</f>
        <v>1324</v>
      </c>
      <c r="H24" s="27">
        <f>H28+H31+H35</f>
        <v>6</v>
      </c>
      <c r="I24" s="37">
        <f>I28+I31+I35</f>
        <v>0</v>
      </c>
      <c r="J24" s="27">
        <f>J28+J31+J35</f>
        <v>2</v>
      </c>
      <c r="K24" s="38">
        <f aca="true" t="shared" si="9" ref="K24:AA24">K28+K31+K35</f>
        <v>1</v>
      </c>
      <c r="L24" s="27">
        <f t="shared" si="9"/>
        <v>19</v>
      </c>
      <c r="M24" s="27">
        <f t="shared" si="9"/>
        <v>0</v>
      </c>
      <c r="N24" s="27">
        <f t="shared" si="9"/>
        <v>2</v>
      </c>
      <c r="O24" s="27">
        <f t="shared" si="9"/>
        <v>0</v>
      </c>
      <c r="P24" s="37">
        <f t="shared" si="9"/>
        <v>0</v>
      </c>
      <c r="Q24" s="23">
        <v>0</v>
      </c>
      <c r="R24" s="27">
        <f t="shared" si="9"/>
        <v>534</v>
      </c>
      <c r="S24" s="27">
        <f t="shared" si="9"/>
        <v>138</v>
      </c>
      <c r="T24" s="27">
        <f t="shared" si="9"/>
        <v>0</v>
      </c>
      <c r="U24" s="27">
        <f t="shared" si="9"/>
        <v>0</v>
      </c>
      <c r="V24" s="27">
        <f t="shared" si="9"/>
        <v>0</v>
      </c>
      <c r="W24" s="27">
        <f t="shared" si="9"/>
        <v>10</v>
      </c>
      <c r="X24" s="27">
        <f t="shared" si="9"/>
        <v>1</v>
      </c>
      <c r="Y24" s="27">
        <f t="shared" si="9"/>
        <v>0</v>
      </c>
      <c r="Z24" s="27">
        <f t="shared" si="9"/>
        <v>1336</v>
      </c>
      <c r="AA24" s="27">
        <f t="shared" si="9"/>
        <v>1174</v>
      </c>
    </row>
    <row r="25" spans="3:27" s="29" customFormat="1" ht="21.75" customHeight="1">
      <c r="C25" s="35" t="s">
        <v>6</v>
      </c>
      <c r="D25" s="36"/>
      <c r="E25" s="27">
        <f>E32</f>
        <v>245</v>
      </c>
      <c r="F25" s="27">
        <f>F32</f>
        <v>142</v>
      </c>
      <c r="G25" s="27">
        <f>G32</f>
        <v>103</v>
      </c>
      <c r="H25" s="27">
        <f aca="true" t="shared" si="10" ref="H25:Y25">H32</f>
        <v>0</v>
      </c>
      <c r="I25" s="37">
        <f t="shared" si="10"/>
        <v>0</v>
      </c>
      <c r="J25" s="27">
        <f>J32</f>
        <v>0</v>
      </c>
      <c r="K25" s="38">
        <f>K32</f>
        <v>0</v>
      </c>
      <c r="L25" s="27">
        <f t="shared" si="10"/>
        <v>0</v>
      </c>
      <c r="M25" s="27">
        <f t="shared" si="10"/>
        <v>0</v>
      </c>
      <c r="N25" s="27">
        <f>N32</f>
        <v>1</v>
      </c>
      <c r="O25" s="37">
        <f>O32</f>
        <v>0</v>
      </c>
      <c r="P25" s="37">
        <f>P32</f>
        <v>0</v>
      </c>
      <c r="Q25" s="23">
        <v>0</v>
      </c>
      <c r="R25" s="27">
        <f>R32</f>
        <v>23</v>
      </c>
      <c r="S25" s="27">
        <f>S32</f>
        <v>7</v>
      </c>
      <c r="T25" s="27">
        <f t="shared" si="10"/>
        <v>0</v>
      </c>
      <c r="U25" s="37">
        <f t="shared" si="10"/>
        <v>0</v>
      </c>
      <c r="V25" s="27">
        <f t="shared" si="10"/>
        <v>0</v>
      </c>
      <c r="W25" s="27">
        <f t="shared" si="10"/>
        <v>0</v>
      </c>
      <c r="X25" s="27">
        <f t="shared" si="10"/>
        <v>0</v>
      </c>
      <c r="Y25" s="27">
        <f t="shared" si="10"/>
        <v>0</v>
      </c>
      <c r="Z25" s="27">
        <f>Z32</f>
        <v>118</v>
      </c>
      <c r="AA25" s="27">
        <f>AA32</f>
        <v>96</v>
      </c>
    </row>
    <row r="26" spans="3:27" s="29" customFormat="1" ht="15" customHeight="1">
      <c r="C26" s="39"/>
      <c r="D26" s="40"/>
      <c r="E26" s="27"/>
      <c r="F26" s="27"/>
      <c r="G26" s="27"/>
      <c r="H26" s="27"/>
      <c r="I26" s="37"/>
      <c r="J26" s="27"/>
      <c r="K26" s="38"/>
      <c r="L26" s="27"/>
      <c r="M26" s="27"/>
      <c r="N26" s="27"/>
      <c r="O26" s="37"/>
      <c r="P26" s="37"/>
      <c r="Q26" s="37"/>
      <c r="R26" s="27"/>
      <c r="S26" s="27"/>
      <c r="T26" s="27"/>
      <c r="U26" s="37"/>
      <c r="V26" s="27"/>
      <c r="W26" s="27"/>
      <c r="X26" s="27"/>
      <c r="Y26" s="27"/>
      <c r="Z26" s="27"/>
      <c r="AA26" s="27"/>
    </row>
    <row r="27" spans="2:27" s="29" customFormat="1" ht="21.75" customHeight="1">
      <c r="B27" s="41" t="s">
        <v>7</v>
      </c>
      <c r="C27" s="39"/>
      <c r="D27" s="40"/>
      <c r="E27" s="27">
        <f t="shared" si="8"/>
        <v>21</v>
      </c>
      <c r="F27" s="27">
        <f>H27+L27+R27+T27+Z27+V27+J27+N27</f>
        <v>11</v>
      </c>
      <c r="G27" s="27">
        <f>I27+M27+S27+U27+W27+X27+AA27+K27+O27</f>
        <v>10</v>
      </c>
      <c r="H27" s="27">
        <f aca="true" t="shared" si="11" ref="H27:AA27">H28</f>
        <v>1</v>
      </c>
      <c r="I27" s="37">
        <f t="shared" si="11"/>
        <v>0</v>
      </c>
      <c r="J27" s="27">
        <f t="shared" si="11"/>
        <v>0</v>
      </c>
      <c r="K27" s="38">
        <f t="shared" si="11"/>
        <v>0</v>
      </c>
      <c r="L27" s="27">
        <f t="shared" si="11"/>
        <v>0</v>
      </c>
      <c r="M27" s="27">
        <f t="shared" si="11"/>
        <v>0</v>
      </c>
      <c r="N27" s="27">
        <f t="shared" si="11"/>
        <v>0</v>
      </c>
      <c r="O27" s="37">
        <f>O28</f>
        <v>0</v>
      </c>
      <c r="P27" s="37">
        <f t="shared" si="11"/>
        <v>0</v>
      </c>
      <c r="Q27" s="37">
        <f>Q28</f>
        <v>0</v>
      </c>
      <c r="R27" s="27">
        <f t="shared" si="11"/>
        <v>0</v>
      </c>
      <c r="S27" s="27">
        <f t="shared" si="11"/>
        <v>0</v>
      </c>
      <c r="T27" s="27">
        <f t="shared" si="11"/>
        <v>0</v>
      </c>
      <c r="U27" s="37">
        <f t="shared" si="11"/>
        <v>0</v>
      </c>
      <c r="V27" s="27">
        <f t="shared" si="11"/>
        <v>0</v>
      </c>
      <c r="W27" s="27">
        <f t="shared" si="11"/>
        <v>0</v>
      </c>
      <c r="X27" s="27">
        <f t="shared" si="11"/>
        <v>0</v>
      </c>
      <c r="Y27" s="27">
        <f t="shared" si="11"/>
        <v>0</v>
      </c>
      <c r="Z27" s="27">
        <f t="shared" si="11"/>
        <v>10</v>
      </c>
      <c r="AA27" s="27">
        <f t="shared" si="11"/>
        <v>10</v>
      </c>
    </row>
    <row r="28" spans="3:27" s="29" customFormat="1" ht="21.75" customHeight="1">
      <c r="C28" s="35" t="s">
        <v>5</v>
      </c>
      <c r="D28" s="36"/>
      <c r="E28" s="27">
        <f t="shared" si="8"/>
        <v>21</v>
      </c>
      <c r="F28" s="27">
        <f>H28+L28+R28+T28+Z28+V28+J28+N28</f>
        <v>11</v>
      </c>
      <c r="G28" s="27">
        <f>I28+M28+S28+U28+W28+X28+AA28+K28+O28</f>
        <v>10</v>
      </c>
      <c r="H28" s="11">
        <v>1</v>
      </c>
      <c r="I28" s="23">
        <v>0</v>
      </c>
      <c r="J28" s="11">
        <v>0</v>
      </c>
      <c r="K28" s="28">
        <v>0</v>
      </c>
      <c r="L28" s="11">
        <v>0</v>
      </c>
      <c r="M28" s="11">
        <v>0</v>
      </c>
      <c r="N28" s="11">
        <v>0</v>
      </c>
      <c r="O28" s="23">
        <v>0</v>
      </c>
      <c r="P28" s="23">
        <v>0</v>
      </c>
      <c r="Q28" s="23">
        <v>0</v>
      </c>
      <c r="R28" s="11">
        <v>0</v>
      </c>
      <c r="S28" s="11">
        <v>0</v>
      </c>
      <c r="T28" s="11">
        <v>0</v>
      </c>
      <c r="U28" s="23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10</v>
      </c>
      <c r="AA28" s="11">
        <v>10</v>
      </c>
    </row>
    <row r="29" spans="3:27" s="29" customFormat="1" ht="15" customHeight="1">
      <c r="C29" s="39"/>
      <c r="D29" s="40"/>
      <c r="E29" s="27"/>
      <c r="F29" s="27"/>
      <c r="G29" s="27"/>
      <c r="H29" s="27"/>
      <c r="I29" s="37"/>
      <c r="J29" s="27"/>
      <c r="K29" s="38"/>
      <c r="L29" s="27"/>
      <c r="M29" s="27"/>
      <c r="N29" s="27"/>
      <c r="O29" s="37"/>
      <c r="P29" s="37"/>
      <c r="Q29" s="37"/>
      <c r="R29" s="27"/>
      <c r="S29" s="27"/>
      <c r="T29" s="27"/>
      <c r="U29" s="37"/>
      <c r="V29" s="27"/>
      <c r="W29" s="27"/>
      <c r="X29" s="27"/>
      <c r="Y29" s="27"/>
      <c r="Z29" s="27"/>
      <c r="AA29" s="27"/>
    </row>
    <row r="30" spans="2:27" s="29" customFormat="1" ht="21.75" customHeight="1">
      <c r="B30" s="41" t="s">
        <v>8</v>
      </c>
      <c r="C30" s="39"/>
      <c r="D30" s="40"/>
      <c r="E30" s="27">
        <f t="shared" si="8"/>
        <v>1943</v>
      </c>
      <c r="F30" s="27">
        <f>H30+L30+R30+T30+Z30+V30+J30+N30</f>
        <v>1177</v>
      </c>
      <c r="G30" s="27">
        <f>I30+M30+S30+U30+W30+X30+AA30+K30+O30</f>
        <v>766</v>
      </c>
      <c r="H30" s="27">
        <f aca="true" t="shared" si="12" ref="H30:AA30">H31+H32</f>
        <v>0</v>
      </c>
      <c r="I30" s="37">
        <f t="shared" si="12"/>
        <v>0</v>
      </c>
      <c r="J30" s="27">
        <f>J31+J32</f>
        <v>0</v>
      </c>
      <c r="K30" s="38">
        <f>K31+K32</f>
        <v>0</v>
      </c>
      <c r="L30" s="27">
        <f t="shared" si="12"/>
        <v>18</v>
      </c>
      <c r="M30" s="27">
        <f t="shared" si="12"/>
        <v>0</v>
      </c>
      <c r="N30" s="27">
        <f>N31+N32</f>
        <v>1</v>
      </c>
      <c r="O30" s="37">
        <f>O31+O32</f>
        <v>0</v>
      </c>
      <c r="P30" s="37">
        <f>P31+P32</f>
        <v>0</v>
      </c>
      <c r="Q30" s="37">
        <f>Q31+Q32</f>
        <v>0</v>
      </c>
      <c r="R30" s="27">
        <f t="shared" si="12"/>
        <v>484</v>
      </c>
      <c r="S30" s="27">
        <f t="shared" si="12"/>
        <v>83</v>
      </c>
      <c r="T30" s="27">
        <f t="shared" si="12"/>
        <v>0</v>
      </c>
      <c r="U30" s="37">
        <f t="shared" si="12"/>
        <v>0</v>
      </c>
      <c r="V30" s="27">
        <f t="shared" si="12"/>
        <v>0</v>
      </c>
      <c r="W30" s="27">
        <f t="shared" si="12"/>
        <v>1</v>
      </c>
      <c r="X30" s="27">
        <f t="shared" si="12"/>
        <v>0</v>
      </c>
      <c r="Y30" s="27">
        <f>Y31+Y32</f>
        <v>0</v>
      </c>
      <c r="Z30" s="27">
        <f t="shared" si="12"/>
        <v>674</v>
      </c>
      <c r="AA30" s="27">
        <f t="shared" si="12"/>
        <v>682</v>
      </c>
    </row>
    <row r="31" spans="3:27" s="29" customFormat="1" ht="21.75" customHeight="1">
      <c r="C31" s="35" t="s">
        <v>5</v>
      </c>
      <c r="D31" s="36"/>
      <c r="E31" s="27">
        <f t="shared" si="8"/>
        <v>1698</v>
      </c>
      <c r="F31" s="27">
        <f>H31+L31+R31+T31+Z31+V31+J31+N31</f>
        <v>1035</v>
      </c>
      <c r="G31" s="27">
        <f>I31+M31+S31+U31+W31+X31+AA31+K31+O31</f>
        <v>663</v>
      </c>
      <c r="H31" s="11">
        <v>0</v>
      </c>
      <c r="I31" s="23">
        <v>0</v>
      </c>
      <c r="J31" s="11">
        <v>0</v>
      </c>
      <c r="K31" s="28">
        <v>0</v>
      </c>
      <c r="L31" s="11">
        <v>18</v>
      </c>
      <c r="M31" s="11">
        <v>0</v>
      </c>
      <c r="N31" s="23">
        <v>0</v>
      </c>
      <c r="O31" s="23">
        <v>0</v>
      </c>
      <c r="P31" s="23">
        <v>0</v>
      </c>
      <c r="Q31" s="23">
        <v>0</v>
      </c>
      <c r="R31" s="11">
        <v>461</v>
      </c>
      <c r="S31" s="11">
        <v>76</v>
      </c>
      <c r="T31" s="11">
        <v>0</v>
      </c>
      <c r="U31" s="23">
        <v>0</v>
      </c>
      <c r="V31" s="11">
        <v>0</v>
      </c>
      <c r="W31" s="11">
        <v>1</v>
      </c>
      <c r="X31" s="11">
        <v>0</v>
      </c>
      <c r="Y31" s="11">
        <v>0</v>
      </c>
      <c r="Z31" s="11">
        <v>556</v>
      </c>
      <c r="AA31" s="11">
        <v>586</v>
      </c>
    </row>
    <row r="32" spans="3:27" s="29" customFormat="1" ht="21.75" customHeight="1">
      <c r="C32" s="35" t="s">
        <v>6</v>
      </c>
      <c r="D32" s="36"/>
      <c r="E32" s="27">
        <f>F32+G32</f>
        <v>245</v>
      </c>
      <c r="F32" s="27">
        <f>SUM(H32+J32+L32+N32+P32+R32+T32+V32+Z32)</f>
        <v>142</v>
      </c>
      <c r="G32" s="27">
        <f>I32+M32+S32+U32+W32+X32+AA32+K32+O32</f>
        <v>103</v>
      </c>
      <c r="H32" s="11">
        <v>0</v>
      </c>
      <c r="I32" s="23">
        <v>0</v>
      </c>
      <c r="J32" s="11">
        <v>0</v>
      </c>
      <c r="K32" s="28">
        <v>0</v>
      </c>
      <c r="L32" s="11">
        <v>0</v>
      </c>
      <c r="M32" s="11">
        <v>0</v>
      </c>
      <c r="N32" s="11">
        <v>1</v>
      </c>
      <c r="O32" s="23">
        <v>0</v>
      </c>
      <c r="P32" s="23">
        <v>0</v>
      </c>
      <c r="Q32" s="23">
        <v>0</v>
      </c>
      <c r="R32" s="11">
        <v>23</v>
      </c>
      <c r="S32" s="11">
        <v>7</v>
      </c>
      <c r="T32" s="11">
        <v>0</v>
      </c>
      <c r="U32" s="23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118</v>
      </c>
      <c r="AA32" s="11">
        <v>96</v>
      </c>
    </row>
    <row r="33" spans="3:27" s="29" customFormat="1" ht="15" customHeight="1">
      <c r="C33" s="39"/>
      <c r="D33" s="40"/>
      <c r="E33" s="27"/>
      <c r="F33" s="27"/>
      <c r="G33" s="27"/>
      <c r="H33" s="27"/>
      <c r="I33" s="37"/>
      <c r="J33" s="27"/>
      <c r="K33" s="38"/>
      <c r="L33" s="27"/>
      <c r="M33" s="27"/>
      <c r="N33" s="27"/>
      <c r="O33" s="37"/>
      <c r="P33" s="37"/>
      <c r="Q33" s="37"/>
      <c r="R33" s="27"/>
      <c r="S33" s="27"/>
      <c r="T33" s="27"/>
      <c r="U33" s="37"/>
      <c r="V33" s="27"/>
      <c r="W33" s="27"/>
      <c r="X33" s="27"/>
      <c r="Y33" s="27"/>
      <c r="Z33" s="27"/>
      <c r="AA33" s="27"/>
    </row>
    <row r="34" spans="2:27" s="29" customFormat="1" ht="21.75" customHeight="1">
      <c r="B34" s="25" t="s">
        <v>9</v>
      </c>
      <c r="C34" s="39"/>
      <c r="D34" s="40"/>
      <c r="E34" s="27">
        <f>F34+G34</f>
        <v>1504</v>
      </c>
      <c r="F34" s="27">
        <f>H34+L34+R34+T34+Z34+V34+J34+N34</f>
        <v>853</v>
      </c>
      <c r="G34" s="27">
        <f>I34+M34+S34+U34+W34+X34+AA34+K34+O34</f>
        <v>651</v>
      </c>
      <c r="H34" s="27">
        <f aca="true" t="shared" si="13" ref="H34:AA34">H35</f>
        <v>5</v>
      </c>
      <c r="I34" s="37">
        <f t="shared" si="13"/>
        <v>0</v>
      </c>
      <c r="J34" s="27">
        <f t="shared" si="13"/>
        <v>2</v>
      </c>
      <c r="K34" s="38">
        <f t="shared" si="13"/>
        <v>1</v>
      </c>
      <c r="L34" s="27">
        <f t="shared" si="13"/>
        <v>1</v>
      </c>
      <c r="M34" s="27">
        <f t="shared" si="13"/>
        <v>0</v>
      </c>
      <c r="N34" s="27">
        <f t="shared" si="13"/>
        <v>2</v>
      </c>
      <c r="O34" s="38">
        <f t="shared" si="13"/>
        <v>0</v>
      </c>
      <c r="P34" s="37">
        <f>P35</f>
        <v>0</v>
      </c>
      <c r="Q34" s="37">
        <f>Q35</f>
        <v>0</v>
      </c>
      <c r="R34" s="27">
        <f t="shared" si="13"/>
        <v>73</v>
      </c>
      <c r="S34" s="27">
        <f t="shared" si="13"/>
        <v>62</v>
      </c>
      <c r="T34" s="27">
        <f t="shared" si="13"/>
        <v>0</v>
      </c>
      <c r="U34" s="37">
        <f t="shared" si="13"/>
        <v>0</v>
      </c>
      <c r="V34" s="27">
        <f t="shared" si="13"/>
        <v>0</v>
      </c>
      <c r="W34" s="27">
        <f t="shared" si="13"/>
        <v>9</v>
      </c>
      <c r="X34" s="27">
        <f t="shared" si="13"/>
        <v>1</v>
      </c>
      <c r="Y34" s="27">
        <f t="shared" si="13"/>
        <v>0</v>
      </c>
      <c r="Z34" s="27">
        <f t="shared" si="13"/>
        <v>770</v>
      </c>
      <c r="AA34" s="27">
        <f t="shared" si="13"/>
        <v>578</v>
      </c>
    </row>
    <row r="35" spans="1:27" s="29" customFormat="1" ht="21.75" customHeight="1">
      <c r="A35" s="39"/>
      <c r="B35" s="39"/>
      <c r="C35" s="35" t="s">
        <v>5</v>
      </c>
      <c r="D35" s="36"/>
      <c r="E35" s="27">
        <f t="shared" si="8"/>
        <v>1504</v>
      </c>
      <c r="F35" s="27">
        <f>H35+L35+R35+T35+Z35+V35+J35+N35</f>
        <v>853</v>
      </c>
      <c r="G35" s="27">
        <f>I35+M35+S35+U35+W35+X35+AA35+K35+O35</f>
        <v>651</v>
      </c>
      <c r="H35" s="11">
        <v>5</v>
      </c>
      <c r="I35" s="23">
        <v>0</v>
      </c>
      <c r="J35" s="11">
        <v>2</v>
      </c>
      <c r="K35" s="28">
        <v>1</v>
      </c>
      <c r="L35" s="11">
        <v>1</v>
      </c>
      <c r="M35" s="11">
        <v>0</v>
      </c>
      <c r="N35" s="11">
        <v>2</v>
      </c>
      <c r="O35" s="28">
        <v>0</v>
      </c>
      <c r="P35" s="23">
        <v>0</v>
      </c>
      <c r="Q35" s="23">
        <v>0</v>
      </c>
      <c r="R35" s="11">
        <v>73</v>
      </c>
      <c r="S35" s="11">
        <v>62</v>
      </c>
      <c r="T35" s="23">
        <v>0</v>
      </c>
      <c r="U35" s="23">
        <v>0</v>
      </c>
      <c r="V35" s="11">
        <v>0</v>
      </c>
      <c r="W35" s="11">
        <v>9</v>
      </c>
      <c r="X35" s="11">
        <v>1</v>
      </c>
      <c r="Y35" s="11">
        <v>0</v>
      </c>
      <c r="Z35" s="11">
        <v>770</v>
      </c>
      <c r="AA35" s="11">
        <v>578</v>
      </c>
    </row>
    <row r="36" spans="3:27" s="51" customFormat="1" ht="15" customHeight="1">
      <c r="C36" s="52"/>
      <c r="D36" s="53"/>
      <c r="E36" s="54"/>
      <c r="F36" s="54"/>
      <c r="G36" s="54"/>
      <c r="H36" s="55"/>
      <c r="I36" s="56"/>
      <c r="J36" s="55"/>
      <c r="K36" s="62"/>
      <c r="L36" s="55"/>
      <c r="M36" s="55"/>
      <c r="N36" s="55"/>
      <c r="O36" s="55"/>
      <c r="P36" s="62"/>
      <c r="Q36" s="62"/>
      <c r="R36" s="55"/>
      <c r="S36" s="55"/>
      <c r="T36" s="55"/>
      <c r="U36" s="56"/>
      <c r="V36" s="55"/>
      <c r="W36" s="55"/>
      <c r="X36" s="55"/>
      <c r="Y36" s="55"/>
      <c r="Z36" s="55"/>
      <c r="AA36" s="55"/>
    </row>
    <row r="37" spans="3:4" s="57" customFormat="1" ht="13.5">
      <c r="C37" s="58"/>
      <c r="D37" s="58"/>
    </row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</sheetData>
  <sheetProtection sheet="1"/>
  <mergeCells count="16">
    <mergeCell ref="V3:W3"/>
    <mergeCell ref="A1:C1"/>
    <mergeCell ref="Y3:Y4"/>
    <mergeCell ref="A22:C22"/>
    <mergeCell ref="T3:U3"/>
    <mergeCell ref="H3:I3"/>
    <mergeCell ref="L3:M3"/>
    <mergeCell ref="J3:K3"/>
    <mergeCell ref="N3:O3"/>
    <mergeCell ref="P3:Q3"/>
    <mergeCell ref="A23:C23"/>
    <mergeCell ref="A21:C21"/>
    <mergeCell ref="A3:D4"/>
    <mergeCell ref="A6:C6"/>
    <mergeCell ref="A7:C7"/>
    <mergeCell ref="A5:C5"/>
  </mergeCells>
  <printOptions/>
  <pageMargins left="0.7" right="0.7" top="0.75" bottom="0.75" header="0.3" footer="0.3"/>
  <pageSetup horizontalDpi="300" verticalDpi="300" orientation="portrait" paperSize="9" scale="78" r:id="rId1"/>
  <headerFooter alignWithMargins="0">
    <oddFooter>&amp;C- &amp;P+97 -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2014-08-20T07:56:23Z</cp:lastPrinted>
  <dcterms:created xsi:type="dcterms:W3CDTF">1999-10-06T06:43:25Z</dcterms:created>
  <dcterms:modified xsi:type="dcterms:W3CDTF">2014-11-27T04:09:39Z</dcterms:modified>
  <cp:category/>
  <cp:version/>
  <cp:contentType/>
  <cp:contentStatus/>
</cp:coreProperties>
</file>