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715" windowHeight="8640" activeTab="0"/>
  </bookViews>
  <sheets>
    <sheet name="検査員（設計）" sheetId="1" r:id="rId1"/>
  </sheets>
  <externalReferences>
    <externalReference r:id="rId4"/>
  </externalReferences>
  <definedNames>
    <definedName name="_xlnm.Print_Area" localSheetId="0">'検査員（設計）'!$B$2:$Q$30</definedName>
    <definedName name="_xlnm.Print_Titles" localSheetId="0">'検査員（設計）'!$B:$Q,'検査員（設計）'!$2:$6</definedName>
  </definedNames>
  <calcPr fullCalcOnLoad="1"/>
</workbook>
</file>

<file path=xl/sharedStrings.xml><?xml version="1.0" encoding="utf-8"?>
<sst xmlns="http://schemas.openxmlformats.org/spreadsheetml/2006/main" count="57" uniqueCount="49">
  <si>
    <t>／</t>
  </si>
  <si>
    <t>±100</t>
  </si>
  <si>
    <t>別紙－３　採点表（検査員用）</t>
  </si>
  <si>
    <t>評価項目</t>
  </si>
  <si>
    <t>評価の視点</t>
  </si>
  <si>
    <t>配点</t>
  </si>
  <si>
    <t>得　点　率</t>
  </si>
  <si>
    <t>得点</t>
  </si>
  <si>
    <t>評価細目</t>
  </si>
  <si>
    <t>優</t>
  </si>
  <si>
    <t>やや</t>
  </si>
  <si>
    <t>普通</t>
  </si>
  <si>
    <t>やや</t>
  </si>
  <si>
    <t>劣</t>
  </si>
  <si>
    <t>業務目的の達成度</t>
  </si>
  <si>
    <t>記載の程度</t>
  </si>
  <si>
    <t>　評価細目チェック数
　　　=０⇒『劣』（得点率-1）
　　　=１⇒『やや劣』（得点率-0.5）
　　　=２⇒『普通』（得点率±0）
　　　=３⇒『やや優』（得点率0.5）
　　　=４⇒『優』（得点率1）</t>
  </si>
  <si>
    <t>成果物には審査できる最低限の記載（書き込み）があった</t>
  </si>
  <si>
    <t>成果物には十分な記載（書き込み）があった</t>
  </si>
  <si>
    <t>成果物の内容が理解しうる表現であった</t>
  </si>
  <si>
    <t>成果物の内容が理解しやすいように表現が工夫されていた</t>
  </si>
  <si>
    <t>成果物の内容</t>
  </si>
  <si>
    <t>　評価細目チェック数
　　　=０⇒『劣』（得点率-1）
　　　=１⇒『やや劣』（得点率-0.5）
　　　=２⇒『普通』（得点率±0）
　　　=３⇒『やや優』（得点率0.5）
　　　=４⇒『優』（得点率1）</t>
  </si>
  <si>
    <t>成果物の内容は、妥当なコストで、契約図書に示された所要性能を満たしていた</t>
  </si>
  <si>
    <t>成果物の内容は、発注者の意図に照らして、運用コストを含めたコストの最適化や利用上の使い勝手に配慮されたものであった</t>
  </si>
  <si>
    <t>成果物の内容は、安全対策、環境施策への対応に配慮されていた</t>
  </si>
  <si>
    <t>成果物の内容に、安全対策、環境施策への対応が十分反映されていた</t>
  </si>
  <si>
    <t>資料等の整理
指示、協議事項への対応</t>
  </si>
  <si>
    <t>　評価細目チェック数
　　　=０⇒『劣』（得点率-1）
　　　=１⇒『やや劣』（得点率-0.5）
　　　=２⇒『普通』（得点率±0）
　　　=３⇒『やや優』（得点率0.5）
　　　=４⇒『優』（得点率1）</t>
  </si>
  <si>
    <t>打合せ記録簿等の必要な書類が揃っていた</t>
  </si>
  <si>
    <t>打合せ記録簿等の内容は理解しやすいよう表現が工夫されていた</t>
  </si>
  <si>
    <t>発注者からの指示・協議事項に対する対応が図られていた</t>
  </si>
  <si>
    <t>発注者からの指示・協議事項に対する対応は迅速で、内容は的確なものであった</t>
  </si>
  <si>
    <t>課題への対応</t>
  </si>
  <si>
    <t>※評価しない</t>
  </si>
  <si>
    <t>物理的条件
社会的条件</t>
  </si>
  <si>
    <t>　評価細目チェック数
　　　=０⇒『劣』（得点率-1）
　　　=１⇒『やや劣』（得点率-0.5）
　　　=２⇒『普通』（得点率±0）
　　　=３⇒『やや優』（得点率0.5）
　　　=４⇒『優』（得点率1）</t>
  </si>
  <si>
    <t>敷地条件等の物理的な与条件・制約条件に対する解決方策に創意工夫が見られた</t>
  </si>
  <si>
    <t>採用された創意工夫は、発注者の意図に照らして、合理的でレベルの高いものであった</t>
  </si>
  <si>
    <t>敷地周辺への配慮、ユニバーサルデザインへの対応等の社会的与条件・制約条件に対する解決方策に創意工夫が見られた</t>
  </si>
  <si>
    <t>要望
コスト</t>
  </si>
  <si>
    <t>　評価細目チェック数
　　　=０⇒『劣』（得点率-1）
　　　=１⇒『やや劣』（得点率-0.5）
　　　=２⇒『普通』（得点率±0）
　　　=３⇒『やや優』（得点率0.5）
　　　=４⇒『優』（得点率1）</t>
  </si>
  <si>
    <t>利用者の要望に対する解決方策に創意工夫が見られた</t>
  </si>
  <si>
    <t>工事費について、バランスのとれたコスト配分がなされていた</t>
  </si>
  <si>
    <t>事業予算に対して、費用対効果の増大が図られた</t>
  </si>
  <si>
    <t>合　　　計</t>
  </si>
  <si>
    <t>評　定　点</t>
  </si>
  <si>
    <t>※各評価細目は、２細目ずつの組合せとなっており、下段をチェックする場合は上段もチェックする必要がある。下段のみチェックしようとすると、ERRORが出る。</t>
  </si>
  <si>
    <t>評価する：１、評価しない：２</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</si>
</sst>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 0.0\ "/>
    <numFmt numFmtId="180" formatCode="0.00000000000000000000_ "/>
    <numFmt numFmtId="181" formatCode="General&quot; 点&quot;"/>
    <numFmt numFmtId="182" formatCode="&quot;　&quot;General"/>
    <numFmt numFmtId="183" formatCode="#,##0\ &quot;円&quot;"/>
    <numFmt numFmtId="184" formatCode="[$-411]ggge&quot;年&quot;m&quot;月&quot;d&quot;日&quot;;@"/>
  </numFmts>
  <fonts count="1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9"/>
      <name val="ＭＳ Ｐゴシック"/>
      <family val="3"/>
    </font>
    <font>
      <b/>
      <sz val="9"/>
      <name val="ＭＳ Ｐゴシック"/>
      <family val="3"/>
    </font>
    <font>
      <sz val="9"/>
      <color indexed="8"/>
      <name val="ＭＳ Ｐゴシック"/>
      <family val="3"/>
    </font>
    <font>
      <b/>
      <sz val="9"/>
      <color indexed="12"/>
      <name val="ＭＳ Ｐゴシック"/>
      <family val="3"/>
    </font>
    <font>
      <sz val="8"/>
      <name val="ＭＳ Ｐゴシック"/>
      <family val="3"/>
    </font>
    <font>
      <sz val="9"/>
      <color indexed="10"/>
      <name val="ＭＳ Ｐゴシック"/>
      <family val="3"/>
    </font>
    <font>
      <sz val="9"/>
      <name val="MS UI Gothic"/>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50">
    <border>
      <left/>
      <right/>
      <top/>
      <bottom/>
      <diagonal/>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style="thin"/>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
      <left style="thin"/>
      <right style="thin"/>
      <top>
        <color indexed="63"/>
      </top>
      <bottom style="thin"/>
    </border>
    <border>
      <left style="thin"/>
      <right>
        <color indexed="63"/>
      </right>
      <top style="dotted"/>
      <bottom style="thin"/>
    </border>
    <border>
      <left>
        <color indexed="63"/>
      </left>
      <right style="dotted"/>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14">
    <xf numFmtId="0" fontId="0" fillId="0" borderId="0" xfId="0" applyAlignment="1">
      <alignment/>
    </xf>
    <xf numFmtId="0" fontId="4" fillId="0" borderId="0" xfId="0" applyFont="1" applyAlignment="1">
      <alignment vertical="center"/>
    </xf>
    <xf numFmtId="0" fontId="0" fillId="0" borderId="0" xfId="0" applyFont="1" applyAlignment="1">
      <alignment horizontal="righ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6" fontId="4" fillId="0" borderId="19" xfId="0" applyNumberFormat="1" applyFont="1" applyBorder="1" applyAlignment="1">
      <alignment horizontal="center" vertical="center"/>
    </xf>
    <xf numFmtId="178" fontId="4" fillId="0" borderId="19"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1" xfId="0" applyFont="1" applyBorder="1" applyAlignment="1">
      <alignment horizontal="center" vertical="center" textRotation="255"/>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5" xfId="0" applyFont="1" applyBorder="1" applyAlignment="1">
      <alignment horizontal="center" vertical="center"/>
    </xf>
    <xf numFmtId="0" fontId="8" fillId="0" borderId="11" xfId="0" applyFont="1" applyBorder="1" applyAlignment="1">
      <alignment vertical="center" wrapText="1"/>
    </xf>
    <xf numFmtId="0" fontId="8" fillId="0" borderId="0" xfId="0" applyFont="1" applyBorder="1" applyAlignment="1">
      <alignment vertical="center" wrapText="1"/>
    </xf>
    <xf numFmtId="0" fontId="8" fillId="0" borderId="7" xfId="0" applyFont="1" applyBorder="1" applyAlignment="1">
      <alignment vertical="center" wrapText="1"/>
    </xf>
    <xf numFmtId="0" fontId="5" fillId="0" borderId="2" xfId="0" applyFont="1" applyBorder="1" applyAlignment="1">
      <alignment horizontal="center" vertical="center"/>
    </xf>
    <xf numFmtId="0" fontId="5" fillId="0" borderId="23" xfId="0" applyFont="1" applyBorder="1" applyAlignment="1">
      <alignment horizontal="center" vertical="center"/>
    </xf>
    <xf numFmtId="0" fontId="4" fillId="0" borderId="22" xfId="0" applyFont="1" applyBorder="1" applyAlignment="1">
      <alignment horizontal="center" vertical="center"/>
    </xf>
    <xf numFmtId="0" fontId="6" fillId="2" borderId="15" xfId="0" applyFont="1" applyFill="1" applyBorder="1" applyAlignment="1">
      <alignment horizontal="justify" vertical="center" wrapText="1"/>
    </xf>
    <xf numFmtId="0" fontId="4" fillId="0" borderId="5" xfId="0" applyFont="1" applyBorder="1" applyAlignment="1">
      <alignment horizontal="center" vertical="center" textRotation="255"/>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 fillId="0" borderId="28" xfId="0" applyFont="1" applyBorder="1" applyAlignment="1">
      <alignment horizontal="center" vertical="center"/>
    </xf>
    <xf numFmtId="0" fontId="6" fillId="0" borderId="29" xfId="0" applyFont="1" applyFill="1" applyBorder="1" applyAlignment="1">
      <alignment horizontal="justify" vertical="center" wrapText="1"/>
    </xf>
    <xf numFmtId="0" fontId="8" fillId="0" borderId="28" xfId="0" applyFont="1" applyBorder="1" applyAlignment="1">
      <alignment vertical="center" wrapText="1"/>
    </xf>
    <xf numFmtId="0" fontId="8" fillId="0" borderId="27" xfId="0" applyFont="1" applyBorder="1" applyAlignment="1">
      <alignment vertical="center" wrapText="1"/>
    </xf>
    <xf numFmtId="0" fontId="8" fillId="0" borderId="30" xfId="0" applyFont="1" applyBorder="1" applyAlignment="1">
      <alignment vertical="center" wrapText="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4" fillId="0" borderId="11" xfId="0" applyFont="1" applyBorder="1" applyAlignment="1">
      <alignment horizontal="center" vertical="center"/>
    </xf>
    <xf numFmtId="0" fontId="6" fillId="0" borderId="31" xfId="0" applyFont="1" applyBorder="1" applyAlignment="1">
      <alignment horizontal="center" vertical="center" wrapText="1"/>
    </xf>
    <xf numFmtId="0" fontId="7"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5" fillId="0" borderId="31" xfId="0" applyFont="1" applyBorder="1" applyAlignment="1">
      <alignment horizontal="center" vertical="center"/>
    </xf>
    <xf numFmtId="0" fontId="5" fillId="0" borderId="9" xfId="0" applyFont="1" applyBorder="1" applyAlignment="1">
      <alignment horizontal="center" vertical="center"/>
    </xf>
    <xf numFmtId="0" fontId="4" fillId="0" borderId="8" xfId="0" applyFont="1" applyBorder="1" applyAlignment="1">
      <alignment horizontal="center" vertical="center"/>
    </xf>
    <xf numFmtId="0" fontId="6" fillId="0" borderId="36" xfId="0" applyFont="1" applyFill="1" applyBorder="1" applyAlignment="1">
      <alignment horizontal="justify"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1"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7" fillId="3" borderId="38"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39" xfId="0" applyFont="1" applyFill="1" applyBorder="1" applyAlignment="1">
      <alignment horizontal="center" vertical="center"/>
    </xf>
    <xf numFmtId="0" fontId="4" fillId="3" borderId="39" xfId="0" applyFont="1" applyFill="1" applyBorder="1" applyAlignment="1">
      <alignment horizontal="center" vertical="center"/>
    </xf>
    <xf numFmtId="0" fontId="6" fillId="3" borderId="40" xfId="0" applyFont="1" applyFill="1" applyBorder="1" applyAlignment="1">
      <alignment horizontal="justify" vertical="center" wrapText="1"/>
    </xf>
    <xf numFmtId="0" fontId="4" fillId="3" borderId="11"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2" borderId="13"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4" fillId="3" borderId="31" xfId="0" applyFont="1" applyFill="1" applyBorder="1" applyAlignment="1">
      <alignment horizontal="center" vertical="center" wrapText="1"/>
    </xf>
    <xf numFmtId="0" fontId="4" fillId="0" borderId="36" xfId="0" applyFont="1" applyFill="1" applyBorder="1" applyAlignment="1">
      <alignment horizontal="justify" vertical="center" wrapText="1"/>
    </xf>
    <xf numFmtId="0" fontId="4" fillId="3" borderId="2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21" xfId="0" applyFont="1" applyFill="1" applyBorder="1" applyAlignment="1">
      <alignment horizontal="justify" vertical="center" wrapText="1"/>
    </xf>
    <xf numFmtId="0" fontId="4" fillId="4" borderId="41"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7" fillId="4" borderId="2" xfId="0" applyFont="1" applyFill="1" applyBorder="1" applyAlignment="1">
      <alignment horizontal="center" vertical="center"/>
    </xf>
    <xf numFmtId="0" fontId="4" fillId="4" borderId="23" xfId="0" applyFont="1" applyFill="1" applyBorder="1" applyAlignment="1">
      <alignment vertical="center"/>
    </xf>
    <xf numFmtId="0" fontId="4" fillId="4" borderId="23" xfId="0" applyNumberFormat="1" applyFont="1" applyFill="1" applyBorder="1" applyAlignment="1">
      <alignment horizontal="center" vertical="center"/>
    </xf>
    <xf numFmtId="0" fontId="5" fillId="4" borderId="23" xfId="0" applyFont="1" applyFill="1" applyBorder="1" applyAlignment="1">
      <alignment horizontal="center" vertical="center"/>
    </xf>
    <xf numFmtId="0" fontId="4" fillId="4" borderId="42" xfId="0" applyFont="1" applyFill="1" applyBorder="1" applyAlignment="1">
      <alignment vertical="center"/>
    </xf>
    <xf numFmtId="0" fontId="4" fillId="4" borderId="43"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46" xfId="0" applyFont="1" applyFill="1" applyBorder="1" applyAlignment="1">
      <alignment horizontal="right" vertical="center"/>
    </xf>
    <xf numFmtId="0" fontId="4" fillId="4" borderId="44" xfId="0" applyFont="1" applyFill="1" applyBorder="1" applyAlignment="1">
      <alignment horizontal="right" vertical="center"/>
    </xf>
    <xf numFmtId="0" fontId="4" fillId="4" borderId="45" xfId="0" applyFont="1" applyFill="1" applyBorder="1" applyAlignment="1">
      <alignment horizontal="right" vertical="center"/>
    </xf>
    <xf numFmtId="176" fontId="5" fillId="4" borderId="47" xfId="0" applyNumberFormat="1" applyFont="1" applyFill="1" applyBorder="1" applyAlignment="1">
      <alignment horizontal="center" vertical="center"/>
    </xf>
    <xf numFmtId="0" fontId="5" fillId="4" borderId="44" xfId="0" applyFont="1" applyFill="1" applyBorder="1" applyAlignment="1">
      <alignment horizontal="center" vertical="center"/>
    </xf>
    <xf numFmtId="0" fontId="9" fillId="4" borderId="44" xfId="0" applyFont="1" applyFill="1" applyBorder="1" applyAlignment="1">
      <alignment vertical="center"/>
    </xf>
    <xf numFmtId="0" fontId="4" fillId="4" borderId="48" xfId="0" applyFont="1" applyFill="1" applyBorder="1" applyAlignment="1">
      <alignment vertical="center"/>
    </xf>
    <xf numFmtId="0" fontId="5" fillId="0" borderId="49"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314;&#31689;&#25216;&#34899;\&#9679;&#24179;&#25104;&#65298;&#65296;&#24180;&#24230;\53&#12288;&#24314;&#31689;&#22522;&#28310;\07%20&#35201;&#32177;&#12539;&#35201;&#38936;&#12539;&#22522;&#28310;\060%20&#12381;&#12398;&#20182;\&#22996;&#35351;&#25104;&#32318;&#35413;&#23450;&#35201;&#38936;&#25913;&#23450;&#12395;&#12388;&#12356;&#12390;&#65288;H21.4&#65289;\&#25913;&#23450;&#36890;&#30693;&#36215;&#26696;\&#25505;&#28857;&#34920;&#65288;&#35373;&#3533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様式１（設計）"/>
      <sheetName val="様式２"/>
      <sheetName val="様式３"/>
      <sheetName val="監督員（設計）"/>
      <sheetName val="評定員（設計）"/>
      <sheetName val="検査員（設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
  <dimension ref="B2:T30"/>
  <sheetViews>
    <sheetView showGridLines="0" tabSelected="1" view="pageBreakPreview" zoomScale="80" zoomScaleNormal="80" zoomScaleSheetLayoutView="80" workbookViewId="0" topLeftCell="A1">
      <selection activeCell="S20" sqref="S20"/>
    </sheetView>
  </sheetViews>
  <sheetFormatPr defaultColWidth="9.00390625" defaultRowHeight="13.5" customHeight="1" outlineLevelCol="1"/>
  <cols>
    <col min="1" max="3" width="2.625" style="1" customWidth="1"/>
    <col min="4" max="4" width="12.625" style="1" customWidth="1"/>
    <col min="5" max="5" width="2.625" style="1" customWidth="1"/>
    <col min="6" max="6" width="18.625" style="1" customWidth="1"/>
    <col min="7" max="7" width="6.625" style="1" customWidth="1"/>
    <col min="8" max="12" width="4.625" style="1" customWidth="1"/>
    <col min="13" max="13" width="6.625" style="1" customWidth="1"/>
    <col min="14" max="14" width="2.625" style="1" hidden="1" customWidth="1" outlineLevel="1"/>
    <col min="15" max="15" width="6.00390625" style="1" hidden="1" customWidth="1" outlineLevel="1"/>
    <col min="16" max="16" width="2.625" style="1" customWidth="1" collapsed="1"/>
    <col min="17" max="17" width="66.625" style="1" customWidth="1"/>
    <col min="18" max="16384" width="2.625" style="1" customWidth="1"/>
  </cols>
  <sheetData>
    <row r="2" ht="14.25" thickBot="1">
      <c r="Q2" s="2" t="s">
        <v>2</v>
      </c>
    </row>
    <row r="3" spans="2:17" ht="13.5" customHeight="1">
      <c r="B3" s="3" t="s">
        <v>3</v>
      </c>
      <c r="C3" s="4"/>
      <c r="D3" s="4"/>
      <c r="E3" s="4"/>
      <c r="F3" s="4" t="s">
        <v>4</v>
      </c>
      <c r="G3" s="5"/>
      <c r="H3" s="5"/>
      <c r="I3" s="5"/>
      <c r="J3" s="5"/>
      <c r="K3" s="5"/>
      <c r="L3" s="5"/>
      <c r="M3" s="5"/>
      <c r="N3" s="5"/>
      <c r="O3" s="5"/>
      <c r="P3" s="5"/>
      <c r="Q3" s="6"/>
    </row>
    <row r="4" spans="2:17" ht="13.5" customHeight="1">
      <c r="B4" s="7"/>
      <c r="C4" s="8"/>
      <c r="D4" s="8"/>
      <c r="E4" s="8"/>
      <c r="F4" s="8"/>
      <c r="G4" s="9" t="s">
        <v>5</v>
      </c>
      <c r="H4" s="10" t="s">
        <v>6</v>
      </c>
      <c r="I4" s="11"/>
      <c r="J4" s="11"/>
      <c r="K4" s="11"/>
      <c r="L4" s="12"/>
      <c r="M4" s="8" t="s">
        <v>7</v>
      </c>
      <c r="N4" s="13"/>
      <c r="O4" s="13"/>
      <c r="P4" s="14" t="s">
        <v>8</v>
      </c>
      <c r="Q4" s="15"/>
    </row>
    <row r="5" spans="2:17" ht="13.5" customHeight="1">
      <c r="B5" s="7"/>
      <c r="C5" s="8"/>
      <c r="D5" s="8"/>
      <c r="E5" s="8"/>
      <c r="F5" s="8"/>
      <c r="G5" s="9"/>
      <c r="H5" s="16" t="s">
        <v>9</v>
      </c>
      <c r="I5" s="16" t="s">
        <v>10</v>
      </c>
      <c r="J5" s="16" t="s">
        <v>11</v>
      </c>
      <c r="K5" s="16" t="s">
        <v>12</v>
      </c>
      <c r="L5" s="16" t="s">
        <v>13</v>
      </c>
      <c r="M5" s="8"/>
      <c r="N5" s="13"/>
      <c r="O5" s="13"/>
      <c r="P5" s="17"/>
      <c r="Q5" s="18"/>
    </row>
    <row r="6" spans="2:17" ht="13.5" customHeight="1" thickBot="1">
      <c r="B6" s="19"/>
      <c r="C6" s="20"/>
      <c r="D6" s="20"/>
      <c r="E6" s="20"/>
      <c r="F6" s="20"/>
      <c r="G6" s="21"/>
      <c r="H6" s="22">
        <v>1</v>
      </c>
      <c r="I6" s="22">
        <v>0.5</v>
      </c>
      <c r="J6" s="23">
        <v>0</v>
      </c>
      <c r="K6" s="22">
        <v>-0.5</v>
      </c>
      <c r="L6" s="22">
        <v>-1</v>
      </c>
      <c r="M6" s="20"/>
      <c r="N6" s="24"/>
      <c r="O6" s="24"/>
      <c r="P6" s="25"/>
      <c r="Q6" s="26"/>
    </row>
    <row r="7" spans="2:17" ht="21.75" customHeight="1">
      <c r="B7" s="27" t="s">
        <v>14</v>
      </c>
      <c r="C7" s="28" t="s">
        <v>14</v>
      </c>
      <c r="D7" s="29"/>
      <c r="E7" s="30"/>
      <c r="F7" s="31" t="s">
        <v>15</v>
      </c>
      <c r="G7" s="32">
        <v>4</v>
      </c>
      <c r="H7" s="33" t="s">
        <v>16</v>
      </c>
      <c r="I7" s="34"/>
      <c r="J7" s="34"/>
      <c r="K7" s="34"/>
      <c r="L7" s="35"/>
      <c r="M7" s="4">
        <f>IF(AND(OR(N7=0,N7=1),OR(N8=0,N8=1),OR(N9=0,N9=1),OR(N10=0,N10=1)),G7*(SUM(N7:N10)-2)/2,"ERR")</f>
        <v>0</v>
      </c>
      <c r="N7" s="36">
        <f>IF(O7=TRUE,1,0)</f>
        <v>1</v>
      </c>
      <c r="O7" s="37" t="b">
        <v>1</v>
      </c>
      <c r="P7" s="38"/>
      <c r="Q7" s="39" t="s">
        <v>17</v>
      </c>
    </row>
    <row r="8" spans="2:17" ht="21.75" customHeight="1">
      <c r="B8" s="40"/>
      <c r="C8" s="41"/>
      <c r="D8" s="42"/>
      <c r="E8" s="43"/>
      <c r="F8" s="44"/>
      <c r="G8" s="45"/>
      <c r="H8" s="33"/>
      <c r="I8" s="34"/>
      <c r="J8" s="34"/>
      <c r="K8" s="34"/>
      <c r="L8" s="35"/>
      <c r="M8" s="8"/>
      <c r="N8" s="46">
        <f>IF(AND(O7=TRUE,O8=TRUE),1,IF(AND(O7=FALSE,O8=TRUE),"Ｅ",0))</f>
        <v>0</v>
      </c>
      <c r="O8" s="47" t="b">
        <v>0</v>
      </c>
      <c r="P8" s="48"/>
      <c r="Q8" s="49" t="s">
        <v>18</v>
      </c>
    </row>
    <row r="9" spans="2:17" ht="21.75" customHeight="1">
      <c r="B9" s="40"/>
      <c r="C9" s="41"/>
      <c r="D9" s="42"/>
      <c r="E9" s="43"/>
      <c r="F9" s="44"/>
      <c r="G9" s="45"/>
      <c r="H9" s="50"/>
      <c r="I9" s="51"/>
      <c r="J9" s="51"/>
      <c r="K9" s="51"/>
      <c r="L9" s="52"/>
      <c r="M9" s="8"/>
      <c r="N9" s="53">
        <f>IF(O9=TRUE,1,0)</f>
        <v>1</v>
      </c>
      <c r="O9" s="54" t="b">
        <v>1</v>
      </c>
      <c r="P9" s="55"/>
      <c r="Q9" s="39" t="s">
        <v>19</v>
      </c>
    </row>
    <row r="10" spans="2:17" ht="21.75" customHeight="1">
      <c r="B10" s="40"/>
      <c r="C10" s="41"/>
      <c r="D10" s="42"/>
      <c r="E10" s="43"/>
      <c r="F10" s="56"/>
      <c r="G10" s="57"/>
      <c r="H10" s="58" t="s">
        <v>6</v>
      </c>
      <c r="I10" s="59"/>
      <c r="J10" s="60">
        <f>IF(AND(OR(N7=0,N7=1),OR(N8=0,N8=1),OR(N9=0,N9=1),OR(N10=0,N10=1)),(SUM(N7:N10)-2)/2,"ERR")</f>
        <v>0</v>
      </c>
      <c r="K10" s="60"/>
      <c r="L10" s="61"/>
      <c r="M10" s="62"/>
      <c r="N10" s="63">
        <f>IF(AND(O9=TRUE,O10=TRUE),1,IF(AND(O9=FALSE,O10=TRUE),"Ｅ",0))</f>
        <v>0</v>
      </c>
      <c r="O10" s="64" t="b">
        <v>0</v>
      </c>
      <c r="P10" s="65"/>
      <c r="Q10" s="66" t="s">
        <v>20</v>
      </c>
    </row>
    <row r="11" spans="2:17" ht="21.75" customHeight="1">
      <c r="B11" s="40"/>
      <c r="C11" s="41"/>
      <c r="D11" s="42"/>
      <c r="E11" s="43"/>
      <c r="F11" s="44" t="s">
        <v>21</v>
      </c>
      <c r="G11" s="32">
        <v>4</v>
      </c>
      <c r="H11" s="33" t="s">
        <v>22</v>
      </c>
      <c r="I11" s="34"/>
      <c r="J11" s="34"/>
      <c r="K11" s="34"/>
      <c r="L11" s="35"/>
      <c r="M11" s="8">
        <f>IF(AND(OR(N11=0,N11=1),OR(N12=0,N12=1),OR(N13=0,N13=1),OR(N14=0,N14=1)),G11*(SUM(N11:N14)-2)/2,"ERR")</f>
        <v>0</v>
      </c>
      <c r="N11" s="53">
        <f>IF(O11=TRUE,1,0)</f>
        <v>1</v>
      </c>
      <c r="O11" s="54" t="b">
        <v>1</v>
      </c>
      <c r="P11" s="55"/>
      <c r="Q11" s="39" t="s">
        <v>23</v>
      </c>
    </row>
    <row r="12" spans="2:17" ht="21.75" customHeight="1">
      <c r="B12" s="40"/>
      <c r="C12" s="41"/>
      <c r="D12" s="42"/>
      <c r="E12" s="43"/>
      <c r="F12" s="44"/>
      <c r="G12" s="45"/>
      <c r="H12" s="33"/>
      <c r="I12" s="34"/>
      <c r="J12" s="34"/>
      <c r="K12" s="34"/>
      <c r="L12" s="35"/>
      <c r="M12" s="8"/>
      <c r="N12" s="46">
        <f>IF(AND(O11=TRUE,O12=TRUE),1,IF(AND(O11=FALSE,O12=TRUE),"Ｅ",0))</f>
        <v>0</v>
      </c>
      <c r="O12" s="47" t="b">
        <v>0</v>
      </c>
      <c r="P12" s="48"/>
      <c r="Q12" s="49" t="s">
        <v>24</v>
      </c>
    </row>
    <row r="13" spans="2:17" ht="21.75" customHeight="1">
      <c r="B13" s="40"/>
      <c r="C13" s="41"/>
      <c r="D13" s="42"/>
      <c r="E13" s="43"/>
      <c r="F13" s="44"/>
      <c r="G13" s="45"/>
      <c r="H13" s="50"/>
      <c r="I13" s="51"/>
      <c r="J13" s="51"/>
      <c r="K13" s="51"/>
      <c r="L13" s="52"/>
      <c r="M13" s="8"/>
      <c r="N13" s="53">
        <f>IF(O13=TRUE,1,0)</f>
        <v>1</v>
      </c>
      <c r="O13" s="54" t="b">
        <v>1</v>
      </c>
      <c r="P13" s="55"/>
      <c r="Q13" s="39" t="s">
        <v>25</v>
      </c>
    </row>
    <row r="14" spans="2:17" ht="21.75" customHeight="1">
      <c r="B14" s="40"/>
      <c r="C14" s="41"/>
      <c r="D14" s="42"/>
      <c r="E14" s="43"/>
      <c r="F14" s="56"/>
      <c r="G14" s="57"/>
      <c r="H14" s="58" t="s">
        <v>6</v>
      </c>
      <c r="I14" s="59"/>
      <c r="J14" s="60">
        <f>IF(AND(OR(N11=0,N11=1),OR(N12=0,N12=1),OR(N13=0,N13=1),OR(N14=0,N14=1)),(SUM(N11:N14)-2)/2,"ERR")</f>
        <v>0</v>
      </c>
      <c r="K14" s="60"/>
      <c r="L14" s="61"/>
      <c r="M14" s="62"/>
      <c r="N14" s="63">
        <f>IF(AND(O13=TRUE,O14=TRUE),1,IF(AND(O13=FALSE,O14=TRUE),"Ｅ",0))</f>
        <v>0</v>
      </c>
      <c r="O14" s="64" t="b">
        <v>0</v>
      </c>
      <c r="P14" s="65"/>
      <c r="Q14" s="66" t="s">
        <v>26</v>
      </c>
    </row>
    <row r="15" spans="2:17" ht="21.75" customHeight="1">
      <c r="B15" s="40"/>
      <c r="C15" s="41"/>
      <c r="D15" s="42"/>
      <c r="E15" s="43"/>
      <c r="F15" s="67" t="s">
        <v>27</v>
      </c>
      <c r="G15" s="32">
        <v>4</v>
      </c>
      <c r="H15" s="33" t="s">
        <v>28</v>
      </c>
      <c r="I15" s="34"/>
      <c r="J15" s="34"/>
      <c r="K15" s="34"/>
      <c r="L15" s="35"/>
      <c r="M15" s="8">
        <f>IF(AND(OR(N15=0,N15=1),OR(N16=0,N16=1),OR(N17=0,N17=1),OR(N18=0,N18=1)),G15*(SUM(N15:N18)-2)/2,"ERR")</f>
        <v>0</v>
      </c>
      <c r="N15" s="53">
        <f>IF(O15=TRUE,1,0)</f>
        <v>1</v>
      </c>
      <c r="O15" s="54" t="b">
        <v>1</v>
      </c>
      <c r="P15" s="55"/>
      <c r="Q15" s="39" t="s">
        <v>29</v>
      </c>
    </row>
    <row r="16" spans="2:17" ht="21.75" customHeight="1">
      <c r="B16" s="40"/>
      <c r="C16" s="41"/>
      <c r="D16" s="42"/>
      <c r="E16" s="43"/>
      <c r="F16" s="67"/>
      <c r="G16" s="45"/>
      <c r="H16" s="33"/>
      <c r="I16" s="34"/>
      <c r="J16" s="34"/>
      <c r="K16" s="34"/>
      <c r="L16" s="35"/>
      <c r="M16" s="8"/>
      <c r="N16" s="46">
        <f>IF(AND(O15=TRUE,O16=TRUE),1,IF(AND(O15=FALSE,O16=TRUE),"Ｅ",0))</f>
        <v>0</v>
      </c>
      <c r="O16" s="47" t="b">
        <v>0</v>
      </c>
      <c r="P16" s="48"/>
      <c r="Q16" s="49" t="s">
        <v>30</v>
      </c>
    </row>
    <row r="17" spans="2:17" ht="21.75" customHeight="1">
      <c r="B17" s="40"/>
      <c r="C17" s="41"/>
      <c r="D17" s="42"/>
      <c r="E17" s="43"/>
      <c r="F17" s="67"/>
      <c r="G17" s="45"/>
      <c r="H17" s="50"/>
      <c r="I17" s="51"/>
      <c r="J17" s="51"/>
      <c r="K17" s="51"/>
      <c r="L17" s="52"/>
      <c r="M17" s="8"/>
      <c r="N17" s="53">
        <f>IF(O17=TRUE,1,0)</f>
        <v>1</v>
      </c>
      <c r="O17" s="54" t="b">
        <v>1</v>
      </c>
      <c r="P17" s="55"/>
      <c r="Q17" s="39" t="s">
        <v>31</v>
      </c>
    </row>
    <row r="18" spans="2:17" ht="21.75" customHeight="1" thickBot="1">
      <c r="B18" s="40"/>
      <c r="C18" s="68"/>
      <c r="D18" s="69"/>
      <c r="E18" s="70"/>
      <c r="F18" s="71"/>
      <c r="G18" s="57"/>
      <c r="H18" s="58" t="s">
        <v>6</v>
      </c>
      <c r="I18" s="59"/>
      <c r="J18" s="60">
        <f>IF(AND(OR(N15=0,N15=1),OR(N16=0,N16=1),OR(N17=0,N17=1),OR(N18=0,N18=1)),(SUM(N15:N18)-2)/2,"ERR")</f>
        <v>0</v>
      </c>
      <c r="K18" s="60"/>
      <c r="L18" s="61"/>
      <c r="M18" s="8"/>
      <c r="N18" s="63">
        <f>IF(AND(O17=TRUE,O18=TRUE),1,IF(AND(O17=FALSE,O18=TRUE),"Ｅ",0))</f>
        <v>0</v>
      </c>
      <c r="O18" s="64" t="b">
        <v>0</v>
      </c>
      <c r="P18" s="65"/>
      <c r="Q18" s="66" t="s">
        <v>32</v>
      </c>
    </row>
    <row r="19" spans="2:20" ht="21.75" customHeight="1" thickBot="1">
      <c r="B19" s="40"/>
      <c r="C19" s="72" t="s">
        <v>33</v>
      </c>
      <c r="D19" s="73"/>
      <c r="E19" s="73"/>
      <c r="F19" s="74"/>
      <c r="G19" s="75"/>
      <c r="H19" s="76"/>
      <c r="I19" s="76"/>
      <c r="J19" s="76"/>
      <c r="K19" s="76"/>
      <c r="L19" s="76"/>
      <c r="M19" s="77"/>
      <c r="N19" s="77">
        <f>IF(P19="■",1,0)</f>
        <v>1</v>
      </c>
      <c r="O19" s="78"/>
      <c r="P19" s="79" t="str">
        <f>IF(S19=2,"■","□")</f>
        <v>■</v>
      </c>
      <c r="Q19" s="80" t="s">
        <v>34</v>
      </c>
      <c r="S19" s="113">
        <v>2</v>
      </c>
      <c r="T19" s="1" t="s">
        <v>48</v>
      </c>
    </row>
    <row r="20" spans="2:17" ht="21.75" customHeight="1">
      <c r="B20" s="40"/>
      <c r="C20" s="81"/>
      <c r="D20" s="82"/>
      <c r="E20" s="83"/>
      <c r="F20" s="84" t="s">
        <v>35</v>
      </c>
      <c r="G20" s="45" t="str">
        <f>IF(N19=1,"－",2)</f>
        <v>－</v>
      </c>
      <c r="H20" s="33" t="s">
        <v>36</v>
      </c>
      <c r="I20" s="34"/>
      <c r="J20" s="34"/>
      <c r="K20" s="34"/>
      <c r="L20" s="35"/>
      <c r="M20" s="8" t="str">
        <f>IF(N19=1,"－",IF(AND(OR(N20=0,N20=1),OR(N21=0,N21=1),OR(N22=0,N22=1),OR(N23=0,N23=1)),G20*(SUM(N20:N23)-2)/2,"ERR"))</f>
        <v>－</v>
      </c>
      <c r="N20" s="53">
        <f>IF(O20=TRUE,1,0)</f>
        <v>1</v>
      </c>
      <c r="O20" s="54" t="b">
        <v>1</v>
      </c>
      <c r="P20" s="55"/>
      <c r="Q20" s="85" t="s">
        <v>37</v>
      </c>
    </row>
    <row r="21" spans="2:17" ht="21.75" customHeight="1">
      <c r="B21" s="40"/>
      <c r="C21" s="81"/>
      <c r="D21" s="82"/>
      <c r="E21" s="83"/>
      <c r="F21" s="84"/>
      <c r="G21" s="45"/>
      <c r="H21" s="33"/>
      <c r="I21" s="34"/>
      <c r="J21" s="34"/>
      <c r="K21" s="34"/>
      <c r="L21" s="35"/>
      <c r="M21" s="8"/>
      <c r="N21" s="46">
        <f>IF(AND(O20=TRUE,O21=TRUE),1,IF(AND(O20=FALSE,O21=TRUE),"Ｅ",0))</f>
        <v>0</v>
      </c>
      <c r="O21" s="47" t="b">
        <v>0</v>
      </c>
      <c r="P21" s="48"/>
      <c r="Q21" s="86" t="s">
        <v>38</v>
      </c>
    </row>
    <row r="22" spans="2:17" ht="21.75" customHeight="1">
      <c r="B22" s="40"/>
      <c r="C22" s="81"/>
      <c r="D22" s="82"/>
      <c r="E22" s="83"/>
      <c r="F22" s="84"/>
      <c r="G22" s="45"/>
      <c r="H22" s="50"/>
      <c r="I22" s="51"/>
      <c r="J22" s="51"/>
      <c r="K22" s="51"/>
      <c r="L22" s="52"/>
      <c r="M22" s="8"/>
      <c r="N22" s="53">
        <f>IF(O22=TRUE,1,0)</f>
        <v>1</v>
      </c>
      <c r="O22" s="54" t="b">
        <v>1</v>
      </c>
      <c r="P22" s="55"/>
      <c r="Q22" s="87" t="s">
        <v>39</v>
      </c>
    </row>
    <row r="23" spans="2:17" ht="21.75" customHeight="1">
      <c r="B23" s="40"/>
      <c r="C23" s="81"/>
      <c r="D23" s="82"/>
      <c r="E23" s="83"/>
      <c r="F23" s="88"/>
      <c r="G23" s="57"/>
      <c r="H23" s="58" t="s">
        <v>6</v>
      </c>
      <c r="I23" s="59"/>
      <c r="J23" s="60">
        <f>IF(AND(OR(N20=0,N20=1),OR(N21=0,N21=1),OR(N22=0,N22=1),OR(N23=0,N23=1)),(SUM(N20:N23)-2)/2,"ERR")</f>
        <v>0</v>
      </c>
      <c r="K23" s="60"/>
      <c r="L23" s="61"/>
      <c r="M23" s="62"/>
      <c r="N23" s="63">
        <f>IF(AND(O22=TRUE,O23=TRUE),1,IF(AND(O22=FALSE,O23=TRUE),"Ｅ",0))</f>
        <v>0</v>
      </c>
      <c r="O23" s="64" t="b">
        <v>0</v>
      </c>
      <c r="P23" s="65"/>
      <c r="Q23" s="89" t="s">
        <v>38</v>
      </c>
    </row>
    <row r="24" spans="2:17" ht="21.75" customHeight="1">
      <c r="B24" s="40"/>
      <c r="C24" s="81"/>
      <c r="D24" s="82"/>
      <c r="E24" s="83"/>
      <c r="F24" s="90" t="s">
        <v>40</v>
      </c>
      <c r="G24" s="45" t="str">
        <f>IF(N19=1,"－",2)</f>
        <v>－</v>
      </c>
      <c r="H24" s="33" t="s">
        <v>41</v>
      </c>
      <c r="I24" s="34"/>
      <c r="J24" s="34"/>
      <c r="K24" s="34"/>
      <c r="L24" s="35"/>
      <c r="M24" s="8" t="str">
        <f>IF(N19=1,"－",IF(AND(OR(N24=0,N24=1),OR(N25=0,N25=1),OR(N26=0,N26=1),OR(N27=0,N27=1)),G24*(SUM(N24:N27)-2)/2,"ERR"))</f>
        <v>－</v>
      </c>
      <c r="N24" s="53">
        <f>IF(O24=TRUE,1,0)</f>
        <v>1</v>
      </c>
      <c r="O24" s="54" t="b">
        <v>1</v>
      </c>
      <c r="P24" s="55"/>
      <c r="Q24" s="85" t="s">
        <v>42</v>
      </c>
    </row>
    <row r="25" spans="2:17" ht="21.75" customHeight="1">
      <c r="B25" s="40"/>
      <c r="C25" s="81"/>
      <c r="D25" s="82"/>
      <c r="E25" s="83"/>
      <c r="F25" s="84"/>
      <c r="G25" s="45"/>
      <c r="H25" s="33"/>
      <c r="I25" s="34"/>
      <c r="J25" s="34"/>
      <c r="K25" s="34"/>
      <c r="L25" s="35"/>
      <c r="M25" s="8"/>
      <c r="N25" s="46">
        <f>IF(AND(O24=TRUE,O25=TRUE),1,IF(AND(O24=FALSE,O25=TRUE),"Ｅ",0))</f>
        <v>0</v>
      </c>
      <c r="O25" s="47" t="b">
        <v>0</v>
      </c>
      <c r="P25" s="48"/>
      <c r="Q25" s="86" t="s">
        <v>38</v>
      </c>
    </row>
    <row r="26" spans="2:17" ht="21.75" customHeight="1">
      <c r="B26" s="40"/>
      <c r="C26" s="81"/>
      <c r="D26" s="82"/>
      <c r="E26" s="83"/>
      <c r="F26" s="84"/>
      <c r="G26" s="45"/>
      <c r="H26" s="50"/>
      <c r="I26" s="51"/>
      <c r="J26" s="51"/>
      <c r="K26" s="51"/>
      <c r="L26" s="52"/>
      <c r="M26" s="8"/>
      <c r="N26" s="53">
        <f>IF(O26=TRUE,1,0)</f>
        <v>1</v>
      </c>
      <c r="O26" s="54" t="b">
        <v>1</v>
      </c>
      <c r="P26" s="55"/>
      <c r="Q26" s="87" t="s">
        <v>43</v>
      </c>
    </row>
    <row r="27" spans="2:17" ht="21.75" customHeight="1" thickBot="1">
      <c r="B27" s="40"/>
      <c r="C27" s="91"/>
      <c r="D27" s="92"/>
      <c r="E27" s="93"/>
      <c r="F27" s="88"/>
      <c r="G27" s="57"/>
      <c r="H27" s="58" t="s">
        <v>6</v>
      </c>
      <c r="I27" s="59"/>
      <c r="J27" s="60">
        <f>IF(AND(OR(N24=0,N24=1),OR(N25=0,N25=1),OR(N26=0,N26=1),OR(N27=0,N27=1)),(SUM(N24:N27)-2)/2,"ERR")</f>
        <v>0</v>
      </c>
      <c r="K27" s="60"/>
      <c r="L27" s="61"/>
      <c r="M27" s="62"/>
      <c r="N27" s="63">
        <f>IF(AND(O26=TRUE,O27=TRUE),1,IF(AND(O26=FALSE,O27=TRUE),"Ｅ",0))</f>
        <v>0</v>
      </c>
      <c r="O27" s="64" t="b">
        <v>0</v>
      </c>
      <c r="P27" s="65"/>
      <c r="Q27" s="94" t="s">
        <v>44</v>
      </c>
    </row>
    <row r="28" spans="2:17" ht="18" customHeight="1" thickBot="1">
      <c r="B28" s="95" t="s">
        <v>45</v>
      </c>
      <c r="C28" s="96"/>
      <c r="D28" s="96"/>
      <c r="E28" s="96"/>
      <c r="F28" s="97"/>
      <c r="G28" s="98">
        <f>SUM(G7:G27)</f>
        <v>12</v>
      </c>
      <c r="H28" s="99"/>
      <c r="I28" s="100">
        <f>IF(G28=0,"-",M28/G28*100)</f>
        <v>0</v>
      </c>
      <c r="J28" s="99" t="s">
        <v>0</v>
      </c>
      <c r="K28" s="99" t="s">
        <v>1</v>
      </c>
      <c r="L28" s="99"/>
      <c r="M28" s="98">
        <f>SUM(M7:M27)</f>
        <v>0</v>
      </c>
      <c r="N28" s="101"/>
      <c r="O28" s="101"/>
      <c r="P28" s="99"/>
      <c r="Q28" s="102"/>
    </row>
    <row r="29" spans="2:17" ht="18" customHeight="1" thickBot="1">
      <c r="B29" s="103" t="s">
        <v>46</v>
      </c>
      <c r="C29" s="104"/>
      <c r="D29" s="104"/>
      <c r="E29" s="104"/>
      <c r="F29" s="105"/>
      <c r="G29" s="106" t="str">
        <f>CONCATENATE(M28," ／ ",G28,"× 35 ＋ 65 ＝   ")</f>
        <v>0 ／ 12× 35 ＋ 65 ＝   </v>
      </c>
      <c r="H29" s="107"/>
      <c r="I29" s="107"/>
      <c r="J29" s="107"/>
      <c r="K29" s="107"/>
      <c r="L29" s="108"/>
      <c r="M29" s="109">
        <f>IF(G28=0,"-",M28/G28*35+65)</f>
        <v>65</v>
      </c>
      <c r="N29" s="110"/>
      <c r="O29" s="110"/>
      <c r="P29" s="111">
        <f>IF(COUNTIF(M7:M28,"ERR")&gt;=1,"ERROR","")</f>
      </c>
      <c r="Q29" s="112"/>
    </row>
    <row r="30" ht="13.5" customHeight="1">
      <c r="B30" s="1" t="s">
        <v>47</v>
      </c>
    </row>
  </sheetData>
  <mergeCells count="43">
    <mergeCell ref="B3:E6"/>
    <mergeCell ref="G3:Q3"/>
    <mergeCell ref="P4:Q6"/>
    <mergeCell ref="H4:L4"/>
    <mergeCell ref="G4:G6"/>
    <mergeCell ref="M4:M6"/>
    <mergeCell ref="J23:L23"/>
    <mergeCell ref="H27:I27"/>
    <mergeCell ref="J27:L27"/>
    <mergeCell ref="F3:F6"/>
    <mergeCell ref="H10:I10"/>
    <mergeCell ref="J10:L10"/>
    <mergeCell ref="H7:L9"/>
    <mergeCell ref="G11:G14"/>
    <mergeCell ref="H11:L13"/>
    <mergeCell ref="B29:F29"/>
    <mergeCell ref="G29:L29"/>
    <mergeCell ref="B7:B27"/>
    <mergeCell ref="H24:L26"/>
    <mergeCell ref="F20:F23"/>
    <mergeCell ref="H20:L22"/>
    <mergeCell ref="C19:E27"/>
    <mergeCell ref="G7:G10"/>
    <mergeCell ref="G24:G27"/>
    <mergeCell ref="G20:G23"/>
    <mergeCell ref="M7:M10"/>
    <mergeCell ref="M20:M23"/>
    <mergeCell ref="M24:M27"/>
    <mergeCell ref="B28:F28"/>
    <mergeCell ref="F24:F27"/>
    <mergeCell ref="F7:F10"/>
    <mergeCell ref="F11:F14"/>
    <mergeCell ref="F15:F18"/>
    <mergeCell ref="C7:E18"/>
    <mergeCell ref="H23:I23"/>
    <mergeCell ref="M11:M14"/>
    <mergeCell ref="H14:I14"/>
    <mergeCell ref="J14:L14"/>
    <mergeCell ref="G15:G18"/>
    <mergeCell ref="H15:L17"/>
    <mergeCell ref="M15:M18"/>
    <mergeCell ref="H18:I18"/>
    <mergeCell ref="J18:L18"/>
  </mergeCells>
  <printOptions horizontalCentered="1"/>
  <pageMargins left="0.5905511811023623" right="0.3937007874015748" top="0.31496062992125984" bottom="0.1968503937007874" header="0" footer="0"/>
  <pageSetup horizontalDpi="600" verticalDpi="600" orientation="portrait" paperSize="9" scale="6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篠崎　誠</dc:creator>
  <cp:keywords/>
  <dc:description/>
  <cp:lastModifiedBy>篠崎　誠</cp:lastModifiedBy>
  <dcterms:created xsi:type="dcterms:W3CDTF">2009-03-17T07:17:53Z</dcterms:created>
  <dcterms:modified xsi:type="dcterms:W3CDTF">2009-03-17T07:19:19Z</dcterms:modified>
  <cp:category/>
  <cp:version/>
  <cp:contentType/>
  <cp:contentStatus/>
</cp:coreProperties>
</file>