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.0.25\file\2専用\310（専用）上下水道課\312課共通\02 業務班\003水道業務\経営分析（水道）\"/>
    </mc:Choice>
  </mc:AlternateContent>
  <workbookProtection workbookPassword="B501" lockStructure="1"/>
  <bookViews>
    <workbookView xWindow="0" yWindow="0" windowWidth="15120" windowHeight="763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Y8" i="4"/>
  <c r="AQ8" i="4"/>
  <c r="AI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<sst xmlns="http://schemas.openxmlformats.org/spreadsheetml/2006/main" count="217" uniqueCount="107">
  <si>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</si>
  <si>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</si>
  <si>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</si>
  <si>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</si>
  <si>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</si>
  <si>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</si>
  <si>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</si>
  <si>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</si>
  <si>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</si>
  <si>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</si>
  <si>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</si>
  <si>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</si>
  <si>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</si>
  <si>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</si>
  <si>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</si>
  <si>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</si>
  <si>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</si>
  <si>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</si>
  <si>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</si>
  <si>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</si>
  <si>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</si>
  <si>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</si>
  <si>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</si>
  <si>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</si>
  <si>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</si>
  <si>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</si>
  <si>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</si>
  <si>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</si>
  <si>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</si>
  <si>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</si>
  <si>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</si>
  <si>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</si>
  <si>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</si>
  <si>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</si>
  <si>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</si>
  <si>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</si>
  <si>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</si>
  <si>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</si>
  <si>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</si>
  <si>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</si>
  <si>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</si>
  <si>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</si>
  <si>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</si>
  <si>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</si>
  <si>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</si>
  <si>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</si>
  <si>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</si>
  <si>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</si>
  <si>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</si>
  <si>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</si>
  <si>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</si>
  <si>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</si>
  <si>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</si>
  <si>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</si>
  <si>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</si>
  <si>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</si>
  <si>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</si>
  <si>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</si>
  <si>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</si>
  <si>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</si>
  <si>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</si>
  <si>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</si>
  <si>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</si>
  <si>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</si>
  <si>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</si>
  <si>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</si>
  <si>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</si>
  <si>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</si>
  <si>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</si>
  <si>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</si>
  <si>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</si>
  <si>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</si>
  <si>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</si>
  <si>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</si>
  <si>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</si>
  <si>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</si>
  <si>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</si>
  <si>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</si>
  <si>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</si>
  <si>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</si>
  <si>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</si>
  <si>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</si>
  <si>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</si>
  <si>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</si>
  <si>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</si>
  <si>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</si>
  <si>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</si>
  <si>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</si>
  <si>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</si>
  <si>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</si>
  <si>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</si>
  <si>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</si>
  <si>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</si>
  <si>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埼玉県　寄居町</t>
  </si>
  <si>
    <t>法適用</t>
  </si>
  <si>
    <t>水道事業</t>
  </si>
  <si>
    <t>末端給水事業</t>
  </si>
  <si>
    <t>A5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</si>
  <si>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</si>
  <si>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</si>
  <si>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</si>
  <si>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</si>
  <si>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</si>
  <si>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</si>
  <si>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常収支比率は、１００％を超えており、かつ、全国の平均値と比べても遜色のない数値である。累積欠損金はない。流動比率についても、１００％を大きく上回っており問題はない。また、企業債の残高の比率は、全国平均と比較すると大幅に低い数値である。さらには、会計制度の改正によるものではあるが、料金回収率も増加しており、経営の健全性は保たれていると判断できる。
　給水原価は、類似団体と比べ若干ではあるが低い数値であり、また、施設利用率及び有収率は、全国平均を上回っており、完全ではないが概ね経営の効率性は保たれていると判断できる。</t>
    <phoneticPr fontId="4"/>
  </si>
  <si>
    <t>　有形固定資産の減価償却率は、全国平均を上回っており、施設の老朽化が進んでいる。管路については、全国平均以上のスピードで更新を行っていることが判る。</t>
    <phoneticPr fontId="4"/>
  </si>
  <si>
    <t>　現状においては、経営の健全性については保たれていると考えれる。しかしながら、施設の老朽化が進んでおり、施設の老朽化対策が一番の課題である。
　施設の老朽化対策については、今後は人口減少による給水収益の減少が予想されることから、施設の廃止・統合や事業の広域化を含め多角的な観点から実施する必要がある。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</si>
</sst>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1.44</c:v>
                </c:pt>
                <c:pt idx="1">
                  <c:v>1.71</c:v>
                </c:pt>
                <c:pt idx="2">
                  <c:v>1.69</c:v>
                </c:pt>
                <c:pt idx="3">
                  <c:v>2.33</c:v>
                </c:pt>
                <c:pt idx="4">
                  <c:v>1.1000000000000001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276608"/>
        <c:axId val="299277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0.68</c:v>
                </c:pt>
                <c:pt idx="1">
                  <c:v>0.7</c:v>
                </c:pt>
                <c:pt idx="2">
                  <c:v>0.81</c:v>
                </c:pt>
                <c:pt idx="3">
                  <c:v>0.59</c:v>
                </c:pt>
                <c:pt idx="4">
                  <c:v>0.6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276608"/>
        <c:axId val="299277000"/>
      </c:lineChart>
      <c:dateAx>
        <c:axId val="299276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277000"/>
        <c:crosses val="autoZero"/>
        <c:auto val="1"/>
        <c:lblOffset val="100"/>
        <c:baseTimeUnit val="years"/>
      </c:dateAx>
      <c:valAx>
        <c:axId val="299277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276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64.59</c:v>
                </c:pt>
                <c:pt idx="1">
                  <c:v>63.38</c:v>
                </c:pt>
                <c:pt idx="2">
                  <c:v>63.33</c:v>
                </c:pt>
                <c:pt idx="3">
                  <c:v>65.739999999999995</c:v>
                </c:pt>
                <c:pt idx="4">
                  <c:v>66.88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718144"/>
        <c:axId val="370718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60.17</c:v>
                </c:pt>
                <c:pt idx="1">
                  <c:v>58.76</c:v>
                </c:pt>
                <c:pt idx="2">
                  <c:v>59.09</c:v>
                </c:pt>
                <c:pt idx="3">
                  <c:v>59.23</c:v>
                </c:pt>
                <c:pt idx="4">
                  <c:v>58.58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718144"/>
        <c:axId val="370718536"/>
      </c:lineChart>
      <c:dateAx>
        <c:axId val="37071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718536"/>
        <c:crosses val="autoZero"/>
        <c:auto val="1"/>
        <c:lblOffset val="100"/>
        <c:baseTimeUnit val="years"/>
      </c:dateAx>
      <c:valAx>
        <c:axId val="370718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071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91.71</c:v>
                </c:pt>
                <c:pt idx="1">
                  <c:v>91.72</c:v>
                </c:pt>
                <c:pt idx="2">
                  <c:v>91.93</c:v>
                </c:pt>
                <c:pt idx="3">
                  <c:v>91.93</c:v>
                </c:pt>
                <c:pt idx="4">
                  <c:v>91.29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272512"/>
        <c:axId val="305272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85.47</c:v>
                </c:pt>
                <c:pt idx="1">
                  <c:v>84.87</c:v>
                </c:pt>
                <c:pt idx="2">
                  <c:v>85.4</c:v>
                </c:pt>
                <c:pt idx="3">
                  <c:v>85.53</c:v>
                </c:pt>
                <c:pt idx="4">
                  <c:v>85.23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72512"/>
        <c:axId val="305272904"/>
      </c:lineChart>
      <c:dateAx>
        <c:axId val="305272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272904"/>
        <c:crosses val="autoZero"/>
        <c:auto val="1"/>
        <c:lblOffset val="100"/>
        <c:baseTimeUnit val="years"/>
      </c:dateAx>
      <c:valAx>
        <c:axId val="305272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272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113.44</c:v>
                </c:pt>
                <c:pt idx="1">
                  <c:v>105.62</c:v>
                </c:pt>
                <c:pt idx="2">
                  <c:v>109.55</c:v>
                </c:pt>
                <c:pt idx="3">
                  <c:v>105.17</c:v>
                </c:pt>
                <c:pt idx="4">
                  <c:v>114.2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227848"/>
        <c:axId val="30522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108.43</c:v>
                </c:pt>
                <c:pt idx="1">
                  <c:v>105.61</c:v>
                </c:pt>
                <c:pt idx="2">
                  <c:v>106.41</c:v>
                </c:pt>
                <c:pt idx="3">
                  <c:v>106.89</c:v>
                </c:pt>
                <c:pt idx="4">
                  <c:v>109.04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27848"/>
        <c:axId val="305228240"/>
      </c:lineChart>
      <c:dateAx>
        <c:axId val="305227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228240"/>
        <c:crosses val="autoZero"/>
        <c:auto val="1"/>
        <c:lblOffset val="100"/>
        <c:baseTimeUnit val="years"/>
      </c:dateAx>
      <c:valAx>
        <c:axId val="3052282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227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44.45</c:v>
                </c:pt>
                <c:pt idx="1">
                  <c:v>45.76</c:v>
                </c:pt>
                <c:pt idx="2">
                  <c:v>44.73</c:v>
                </c:pt>
                <c:pt idx="3">
                  <c:v>45.82</c:v>
                </c:pt>
                <c:pt idx="4">
                  <c:v>48.45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102568"/>
        <c:axId val="218102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34.47</c:v>
                </c:pt>
                <c:pt idx="1">
                  <c:v>35.53</c:v>
                </c:pt>
                <c:pt idx="2">
                  <c:v>36.36</c:v>
                </c:pt>
                <c:pt idx="3">
                  <c:v>37.340000000000003</c:v>
                </c:pt>
                <c:pt idx="4">
                  <c:v>44.31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02568"/>
        <c:axId val="218102960"/>
      </c:lineChart>
      <c:dateAx>
        <c:axId val="218102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102960"/>
        <c:crosses val="autoZero"/>
        <c:auto val="1"/>
        <c:lblOffset val="100"/>
        <c:baseTimeUnit val="years"/>
      </c:dateAx>
      <c:valAx>
        <c:axId val="218102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102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12.27</c:v>
                </c:pt>
                <c:pt idx="1">
                  <c:v>11.21</c:v>
                </c:pt>
                <c:pt idx="2">
                  <c:v>11.06</c:v>
                </c:pt>
                <c:pt idx="3">
                  <c:v>8.99</c:v>
                </c:pt>
                <c:pt idx="4">
                  <c:v>8.26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253688"/>
        <c:axId val="305254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6.06</c:v>
                </c:pt>
                <c:pt idx="1">
                  <c:v>6.47</c:v>
                </c:pt>
                <c:pt idx="2">
                  <c:v>7.8</c:v>
                </c:pt>
                <c:pt idx="3">
                  <c:v>8.39</c:v>
                </c:pt>
                <c:pt idx="4">
                  <c:v>10.09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53688"/>
        <c:axId val="305254080"/>
      </c:lineChart>
      <c:dateAx>
        <c:axId val="305253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254080"/>
        <c:crosses val="autoZero"/>
        <c:auto val="1"/>
        <c:lblOffset val="100"/>
        <c:baseTimeUnit val="years"/>
      </c:dateAx>
      <c:valAx>
        <c:axId val="305254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253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255256"/>
        <c:axId val="305296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5.37</c:v>
                </c:pt>
                <c:pt idx="1">
                  <c:v>6.79</c:v>
                </c:pt>
                <c:pt idx="2">
                  <c:v>6.33</c:v>
                </c:pt>
                <c:pt idx="3">
                  <c:v>7.76</c:v>
                </c:pt>
                <c:pt idx="4">
                  <c:v>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55256"/>
        <c:axId val="305296720"/>
      </c:lineChart>
      <c:dateAx>
        <c:axId val="305255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296720"/>
        <c:crosses val="autoZero"/>
        <c:auto val="1"/>
        <c:lblOffset val="100"/>
        <c:baseTimeUnit val="years"/>
      </c:dateAx>
      <c:valAx>
        <c:axId val="305296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255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565.07000000000005</c:v>
                </c:pt>
                <c:pt idx="1">
                  <c:v>2129.3000000000002</c:v>
                </c:pt>
                <c:pt idx="2">
                  <c:v>959.8</c:v>
                </c:pt>
                <c:pt idx="3">
                  <c:v>997.28</c:v>
                </c:pt>
                <c:pt idx="4">
                  <c:v>736.41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297896"/>
        <c:axId val="305298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792.56</c:v>
                </c:pt>
                <c:pt idx="1">
                  <c:v>832.37</c:v>
                </c:pt>
                <c:pt idx="2">
                  <c:v>852.01</c:v>
                </c:pt>
                <c:pt idx="3">
                  <c:v>909.68</c:v>
                </c:pt>
                <c:pt idx="4">
                  <c:v>382.09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97896"/>
        <c:axId val="305298288"/>
      </c:lineChart>
      <c:dateAx>
        <c:axId val="305297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298288"/>
        <c:crosses val="autoZero"/>
        <c:auto val="1"/>
        <c:lblOffset val="100"/>
        <c:baseTimeUnit val="years"/>
      </c:dateAx>
      <c:valAx>
        <c:axId val="305298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297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142.30000000000001</c:v>
                </c:pt>
                <c:pt idx="1">
                  <c:v>138.52000000000001</c:v>
                </c:pt>
                <c:pt idx="2">
                  <c:v>124.95</c:v>
                </c:pt>
                <c:pt idx="3">
                  <c:v>109.44</c:v>
                </c:pt>
                <c:pt idx="4">
                  <c:v>100.49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383976"/>
        <c:axId val="356384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403.05</c:v>
                </c:pt>
                <c:pt idx="1">
                  <c:v>403.15</c:v>
                </c:pt>
                <c:pt idx="2">
                  <c:v>391.4</c:v>
                </c:pt>
                <c:pt idx="3">
                  <c:v>382.65</c:v>
                </c:pt>
                <c:pt idx="4">
                  <c:v>385.06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383976"/>
        <c:axId val="356384368"/>
      </c:lineChart>
      <c:dateAx>
        <c:axId val="356383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6384368"/>
        <c:crosses val="autoZero"/>
        <c:auto val="1"/>
        <c:lblOffset val="100"/>
        <c:baseTimeUnit val="years"/>
      </c:dateAx>
      <c:valAx>
        <c:axId val="356384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6383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107.39</c:v>
                </c:pt>
                <c:pt idx="1">
                  <c:v>99.86</c:v>
                </c:pt>
                <c:pt idx="2">
                  <c:v>100.12</c:v>
                </c:pt>
                <c:pt idx="3">
                  <c:v>98.6</c:v>
                </c:pt>
                <c:pt idx="4">
                  <c:v>108.84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520008"/>
        <c:axId val="35651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97.63</c:v>
                </c:pt>
                <c:pt idx="1">
                  <c:v>94.86</c:v>
                </c:pt>
                <c:pt idx="2">
                  <c:v>95.91</c:v>
                </c:pt>
                <c:pt idx="3">
                  <c:v>96.1</c:v>
                </c:pt>
                <c:pt idx="4">
                  <c:v>99.07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20008"/>
        <c:axId val="356518368"/>
      </c:lineChart>
      <c:dateAx>
        <c:axId val="282520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6518368"/>
        <c:crosses val="autoZero"/>
        <c:auto val="1"/>
        <c:lblOffset val="100"/>
        <c:baseTimeUnit val="years"/>
      </c:dateAx>
      <c:valAx>
        <c:axId val="35651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82520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163.44</c:v>
                </c:pt>
                <c:pt idx="1">
                  <c:v>170.86</c:v>
                </c:pt>
                <c:pt idx="2">
                  <c:v>171.84</c:v>
                </c:pt>
                <c:pt idx="3">
                  <c:v>176.33</c:v>
                </c:pt>
                <c:pt idx="4">
                  <c:v>160.71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6519544"/>
        <c:axId val="356519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172.59</c:v>
                </c:pt>
                <c:pt idx="1">
                  <c:v>179.14</c:v>
                </c:pt>
                <c:pt idx="2">
                  <c:v>179.29</c:v>
                </c:pt>
                <c:pt idx="3">
                  <c:v>178.39</c:v>
                </c:pt>
                <c:pt idx="4">
                  <c:v>173.03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519544"/>
        <c:axId val="356519936"/>
      </c:lineChart>
      <c:dateAx>
        <c:axId val="356519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6519936"/>
        <c:crosses val="autoZero"/>
        <c:auto val="1"/>
        <c:lblOffset val="100"/>
        <c:baseTimeUnit val="years"/>
      </c:dateAx>
      <c:valAx>
        <c:axId val="356519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6519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S58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埼玉県　寄居町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A5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35213</v>
      </c>
      <c r="AJ8" s="75"/>
      <c r="AK8" s="75"/>
      <c r="AL8" s="75"/>
      <c r="AM8" s="75"/>
      <c r="AN8" s="75"/>
      <c r="AO8" s="75"/>
      <c r="AP8" s="76"/>
      <c r="AQ8" s="57">
        <f>データ!R6</f>
        <v>64.25</v>
      </c>
      <c r="AR8" s="57"/>
      <c r="AS8" s="57"/>
      <c r="AT8" s="57"/>
      <c r="AU8" s="57"/>
      <c r="AV8" s="57"/>
      <c r="AW8" s="57"/>
      <c r="AX8" s="57"/>
      <c r="AY8" s="57">
        <f>データ!S6</f>
        <v>548.05999999999995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88.15</v>
      </c>
      <c r="K10" s="57"/>
      <c r="L10" s="57"/>
      <c r="M10" s="57"/>
      <c r="N10" s="57"/>
      <c r="O10" s="57"/>
      <c r="P10" s="57"/>
      <c r="Q10" s="57"/>
      <c r="R10" s="57">
        <f>データ!O6</f>
        <v>99.56</v>
      </c>
      <c r="S10" s="57"/>
      <c r="T10" s="57"/>
      <c r="U10" s="57"/>
      <c r="V10" s="57"/>
      <c r="W10" s="57"/>
      <c r="X10" s="57"/>
      <c r="Y10" s="57"/>
      <c r="Z10" s="65">
        <f>データ!P6</f>
        <v>2932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34929</v>
      </c>
      <c r="AJ10" s="65"/>
      <c r="AK10" s="65"/>
      <c r="AL10" s="65"/>
      <c r="AM10" s="65"/>
      <c r="AN10" s="65"/>
      <c r="AO10" s="65"/>
      <c r="AP10" s="65"/>
      <c r="AQ10" s="57">
        <f>データ!U6</f>
        <v>63.55</v>
      </c>
      <c r="AR10" s="57"/>
      <c r="AS10" s="57"/>
      <c r="AT10" s="57"/>
      <c r="AU10" s="57"/>
      <c r="AV10" s="57"/>
      <c r="AW10" s="57"/>
      <c r="AX10" s="57"/>
      <c r="AY10" s="57">
        <f>データ!V6</f>
        <v>549.63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114081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埼玉県　寄居町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A5</v>
      </c>
      <c r="M6" s="32" t="str">
        <f t="shared" si="3"/>
        <v>-</v>
      </c>
      <c r="N6" s="32">
        <f t="shared" si="3"/>
        <v>88.15</v>
      </c>
      <c r="O6" s="32">
        <f t="shared" si="3"/>
        <v>99.56</v>
      </c>
      <c r="P6" s="32">
        <f t="shared" si="3"/>
        <v>2932</v>
      </c>
      <c r="Q6" s="32">
        <f t="shared" si="3"/>
        <v>35213</v>
      </c>
      <c r="R6" s="32">
        <f t="shared" si="3"/>
        <v>64.25</v>
      </c>
      <c r="S6" s="32">
        <f t="shared" si="3"/>
        <v>548.05999999999995</v>
      </c>
      <c r="T6" s="32">
        <f t="shared" si="3"/>
        <v>34929</v>
      </c>
      <c r="U6" s="32">
        <f t="shared" si="3"/>
        <v>63.55</v>
      </c>
      <c r="V6" s="32">
        <f t="shared" si="3"/>
        <v>549.63</v>
      </c>
      <c r="W6" s="33">
        <f>IF(W7="",NA(),W7)</f>
        <v>113.44</v>
      </c>
      <c r="X6" s="33">
        <f t="shared" ref="X6:AF6" si="4">IF(X7="",NA(),X7)</f>
        <v>105.62</v>
      </c>
      <c r="Y6" s="33">
        <f t="shared" si="4"/>
        <v>109.55</v>
      </c>
      <c r="Z6" s="33">
        <f t="shared" si="4"/>
        <v>105.17</v>
      </c>
      <c r="AA6" s="33">
        <f t="shared" si="4"/>
        <v>114.2</v>
      </c>
      <c r="AB6" s="33">
        <f t="shared" si="4"/>
        <v>108.43</v>
      </c>
      <c r="AC6" s="33">
        <f t="shared" si="4"/>
        <v>105.61</v>
      </c>
      <c r="AD6" s="33">
        <f t="shared" si="4"/>
        <v>106.41</v>
      </c>
      <c r="AE6" s="33">
        <f t="shared" si="4"/>
        <v>106.89</v>
      </c>
      <c r="AF6" s="33">
        <f t="shared" si="4"/>
        <v>109.04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5.37</v>
      </c>
      <c r="AN6" s="33">
        <f t="shared" si="5"/>
        <v>6.79</v>
      </c>
      <c r="AO6" s="33">
        <f t="shared" si="5"/>
        <v>6.33</v>
      </c>
      <c r="AP6" s="33">
        <f t="shared" si="5"/>
        <v>7.76</v>
      </c>
      <c r="AQ6" s="33">
        <f t="shared" si="5"/>
        <v>3.77</v>
      </c>
      <c r="AR6" s="32" t="str">
        <f>IF(AR7="","",IF(AR7="-","【-】","【"&amp;SUBSTITUTE(TEXT(AR7,"#,##0.00"),"-","△")&amp;"】"))</f>
        <v>【0.81】</v>
      </c>
      <c r="AS6" s="33">
        <f>IF(AS7="",NA(),AS7)</f>
        <v>565.07000000000005</v>
      </c>
      <c r="AT6" s="33">
        <f t="shared" ref="AT6:BB6" si="6">IF(AT7="",NA(),AT7)</f>
        <v>2129.3000000000002</v>
      </c>
      <c r="AU6" s="33">
        <f t="shared" si="6"/>
        <v>959.8</v>
      </c>
      <c r="AV6" s="33">
        <f t="shared" si="6"/>
        <v>997.28</v>
      </c>
      <c r="AW6" s="33">
        <f t="shared" si="6"/>
        <v>736.41</v>
      </c>
      <c r="AX6" s="33">
        <f t="shared" si="6"/>
        <v>792.56</v>
      </c>
      <c r="AY6" s="33">
        <f t="shared" si="6"/>
        <v>832.37</v>
      </c>
      <c r="AZ6" s="33">
        <f t="shared" si="6"/>
        <v>852.01</v>
      </c>
      <c r="BA6" s="33">
        <f t="shared" si="6"/>
        <v>909.68</v>
      </c>
      <c r="BB6" s="33">
        <f t="shared" si="6"/>
        <v>382.09</v>
      </c>
      <c r="BC6" s="32" t="str">
        <f>IF(BC7="","",IF(BC7="-","【-】","【"&amp;SUBSTITUTE(TEXT(BC7,"#,##0.00"),"-","△")&amp;"】"))</f>
        <v>【264.16】</v>
      </c>
      <c r="BD6" s="33">
        <f>IF(BD7="",NA(),BD7)</f>
        <v>142.30000000000001</v>
      </c>
      <c r="BE6" s="33">
        <f t="shared" ref="BE6:BM6" si="7">IF(BE7="",NA(),BE7)</f>
        <v>138.52000000000001</v>
      </c>
      <c r="BF6" s="33">
        <f t="shared" si="7"/>
        <v>124.95</v>
      </c>
      <c r="BG6" s="33">
        <f t="shared" si="7"/>
        <v>109.44</v>
      </c>
      <c r="BH6" s="33">
        <f t="shared" si="7"/>
        <v>100.49</v>
      </c>
      <c r="BI6" s="33">
        <f t="shared" si="7"/>
        <v>403.05</v>
      </c>
      <c r="BJ6" s="33">
        <f t="shared" si="7"/>
        <v>403.15</v>
      </c>
      <c r="BK6" s="33">
        <f t="shared" si="7"/>
        <v>391.4</v>
      </c>
      <c r="BL6" s="33">
        <f t="shared" si="7"/>
        <v>382.65</v>
      </c>
      <c r="BM6" s="33">
        <f t="shared" si="7"/>
        <v>385.06</v>
      </c>
      <c r="BN6" s="32" t="str">
        <f>IF(BN7="","",IF(BN7="-","【-】","【"&amp;SUBSTITUTE(TEXT(BN7,"#,##0.00"),"-","△")&amp;"】"))</f>
        <v>【283.72】</v>
      </c>
      <c r="BO6" s="33">
        <f>IF(BO7="",NA(),BO7)</f>
        <v>107.39</v>
      </c>
      <c r="BP6" s="33">
        <f t="shared" ref="BP6:BX6" si="8">IF(BP7="",NA(),BP7)</f>
        <v>99.86</v>
      </c>
      <c r="BQ6" s="33">
        <f t="shared" si="8"/>
        <v>100.12</v>
      </c>
      <c r="BR6" s="33">
        <f t="shared" si="8"/>
        <v>98.6</v>
      </c>
      <c r="BS6" s="33">
        <f t="shared" si="8"/>
        <v>108.84</v>
      </c>
      <c r="BT6" s="33">
        <f t="shared" si="8"/>
        <v>97.63</v>
      </c>
      <c r="BU6" s="33">
        <f t="shared" si="8"/>
        <v>94.86</v>
      </c>
      <c r="BV6" s="33">
        <f t="shared" si="8"/>
        <v>95.91</v>
      </c>
      <c r="BW6" s="33">
        <f t="shared" si="8"/>
        <v>96.1</v>
      </c>
      <c r="BX6" s="33">
        <f t="shared" si="8"/>
        <v>99.07</v>
      </c>
      <c r="BY6" s="32" t="str">
        <f>IF(BY7="","",IF(BY7="-","【-】","【"&amp;SUBSTITUTE(TEXT(BY7,"#,##0.00"),"-","△")&amp;"】"))</f>
        <v>【104.60】</v>
      </c>
      <c r="BZ6" s="33">
        <f>IF(BZ7="",NA(),BZ7)</f>
        <v>163.44</v>
      </c>
      <c r="CA6" s="33">
        <f t="shared" ref="CA6:CI6" si="9">IF(CA7="",NA(),CA7)</f>
        <v>170.86</v>
      </c>
      <c r="CB6" s="33">
        <f t="shared" si="9"/>
        <v>171.84</v>
      </c>
      <c r="CC6" s="33">
        <f t="shared" si="9"/>
        <v>176.33</v>
      </c>
      <c r="CD6" s="33">
        <f t="shared" si="9"/>
        <v>160.71</v>
      </c>
      <c r="CE6" s="33">
        <f t="shared" si="9"/>
        <v>172.59</v>
      </c>
      <c r="CF6" s="33">
        <f t="shared" si="9"/>
        <v>179.14</v>
      </c>
      <c r="CG6" s="33">
        <f t="shared" si="9"/>
        <v>179.29</v>
      </c>
      <c r="CH6" s="33">
        <f t="shared" si="9"/>
        <v>178.39</v>
      </c>
      <c r="CI6" s="33">
        <f t="shared" si="9"/>
        <v>173.03</v>
      </c>
      <c r="CJ6" s="32" t="str">
        <f>IF(CJ7="","",IF(CJ7="-","【-】","【"&amp;SUBSTITUTE(TEXT(CJ7,"#,##0.00"),"-","△")&amp;"】"))</f>
        <v>【164.21】</v>
      </c>
      <c r="CK6" s="33">
        <f>IF(CK7="",NA(),CK7)</f>
        <v>64.59</v>
      </c>
      <c r="CL6" s="33">
        <f t="shared" ref="CL6:CT6" si="10">IF(CL7="",NA(),CL7)</f>
        <v>63.38</v>
      </c>
      <c r="CM6" s="33">
        <f t="shared" si="10"/>
        <v>63.33</v>
      </c>
      <c r="CN6" s="33">
        <f t="shared" si="10"/>
        <v>65.739999999999995</v>
      </c>
      <c r="CO6" s="33">
        <f t="shared" si="10"/>
        <v>66.88</v>
      </c>
      <c r="CP6" s="33">
        <f t="shared" si="10"/>
        <v>60.17</v>
      </c>
      <c r="CQ6" s="33">
        <f t="shared" si="10"/>
        <v>58.76</v>
      </c>
      <c r="CR6" s="33">
        <f t="shared" si="10"/>
        <v>59.09</v>
      </c>
      <c r="CS6" s="33">
        <f t="shared" si="10"/>
        <v>59.23</v>
      </c>
      <c r="CT6" s="33">
        <f t="shared" si="10"/>
        <v>58.58</v>
      </c>
      <c r="CU6" s="32" t="str">
        <f>IF(CU7="","",IF(CU7="-","【-】","【"&amp;SUBSTITUTE(TEXT(CU7,"#,##0.00"),"-","△")&amp;"】"))</f>
        <v>【59.80】</v>
      </c>
      <c r="CV6" s="33">
        <f>IF(CV7="",NA(),CV7)</f>
        <v>91.71</v>
      </c>
      <c r="CW6" s="33">
        <f t="shared" ref="CW6:DE6" si="11">IF(CW7="",NA(),CW7)</f>
        <v>91.72</v>
      </c>
      <c r="CX6" s="33">
        <f t="shared" si="11"/>
        <v>91.93</v>
      </c>
      <c r="CY6" s="33">
        <f t="shared" si="11"/>
        <v>91.93</v>
      </c>
      <c r="CZ6" s="33">
        <f t="shared" si="11"/>
        <v>91.29</v>
      </c>
      <c r="DA6" s="33">
        <f t="shared" si="11"/>
        <v>85.47</v>
      </c>
      <c r="DB6" s="33">
        <f t="shared" si="11"/>
        <v>84.87</v>
      </c>
      <c r="DC6" s="33">
        <f t="shared" si="11"/>
        <v>85.4</v>
      </c>
      <c r="DD6" s="33">
        <f t="shared" si="11"/>
        <v>85.53</v>
      </c>
      <c r="DE6" s="33">
        <f t="shared" si="11"/>
        <v>85.23</v>
      </c>
      <c r="DF6" s="32" t="str">
        <f>IF(DF7="","",IF(DF7="-","【-】","【"&amp;SUBSTITUTE(TEXT(DF7,"#,##0.00"),"-","△")&amp;"】"))</f>
        <v>【89.78】</v>
      </c>
      <c r="DG6" s="33">
        <f>IF(DG7="",NA(),DG7)</f>
        <v>44.45</v>
      </c>
      <c r="DH6" s="33">
        <f t="shared" ref="DH6:DP6" si="12">IF(DH7="",NA(),DH7)</f>
        <v>45.76</v>
      </c>
      <c r="DI6" s="33">
        <f t="shared" si="12"/>
        <v>44.73</v>
      </c>
      <c r="DJ6" s="33">
        <f t="shared" si="12"/>
        <v>45.82</v>
      </c>
      <c r="DK6" s="33">
        <f t="shared" si="12"/>
        <v>48.45</v>
      </c>
      <c r="DL6" s="33">
        <f t="shared" si="12"/>
        <v>34.47</v>
      </c>
      <c r="DM6" s="33">
        <f t="shared" si="12"/>
        <v>35.53</v>
      </c>
      <c r="DN6" s="33">
        <f t="shared" si="12"/>
        <v>36.36</v>
      </c>
      <c r="DO6" s="33">
        <f t="shared" si="12"/>
        <v>37.340000000000003</v>
      </c>
      <c r="DP6" s="33">
        <f t="shared" si="12"/>
        <v>44.31</v>
      </c>
      <c r="DQ6" s="32" t="str">
        <f>IF(DQ7="","",IF(DQ7="-","【-】","【"&amp;SUBSTITUTE(TEXT(DQ7,"#,##0.00"),"-","△")&amp;"】"))</f>
        <v>【46.31】</v>
      </c>
      <c r="DR6" s="33">
        <f>IF(DR7="",NA(),DR7)</f>
        <v>12.27</v>
      </c>
      <c r="DS6" s="33">
        <f t="shared" ref="DS6:EA6" si="13">IF(DS7="",NA(),DS7)</f>
        <v>11.21</v>
      </c>
      <c r="DT6" s="33">
        <f t="shared" si="13"/>
        <v>11.06</v>
      </c>
      <c r="DU6" s="33">
        <f t="shared" si="13"/>
        <v>8.99</v>
      </c>
      <c r="DV6" s="33">
        <f t="shared" si="13"/>
        <v>8.26</v>
      </c>
      <c r="DW6" s="33">
        <f t="shared" si="13"/>
        <v>6.06</v>
      </c>
      <c r="DX6" s="33">
        <f t="shared" si="13"/>
        <v>6.47</v>
      </c>
      <c r="DY6" s="33">
        <f t="shared" si="13"/>
        <v>7.8</v>
      </c>
      <c r="DZ6" s="33">
        <f t="shared" si="13"/>
        <v>8.39</v>
      </c>
      <c r="EA6" s="33">
        <f t="shared" si="13"/>
        <v>10.09</v>
      </c>
      <c r="EB6" s="32" t="str">
        <f>IF(EB7="","",IF(EB7="-","【-】","【"&amp;SUBSTITUTE(TEXT(EB7,"#,##0.00"),"-","△")&amp;"】"))</f>
        <v>【12.42】</v>
      </c>
      <c r="EC6" s="33">
        <f>IF(EC7="",NA(),EC7)</f>
        <v>1.44</v>
      </c>
      <c r="ED6" s="33">
        <f t="shared" ref="ED6:EL6" si="14">IF(ED7="",NA(),ED7)</f>
        <v>1.71</v>
      </c>
      <c r="EE6" s="33">
        <f t="shared" si="14"/>
        <v>1.69</v>
      </c>
      <c r="EF6" s="33">
        <f t="shared" si="14"/>
        <v>2.33</v>
      </c>
      <c r="EG6" s="33">
        <f t="shared" si="14"/>
        <v>1.1000000000000001</v>
      </c>
      <c r="EH6" s="33">
        <f t="shared" si="14"/>
        <v>0.68</v>
      </c>
      <c r="EI6" s="33">
        <f t="shared" si="14"/>
        <v>0.7</v>
      </c>
      <c r="EJ6" s="33">
        <f t="shared" si="14"/>
        <v>0.81</v>
      </c>
      <c r="EK6" s="33">
        <f t="shared" si="14"/>
        <v>0.59</v>
      </c>
      <c r="EL6" s="33">
        <f t="shared" si="14"/>
        <v>0.6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114081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88.15</v>
      </c>
      <c r="O7" s="36">
        <v>99.56</v>
      </c>
      <c r="P7" s="36">
        <v>2932</v>
      </c>
      <c r="Q7" s="36">
        <v>35213</v>
      </c>
      <c r="R7" s="36">
        <v>64.25</v>
      </c>
      <c r="S7" s="36">
        <v>548.05999999999995</v>
      </c>
      <c r="T7" s="36">
        <v>34929</v>
      </c>
      <c r="U7" s="36">
        <v>63.55</v>
      </c>
      <c r="V7" s="36">
        <v>549.63</v>
      </c>
      <c r="W7" s="36">
        <v>113.44</v>
      </c>
      <c r="X7" s="36">
        <v>105.62</v>
      </c>
      <c r="Y7" s="36">
        <v>109.55</v>
      </c>
      <c r="Z7" s="36">
        <v>105.17</v>
      </c>
      <c r="AA7" s="36">
        <v>114.2</v>
      </c>
      <c r="AB7" s="36">
        <v>108.43</v>
      </c>
      <c r="AC7" s="36">
        <v>105.61</v>
      </c>
      <c r="AD7" s="36">
        <v>106.41</v>
      </c>
      <c r="AE7" s="36">
        <v>106.89</v>
      </c>
      <c r="AF7" s="36">
        <v>109.04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5.37</v>
      </c>
      <c r="AN7" s="36">
        <v>6.79</v>
      </c>
      <c r="AO7" s="36">
        <v>6.33</v>
      </c>
      <c r="AP7" s="36">
        <v>7.76</v>
      </c>
      <c r="AQ7" s="36">
        <v>3.77</v>
      </c>
      <c r="AR7" s="36">
        <v>0.81</v>
      </c>
      <c r="AS7" s="36">
        <v>565.07000000000005</v>
      </c>
      <c r="AT7" s="36">
        <v>2129.3000000000002</v>
      </c>
      <c r="AU7" s="36">
        <v>959.8</v>
      </c>
      <c r="AV7" s="36">
        <v>997.28</v>
      </c>
      <c r="AW7" s="36">
        <v>736.41</v>
      </c>
      <c r="AX7" s="36">
        <v>792.56</v>
      </c>
      <c r="AY7" s="36">
        <v>832.37</v>
      </c>
      <c r="AZ7" s="36">
        <v>852.01</v>
      </c>
      <c r="BA7" s="36">
        <v>909.68</v>
      </c>
      <c r="BB7" s="36">
        <v>382.09</v>
      </c>
      <c r="BC7" s="36">
        <v>264.16000000000003</v>
      </c>
      <c r="BD7" s="36">
        <v>142.30000000000001</v>
      </c>
      <c r="BE7" s="36">
        <v>138.52000000000001</v>
      </c>
      <c r="BF7" s="36">
        <v>124.95</v>
      </c>
      <c r="BG7" s="36">
        <v>109.44</v>
      </c>
      <c r="BH7" s="36">
        <v>100.49</v>
      </c>
      <c r="BI7" s="36">
        <v>403.05</v>
      </c>
      <c r="BJ7" s="36">
        <v>403.15</v>
      </c>
      <c r="BK7" s="36">
        <v>391.4</v>
      </c>
      <c r="BL7" s="36">
        <v>382.65</v>
      </c>
      <c r="BM7" s="36">
        <v>385.06</v>
      </c>
      <c r="BN7" s="36">
        <v>283.72000000000003</v>
      </c>
      <c r="BO7" s="36">
        <v>107.39</v>
      </c>
      <c r="BP7" s="36">
        <v>99.86</v>
      </c>
      <c r="BQ7" s="36">
        <v>100.12</v>
      </c>
      <c r="BR7" s="36">
        <v>98.6</v>
      </c>
      <c r="BS7" s="36">
        <v>108.84</v>
      </c>
      <c r="BT7" s="36">
        <v>97.63</v>
      </c>
      <c r="BU7" s="36">
        <v>94.86</v>
      </c>
      <c r="BV7" s="36">
        <v>95.91</v>
      </c>
      <c r="BW7" s="36">
        <v>96.1</v>
      </c>
      <c r="BX7" s="36">
        <v>99.07</v>
      </c>
      <c r="BY7" s="36">
        <v>104.6</v>
      </c>
      <c r="BZ7" s="36">
        <v>163.44</v>
      </c>
      <c r="CA7" s="36">
        <v>170.86</v>
      </c>
      <c r="CB7" s="36">
        <v>171.84</v>
      </c>
      <c r="CC7" s="36">
        <v>176.33</v>
      </c>
      <c r="CD7" s="36">
        <v>160.71</v>
      </c>
      <c r="CE7" s="36">
        <v>172.59</v>
      </c>
      <c r="CF7" s="36">
        <v>179.14</v>
      </c>
      <c r="CG7" s="36">
        <v>179.29</v>
      </c>
      <c r="CH7" s="36">
        <v>178.39</v>
      </c>
      <c r="CI7" s="36">
        <v>173.03</v>
      </c>
      <c r="CJ7" s="36">
        <v>164.21</v>
      </c>
      <c r="CK7" s="36">
        <v>64.59</v>
      </c>
      <c r="CL7" s="36">
        <v>63.38</v>
      </c>
      <c r="CM7" s="36">
        <v>63.33</v>
      </c>
      <c r="CN7" s="36">
        <v>65.739999999999995</v>
      </c>
      <c r="CO7" s="36">
        <v>66.88</v>
      </c>
      <c r="CP7" s="36">
        <v>60.17</v>
      </c>
      <c r="CQ7" s="36">
        <v>58.76</v>
      </c>
      <c r="CR7" s="36">
        <v>59.09</v>
      </c>
      <c r="CS7" s="36">
        <v>59.23</v>
      </c>
      <c r="CT7" s="36">
        <v>58.58</v>
      </c>
      <c r="CU7" s="36">
        <v>59.8</v>
      </c>
      <c r="CV7" s="36">
        <v>91.71</v>
      </c>
      <c r="CW7" s="36">
        <v>91.72</v>
      </c>
      <c r="CX7" s="36">
        <v>91.93</v>
      </c>
      <c r="CY7" s="36">
        <v>91.93</v>
      </c>
      <c r="CZ7" s="36">
        <v>91.29</v>
      </c>
      <c r="DA7" s="36">
        <v>85.47</v>
      </c>
      <c r="DB7" s="36">
        <v>84.87</v>
      </c>
      <c r="DC7" s="36">
        <v>85.4</v>
      </c>
      <c r="DD7" s="36">
        <v>85.53</v>
      </c>
      <c r="DE7" s="36">
        <v>85.23</v>
      </c>
      <c r="DF7" s="36">
        <v>89.78</v>
      </c>
      <c r="DG7" s="36">
        <v>44.45</v>
      </c>
      <c r="DH7" s="36">
        <v>45.76</v>
      </c>
      <c r="DI7" s="36">
        <v>44.73</v>
      </c>
      <c r="DJ7" s="36">
        <v>45.82</v>
      </c>
      <c r="DK7" s="36">
        <v>48.45</v>
      </c>
      <c r="DL7" s="36">
        <v>34.47</v>
      </c>
      <c r="DM7" s="36">
        <v>35.53</v>
      </c>
      <c r="DN7" s="36">
        <v>36.36</v>
      </c>
      <c r="DO7" s="36">
        <v>37.340000000000003</v>
      </c>
      <c r="DP7" s="36">
        <v>44.31</v>
      </c>
      <c r="DQ7" s="36">
        <v>46.31</v>
      </c>
      <c r="DR7" s="36">
        <v>12.27</v>
      </c>
      <c r="DS7" s="36">
        <v>11.21</v>
      </c>
      <c r="DT7" s="36">
        <v>11.06</v>
      </c>
      <c r="DU7" s="36">
        <v>8.99</v>
      </c>
      <c r="DV7" s="36">
        <v>8.26</v>
      </c>
      <c r="DW7" s="36">
        <v>6.06</v>
      </c>
      <c r="DX7" s="36">
        <v>6.47</v>
      </c>
      <c r="DY7" s="36">
        <v>7.8</v>
      </c>
      <c r="DZ7" s="36">
        <v>8.39</v>
      </c>
      <c r="EA7" s="36">
        <v>10.09</v>
      </c>
      <c r="EB7" s="36">
        <v>12.42</v>
      </c>
      <c r="EC7" s="36">
        <v>1.44</v>
      </c>
      <c r="ED7" s="36">
        <v>1.71</v>
      </c>
      <c r="EE7" s="36">
        <v>1.69</v>
      </c>
      <c r="EF7" s="36">
        <v>2.33</v>
      </c>
      <c r="EG7" s="36">
        <v>1.1000000000000001</v>
      </c>
      <c r="EH7" s="36">
        <v>0.68</v>
      </c>
      <c r="EI7" s="36">
        <v>0.7</v>
      </c>
      <c r="EJ7" s="36">
        <v>0.81</v>
      </c>
      <c r="EK7" s="36">
        <v>0.59</v>
      </c>
      <c r="EL7" s="36">
        <v>0.6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dcterms:created xsi:type="dcterms:W3CDTF">2016-02-03T07:17:41Z</dcterms:created>
  <dcterms:modified xsi:type="dcterms:W3CDTF">2016-02-12T05:35:22Z</dcterms:modified>
  <cp:category/>
</cp:coreProperties>
</file>