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il\[20160212_1634]　Fwd：【重要】経営比較分析表の送付について①\47法非適用（下水道事業その②）\"/>
    </mc:Choice>
  </mc:AlternateContent>
  <workbookProtection workbookPassword="B501" lockStructure="1"/>
  <bookViews>
    <workbookView xWindow="240" yWindow="9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<sst xmlns="http://schemas.openxmlformats.org/spreadsheetml/2006/main" count="221" uniqueCount="111">
  <si>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</si>
  <si>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</si>
  <si>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</si>
  <si>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</si>
  <si>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</si>
  <si>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</si>
  <si>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</si>
  <si>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</si>
  <si>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</si>
  <si>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</si>
  <si>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</si>
  <si>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</si>
  <si>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</si>
  <si>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</si>
  <si>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</si>
  <si>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</si>
  <si>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</si>
  <si>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</si>
  <si>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</si>
  <si>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</si>
  <si>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</si>
  <si>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</si>
  <si>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</si>
  <si>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</si>
  <si>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</si>
  <si>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</si>
  <si>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</si>
  <si>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</si>
  <si>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</si>
  <si>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</si>
  <si>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</si>
  <si>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</si>
  <si>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</si>
  <si>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</si>
  <si>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</si>
  <si>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</si>
  <si>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</si>
  <si>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</si>
  <si>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</si>
  <si>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</si>
  <si>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</si>
  <si>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</si>
  <si>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</si>
  <si>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</si>
  <si>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</si>
  <si>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</si>
  <si>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</si>
  <si>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</si>
  <si>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</si>
  <si>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</si>
  <si>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</si>
  <si>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</si>
  <si>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</si>
  <si>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</si>
  <si>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</si>
  <si>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</si>
  <si>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</si>
  <si>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</si>
  <si>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</si>
  <si>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</si>
  <si>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</si>
  <si>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</si>
  <si>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</si>
  <si>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</si>
  <si>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</si>
  <si>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</si>
  <si>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</si>
  <si>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</si>
  <si>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</si>
  <si>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</si>
  <si>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</si>
  <si>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</si>
  <si>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</si>
  <si>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</si>
  <si>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</si>
  <si>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</si>
  <si>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</si>
  <si>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</si>
  <si>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</si>
  <si>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</si>
  <si>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</si>
  <si>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</si>
  <si>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</si>
  <si>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</si>
  <si>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</si>
  <si>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</si>
  <si>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</si>
  <si>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</si>
  <si>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</si>
  <si>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</si>
  <si>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</si>
  <si>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</si>
  <si>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</si>
  <si>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</si>
  <si>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</si>
  <si>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</si>
  <si>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吉見町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</si>
  <si>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</si>
  <si>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</si>
  <si>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</si>
  <si>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</si>
  <si>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</si>
  <si>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</si>
  <si>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</si>
  <si>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</si>
  <si>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</si>
  <si>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</si>
  <si>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</si>
  <si>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該当なし</t>
    <phoneticPr fontId="4"/>
  </si>
  <si>
    <t>　供用開始間もない地区があるため、全国平均、類似団体平均値に満たない項目があるが、接続の推進によって改善傾向になると考えられる。今後も計画的に安定した事業運営にできるよう努めていく。</t>
    <phoneticPr fontId="4"/>
  </si>
  <si>
    <t>①収益的収支比率
　100％には満たないが、平成２６年度に供用開始した地区があるため今後は改善に向かうのではないかと予想される。
④企業債残高対事業規模比率
　全国平均、類似団体平均値を下回っている。
　増加傾向にはあるが、供用開始した地区があるため今後は改善に向かうのではないかと予想される。今後も計画的に適切な投資に努める。
⑤経費回収率
　平成２６年度については全国平均、類似団体平均値を下回っている。
　供用開始した地区があるため、今後は使用料の増加が見込まれる。
⑥汚水処理原価
　平成２６年度は全国平均、類似団体平均値を下回っている。
　供用開始した地区があるため、供用開始後は有収水量の増加が見込まれる。
⑦施設利用率
　全国平均、類似団体平均値を上回っているため、適正な規模であると考えられる。
⑧水洗化率
　全国平均、類似団体平均値を上回っている。
　供用開始した地区があるため今後改善されると考えられる。引き続き接続推進に努める。</t>
    <rPh sb="42" eb="44">
      <t>コンゴ</t>
    </rPh>
    <rPh sb="45" eb="47">
      <t>カイゼン</t>
    </rPh>
    <rPh sb="48" eb="49">
      <t>ム</t>
    </rPh>
    <rPh sb="93" eb="94">
      <t>シタ</t>
    </rPh>
    <rPh sb="102" eb="104">
      <t>ゾウカ</t>
    </rPh>
    <rPh sb="220" eb="221">
      <t>イマ</t>
    </rPh>
    <rPh sb="266" eb="267">
      <t>シタ</t>
    </rPh>
    <rPh sb="331" eb="332">
      <t>ウエ</t>
    </rPh>
    <rPh sb="340" eb="342">
      <t>テキセイ</t>
    </rPh>
    <rPh sb="343" eb="345">
      <t>キボ</t>
    </rPh>
    <rPh sb="349" eb="350">
      <t>カンガ</t>
    </rPh>
    <rPh sb="376" eb="377">
      <t>ウエ</t>
    </rPh>
    <rPh sb="391" eb="393">
      <t>チク</t>
    </rPh>
    <rPh sb="398" eb="400">
      <t>コンゴ</t>
    </rPh>
    <rPh sb="400" eb="402">
      <t>カイゼン</t>
    </rPh>
    <rPh sb="406" eb="40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</si>
</sst>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2513760"/>
        <c:axId val="38251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82513760"/>
        <c:axId val="382514152"/>
      </c:lineChart>
      <c:dateAx>
        <c:axId val="382513760"/>
        <c:scaling>
          <c:orientation val="minMax"/>
        </c:scaling>
        <c:delete val="1"/>
        <c:axPos val="b"/>
        <c:numFmt formatCode="ge" sourceLinked="1"/>
        <c:majorTickMark val="none"/>
        <c:minorTickMark val="none"/>
        <c:tickLblPos val="none"/>
        <c:crossAx val="382514152"/>
        <c:crosses val="autoZero"/>
        <c:auto val="1"/>
        <c:lblOffset val="100"/>
        <c:baseTimeUnit val="years"/>
      </c:dateAx>
      <c:valAx>
        <c:axId val="38251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137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61.71</c:v>
                </c:pt>
                <c:pt idx="1">
                  <c:v>60.46</c:v>
                </c:pt>
                <c:pt idx="2">
                  <c:v>59.91</c:v>
                </c:pt>
                <c:pt idx="3">
                  <c:v>59.91</c:v>
                </c:pt>
                <c:pt idx="4">
                  <c:v>65.06</c:v>
                </c:pt>
              </c:numCache>
            </c:numRef>
          </c:val>
        </c:ser>
        <c:dLbls>
          <c:showLegendKey val="0"/>
          <c:showVal val="0"/>
          <c:showCatName val="0"/>
          <c:showSerName val="0"/>
          <c:showPercent val="0"/>
          <c:showBubbleSize val="0"/>
        </c:dLbls>
        <c:gapWidth val="150"/>
        <c:axId val="437077672"/>
        <c:axId val="43707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37077672"/>
        <c:axId val="437078064"/>
      </c:lineChart>
      <c:dateAx>
        <c:axId val="437077672"/>
        <c:scaling>
          <c:orientation val="minMax"/>
        </c:scaling>
        <c:delete val="1"/>
        <c:axPos val="b"/>
        <c:numFmt formatCode="ge" sourceLinked="1"/>
        <c:majorTickMark val="none"/>
        <c:minorTickMark val="none"/>
        <c:tickLblPos val="none"/>
        <c:crossAx val="437078064"/>
        <c:crosses val="autoZero"/>
        <c:auto val="1"/>
        <c:lblOffset val="100"/>
        <c:baseTimeUnit val="years"/>
      </c:dateAx>
      <c:valAx>
        <c:axId val="43707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98.26</c:v>
                </c:pt>
                <c:pt idx="1">
                  <c:v>98.25</c:v>
                </c:pt>
                <c:pt idx="2">
                  <c:v>98.25</c:v>
                </c:pt>
                <c:pt idx="3">
                  <c:v>98.34</c:v>
                </c:pt>
                <c:pt idx="4">
                  <c:v>93.39</c:v>
                </c:pt>
              </c:numCache>
            </c:numRef>
          </c:val>
        </c:ser>
        <c:dLbls>
          <c:showLegendKey val="0"/>
          <c:showVal val="0"/>
          <c:showCatName val="0"/>
          <c:showSerName val="0"/>
          <c:showPercent val="0"/>
          <c:showBubbleSize val="0"/>
        </c:dLbls>
        <c:gapWidth val="150"/>
        <c:axId val="437079240"/>
        <c:axId val="4365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37079240"/>
        <c:axId val="436571056"/>
      </c:lineChart>
      <c:dateAx>
        <c:axId val="437079240"/>
        <c:scaling>
          <c:orientation val="minMax"/>
        </c:scaling>
        <c:delete val="1"/>
        <c:axPos val="b"/>
        <c:numFmt formatCode="ge" sourceLinked="1"/>
        <c:majorTickMark val="none"/>
        <c:minorTickMark val="none"/>
        <c:tickLblPos val="none"/>
        <c:crossAx val="436571056"/>
        <c:crosses val="autoZero"/>
        <c:auto val="1"/>
        <c:lblOffset val="100"/>
        <c:baseTimeUnit val="years"/>
      </c:dateAx>
      <c:valAx>
        <c:axId val="4365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73.290000000000006</c:v>
                </c:pt>
                <c:pt idx="1">
                  <c:v>75.430000000000007</c:v>
                </c:pt>
                <c:pt idx="2">
                  <c:v>72.61</c:v>
                </c:pt>
                <c:pt idx="3">
                  <c:v>69.05</c:v>
                </c:pt>
                <c:pt idx="4">
                  <c:v>57.65</c:v>
                </c:pt>
              </c:numCache>
            </c:numRef>
          </c:val>
        </c:ser>
        <c:dLbls>
          <c:showLegendKey val="0"/>
          <c:showVal val="0"/>
          <c:showCatName val="0"/>
          <c:showSerName val="0"/>
          <c:showPercent val="0"/>
          <c:showBubbleSize val="0"/>
        </c:dLbls>
        <c:gapWidth val="150"/>
        <c:axId val="378623304"/>
        <c:axId val="37862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623304"/>
        <c:axId val="378623696"/>
      </c:lineChart>
      <c:dateAx>
        <c:axId val="378623304"/>
        <c:scaling>
          <c:orientation val="minMax"/>
        </c:scaling>
        <c:delete val="1"/>
        <c:axPos val="b"/>
        <c:numFmt formatCode="ge" sourceLinked="1"/>
        <c:majorTickMark val="none"/>
        <c:minorTickMark val="none"/>
        <c:tickLblPos val="none"/>
        <c:crossAx val="378623696"/>
        <c:crosses val="autoZero"/>
        <c:auto val="1"/>
        <c:lblOffset val="100"/>
        <c:baseTimeUnit val="years"/>
      </c:dateAx>
      <c:valAx>
        <c:axId val="37862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2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711608"/>
        <c:axId val="3757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711608"/>
        <c:axId val="375712000"/>
      </c:lineChart>
      <c:dateAx>
        <c:axId val="375711608"/>
        <c:scaling>
          <c:orientation val="minMax"/>
        </c:scaling>
        <c:delete val="1"/>
        <c:axPos val="b"/>
        <c:numFmt formatCode="ge" sourceLinked="1"/>
        <c:majorTickMark val="none"/>
        <c:minorTickMark val="none"/>
        <c:tickLblPos val="none"/>
        <c:crossAx val="375712000"/>
        <c:crosses val="autoZero"/>
        <c:auto val="1"/>
        <c:lblOffset val="100"/>
        <c:baseTimeUnit val="years"/>
      </c:dateAx>
      <c:valAx>
        <c:axId val="3757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226312"/>
        <c:axId val="43622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226312"/>
        <c:axId val="436226704"/>
      </c:lineChart>
      <c:dateAx>
        <c:axId val="436226312"/>
        <c:scaling>
          <c:orientation val="minMax"/>
        </c:scaling>
        <c:delete val="1"/>
        <c:axPos val="b"/>
        <c:numFmt formatCode="ge" sourceLinked="1"/>
        <c:majorTickMark val="none"/>
        <c:minorTickMark val="none"/>
        <c:tickLblPos val="none"/>
        <c:crossAx val="436226704"/>
        <c:crosses val="autoZero"/>
        <c:auto val="1"/>
        <c:lblOffset val="100"/>
        <c:baseTimeUnit val="years"/>
      </c:dateAx>
      <c:valAx>
        <c:axId val="43622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22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0153104"/>
        <c:axId val="30968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153104"/>
        <c:axId val="309687336"/>
      </c:lineChart>
      <c:dateAx>
        <c:axId val="380153104"/>
        <c:scaling>
          <c:orientation val="minMax"/>
        </c:scaling>
        <c:delete val="1"/>
        <c:axPos val="b"/>
        <c:numFmt formatCode="ge" sourceLinked="1"/>
        <c:majorTickMark val="none"/>
        <c:minorTickMark val="none"/>
        <c:tickLblPos val="none"/>
        <c:crossAx val="309687336"/>
        <c:crosses val="autoZero"/>
        <c:auto val="1"/>
        <c:lblOffset val="100"/>
        <c:baseTimeUnit val="years"/>
      </c:dateAx>
      <c:valAx>
        <c:axId val="30968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5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506984"/>
        <c:axId val="43410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506984"/>
        <c:axId val="434106072"/>
      </c:lineChart>
      <c:dateAx>
        <c:axId val="382506984"/>
        <c:scaling>
          <c:orientation val="minMax"/>
        </c:scaling>
        <c:delete val="1"/>
        <c:axPos val="b"/>
        <c:numFmt formatCode="ge" sourceLinked="1"/>
        <c:majorTickMark val="none"/>
        <c:minorTickMark val="none"/>
        <c:tickLblPos val="none"/>
        <c:crossAx val="434106072"/>
        <c:crosses val="autoZero"/>
        <c:auto val="1"/>
        <c:lblOffset val="100"/>
        <c:baseTimeUnit val="years"/>
      </c:dateAx>
      <c:valAx>
        <c:axId val="43410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50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273.62</c:v>
                </c:pt>
                <c:pt idx="1">
                  <c:v>513.42999999999995</c:v>
                </c:pt>
                <c:pt idx="2">
                  <c:v>642.32000000000005</c:v>
                </c:pt>
                <c:pt idx="3">
                  <c:v>641.14</c:v>
                </c:pt>
                <c:pt idx="4">
                  <c:v>900</c:v>
                </c:pt>
              </c:numCache>
            </c:numRef>
          </c:val>
        </c:ser>
        <c:dLbls>
          <c:showLegendKey val="0"/>
          <c:showVal val="0"/>
          <c:showCatName val="0"/>
          <c:showSerName val="0"/>
          <c:showPercent val="0"/>
          <c:showBubbleSize val="0"/>
        </c:dLbls>
        <c:gapWidth val="150"/>
        <c:axId val="388136880"/>
        <c:axId val="44116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88136880"/>
        <c:axId val="441165672"/>
      </c:lineChart>
      <c:dateAx>
        <c:axId val="388136880"/>
        <c:scaling>
          <c:orientation val="minMax"/>
        </c:scaling>
        <c:delete val="1"/>
        <c:axPos val="b"/>
        <c:numFmt formatCode="ge" sourceLinked="1"/>
        <c:majorTickMark val="none"/>
        <c:minorTickMark val="none"/>
        <c:tickLblPos val="none"/>
        <c:crossAx val="441165672"/>
        <c:crosses val="autoZero"/>
        <c:auto val="1"/>
        <c:lblOffset val="100"/>
        <c:baseTimeUnit val="years"/>
      </c:dateAx>
      <c:valAx>
        <c:axId val="4411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13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82.64</c:v>
                </c:pt>
                <c:pt idx="1">
                  <c:v>82.82</c:v>
                </c:pt>
                <c:pt idx="2">
                  <c:v>74.31</c:v>
                </c:pt>
                <c:pt idx="3">
                  <c:v>69.930000000000007</c:v>
                </c:pt>
                <c:pt idx="4">
                  <c:v>48.23</c:v>
                </c:pt>
              </c:numCache>
            </c:numRef>
          </c:val>
        </c:ser>
        <c:dLbls>
          <c:showLegendKey val="0"/>
          <c:showVal val="0"/>
          <c:showCatName val="0"/>
          <c:showSerName val="0"/>
          <c:showPercent val="0"/>
          <c:showBubbleSize val="0"/>
        </c:dLbls>
        <c:gapWidth val="150"/>
        <c:axId val="380152712"/>
        <c:axId val="4411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80152712"/>
        <c:axId val="441166848"/>
      </c:lineChart>
      <c:dateAx>
        <c:axId val="380152712"/>
        <c:scaling>
          <c:orientation val="minMax"/>
        </c:scaling>
        <c:delete val="1"/>
        <c:axPos val="b"/>
        <c:numFmt formatCode="ge" sourceLinked="1"/>
        <c:majorTickMark val="none"/>
        <c:minorTickMark val="none"/>
        <c:tickLblPos val="none"/>
        <c:crossAx val="441166848"/>
        <c:crosses val="autoZero"/>
        <c:auto val="1"/>
        <c:lblOffset val="100"/>
        <c:baseTimeUnit val="years"/>
      </c:dateAx>
      <c:valAx>
        <c:axId val="4411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166.7</c:v>
                </c:pt>
                <c:pt idx="3">
                  <c:v>176.79</c:v>
                </c:pt>
                <c:pt idx="4">
                  <c:v>274.74</c:v>
                </c:pt>
              </c:numCache>
            </c:numRef>
          </c:val>
        </c:ser>
        <c:dLbls>
          <c:showLegendKey val="0"/>
          <c:showVal val="0"/>
          <c:showCatName val="0"/>
          <c:showSerName val="0"/>
          <c:showPercent val="0"/>
          <c:showBubbleSize val="0"/>
        </c:dLbls>
        <c:gapWidth val="150"/>
        <c:axId val="183423320"/>
        <c:axId val="1834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83423320"/>
        <c:axId val="183423712"/>
      </c:lineChart>
      <c:dateAx>
        <c:axId val="183423320"/>
        <c:scaling>
          <c:orientation val="minMax"/>
        </c:scaling>
        <c:delete val="1"/>
        <c:axPos val="b"/>
        <c:numFmt formatCode="ge" sourceLinked="1"/>
        <c:majorTickMark val="none"/>
        <c:minorTickMark val="none"/>
        <c:tickLblPos val="none"/>
        <c:crossAx val="183423712"/>
        <c:crosses val="autoZero"/>
        <c:auto val="1"/>
        <c:lblOffset val="100"/>
        <c:baseTimeUnit val="years"/>
      </c:dateAx>
      <c:valAx>
        <c:axId val="1834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3" zoomScaleNormal="100" workbookViewId="0">
      <selection activeCell="BK28" sqref="BK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吉見町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20382</v>
      </c>
      <c r="AM8" s="47"/>
      <c r="AN8" s="47"/>
      <c r="AO8" s="47"/>
      <c r="AP8" s="47"/>
      <c r="AQ8" s="47"/>
      <c r="AR8" s="47"/>
      <c r="AS8" s="47"/>
      <c r="AT8" s="43">
        <f>データ!S6</f>
        <v>38.64</v>
      </c>
      <c r="AU8" s="43"/>
      <c r="AV8" s="43"/>
      <c r="AW8" s="43"/>
      <c r="AX8" s="43"/>
      <c r="AY8" s="43"/>
      <c r="AZ8" s="43"/>
      <c r="BA8" s="43"/>
      <c r="BB8" s="43">
        <f>データ!T6</f>
        <v>527.48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27.92</v>
      </c>
      <c r="Q10" s="43"/>
      <c r="R10" s="43"/>
      <c r="S10" s="43"/>
      <c r="T10" s="43"/>
      <c r="U10" s="43"/>
      <c r="V10" s="43"/>
      <c r="W10" s="43">
        <f>データ!P6</f>
        <v>100</v>
      </c>
      <c r="X10" s="43"/>
      <c r="Y10" s="43"/>
      <c r="Z10" s="43"/>
      <c r="AA10" s="43"/>
      <c r="AB10" s="43"/>
      <c r="AC10" s="43"/>
      <c r="AD10" s="47">
        <f>データ!Q6</f>
        <v>2106</v>
      </c>
      <c r="AE10" s="47"/>
      <c r="AF10" s="47"/>
      <c r="AG10" s="47"/>
      <c r="AH10" s="47"/>
      <c r="AI10" s="47"/>
      <c r="AJ10" s="47"/>
      <c r="AK10" s="2"/>
      <c r="AL10" s="47">
        <f>データ!U6</f>
        <v>5671</v>
      </c>
      <c r="AM10" s="47"/>
      <c r="AN10" s="47"/>
      <c r="AO10" s="47"/>
      <c r="AP10" s="47"/>
      <c r="AQ10" s="47"/>
      <c r="AR10" s="47"/>
      <c r="AS10" s="47"/>
      <c r="AT10" s="43">
        <f>データ!V6</f>
        <v>7.73</v>
      </c>
      <c r="AU10" s="43"/>
      <c r="AV10" s="43"/>
      <c r="AW10" s="43"/>
      <c r="AX10" s="43"/>
      <c r="AY10" s="43"/>
      <c r="AZ10" s="43"/>
      <c r="BA10" s="43"/>
      <c r="BB10" s="43">
        <f>データ!W6</f>
        <v>733.64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113476</v>
      </c>
      <c r="D6" s="31">
        <f t="shared" si="3"/>
        <v>47</v>
      </c>
      <c r="E6" s="31">
        <f t="shared" si="3"/>
        <v>17</v>
      </c>
      <c r="F6" s="31">
        <f t="shared" si="3"/>
        <v>5</v>
      </c>
      <c r="G6" s="31">
        <f t="shared" si="3"/>
        <v>0</v>
      </c>
      <c r="H6" s="31" t="str">
        <f t="shared" si="3"/>
        <v>埼玉県　吉見町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27.92</v>
      </c>
      <c r="P6" s="32">
        <f t="shared" si="3"/>
        <v>100</v>
      </c>
      <c r="Q6" s="32">
        <f t="shared" si="3"/>
        <v>2106</v>
      </c>
      <c r="R6" s="32">
        <f t="shared" si="3"/>
        <v>20382</v>
      </c>
      <c r="S6" s="32">
        <f t="shared" si="3"/>
        <v>38.64</v>
      </c>
      <c r="T6" s="32">
        <f t="shared" si="3"/>
        <v>527.48</v>
      </c>
      <c r="U6" s="32">
        <f t="shared" si="3"/>
        <v>5671</v>
      </c>
      <c r="V6" s="32">
        <f t="shared" si="3"/>
        <v>7.73</v>
      </c>
      <c r="W6" s="32">
        <f t="shared" si="3"/>
        <v>733.64</v>
      </c>
      <c r="X6" s="33">
        <f>IF(X7="",NA(),X7)</f>
        <v>73.290000000000006</v>
      </c>
      <c r="Y6" s="33">
        <f t="shared" ref="Y6:AG6" si="4">IF(Y7="",NA(),Y7)</f>
        <v>75.430000000000007</v>
      </c>
      <c r="Z6" s="33">
        <f t="shared" si="4"/>
        <v>72.61</v>
      </c>
      <c r="AA6" s="33">
        <f t="shared" si="4"/>
        <v>69.05</v>
      </c>
      <c r="AB6" s="33">
        <f t="shared" si="4"/>
        <v>57.65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273.62</v>
      </c>
      <c r="BF6" s="33">
        <f t="shared" ref="BF6:BN6" si="7">IF(BF7="",NA(),BF7)</f>
        <v>513.42999999999995</v>
      </c>
      <c r="BG6" s="33">
        <f t="shared" si="7"/>
        <v>642.32000000000005</v>
      </c>
      <c r="BH6" s="33">
        <f t="shared" si="7"/>
        <v>641.14</v>
      </c>
      <c r="BI6" s="33">
        <f t="shared" si="7"/>
        <v>900</v>
      </c>
      <c r="BJ6" s="33">
        <f t="shared" si="7"/>
        <v>1267.26</v>
      </c>
      <c r="BK6" s="33">
        <f t="shared" si="7"/>
        <v>1239.2</v>
      </c>
      <c r="BL6" s="33">
        <f t="shared" si="7"/>
        <v>1197.82</v>
      </c>
      <c r="BM6" s="33">
        <f t="shared" si="7"/>
        <v>1126.77</v>
      </c>
      <c r="BN6" s="33">
        <f t="shared" si="7"/>
        <v>1044.8</v>
      </c>
      <c r="BO6" s="32" t="str">
        <f>IF(BO7="","",IF(BO7="-","【-】","【"&amp;SUBSTITUTE(TEXT(BO7,"#,##0.00"),"-","△")&amp;"】"))</f>
        <v>【992.47】</v>
      </c>
      <c r="BP6" s="33">
        <f>IF(BP7="",NA(),BP7)</f>
        <v>82.64</v>
      </c>
      <c r="BQ6" s="33">
        <f t="shared" ref="BQ6:BY6" si="8">IF(BQ7="",NA(),BQ7)</f>
        <v>82.82</v>
      </c>
      <c r="BR6" s="33">
        <f t="shared" si="8"/>
        <v>74.31</v>
      </c>
      <c r="BS6" s="33">
        <f t="shared" si="8"/>
        <v>69.930000000000007</v>
      </c>
      <c r="BT6" s="33">
        <f t="shared" si="8"/>
        <v>48.23</v>
      </c>
      <c r="BU6" s="33">
        <f t="shared" si="8"/>
        <v>53.42</v>
      </c>
      <c r="BV6" s="33">
        <f t="shared" si="8"/>
        <v>51.56</v>
      </c>
      <c r="BW6" s="33">
        <f t="shared" si="8"/>
        <v>51.03</v>
      </c>
      <c r="BX6" s="33">
        <f t="shared" si="8"/>
        <v>50.9</v>
      </c>
      <c r="BY6" s="33">
        <f t="shared" si="8"/>
        <v>50.82</v>
      </c>
      <c r="BZ6" s="32" t="str">
        <f>IF(BZ7="","",IF(BZ7="-","【-】","【"&amp;SUBSTITUTE(TEXT(BZ7,"#,##0.00"),"-","△")&amp;"】"))</f>
        <v>【51.49】</v>
      </c>
      <c r="CA6" s="33">
        <f>IF(CA7="",NA(),CA7)</f>
        <v>150</v>
      </c>
      <c r="CB6" s="33">
        <f t="shared" ref="CB6:CJ6" si="9">IF(CB7="",NA(),CB7)</f>
        <v>150</v>
      </c>
      <c r="CC6" s="33">
        <f t="shared" si="9"/>
        <v>166.7</v>
      </c>
      <c r="CD6" s="33">
        <f t="shared" si="9"/>
        <v>176.79</v>
      </c>
      <c r="CE6" s="33">
        <f t="shared" si="9"/>
        <v>274.74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61.71</v>
      </c>
      <c r="CM6" s="33">
        <f t="shared" ref="CM6:CU6" si="10">IF(CM7="",NA(),CM7)</f>
        <v>60.46</v>
      </c>
      <c r="CN6" s="33">
        <f t="shared" si="10"/>
        <v>59.91</v>
      </c>
      <c r="CO6" s="33">
        <f t="shared" si="10"/>
        <v>59.91</v>
      </c>
      <c r="CP6" s="33">
        <f t="shared" si="10"/>
        <v>65.06</v>
      </c>
      <c r="CQ6" s="33">
        <f t="shared" si="10"/>
        <v>54.23</v>
      </c>
      <c r="CR6" s="33">
        <f t="shared" si="10"/>
        <v>55.2</v>
      </c>
      <c r="CS6" s="33">
        <f t="shared" si="10"/>
        <v>54.74</v>
      </c>
      <c r="CT6" s="33">
        <f t="shared" si="10"/>
        <v>53.78</v>
      </c>
      <c r="CU6" s="33">
        <f t="shared" si="10"/>
        <v>53.24</v>
      </c>
      <c r="CV6" s="32" t="str">
        <f>IF(CV7="","",IF(CV7="-","【-】","【"&amp;SUBSTITUTE(TEXT(CV7,"#,##0.00"),"-","△")&amp;"】"))</f>
        <v>【53.32】</v>
      </c>
      <c r="CW6" s="33">
        <f>IF(CW7="",NA(),CW7)</f>
        <v>98.26</v>
      </c>
      <c r="CX6" s="33">
        <f t="shared" ref="CX6:DF6" si="11">IF(CX7="",NA(),CX7)</f>
        <v>98.25</v>
      </c>
      <c r="CY6" s="33">
        <f t="shared" si="11"/>
        <v>98.25</v>
      </c>
      <c r="CZ6" s="33">
        <f t="shared" si="11"/>
        <v>98.34</v>
      </c>
      <c r="DA6" s="33">
        <f t="shared" si="11"/>
        <v>93.39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113476</v>
      </c>
      <c r="D7" s="35">
        <v>47</v>
      </c>
      <c r="E7" s="35">
        <v>17</v>
      </c>
      <c r="F7" s="35">
        <v>5</v>
      </c>
      <c r="G7" s="35">
        <v>0</v>
      </c>
      <c r="H7" s="35" t="s">
        <v>96</v>
      </c>
      <c r="I7" s="35" t="s">
        <v>97</v>
      </c>
      <c r="J7" s="35" t="s">
        <v>98</v>
      </c>
      <c r="K7" s="35" t="s">
        <v>99</v>
      </c>
      <c r="L7" s="35" t="s">
        <v>100</v>
      </c>
      <c r="M7" s="36" t="s">
        <v>101</v>
      </c>
      <c r="N7" s="36" t="s">
        <v>102</v>
      </c>
      <c r="O7" s="36">
        <v>27.92</v>
      </c>
      <c r="P7" s="36">
        <v>100</v>
      </c>
      <c r="Q7" s="36">
        <v>2106</v>
      </c>
      <c r="R7" s="36">
        <v>20382</v>
      </c>
      <c r="S7" s="36">
        <v>38.64</v>
      </c>
      <c r="T7" s="36">
        <v>527.48</v>
      </c>
      <c r="U7" s="36">
        <v>5671</v>
      </c>
      <c r="V7" s="36">
        <v>7.73</v>
      </c>
      <c r="W7" s="36">
        <v>733.64</v>
      </c>
      <c r="X7" s="36">
        <v>73.290000000000006</v>
      </c>
      <c r="Y7" s="36">
        <v>75.430000000000007</v>
      </c>
      <c r="Z7" s="36">
        <v>72.61</v>
      </c>
      <c r="AA7" s="36">
        <v>69.05</v>
      </c>
      <c r="AB7" s="36">
        <v>57.65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273.62</v>
      </c>
      <c r="BF7" s="36">
        <v>513.42999999999995</v>
      </c>
      <c r="BG7" s="36">
        <v>642.32000000000005</v>
      </c>
      <c r="BH7" s="36">
        <v>641.14</v>
      </c>
      <c r="BI7" s="36">
        <v>900</v>
      </c>
      <c r="BJ7" s="36">
        <v>1267.26</v>
      </c>
      <c r="BK7" s="36">
        <v>1239.2</v>
      </c>
      <c r="BL7" s="36">
        <v>1197.82</v>
      </c>
      <c r="BM7" s="36">
        <v>1126.77</v>
      </c>
      <c r="BN7" s="36">
        <v>1044.8</v>
      </c>
      <c r="BO7" s="36">
        <v>992.47</v>
      </c>
      <c r="BP7" s="36">
        <v>82.64</v>
      </c>
      <c r="BQ7" s="36">
        <v>82.82</v>
      </c>
      <c r="BR7" s="36">
        <v>74.31</v>
      </c>
      <c r="BS7" s="36">
        <v>69.930000000000007</v>
      </c>
      <c r="BT7" s="36">
        <v>48.23</v>
      </c>
      <c r="BU7" s="36">
        <v>53.42</v>
      </c>
      <c r="BV7" s="36">
        <v>51.56</v>
      </c>
      <c r="BW7" s="36">
        <v>51.03</v>
      </c>
      <c r="BX7" s="36">
        <v>50.9</v>
      </c>
      <c r="BY7" s="36">
        <v>50.82</v>
      </c>
      <c r="BZ7" s="36">
        <v>51.49</v>
      </c>
      <c r="CA7" s="36">
        <v>150</v>
      </c>
      <c r="CB7" s="36">
        <v>150</v>
      </c>
      <c r="CC7" s="36">
        <v>166.7</v>
      </c>
      <c r="CD7" s="36">
        <v>176.79</v>
      </c>
      <c r="CE7" s="36">
        <v>274.74</v>
      </c>
      <c r="CF7" s="36">
        <v>269.12</v>
      </c>
      <c r="CG7" s="36">
        <v>283.26</v>
      </c>
      <c r="CH7" s="36">
        <v>289.60000000000002</v>
      </c>
      <c r="CI7" s="36">
        <v>293.27</v>
      </c>
      <c r="CJ7" s="36">
        <v>300.52</v>
      </c>
      <c r="CK7" s="36">
        <v>295.10000000000002</v>
      </c>
      <c r="CL7" s="36">
        <v>61.71</v>
      </c>
      <c r="CM7" s="36">
        <v>60.46</v>
      </c>
      <c r="CN7" s="36">
        <v>59.91</v>
      </c>
      <c r="CO7" s="36">
        <v>59.91</v>
      </c>
      <c r="CP7" s="36">
        <v>65.06</v>
      </c>
      <c r="CQ7" s="36">
        <v>54.23</v>
      </c>
      <c r="CR7" s="36">
        <v>55.2</v>
      </c>
      <c r="CS7" s="36">
        <v>54.74</v>
      </c>
      <c r="CT7" s="36">
        <v>53.78</v>
      </c>
      <c r="CU7" s="36">
        <v>53.24</v>
      </c>
      <c r="CV7" s="36">
        <v>53.32</v>
      </c>
      <c r="CW7" s="36">
        <v>98.26</v>
      </c>
      <c r="CX7" s="36">
        <v>98.25</v>
      </c>
      <c r="CY7" s="36">
        <v>98.25</v>
      </c>
      <c r="CZ7" s="36">
        <v>98.34</v>
      </c>
      <c r="DA7" s="36">
        <v>93.39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金子啓之</cp:lastModifiedBy>
  <dcterms:created xsi:type="dcterms:W3CDTF">2016-02-03T09:11:54Z</dcterms:created>
  <dcterms:modified xsi:type="dcterms:W3CDTF">2016-02-19T07:31:41Z</dcterms:modified>
  <cp:category/>
</cp:coreProperties>
</file>