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5" yWindow="-15" windowWidth="19230" windowHeight="57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Q8" i="4" s="1"/>
  <c r="Q6" i="5"/>
  <c r="P6" i="5"/>
  <c r="Z10" i="4" s="1"/>
  <c r="O6" i="5"/>
  <c r="N6" i="5"/>
  <c r="M6" i="5"/>
  <c r="L6" i="5"/>
  <c r="Z8" i="4" s="1"/>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R10" i="4"/>
  <c r="J10" i="4"/>
  <c r="B10" i="4"/>
  <c r="AY8" i="4"/>
  <c r="AI8" i="4"/>
  <c r="R8" i="4"/>
  <c r="J8" i="4"/>
  <c r="B8" i="4"/>
  <c r="B6"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<sst xmlns="http://schemas.openxmlformats.org/spreadsheetml/2006/main" count="217" uniqueCount="106">
  <si>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</si>
  <si>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</si>
  <si>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</si>
  <si>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</si>
  <si>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</si>
  <si>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</si>
  <si>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</si>
  <si>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</si>
  <si>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</si>
  <si>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</si>
  <si>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</si>
  <si>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</si>
  <si>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</si>
  <si>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</si>
  <si>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</si>
  <si>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</si>
  <si>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</si>
  <si>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</si>
  <si>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</si>
  <si>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</si>
  <si>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</si>
  <si>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</si>
  <si>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</si>
  <si>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</si>
  <si>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</si>
  <si>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</si>
  <si>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</si>
  <si>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</si>
  <si>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</si>
  <si>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</si>
  <si>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</si>
  <si>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</si>
  <si>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</si>
  <si>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</si>
  <si>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</si>
  <si>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</si>
  <si>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</si>
  <si>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</si>
  <si>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</si>
  <si>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</si>
  <si>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</si>
  <si>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</si>
  <si>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</si>
  <si>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</si>
  <si>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</si>
  <si>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</si>
  <si>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</si>
  <si>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</si>
  <si>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</si>
  <si>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</si>
  <si>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</si>
  <si>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</si>
  <si>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</si>
  <si>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</si>
  <si>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</si>
  <si>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</si>
  <si>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</si>
  <si>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</si>
  <si>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</si>
  <si>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</si>
  <si>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</si>
  <si>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</si>
  <si>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</si>
  <si>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</si>
  <si>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</si>
  <si>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</si>
  <si>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</si>
  <si>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</si>
  <si>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</si>
  <si>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</si>
  <si>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</si>
  <si>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</si>
  <si>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</si>
  <si>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</si>
  <si>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</si>
  <si>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</si>
  <si>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</si>
  <si>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</si>
  <si>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</si>
  <si>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</si>
  <si>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</si>
  <si>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</si>
  <si>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</si>
  <si>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</si>
  <si>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</si>
  <si>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</si>
  <si>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</si>
  <si>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</si>
  <si>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</si>
  <si>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</si>
  <si>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</si>
  <si>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</si>
  <si>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</si>
  <si>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蓮田市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</si>
  <si>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</si>
  <si>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</si>
  <si>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</si>
  <si>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</si>
  <si>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</si>
  <si>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</si>
  <si>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</si>
  <si>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</si>
  <si>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</si>
  <si>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</si>
  <si>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累積欠損金」は発生しておらず「経常収支比率」は100％を上回って推移しており黒字経営を維持していますが、「料金回収率」は90％台で推移し、100％を下回っています。これは、給水原価が供給単価を上回る、いわゆる逆ザヤの状態であり、現在の経営状況は料金収入以外の収入に少なからず依存している状況となっています。
　「流動比率」は、類似団体よりも高い状態を維持しており、当面は資金運用に支障をきたす状態にはないと考えられます。
　「企業債残高対給水収益比率」は、現在低い状態で推移しています。しかし、今後、基幹管路更新事業の本格化が予定されており、数年後には上昇傾向になると見込まれます。
　「施設利用率」は類似団体より低い数値で推移しています。将来的に水需要が減少していく見通しとなっており、適正規模の施設へのダウンサイジングの検討が必要となっています。
　「有収率」に関しては、近年、漏水調査を積極的に行い、漏水の早期発見と修繕を行うことで有収率の向上に努めています。
</t>
    <rPh sb="17" eb="19">
      <t>ケイジョウ</t>
    </rPh>
    <rPh sb="40" eb="42">
      <t>クロジ</t>
    </rPh>
    <rPh sb="42" eb="44">
      <t>ケイエイ</t>
    </rPh>
    <rPh sb="45" eb="47">
      <t>イジ</t>
    </rPh>
    <rPh sb="158" eb="160">
      <t>リュウドウ</t>
    </rPh>
    <rPh sb="160" eb="162">
      <t>ヒリツ</t>
    </rPh>
    <rPh sb="165" eb="167">
      <t>ルイジ</t>
    </rPh>
    <rPh sb="167" eb="169">
      <t>ダンタイ</t>
    </rPh>
    <rPh sb="172" eb="173">
      <t>タカ</t>
    </rPh>
    <rPh sb="174" eb="176">
      <t>ジョウタイ</t>
    </rPh>
    <rPh sb="177" eb="179">
      <t>イジ</t>
    </rPh>
    <rPh sb="215" eb="217">
      <t>キギョウ</t>
    </rPh>
    <rPh sb="217" eb="218">
      <t>サイ</t>
    </rPh>
    <rPh sb="218" eb="220">
      <t>ザンダカ</t>
    </rPh>
    <rPh sb="220" eb="221">
      <t>タイ</t>
    </rPh>
    <rPh sb="221" eb="223">
      <t>キュウスイ</t>
    </rPh>
    <rPh sb="223" eb="225">
      <t>シュウエキ</t>
    </rPh>
    <rPh sb="225" eb="227">
      <t>ヒリツ</t>
    </rPh>
    <rPh sb="230" eb="232">
      <t>ゲンザイ</t>
    </rPh>
    <rPh sb="232" eb="233">
      <t>ヒク</t>
    </rPh>
    <rPh sb="234" eb="236">
      <t>ジョウタイ</t>
    </rPh>
    <rPh sb="237" eb="239">
      <t>スイイ</t>
    </rPh>
    <rPh sb="249" eb="251">
      <t>コンゴ</t>
    </rPh>
    <rPh sb="252" eb="254">
      <t>キカン</t>
    </rPh>
    <rPh sb="254" eb="256">
      <t>カンロ</t>
    </rPh>
    <rPh sb="256" eb="258">
      <t>コウシン</t>
    </rPh>
    <rPh sb="258" eb="260">
      <t>ジギョウ</t>
    </rPh>
    <rPh sb="265" eb="267">
      <t>ヨテイ</t>
    </rPh>
    <rPh sb="278" eb="280">
      <t>ジョウショウ</t>
    </rPh>
    <rPh sb="280" eb="282">
      <t>ケイコウ</t>
    </rPh>
    <rPh sb="286" eb="288">
      <t>ミコ</t>
    </rPh>
    <rPh sb="322" eb="325">
      <t>ショウライテキ</t>
    </rPh>
    <rPh sb="326" eb="327">
      <t>ミズ</t>
    </rPh>
    <rPh sb="327" eb="329">
      <t>ジュヨウ</t>
    </rPh>
    <rPh sb="336" eb="338">
      <t>ミトオ</t>
    </rPh>
    <rPh sb="380" eb="382">
      <t>ユウシュウ</t>
    </rPh>
    <rPh sb="382" eb="383">
      <t>リツ</t>
    </rPh>
    <rPh sb="385" eb="386">
      <t>カン</t>
    </rPh>
    <rPh sb="390" eb="392">
      <t>キンネン</t>
    </rPh>
    <rPh sb="393" eb="395">
      <t>ロウスイ</t>
    </rPh>
    <rPh sb="395" eb="397">
      <t>チョウサ</t>
    </rPh>
    <rPh sb="398" eb="401">
      <t>セッキョクテキ</t>
    </rPh>
    <rPh sb="402" eb="403">
      <t>オコナ</t>
    </rPh>
    <rPh sb="405" eb="407">
      <t>ロウスイ</t>
    </rPh>
    <rPh sb="413" eb="415">
      <t>シュウゼン</t>
    </rPh>
    <rPh sb="416" eb="417">
      <t>オコナ</t>
    </rPh>
    <rPh sb="421" eb="423">
      <t>ユウシュウ</t>
    </rPh>
    <rPh sb="423" eb="424">
      <t>リツ</t>
    </rPh>
    <rPh sb="425" eb="427">
      <t>コウジョウ</t>
    </rPh>
    <rPh sb="428" eb="429">
      <t>ツト</t>
    </rPh>
    <phoneticPr fontId="4"/>
  </si>
  <si>
    <t>　「有形固定資産減価償却率」は増加傾向にあります。経年化資産の多くは法定耐用年数が短い電気設備、機械設備が占めています。
　「経年化管路率」についても年々増加傾向にあり、平成26年度で約1/4が法定耐用年数を超過している状況となっています。
　一方、「管路の更新率」は近年1％を下回る状況が続いています。
　これは、これまで災害時の給水活動の拠点となる配水池や管理棟の耐震化事業を最優先に対策を行ってきたためです。このため配水池、浄水施設、管路の更新度にバラつきが生じています。
　今後は水需要の減少を踏まえた施設規模、口径の適正化などで事業費の低減を図りつつ、着実に更新事業を進めていく必要があります。</t>
    <rPh sb="2" eb="4">
      <t>ユウケイ</t>
    </rPh>
    <rPh sb="4" eb="6">
      <t>コテイ</t>
    </rPh>
    <rPh sb="6" eb="8">
      <t>シサン</t>
    </rPh>
    <rPh sb="8" eb="10">
      <t>ゲンカ</t>
    </rPh>
    <rPh sb="10" eb="12">
      <t>ショウキャク</t>
    </rPh>
    <rPh sb="12" eb="13">
      <t>リツ</t>
    </rPh>
    <rPh sb="15" eb="17">
      <t>ゾウカ</t>
    </rPh>
    <rPh sb="17" eb="19">
      <t>ケイコウ</t>
    </rPh>
    <rPh sb="25" eb="28">
      <t>ケイネンカ</t>
    </rPh>
    <rPh sb="28" eb="30">
      <t>シサン</t>
    </rPh>
    <rPh sb="31" eb="32">
      <t>オオ</t>
    </rPh>
    <rPh sb="92" eb="93">
      <t>ヤク</t>
    </rPh>
    <rPh sb="180" eb="182">
      <t>カンリ</t>
    </rPh>
    <rPh sb="182" eb="183">
      <t>トウ</t>
    </rPh>
    <rPh sb="187" eb="189">
      <t>ジギョウ</t>
    </rPh>
    <rPh sb="223" eb="225">
      <t>コウシン</t>
    </rPh>
    <rPh sb="225" eb="226">
      <t>ド</t>
    </rPh>
    <rPh sb="286" eb="288">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</si>
</sst>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0.04</c:v>
                </c:pt>
                <c:pt idx="1">
                  <c:v>0.14000000000000001</c:v>
                </c:pt>
                <c:pt idx="2">
                  <c:v>0.16</c:v>
                </c:pt>
                <c:pt idx="3" formatCode="#,##0.00;&quot;△&quot;#,##0.00">
                  <c:v>0</c:v>
                </c:pt>
                <c:pt idx="4">
                  <c:v>0.19</c:v>
                </c:pt>
              </c:numCache>
            </c:numRef>
          </c:val>
        </c:ser>
        <c:dLbls>
          <c:showLegendKey val="0"/>
          <c:showVal val="0"/>
          <c:showCatName val="0"/>
          <c:showSerName val="0"/>
          <c:showPercent val="0"/>
          <c:showBubbleSize val="0"/>
        </c:dLbls>
        <c:gapWidth val="150"/>
        <c:axId val="123345152"/>
        <c:axId val="12335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123345152"/>
        <c:axId val="123359616"/>
      </c:lineChart>
      <c:dateAx>
        <c:axId val="123345152"/>
        <c:scaling>
          <c:orientation val="minMax"/>
        </c:scaling>
        <c:delete val="1"/>
        <c:axPos val="b"/>
        <c:numFmt formatCode="ge" sourceLinked="1"/>
        <c:majorTickMark val="none"/>
        <c:minorTickMark val="none"/>
        <c:tickLblPos val="none"/>
        <c:crossAx val="123359616"/>
        <c:crosses val="autoZero"/>
        <c:auto val="1"/>
        <c:lblOffset val="100"/>
        <c:baseTimeUnit val="years"/>
      </c:dateAx>
      <c:valAx>
        <c:axId val="12335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34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56.35</c:v>
                </c:pt>
                <c:pt idx="1">
                  <c:v>56.49</c:v>
                </c:pt>
                <c:pt idx="2">
                  <c:v>57.97</c:v>
                </c:pt>
                <c:pt idx="3">
                  <c:v>56.68</c:v>
                </c:pt>
                <c:pt idx="4">
                  <c:v>55.64</c:v>
                </c:pt>
              </c:numCache>
            </c:numRef>
          </c:val>
        </c:ser>
        <c:dLbls>
          <c:showLegendKey val="0"/>
          <c:showVal val="0"/>
          <c:showCatName val="0"/>
          <c:showSerName val="0"/>
          <c:showPercent val="0"/>
          <c:showBubbleSize val="0"/>
        </c:dLbls>
        <c:gapWidth val="150"/>
        <c:axId val="134417024"/>
        <c:axId val="13445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134417024"/>
        <c:axId val="134451968"/>
      </c:lineChart>
      <c:dateAx>
        <c:axId val="134417024"/>
        <c:scaling>
          <c:orientation val="minMax"/>
        </c:scaling>
        <c:delete val="1"/>
        <c:axPos val="b"/>
        <c:numFmt formatCode="ge" sourceLinked="1"/>
        <c:majorTickMark val="none"/>
        <c:minorTickMark val="none"/>
        <c:tickLblPos val="none"/>
        <c:crossAx val="134451968"/>
        <c:crosses val="autoZero"/>
        <c:auto val="1"/>
        <c:lblOffset val="100"/>
        <c:baseTimeUnit val="years"/>
      </c:dateAx>
      <c:valAx>
        <c:axId val="13445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41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94.16</c:v>
                </c:pt>
                <c:pt idx="1">
                  <c:v>91.71</c:v>
                </c:pt>
                <c:pt idx="2">
                  <c:v>89.18</c:v>
                </c:pt>
                <c:pt idx="3">
                  <c:v>90.88</c:v>
                </c:pt>
                <c:pt idx="4">
                  <c:v>91.28</c:v>
                </c:pt>
              </c:numCache>
            </c:numRef>
          </c:val>
        </c:ser>
        <c:dLbls>
          <c:showLegendKey val="0"/>
          <c:showVal val="0"/>
          <c:showCatName val="0"/>
          <c:showSerName val="0"/>
          <c:showPercent val="0"/>
          <c:showBubbleSize val="0"/>
        </c:dLbls>
        <c:gapWidth val="150"/>
        <c:axId val="134486272"/>
        <c:axId val="13449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134486272"/>
        <c:axId val="134496640"/>
      </c:lineChart>
      <c:dateAx>
        <c:axId val="134486272"/>
        <c:scaling>
          <c:orientation val="minMax"/>
        </c:scaling>
        <c:delete val="1"/>
        <c:axPos val="b"/>
        <c:numFmt formatCode="ge" sourceLinked="1"/>
        <c:majorTickMark val="none"/>
        <c:minorTickMark val="none"/>
        <c:tickLblPos val="none"/>
        <c:crossAx val="134496640"/>
        <c:crosses val="autoZero"/>
        <c:auto val="1"/>
        <c:lblOffset val="100"/>
        <c:baseTimeUnit val="years"/>
      </c:dateAx>
      <c:valAx>
        <c:axId val="13449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48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104.29</c:v>
                </c:pt>
                <c:pt idx="1">
                  <c:v>103.64</c:v>
                </c:pt>
                <c:pt idx="2">
                  <c:v>100.8</c:v>
                </c:pt>
                <c:pt idx="3">
                  <c:v>102.29</c:v>
                </c:pt>
                <c:pt idx="4">
                  <c:v>105.72</c:v>
                </c:pt>
              </c:numCache>
            </c:numRef>
          </c:val>
        </c:ser>
        <c:dLbls>
          <c:showLegendKey val="0"/>
          <c:showVal val="0"/>
          <c:showCatName val="0"/>
          <c:showSerName val="0"/>
          <c:showPercent val="0"/>
          <c:showBubbleSize val="0"/>
        </c:dLbls>
        <c:gapWidth val="150"/>
        <c:axId val="123389824"/>
        <c:axId val="12339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123389824"/>
        <c:axId val="123396096"/>
      </c:lineChart>
      <c:dateAx>
        <c:axId val="123389824"/>
        <c:scaling>
          <c:orientation val="minMax"/>
        </c:scaling>
        <c:delete val="1"/>
        <c:axPos val="b"/>
        <c:numFmt formatCode="ge" sourceLinked="1"/>
        <c:majorTickMark val="none"/>
        <c:minorTickMark val="none"/>
        <c:tickLblPos val="none"/>
        <c:crossAx val="123396096"/>
        <c:crosses val="autoZero"/>
        <c:auto val="1"/>
        <c:lblOffset val="100"/>
        <c:baseTimeUnit val="years"/>
      </c:dateAx>
      <c:valAx>
        <c:axId val="123396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338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42.59</c:v>
                </c:pt>
                <c:pt idx="1">
                  <c:v>43.96</c:v>
                </c:pt>
                <c:pt idx="2">
                  <c:v>45.4</c:v>
                </c:pt>
                <c:pt idx="3">
                  <c:v>46.95</c:v>
                </c:pt>
                <c:pt idx="4">
                  <c:v>54.36</c:v>
                </c:pt>
              </c:numCache>
            </c:numRef>
          </c:val>
        </c:ser>
        <c:dLbls>
          <c:showLegendKey val="0"/>
          <c:showVal val="0"/>
          <c:showCatName val="0"/>
          <c:showSerName val="0"/>
          <c:showPercent val="0"/>
          <c:showBubbleSize val="0"/>
        </c:dLbls>
        <c:gapWidth val="150"/>
        <c:axId val="129193472"/>
        <c:axId val="12919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129193472"/>
        <c:axId val="129195392"/>
      </c:lineChart>
      <c:dateAx>
        <c:axId val="129193472"/>
        <c:scaling>
          <c:orientation val="minMax"/>
        </c:scaling>
        <c:delete val="1"/>
        <c:axPos val="b"/>
        <c:numFmt formatCode="ge" sourceLinked="1"/>
        <c:majorTickMark val="none"/>
        <c:minorTickMark val="none"/>
        <c:tickLblPos val="none"/>
        <c:crossAx val="129195392"/>
        <c:crosses val="autoZero"/>
        <c:auto val="1"/>
        <c:lblOffset val="100"/>
        <c:baseTimeUnit val="years"/>
      </c:dateAx>
      <c:valAx>
        <c:axId val="12919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19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formatCode="#,##0.00;&quot;△&quot;#,##0.00">
                  <c:v>0</c:v>
                </c:pt>
                <c:pt idx="1">
                  <c:v>23.27</c:v>
                </c:pt>
                <c:pt idx="2">
                  <c:v>23.05</c:v>
                </c:pt>
                <c:pt idx="3">
                  <c:v>24.28</c:v>
                </c:pt>
                <c:pt idx="4">
                  <c:v>25.63</c:v>
                </c:pt>
              </c:numCache>
            </c:numRef>
          </c:val>
        </c:ser>
        <c:dLbls>
          <c:showLegendKey val="0"/>
          <c:showVal val="0"/>
          <c:showCatName val="0"/>
          <c:showSerName val="0"/>
          <c:showPercent val="0"/>
          <c:showBubbleSize val="0"/>
        </c:dLbls>
        <c:gapWidth val="150"/>
        <c:axId val="129234048"/>
        <c:axId val="12923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129234048"/>
        <c:axId val="129235968"/>
      </c:lineChart>
      <c:dateAx>
        <c:axId val="129234048"/>
        <c:scaling>
          <c:orientation val="minMax"/>
        </c:scaling>
        <c:delete val="1"/>
        <c:axPos val="b"/>
        <c:numFmt formatCode="ge" sourceLinked="1"/>
        <c:majorTickMark val="none"/>
        <c:minorTickMark val="none"/>
        <c:tickLblPos val="none"/>
        <c:crossAx val="129235968"/>
        <c:crosses val="autoZero"/>
        <c:auto val="1"/>
        <c:lblOffset val="100"/>
        <c:baseTimeUnit val="years"/>
      </c:dateAx>
      <c:valAx>
        <c:axId val="12923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23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4182016"/>
        <c:axId val="13418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134182016"/>
        <c:axId val="134183936"/>
      </c:lineChart>
      <c:dateAx>
        <c:axId val="134182016"/>
        <c:scaling>
          <c:orientation val="minMax"/>
        </c:scaling>
        <c:delete val="1"/>
        <c:axPos val="b"/>
        <c:numFmt formatCode="ge" sourceLinked="1"/>
        <c:majorTickMark val="none"/>
        <c:minorTickMark val="none"/>
        <c:tickLblPos val="none"/>
        <c:crossAx val="134183936"/>
        <c:crosses val="autoZero"/>
        <c:auto val="1"/>
        <c:lblOffset val="100"/>
        <c:baseTimeUnit val="years"/>
      </c:dateAx>
      <c:valAx>
        <c:axId val="134183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418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852.94</c:v>
                </c:pt>
                <c:pt idx="1">
                  <c:v>985.88</c:v>
                </c:pt>
                <c:pt idx="2">
                  <c:v>915.69</c:v>
                </c:pt>
                <c:pt idx="3">
                  <c:v>931.42</c:v>
                </c:pt>
                <c:pt idx="4">
                  <c:v>442.16</c:v>
                </c:pt>
              </c:numCache>
            </c:numRef>
          </c:val>
        </c:ser>
        <c:dLbls>
          <c:showLegendKey val="0"/>
          <c:showVal val="0"/>
          <c:showCatName val="0"/>
          <c:showSerName val="0"/>
          <c:showPercent val="0"/>
          <c:showBubbleSize val="0"/>
        </c:dLbls>
        <c:gapWidth val="150"/>
        <c:axId val="136660096"/>
        <c:axId val="13666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136660096"/>
        <c:axId val="136662016"/>
      </c:lineChart>
      <c:dateAx>
        <c:axId val="136660096"/>
        <c:scaling>
          <c:orientation val="minMax"/>
        </c:scaling>
        <c:delete val="1"/>
        <c:axPos val="b"/>
        <c:numFmt formatCode="ge" sourceLinked="1"/>
        <c:majorTickMark val="none"/>
        <c:minorTickMark val="none"/>
        <c:tickLblPos val="none"/>
        <c:crossAx val="136662016"/>
        <c:crosses val="autoZero"/>
        <c:auto val="1"/>
        <c:lblOffset val="100"/>
        <c:baseTimeUnit val="years"/>
      </c:dateAx>
      <c:valAx>
        <c:axId val="136662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666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162.04</c:v>
                </c:pt>
                <c:pt idx="1">
                  <c:v>162.54</c:v>
                </c:pt>
                <c:pt idx="2">
                  <c:v>153.02000000000001</c:v>
                </c:pt>
                <c:pt idx="3">
                  <c:v>144.06</c:v>
                </c:pt>
                <c:pt idx="4">
                  <c:v>132.94999999999999</c:v>
                </c:pt>
              </c:numCache>
            </c:numRef>
          </c:val>
        </c:ser>
        <c:dLbls>
          <c:showLegendKey val="0"/>
          <c:showVal val="0"/>
          <c:showCatName val="0"/>
          <c:showSerName val="0"/>
          <c:showPercent val="0"/>
          <c:showBubbleSize val="0"/>
        </c:dLbls>
        <c:gapWidth val="150"/>
        <c:axId val="136700672"/>
        <c:axId val="13670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136700672"/>
        <c:axId val="136702592"/>
      </c:lineChart>
      <c:dateAx>
        <c:axId val="136700672"/>
        <c:scaling>
          <c:orientation val="minMax"/>
        </c:scaling>
        <c:delete val="1"/>
        <c:axPos val="b"/>
        <c:numFmt formatCode="ge" sourceLinked="1"/>
        <c:majorTickMark val="none"/>
        <c:minorTickMark val="none"/>
        <c:tickLblPos val="none"/>
        <c:crossAx val="136702592"/>
        <c:crosses val="autoZero"/>
        <c:auto val="1"/>
        <c:lblOffset val="100"/>
        <c:baseTimeUnit val="years"/>
      </c:dateAx>
      <c:valAx>
        <c:axId val="136702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670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95.75</c:v>
                </c:pt>
                <c:pt idx="1">
                  <c:v>96.75</c:v>
                </c:pt>
                <c:pt idx="2">
                  <c:v>94.17</c:v>
                </c:pt>
                <c:pt idx="3">
                  <c:v>94.14</c:v>
                </c:pt>
                <c:pt idx="4">
                  <c:v>98.86</c:v>
                </c:pt>
              </c:numCache>
            </c:numRef>
          </c:val>
        </c:ser>
        <c:dLbls>
          <c:showLegendKey val="0"/>
          <c:showVal val="0"/>
          <c:showCatName val="0"/>
          <c:showSerName val="0"/>
          <c:showPercent val="0"/>
          <c:showBubbleSize val="0"/>
        </c:dLbls>
        <c:gapWidth val="150"/>
        <c:axId val="134304128"/>
        <c:axId val="13430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134304128"/>
        <c:axId val="134306048"/>
      </c:lineChart>
      <c:dateAx>
        <c:axId val="134304128"/>
        <c:scaling>
          <c:orientation val="minMax"/>
        </c:scaling>
        <c:delete val="1"/>
        <c:axPos val="b"/>
        <c:numFmt formatCode="ge" sourceLinked="1"/>
        <c:majorTickMark val="none"/>
        <c:minorTickMark val="none"/>
        <c:tickLblPos val="none"/>
        <c:crossAx val="134306048"/>
        <c:crosses val="autoZero"/>
        <c:auto val="1"/>
        <c:lblOffset val="100"/>
        <c:baseTimeUnit val="years"/>
      </c:dateAx>
      <c:valAx>
        <c:axId val="13430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30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168.12</c:v>
                </c:pt>
                <c:pt idx="1">
                  <c:v>165.11</c:v>
                </c:pt>
                <c:pt idx="2">
                  <c:v>170.23</c:v>
                </c:pt>
                <c:pt idx="3">
                  <c:v>170.21</c:v>
                </c:pt>
                <c:pt idx="4">
                  <c:v>161.47</c:v>
                </c:pt>
              </c:numCache>
            </c:numRef>
          </c:val>
        </c:ser>
        <c:dLbls>
          <c:showLegendKey val="0"/>
          <c:showVal val="0"/>
          <c:showCatName val="0"/>
          <c:showSerName val="0"/>
          <c:showPercent val="0"/>
          <c:showBubbleSize val="0"/>
        </c:dLbls>
        <c:gapWidth val="150"/>
        <c:axId val="134335872"/>
        <c:axId val="13434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134335872"/>
        <c:axId val="134342144"/>
      </c:lineChart>
      <c:dateAx>
        <c:axId val="134335872"/>
        <c:scaling>
          <c:orientation val="minMax"/>
        </c:scaling>
        <c:delete val="1"/>
        <c:axPos val="b"/>
        <c:numFmt formatCode="ge" sourceLinked="1"/>
        <c:majorTickMark val="none"/>
        <c:minorTickMark val="none"/>
        <c:tickLblPos val="none"/>
        <c:crossAx val="134342144"/>
        <c:crosses val="autoZero"/>
        <c:auto val="1"/>
        <c:lblOffset val="100"/>
        <c:baseTimeUnit val="years"/>
      </c:dateAx>
      <c:valAx>
        <c:axId val="13434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33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61" zoomScaleNormal="100" workbookViewId="0">
      <selection activeCell="BW95" sqref="BW9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埼玉県　蓮田市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x14ac:dyDescent="0.15">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62773</v>
      </c>
      <c r="AJ8" s="56"/>
      <c r="AK8" s="56"/>
      <c r="AL8" s="56"/>
      <c r="AM8" s="56"/>
      <c r="AN8" s="56"/>
      <c r="AO8" s="56"/>
      <c r="AP8" s="57"/>
      <c r="AQ8" s="47">
        <f>データ!R6</f>
        <v>27.28</v>
      </c>
      <c r="AR8" s="47"/>
      <c r="AS8" s="47"/>
      <c r="AT8" s="47"/>
      <c r="AU8" s="47"/>
      <c r="AV8" s="47"/>
      <c r="AW8" s="47"/>
      <c r="AX8" s="47"/>
      <c r="AY8" s="47">
        <f>データ!S6</f>
        <v>2301.06</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x14ac:dyDescent="0.15">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x14ac:dyDescent="0.15">
      <c r="A10" s="2"/>
      <c r="B10" s="47" t="str">
        <f>データ!M6</f>
        <v>-</v>
      </c>
      <c r="C10" s="47"/>
      <c r="D10" s="47"/>
      <c r="E10" s="47"/>
      <c r="F10" s="47"/>
      <c r="G10" s="47"/>
      <c r="H10" s="47"/>
      <c r="I10" s="47"/>
      <c r="J10" s="47">
        <f>データ!N6</f>
        <v>79.069999999999993</v>
      </c>
      <c r="K10" s="47"/>
      <c r="L10" s="47"/>
      <c r="M10" s="47"/>
      <c r="N10" s="47"/>
      <c r="O10" s="47"/>
      <c r="P10" s="47"/>
      <c r="Q10" s="47"/>
      <c r="R10" s="47">
        <f>データ!O6</f>
        <v>99.54</v>
      </c>
      <c r="S10" s="47"/>
      <c r="T10" s="47"/>
      <c r="U10" s="47"/>
      <c r="V10" s="47"/>
      <c r="W10" s="47"/>
      <c r="X10" s="47"/>
      <c r="Y10" s="47"/>
      <c r="Z10" s="78">
        <f>データ!P6</f>
        <v>2650</v>
      </c>
      <c r="AA10" s="78"/>
      <c r="AB10" s="78"/>
      <c r="AC10" s="78"/>
      <c r="AD10" s="78"/>
      <c r="AE10" s="78"/>
      <c r="AF10" s="78"/>
      <c r="AG10" s="78"/>
      <c r="AH10" s="2"/>
      <c r="AI10" s="78">
        <f>データ!T6</f>
        <v>62458</v>
      </c>
      <c r="AJ10" s="78"/>
      <c r="AK10" s="78"/>
      <c r="AL10" s="78"/>
      <c r="AM10" s="78"/>
      <c r="AN10" s="78"/>
      <c r="AO10" s="78"/>
      <c r="AP10" s="78"/>
      <c r="AQ10" s="47">
        <f>データ!U6</f>
        <v>27.28</v>
      </c>
      <c r="AR10" s="47"/>
      <c r="AS10" s="47"/>
      <c r="AT10" s="47"/>
      <c r="AU10" s="47"/>
      <c r="AV10" s="47"/>
      <c r="AW10" s="47"/>
      <c r="AX10" s="47"/>
      <c r="AY10" s="47">
        <f>データ!V6</f>
        <v>2289.52</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x14ac:dyDescent="0.15">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x14ac:dyDescent="0.15">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x14ac:dyDescent="0.15">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x14ac:dyDescent="0.15">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x14ac:dyDescent="0.15">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7"/>
      <c r="BM82" s="88"/>
      <c r="BN82" s="88"/>
      <c r="BO82" s="88"/>
      <c r="BP82" s="88"/>
      <c r="BQ82" s="88"/>
      <c r="BR82" s="88"/>
      <c r="BS82" s="88"/>
      <c r="BT82" s="88"/>
      <c r="BU82" s="88"/>
      <c r="BV82" s="88"/>
      <c r="BW82" s="88"/>
      <c r="BX82" s="88"/>
      <c r="BY82" s="88"/>
      <c r="BZ82" s="89"/>
    </row>
    <row r="83" spans="1:78" x14ac:dyDescent="0.15">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0" t="s">
        <v>49</v>
      </c>
      <c r="I3" s="81"/>
      <c r="J3" s="81"/>
      <c r="K3" s="81"/>
      <c r="L3" s="81"/>
      <c r="M3" s="81"/>
      <c r="N3" s="81"/>
      <c r="O3" s="81"/>
      <c r="P3" s="81"/>
      <c r="Q3" s="81"/>
      <c r="R3" s="81"/>
      <c r="S3" s="81"/>
      <c r="T3" s="81"/>
      <c r="U3" s="81"/>
      <c r="V3" s="82"/>
      <c r="W3" s="86" t="s">
        <v>50</v>
      </c>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t="s">
        <v>51</v>
      </c>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row>
    <row r="4" spans="1:143" x14ac:dyDescent="0.15">
      <c r="A4" s="26" t="s">
        <v>52</v>
      </c>
      <c r="B4" s="28"/>
      <c r="C4" s="28"/>
      <c r="D4" s="28"/>
      <c r="E4" s="28"/>
      <c r="F4" s="28"/>
      <c r="G4" s="28"/>
      <c r="H4" s="83"/>
      <c r="I4" s="84"/>
      <c r="J4" s="84"/>
      <c r="K4" s="84"/>
      <c r="L4" s="84"/>
      <c r="M4" s="84"/>
      <c r="N4" s="84"/>
      <c r="O4" s="84"/>
      <c r="P4" s="84"/>
      <c r="Q4" s="84"/>
      <c r="R4" s="84"/>
      <c r="S4" s="84"/>
      <c r="T4" s="84"/>
      <c r="U4" s="84"/>
      <c r="V4" s="85"/>
      <c r="W4" s="79" t="s">
        <v>53</v>
      </c>
      <c r="X4" s="79"/>
      <c r="Y4" s="79"/>
      <c r="Z4" s="79"/>
      <c r="AA4" s="79"/>
      <c r="AB4" s="79"/>
      <c r="AC4" s="79"/>
      <c r="AD4" s="79"/>
      <c r="AE4" s="79"/>
      <c r="AF4" s="79"/>
      <c r="AG4" s="79"/>
      <c r="AH4" s="79" t="s">
        <v>54</v>
      </c>
      <c r="AI4" s="79"/>
      <c r="AJ4" s="79"/>
      <c r="AK4" s="79"/>
      <c r="AL4" s="79"/>
      <c r="AM4" s="79"/>
      <c r="AN4" s="79"/>
      <c r="AO4" s="79"/>
      <c r="AP4" s="79"/>
      <c r="AQ4" s="79"/>
      <c r="AR4" s="79"/>
      <c r="AS4" s="79" t="s">
        <v>55</v>
      </c>
      <c r="AT4" s="79"/>
      <c r="AU4" s="79"/>
      <c r="AV4" s="79"/>
      <c r="AW4" s="79"/>
      <c r="AX4" s="79"/>
      <c r="AY4" s="79"/>
      <c r="AZ4" s="79"/>
      <c r="BA4" s="79"/>
      <c r="BB4" s="79"/>
      <c r="BC4" s="79"/>
      <c r="BD4" s="79" t="s">
        <v>56</v>
      </c>
      <c r="BE4" s="79"/>
      <c r="BF4" s="79"/>
      <c r="BG4" s="79"/>
      <c r="BH4" s="79"/>
      <c r="BI4" s="79"/>
      <c r="BJ4" s="79"/>
      <c r="BK4" s="79"/>
      <c r="BL4" s="79"/>
      <c r="BM4" s="79"/>
      <c r="BN4" s="79"/>
      <c r="BO4" s="79" t="s">
        <v>57</v>
      </c>
      <c r="BP4" s="79"/>
      <c r="BQ4" s="79"/>
      <c r="BR4" s="79"/>
      <c r="BS4" s="79"/>
      <c r="BT4" s="79"/>
      <c r="BU4" s="79"/>
      <c r="BV4" s="79"/>
      <c r="BW4" s="79"/>
      <c r="BX4" s="79"/>
      <c r="BY4" s="79"/>
      <c r="BZ4" s="79" t="s">
        <v>58</v>
      </c>
      <c r="CA4" s="79"/>
      <c r="CB4" s="79"/>
      <c r="CC4" s="79"/>
      <c r="CD4" s="79"/>
      <c r="CE4" s="79"/>
      <c r="CF4" s="79"/>
      <c r="CG4" s="79"/>
      <c r="CH4" s="79"/>
      <c r="CI4" s="79"/>
      <c r="CJ4" s="79"/>
      <c r="CK4" s="79" t="s">
        <v>59</v>
      </c>
      <c r="CL4" s="79"/>
      <c r="CM4" s="79"/>
      <c r="CN4" s="79"/>
      <c r="CO4" s="79"/>
      <c r="CP4" s="79"/>
      <c r="CQ4" s="79"/>
      <c r="CR4" s="79"/>
      <c r="CS4" s="79"/>
      <c r="CT4" s="79"/>
      <c r="CU4" s="79"/>
      <c r="CV4" s="79" t="s">
        <v>60</v>
      </c>
      <c r="CW4" s="79"/>
      <c r="CX4" s="79"/>
      <c r="CY4" s="79"/>
      <c r="CZ4" s="79"/>
      <c r="DA4" s="79"/>
      <c r="DB4" s="79"/>
      <c r="DC4" s="79"/>
      <c r="DD4" s="79"/>
      <c r="DE4" s="79"/>
      <c r="DF4" s="79"/>
      <c r="DG4" s="79" t="s">
        <v>61</v>
      </c>
      <c r="DH4" s="79"/>
      <c r="DI4" s="79"/>
      <c r="DJ4" s="79"/>
      <c r="DK4" s="79"/>
      <c r="DL4" s="79"/>
      <c r="DM4" s="79"/>
      <c r="DN4" s="79"/>
      <c r="DO4" s="79"/>
      <c r="DP4" s="79"/>
      <c r="DQ4" s="79"/>
      <c r="DR4" s="79" t="s">
        <v>62</v>
      </c>
      <c r="DS4" s="79"/>
      <c r="DT4" s="79"/>
      <c r="DU4" s="79"/>
      <c r="DV4" s="79"/>
      <c r="DW4" s="79"/>
      <c r="DX4" s="79"/>
      <c r="DY4" s="79"/>
      <c r="DZ4" s="79"/>
      <c r="EA4" s="79"/>
      <c r="EB4" s="79"/>
      <c r="EC4" s="79" t="s">
        <v>63</v>
      </c>
      <c r="ED4" s="79"/>
      <c r="EE4" s="79"/>
      <c r="EF4" s="79"/>
      <c r="EG4" s="79"/>
      <c r="EH4" s="79"/>
      <c r="EI4" s="79"/>
      <c r="EJ4" s="79"/>
      <c r="EK4" s="79"/>
      <c r="EL4" s="79"/>
      <c r="EM4" s="79"/>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2014</v>
      </c>
      <c r="C6" s="31">
        <f t="shared" ref="C6:V6" si="3">C7</f>
        <v>112381</v>
      </c>
      <c r="D6" s="31">
        <f t="shared" si="3"/>
        <v>46</v>
      </c>
      <c r="E6" s="31">
        <f t="shared" si="3"/>
        <v>1</v>
      </c>
      <c r="F6" s="31">
        <f t="shared" si="3"/>
        <v>0</v>
      </c>
      <c r="G6" s="31">
        <f t="shared" si="3"/>
        <v>1</v>
      </c>
      <c r="H6" s="31" t="str">
        <f t="shared" si="3"/>
        <v>埼玉県　蓮田市</v>
      </c>
      <c r="I6" s="31" t="str">
        <f t="shared" si="3"/>
        <v>法適用</v>
      </c>
      <c r="J6" s="31" t="str">
        <f t="shared" si="3"/>
        <v>水道事業</v>
      </c>
      <c r="K6" s="31" t="str">
        <f t="shared" si="3"/>
        <v>末端給水事業</v>
      </c>
      <c r="L6" s="31" t="str">
        <f t="shared" si="3"/>
        <v>A4</v>
      </c>
      <c r="M6" s="32" t="str">
        <f t="shared" si="3"/>
        <v>-</v>
      </c>
      <c r="N6" s="32">
        <f t="shared" si="3"/>
        <v>79.069999999999993</v>
      </c>
      <c r="O6" s="32">
        <f t="shared" si="3"/>
        <v>99.54</v>
      </c>
      <c r="P6" s="32">
        <f t="shared" si="3"/>
        <v>2650</v>
      </c>
      <c r="Q6" s="32">
        <f t="shared" si="3"/>
        <v>62773</v>
      </c>
      <c r="R6" s="32">
        <f t="shared" si="3"/>
        <v>27.28</v>
      </c>
      <c r="S6" s="32">
        <f t="shared" si="3"/>
        <v>2301.06</v>
      </c>
      <c r="T6" s="32">
        <f t="shared" si="3"/>
        <v>62458</v>
      </c>
      <c r="U6" s="32">
        <f t="shared" si="3"/>
        <v>27.28</v>
      </c>
      <c r="V6" s="32">
        <f t="shared" si="3"/>
        <v>2289.52</v>
      </c>
      <c r="W6" s="33">
        <f>IF(W7="",NA(),W7)</f>
        <v>104.29</v>
      </c>
      <c r="X6" s="33">
        <f t="shared" ref="X6:AF6" si="4">IF(X7="",NA(),X7)</f>
        <v>103.64</v>
      </c>
      <c r="Y6" s="33">
        <f t="shared" si="4"/>
        <v>100.8</v>
      </c>
      <c r="Z6" s="33">
        <f t="shared" si="4"/>
        <v>102.29</v>
      </c>
      <c r="AA6" s="33">
        <f t="shared" si="4"/>
        <v>105.72</v>
      </c>
      <c r="AB6" s="33">
        <f t="shared" si="4"/>
        <v>108.89</v>
      </c>
      <c r="AC6" s="33">
        <f t="shared" si="4"/>
        <v>107.68</v>
      </c>
      <c r="AD6" s="33">
        <f t="shared" si="4"/>
        <v>108.24</v>
      </c>
      <c r="AE6" s="33">
        <f t="shared" si="4"/>
        <v>107.8</v>
      </c>
      <c r="AF6" s="33">
        <f t="shared" si="4"/>
        <v>111.96</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852.94</v>
      </c>
      <c r="AT6" s="33">
        <f t="shared" ref="AT6:BB6" si="6">IF(AT7="",NA(),AT7)</f>
        <v>985.88</v>
      </c>
      <c r="AU6" s="33">
        <f t="shared" si="6"/>
        <v>915.69</v>
      </c>
      <c r="AV6" s="33">
        <f t="shared" si="6"/>
        <v>931.42</v>
      </c>
      <c r="AW6" s="33">
        <f t="shared" si="6"/>
        <v>442.16</v>
      </c>
      <c r="AX6" s="33">
        <f t="shared" si="6"/>
        <v>699.11</v>
      </c>
      <c r="AY6" s="33">
        <f t="shared" si="6"/>
        <v>695.41</v>
      </c>
      <c r="AZ6" s="33">
        <f t="shared" si="6"/>
        <v>701</v>
      </c>
      <c r="BA6" s="33">
        <f t="shared" si="6"/>
        <v>739.59</v>
      </c>
      <c r="BB6" s="33">
        <f t="shared" si="6"/>
        <v>335.95</v>
      </c>
      <c r="BC6" s="32" t="str">
        <f>IF(BC7="","",IF(BC7="-","【-】","【"&amp;SUBSTITUTE(TEXT(BC7,"#,##0.00"),"-","△")&amp;"】"))</f>
        <v>【264.16】</v>
      </c>
      <c r="BD6" s="33">
        <f>IF(BD7="",NA(),BD7)</f>
        <v>162.04</v>
      </c>
      <c r="BE6" s="33">
        <f t="shared" ref="BE6:BM6" si="7">IF(BE7="",NA(),BE7)</f>
        <v>162.54</v>
      </c>
      <c r="BF6" s="33">
        <f t="shared" si="7"/>
        <v>153.02000000000001</v>
      </c>
      <c r="BG6" s="33">
        <f t="shared" si="7"/>
        <v>144.06</v>
      </c>
      <c r="BH6" s="33">
        <f t="shared" si="7"/>
        <v>132.94999999999999</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95.75</v>
      </c>
      <c r="BP6" s="33">
        <f t="shared" ref="BP6:BX6" si="8">IF(BP7="",NA(),BP7)</f>
        <v>96.75</v>
      </c>
      <c r="BQ6" s="33">
        <f t="shared" si="8"/>
        <v>94.17</v>
      </c>
      <c r="BR6" s="33">
        <f t="shared" si="8"/>
        <v>94.14</v>
      </c>
      <c r="BS6" s="33">
        <f t="shared" si="8"/>
        <v>98.86</v>
      </c>
      <c r="BT6" s="33">
        <f t="shared" si="8"/>
        <v>101.27</v>
      </c>
      <c r="BU6" s="33">
        <f t="shared" si="8"/>
        <v>99.61</v>
      </c>
      <c r="BV6" s="33">
        <f t="shared" si="8"/>
        <v>100.27</v>
      </c>
      <c r="BW6" s="33">
        <f t="shared" si="8"/>
        <v>99.46</v>
      </c>
      <c r="BX6" s="33">
        <f t="shared" si="8"/>
        <v>105.21</v>
      </c>
      <c r="BY6" s="32" t="str">
        <f>IF(BY7="","",IF(BY7="-","【-】","【"&amp;SUBSTITUTE(TEXT(BY7,"#,##0.00"),"-","△")&amp;"】"))</f>
        <v>【104.60】</v>
      </c>
      <c r="BZ6" s="33">
        <f>IF(BZ7="",NA(),BZ7)</f>
        <v>168.12</v>
      </c>
      <c r="CA6" s="33">
        <f t="shared" ref="CA6:CI6" si="9">IF(CA7="",NA(),CA7)</f>
        <v>165.11</v>
      </c>
      <c r="CB6" s="33">
        <f t="shared" si="9"/>
        <v>170.23</v>
      </c>
      <c r="CC6" s="33">
        <f t="shared" si="9"/>
        <v>170.21</v>
      </c>
      <c r="CD6" s="33">
        <f t="shared" si="9"/>
        <v>161.47</v>
      </c>
      <c r="CE6" s="33">
        <f t="shared" si="9"/>
        <v>167.74</v>
      </c>
      <c r="CF6" s="33">
        <f t="shared" si="9"/>
        <v>169.59</v>
      </c>
      <c r="CG6" s="33">
        <f t="shared" si="9"/>
        <v>169.62</v>
      </c>
      <c r="CH6" s="33">
        <f t="shared" si="9"/>
        <v>171.78</v>
      </c>
      <c r="CI6" s="33">
        <f t="shared" si="9"/>
        <v>162.59</v>
      </c>
      <c r="CJ6" s="32" t="str">
        <f>IF(CJ7="","",IF(CJ7="-","【-】","【"&amp;SUBSTITUTE(TEXT(CJ7,"#,##0.00"),"-","△")&amp;"】"))</f>
        <v>【164.21】</v>
      </c>
      <c r="CK6" s="33">
        <f>IF(CK7="",NA(),CK7)</f>
        <v>56.35</v>
      </c>
      <c r="CL6" s="33">
        <f t="shared" ref="CL6:CT6" si="10">IF(CL7="",NA(),CL7)</f>
        <v>56.49</v>
      </c>
      <c r="CM6" s="33">
        <f t="shared" si="10"/>
        <v>57.97</v>
      </c>
      <c r="CN6" s="33">
        <f t="shared" si="10"/>
        <v>56.68</v>
      </c>
      <c r="CO6" s="33">
        <f t="shared" si="10"/>
        <v>55.64</v>
      </c>
      <c r="CP6" s="33">
        <f t="shared" si="10"/>
        <v>60.83</v>
      </c>
      <c r="CQ6" s="33">
        <f t="shared" si="10"/>
        <v>60.04</v>
      </c>
      <c r="CR6" s="33">
        <f t="shared" si="10"/>
        <v>59.88</v>
      </c>
      <c r="CS6" s="33">
        <f t="shared" si="10"/>
        <v>59.68</v>
      </c>
      <c r="CT6" s="33">
        <f t="shared" si="10"/>
        <v>59.17</v>
      </c>
      <c r="CU6" s="32" t="str">
        <f>IF(CU7="","",IF(CU7="-","【-】","【"&amp;SUBSTITUTE(TEXT(CU7,"#,##0.00"),"-","△")&amp;"】"))</f>
        <v>【59.80】</v>
      </c>
      <c r="CV6" s="33">
        <f>IF(CV7="",NA(),CV7)</f>
        <v>94.16</v>
      </c>
      <c r="CW6" s="33">
        <f t="shared" ref="CW6:DE6" si="11">IF(CW7="",NA(),CW7)</f>
        <v>91.71</v>
      </c>
      <c r="CX6" s="33">
        <f t="shared" si="11"/>
        <v>89.18</v>
      </c>
      <c r="CY6" s="33">
        <f t="shared" si="11"/>
        <v>90.88</v>
      </c>
      <c r="CZ6" s="33">
        <f t="shared" si="11"/>
        <v>91.28</v>
      </c>
      <c r="DA6" s="33">
        <f t="shared" si="11"/>
        <v>87.92</v>
      </c>
      <c r="DB6" s="33">
        <f t="shared" si="11"/>
        <v>87.33</v>
      </c>
      <c r="DC6" s="33">
        <f t="shared" si="11"/>
        <v>87.65</v>
      </c>
      <c r="DD6" s="33">
        <f t="shared" si="11"/>
        <v>87.63</v>
      </c>
      <c r="DE6" s="33">
        <f t="shared" si="11"/>
        <v>87.6</v>
      </c>
      <c r="DF6" s="32" t="str">
        <f>IF(DF7="","",IF(DF7="-","【-】","【"&amp;SUBSTITUTE(TEXT(DF7,"#,##0.00"),"-","△")&amp;"】"))</f>
        <v>【89.78】</v>
      </c>
      <c r="DG6" s="33">
        <f>IF(DG7="",NA(),DG7)</f>
        <v>42.59</v>
      </c>
      <c r="DH6" s="33">
        <f t="shared" ref="DH6:DP6" si="12">IF(DH7="",NA(),DH7)</f>
        <v>43.96</v>
      </c>
      <c r="DI6" s="33">
        <f t="shared" si="12"/>
        <v>45.4</v>
      </c>
      <c r="DJ6" s="33">
        <f t="shared" si="12"/>
        <v>46.95</v>
      </c>
      <c r="DK6" s="33">
        <f t="shared" si="12"/>
        <v>54.36</v>
      </c>
      <c r="DL6" s="33">
        <f t="shared" si="12"/>
        <v>36.700000000000003</v>
      </c>
      <c r="DM6" s="33">
        <f t="shared" si="12"/>
        <v>37.71</v>
      </c>
      <c r="DN6" s="33">
        <f t="shared" si="12"/>
        <v>38.69</v>
      </c>
      <c r="DO6" s="33">
        <f t="shared" si="12"/>
        <v>39.65</v>
      </c>
      <c r="DP6" s="33">
        <f t="shared" si="12"/>
        <v>45.25</v>
      </c>
      <c r="DQ6" s="32" t="str">
        <f>IF(DQ7="","",IF(DQ7="-","【-】","【"&amp;SUBSTITUTE(TEXT(DQ7,"#,##0.00"),"-","△")&amp;"】"))</f>
        <v>【46.31】</v>
      </c>
      <c r="DR6" s="32">
        <f>IF(DR7="",NA(),DR7)</f>
        <v>0</v>
      </c>
      <c r="DS6" s="33">
        <f t="shared" ref="DS6:EA6" si="13">IF(DS7="",NA(),DS7)</f>
        <v>23.27</v>
      </c>
      <c r="DT6" s="33">
        <f t="shared" si="13"/>
        <v>23.05</v>
      </c>
      <c r="DU6" s="33">
        <f t="shared" si="13"/>
        <v>24.28</v>
      </c>
      <c r="DV6" s="33">
        <f t="shared" si="13"/>
        <v>25.63</v>
      </c>
      <c r="DW6" s="33">
        <f t="shared" si="13"/>
        <v>6.92</v>
      </c>
      <c r="DX6" s="33">
        <f t="shared" si="13"/>
        <v>7.67</v>
      </c>
      <c r="DY6" s="33">
        <f t="shared" si="13"/>
        <v>8.4</v>
      </c>
      <c r="DZ6" s="33">
        <f t="shared" si="13"/>
        <v>9.7100000000000009</v>
      </c>
      <c r="EA6" s="33">
        <f t="shared" si="13"/>
        <v>10.71</v>
      </c>
      <c r="EB6" s="32" t="str">
        <f>IF(EB7="","",IF(EB7="-","【-】","【"&amp;SUBSTITUTE(TEXT(EB7,"#,##0.00"),"-","△")&amp;"】"))</f>
        <v>【12.42】</v>
      </c>
      <c r="EC6" s="33">
        <f>IF(EC7="",NA(),EC7)</f>
        <v>0.04</v>
      </c>
      <c r="ED6" s="33">
        <f t="shared" ref="ED6:EL6" si="14">IF(ED7="",NA(),ED7)</f>
        <v>0.14000000000000001</v>
      </c>
      <c r="EE6" s="33">
        <f t="shared" si="14"/>
        <v>0.16</v>
      </c>
      <c r="EF6" s="32">
        <f t="shared" si="14"/>
        <v>0</v>
      </c>
      <c r="EG6" s="33">
        <f t="shared" si="14"/>
        <v>0.19</v>
      </c>
      <c r="EH6" s="33">
        <f t="shared" si="14"/>
        <v>0.82</v>
      </c>
      <c r="EI6" s="33">
        <f t="shared" si="14"/>
        <v>0.84</v>
      </c>
      <c r="EJ6" s="33">
        <f t="shared" si="14"/>
        <v>0.78</v>
      </c>
      <c r="EK6" s="33">
        <f t="shared" si="14"/>
        <v>0.83</v>
      </c>
      <c r="EL6" s="33">
        <f t="shared" si="14"/>
        <v>0.72</v>
      </c>
      <c r="EM6" s="32" t="str">
        <f>IF(EM7="","",IF(EM7="-","【-】","【"&amp;SUBSTITUTE(TEXT(EM7,"#,##0.00"),"-","△")&amp;"】"))</f>
        <v>【0.78】</v>
      </c>
    </row>
    <row r="7" spans="1:143" s="34" customFormat="1" x14ac:dyDescent="0.15">
      <c r="A7" s="26"/>
      <c r="B7" s="35">
        <v>2014</v>
      </c>
      <c r="C7" s="35">
        <v>112381</v>
      </c>
      <c r="D7" s="35">
        <v>46</v>
      </c>
      <c r="E7" s="35">
        <v>1</v>
      </c>
      <c r="F7" s="35">
        <v>0</v>
      </c>
      <c r="G7" s="35">
        <v>1</v>
      </c>
      <c r="H7" s="35" t="s">
        <v>93</v>
      </c>
      <c r="I7" s="35" t="s">
        <v>94</v>
      </c>
      <c r="J7" s="35" t="s">
        <v>95</v>
      </c>
      <c r="K7" s="35" t="s">
        <v>96</v>
      </c>
      <c r="L7" s="35" t="s">
        <v>97</v>
      </c>
      <c r="M7" s="36" t="s">
        <v>98</v>
      </c>
      <c r="N7" s="36">
        <v>79.069999999999993</v>
      </c>
      <c r="O7" s="36">
        <v>99.54</v>
      </c>
      <c r="P7" s="36">
        <v>2650</v>
      </c>
      <c r="Q7" s="36">
        <v>62773</v>
      </c>
      <c r="R7" s="36">
        <v>27.28</v>
      </c>
      <c r="S7" s="36">
        <v>2301.06</v>
      </c>
      <c r="T7" s="36">
        <v>62458</v>
      </c>
      <c r="U7" s="36">
        <v>27.28</v>
      </c>
      <c r="V7" s="36">
        <v>2289.52</v>
      </c>
      <c r="W7" s="36">
        <v>104.29</v>
      </c>
      <c r="X7" s="36">
        <v>103.64</v>
      </c>
      <c r="Y7" s="36">
        <v>100.8</v>
      </c>
      <c r="Z7" s="36">
        <v>102.29</v>
      </c>
      <c r="AA7" s="36">
        <v>105.72</v>
      </c>
      <c r="AB7" s="36">
        <v>108.89</v>
      </c>
      <c r="AC7" s="36">
        <v>107.68</v>
      </c>
      <c r="AD7" s="36">
        <v>108.24</v>
      </c>
      <c r="AE7" s="36">
        <v>107.8</v>
      </c>
      <c r="AF7" s="36">
        <v>111.96</v>
      </c>
      <c r="AG7" s="36">
        <v>113.03</v>
      </c>
      <c r="AH7" s="36">
        <v>0</v>
      </c>
      <c r="AI7" s="36">
        <v>0</v>
      </c>
      <c r="AJ7" s="36">
        <v>0</v>
      </c>
      <c r="AK7" s="36">
        <v>0</v>
      </c>
      <c r="AL7" s="36">
        <v>0</v>
      </c>
      <c r="AM7" s="36">
        <v>4.4400000000000004</v>
      </c>
      <c r="AN7" s="36">
        <v>4.67</v>
      </c>
      <c r="AO7" s="36">
        <v>4.46</v>
      </c>
      <c r="AP7" s="36">
        <v>4.3899999999999997</v>
      </c>
      <c r="AQ7" s="36">
        <v>0.41</v>
      </c>
      <c r="AR7" s="36">
        <v>0.81</v>
      </c>
      <c r="AS7" s="36">
        <v>852.94</v>
      </c>
      <c r="AT7" s="36">
        <v>985.88</v>
      </c>
      <c r="AU7" s="36">
        <v>915.69</v>
      </c>
      <c r="AV7" s="36">
        <v>931.42</v>
      </c>
      <c r="AW7" s="36">
        <v>442.16</v>
      </c>
      <c r="AX7" s="36">
        <v>699.11</v>
      </c>
      <c r="AY7" s="36">
        <v>695.41</v>
      </c>
      <c r="AZ7" s="36">
        <v>701</v>
      </c>
      <c r="BA7" s="36">
        <v>739.59</v>
      </c>
      <c r="BB7" s="36">
        <v>335.95</v>
      </c>
      <c r="BC7" s="36">
        <v>264.16000000000003</v>
      </c>
      <c r="BD7" s="36">
        <v>162.04</v>
      </c>
      <c r="BE7" s="36">
        <v>162.54</v>
      </c>
      <c r="BF7" s="36">
        <v>153.02000000000001</v>
      </c>
      <c r="BG7" s="36">
        <v>144.06</v>
      </c>
      <c r="BH7" s="36">
        <v>132.94999999999999</v>
      </c>
      <c r="BI7" s="36">
        <v>339.69</v>
      </c>
      <c r="BJ7" s="36">
        <v>343.45</v>
      </c>
      <c r="BK7" s="36">
        <v>330.99</v>
      </c>
      <c r="BL7" s="36">
        <v>324.08999999999997</v>
      </c>
      <c r="BM7" s="36">
        <v>319.82</v>
      </c>
      <c r="BN7" s="36">
        <v>283.72000000000003</v>
      </c>
      <c r="BO7" s="36">
        <v>95.75</v>
      </c>
      <c r="BP7" s="36">
        <v>96.75</v>
      </c>
      <c r="BQ7" s="36">
        <v>94.17</v>
      </c>
      <c r="BR7" s="36">
        <v>94.14</v>
      </c>
      <c r="BS7" s="36">
        <v>98.86</v>
      </c>
      <c r="BT7" s="36">
        <v>101.27</v>
      </c>
      <c r="BU7" s="36">
        <v>99.61</v>
      </c>
      <c r="BV7" s="36">
        <v>100.27</v>
      </c>
      <c r="BW7" s="36">
        <v>99.46</v>
      </c>
      <c r="BX7" s="36">
        <v>105.21</v>
      </c>
      <c r="BY7" s="36">
        <v>104.6</v>
      </c>
      <c r="BZ7" s="36">
        <v>168.12</v>
      </c>
      <c r="CA7" s="36">
        <v>165.11</v>
      </c>
      <c r="CB7" s="36">
        <v>170.23</v>
      </c>
      <c r="CC7" s="36">
        <v>170.21</v>
      </c>
      <c r="CD7" s="36">
        <v>161.47</v>
      </c>
      <c r="CE7" s="36">
        <v>167.74</v>
      </c>
      <c r="CF7" s="36">
        <v>169.59</v>
      </c>
      <c r="CG7" s="36">
        <v>169.62</v>
      </c>
      <c r="CH7" s="36">
        <v>171.78</v>
      </c>
      <c r="CI7" s="36">
        <v>162.59</v>
      </c>
      <c r="CJ7" s="36">
        <v>164.21</v>
      </c>
      <c r="CK7" s="36">
        <v>56.35</v>
      </c>
      <c r="CL7" s="36">
        <v>56.49</v>
      </c>
      <c r="CM7" s="36">
        <v>57.97</v>
      </c>
      <c r="CN7" s="36">
        <v>56.68</v>
      </c>
      <c r="CO7" s="36">
        <v>55.64</v>
      </c>
      <c r="CP7" s="36">
        <v>60.83</v>
      </c>
      <c r="CQ7" s="36">
        <v>60.04</v>
      </c>
      <c r="CR7" s="36">
        <v>59.88</v>
      </c>
      <c r="CS7" s="36">
        <v>59.68</v>
      </c>
      <c r="CT7" s="36">
        <v>59.17</v>
      </c>
      <c r="CU7" s="36">
        <v>59.8</v>
      </c>
      <c r="CV7" s="36">
        <v>94.16</v>
      </c>
      <c r="CW7" s="36">
        <v>91.71</v>
      </c>
      <c r="CX7" s="36">
        <v>89.18</v>
      </c>
      <c r="CY7" s="36">
        <v>90.88</v>
      </c>
      <c r="CZ7" s="36">
        <v>91.28</v>
      </c>
      <c r="DA7" s="36">
        <v>87.92</v>
      </c>
      <c r="DB7" s="36">
        <v>87.33</v>
      </c>
      <c r="DC7" s="36">
        <v>87.65</v>
      </c>
      <c r="DD7" s="36">
        <v>87.63</v>
      </c>
      <c r="DE7" s="36">
        <v>87.6</v>
      </c>
      <c r="DF7" s="36">
        <v>89.78</v>
      </c>
      <c r="DG7" s="36">
        <v>42.59</v>
      </c>
      <c r="DH7" s="36">
        <v>43.96</v>
      </c>
      <c r="DI7" s="36">
        <v>45.4</v>
      </c>
      <c r="DJ7" s="36">
        <v>46.95</v>
      </c>
      <c r="DK7" s="36">
        <v>54.36</v>
      </c>
      <c r="DL7" s="36">
        <v>36.700000000000003</v>
      </c>
      <c r="DM7" s="36">
        <v>37.71</v>
      </c>
      <c r="DN7" s="36">
        <v>38.69</v>
      </c>
      <c r="DO7" s="36">
        <v>39.65</v>
      </c>
      <c r="DP7" s="36">
        <v>45.25</v>
      </c>
      <c r="DQ7" s="36">
        <v>46.31</v>
      </c>
      <c r="DR7" s="36">
        <v>0</v>
      </c>
      <c r="DS7" s="36">
        <v>23.27</v>
      </c>
      <c r="DT7" s="36">
        <v>23.05</v>
      </c>
      <c r="DU7" s="36">
        <v>24.28</v>
      </c>
      <c r="DV7" s="36">
        <v>25.63</v>
      </c>
      <c r="DW7" s="36">
        <v>6.92</v>
      </c>
      <c r="DX7" s="36">
        <v>7.67</v>
      </c>
      <c r="DY7" s="36">
        <v>8.4</v>
      </c>
      <c r="DZ7" s="36">
        <v>9.7100000000000009</v>
      </c>
      <c r="EA7" s="36">
        <v>10.71</v>
      </c>
      <c r="EB7" s="36">
        <v>12.42</v>
      </c>
      <c r="EC7" s="36">
        <v>0.04</v>
      </c>
      <c r="ED7" s="36">
        <v>0.14000000000000001</v>
      </c>
      <c r="EE7" s="36">
        <v>0.16</v>
      </c>
      <c r="EF7" s="36">
        <v>0</v>
      </c>
      <c r="EG7" s="36">
        <v>0.19</v>
      </c>
      <c r="EH7" s="36">
        <v>0.82</v>
      </c>
      <c r="EI7" s="36">
        <v>0.84</v>
      </c>
      <c r="EJ7" s="36">
        <v>0.78</v>
      </c>
      <c r="EK7" s="36">
        <v>0.83</v>
      </c>
      <c r="EL7" s="36">
        <v>0.72</v>
      </c>
      <c r="EM7" s="36">
        <v>0.78</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蓮田市</cp:lastModifiedBy>
  <cp:lastPrinted>2016-02-12T01:01:56Z</cp:lastPrinted>
  <dcterms:created xsi:type="dcterms:W3CDTF">2016-02-03T07:17:22Z</dcterms:created>
  <dcterms:modified xsi:type="dcterms:W3CDTF">2016-02-12T01:02:08Z</dcterms:modified>
  <cp:category/>
</cp:coreProperties>
</file>