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<sst xmlns="http://schemas.openxmlformats.org/spreadsheetml/2006/main" count="217" uniqueCount="107">
  <si>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</si>
  <si>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</si>
  <si>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</si>
  <si>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</si>
  <si>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</si>
  <si>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</si>
  <si>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</si>
  <si>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</si>
  <si>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</si>
  <si>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</si>
  <si>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</si>
  <si>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</si>
  <si>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</si>
  <si>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</si>
  <si>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</si>
  <si>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</si>
  <si>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</si>
  <si>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</si>
  <si>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</si>
  <si>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</si>
  <si>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</si>
  <si>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</si>
  <si>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</si>
  <si>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</si>
  <si>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</si>
  <si>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</si>
  <si>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</si>
  <si>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</si>
  <si>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</si>
  <si>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</si>
  <si>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</si>
  <si>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</si>
  <si>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</si>
  <si>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</si>
  <si>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</si>
  <si>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</si>
  <si>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</si>
  <si>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</si>
  <si>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</si>
  <si>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</si>
  <si>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</si>
  <si>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</si>
  <si>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</si>
  <si>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</si>
  <si>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</si>
  <si>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</si>
  <si>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</si>
  <si>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</si>
  <si>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</si>
  <si>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</si>
  <si>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</si>
  <si>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</si>
  <si>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</si>
  <si>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</si>
  <si>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</si>
  <si>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</si>
  <si>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</si>
  <si>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</si>
  <si>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</si>
  <si>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</si>
  <si>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</si>
  <si>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</si>
  <si>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</si>
  <si>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</si>
  <si>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</si>
  <si>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</si>
  <si>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</si>
  <si>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</si>
  <si>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</si>
  <si>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</si>
  <si>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</si>
  <si>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</si>
  <si>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</si>
  <si>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</si>
  <si>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</si>
  <si>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</si>
  <si>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</si>
  <si>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</si>
  <si>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</si>
  <si>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</si>
  <si>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</si>
  <si>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</si>
  <si>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</si>
  <si>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</si>
  <si>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</si>
  <si>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</si>
  <si>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</si>
  <si>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</si>
  <si>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</si>
  <si>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</si>
  <si>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</si>
  <si>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</si>
  <si>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</si>
  <si>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狭山市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</si>
  <si>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</si>
  <si>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</si>
  <si>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</si>
  <si>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</si>
  <si>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</si>
  <si>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</si>
  <si>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</si>
  <si>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</si>
  <si>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</si>
  <si>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</si>
  <si>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有形固定資産減価償却率、管路経年化率については年々数値が上昇傾向にある。
  管路更新率については、数値は平成22年度からほぼ横ばいであり、H25年度とH26年度において、類似団体平均値と大きな差は見られなかった。
　これらのことから、施設や管路が法定耐用年数に近づいていることが分析できる。
　管路の更新については、平成22年度から平成36年度までの15年間を老朽管（塩化ビニール管等）更新事業として埋設年度や漏水発生状況及び他の事業等との調整を図りながら進めている。
　今後については、長期的な経営計画の策定が必要であり、その中でも老朽化対策は不可欠であるため、継続して行っていく必要があると考えられる。
　</t>
    <rPh sb="1" eb="3">
      <t>ユウケイ</t>
    </rPh>
    <rPh sb="3" eb="5">
      <t>コテイ</t>
    </rPh>
    <rPh sb="5" eb="7">
      <t>シサン</t>
    </rPh>
    <rPh sb="7" eb="9">
      <t>ゲンカ</t>
    </rPh>
    <rPh sb="9" eb="12">
      <t>ショウキャクリツ</t>
    </rPh>
    <rPh sb="13" eb="15">
      <t>カンロ</t>
    </rPh>
    <rPh sb="15" eb="17">
      <t>ケイネン</t>
    </rPh>
    <rPh sb="17" eb="18">
      <t>カ</t>
    </rPh>
    <rPh sb="18" eb="19">
      <t>リツ</t>
    </rPh>
    <rPh sb="24" eb="26">
      <t>ネンネン</t>
    </rPh>
    <rPh sb="26" eb="28">
      <t>スウチ</t>
    </rPh>
    <rPh sb="29" eb="31">
      <t>ジョウショウ</t>
    </rPh>
    <rPh sb="31" eb="33">
      <t>ケイコウ</t>
    </rPh>
    <rPh sb="40" eb="42">
      <t>カンロ</t>
    </rPh>
    <rPh sb="42" eb="44">
      <t>コウシン</t>
    </rPh>
    <rPh sb="44" eb="45">
      <t>リツ</t>
    </rPh>
    <rPh sb="51" eb="53">
      <t>スウチ</t>
    </rPh>
    <rPh sb="54" eb="56">
      <t>ヘイセイ</t>
    </rPh>
    <rPh sb="58" eb="60">
      <t>ネンド</t>
    </rPh>
    <rPh sb="64" eb="65">
      <t>ヨコ</t>
    </rPh>
    <rPh sb="74" eb="76">
      <t>ネンド</t>
    </rPh>
    <rPh sb="80" eb="82">
      <t>ネンド</t>
    </rPh>
    <rPh sb="87" eb="89">
      <t>ルイジ</t>
    </rPh>
    <rPh sb="89" eb="91">
      <t>ダンタイ</t>
    </rPh>
    <rPh sb="91" eb="94">
      <t>ヘイキンチ</t>
    </rPh>
    <rPh sb="95" eb="96">
      <t>オオ</t>
    </rPh>
    <rPh sb="98" eb="99">
      <t>サ</t>
    </rPh>
    <rPh sb="100" eb="101">
      <t>ミ</t>
    </rPh>
    <rPh sb="141" eb="143">
      <t>ブンセキ</t>
    </rPh>
    <rPh sb="258" eb="260">
      <t>ヒツヨウ</t>
    </rPh>
    <rPh sb="266" eb="267">
      <t>ナカ</t>
    </rPh>
    <rPh sb="275" eb="278">
      <t>フカケツ</t>
    </rPh>
    <rPh sb="284" eb="286">
      <t>ケイゾク</t>
    </rPh>
    <rPh sb="288" eb="289">
      <t>オコナ</t>
    </rPh>
    <rPh sb="293" eb="295">
      <t>ヒツヨウ</t>
    </rPh>
    <phoneticPr fontId="4"/>
  </si>
  <si>
    <t>　経営の状況としては、累積欠損金がなく、経常収支比率、料金回収率共に100%を超えていることから、経営に必要な経費を料金で賄うことができる健全な経営状況であると言える。
　しかしながら、施設利用率が類似団体平均値等を下回っていることから施設の効率性が低い水準にあり、施設や管路の老朽化率が年々進んでいると分析される。
　今後については人口減少に伴う水需要を考慮しながら、施設規模の見直しや老朽化した施設や管路の更新を計画的に進め、安定的な給水体制、経営の確立に努めていく。</t>
    <rPh sb="1" eb="3">
      <t>ケイエイ</t>
    </rPh>
    <rPh sb="4" eb="6">
      <t>ジョウキョウ</t>
    </rPh>
    <rPh sb="11" eb="13">
      <t>ルイセキ</t>
    </rPh>
    <rPh sb="13" eb="16">
      <t>ケッソンキン</t>
    </rPh>
    <rPh sb="20" eb="22">
      <t>ケイジョウ</t>
    </rPh>
    <rPh sb="22" eb="24">
      <t>シュウシ</t>
    </rPh>
    <rPh sb="24" eb="26">
      <t>ヒリツ</t>
    </rPh>
    <rPh sb="27" eb="29">
      <t>リョウキン</t>
    </rPh>
    <rPh sb="29" eb="31">
      <t>カイシュウ</t>
    </rPh>
    <rPh sb="31" eb="32">
      <t>リツ</t>
    </rPh>
    <rPh sb="32" eb="33">
      <t>トモ</t>
    </rPh>
    <rPh sb="39" eb="40">
      <t>コ</t>
    </rPh>
    <rPh sb="49" eb="51">
      <t>ケイエイ</t>
    </rPh>
    <rPh sb="52" eb="54">
      <t>ヒツヨウ</t>
    </rPh>
    <rPh sb="55" eb="57">
      <t>ケイヒ</t>
    </rPh>
    <rPh sb="58" eb="60">
      <t>リョウキン</t>
    </rPh>
    <rPh sb="61" eb="62">
      <t>マカナ</t>
    </rPh>
    <rPh sb="69" eb="71">
      <t>ケンゼン</t>
    </rPh>
    <rPh sb="72" eb="74">
      <t>ケイエイ</t>
    </rPh>
    <rPh sb="74" eb="76">
      <t>ジョウキョウ</t>
    </rPh>
    <rPh sb="80" eb="81">
      <t>イ</t>
    </rPh>
    <rPh sb="93" eb="95">
      <t>シセツ</t>
    </rPh>
    <rPh sb="95" eb="98">
      <t>リヨウリツ</t>
    </rPh>
    <rPh sb="99" eb="101">
      <t>ルイジ</t>
    </rPh>
    <rPh sb="101" eb="103">
      <t>ダンタイ</t>
    </rPh>
    <rPh sb="103" eb="105">
      <t>ヘイキン</t>
    </rPh>
    <rPh sb="105" eb="106">
      <t>チ</t>
    </rPh>
    <rPh sb="106" eb="107">
      <t>トウ</t>
    </rPh>
    <rPh sb="108" eb="110">
      <t>シタマワ</t>
    </rPh>
    <rPh sb="118" eb="120">
      <t>シセツ</t>
    </rPh>
    <rPh sb="121" eb="124">
      <t>コウリツセイ</t>
    </rPh>
    <rPh sb="125" eb="126">
      <t>ヒク</t>
    </rPh>
    <rPh sb="127" eb="129">
      <t>スイジュン</t>
    </rPh>
    <rPh sb="133" eb="135">
      <t>シセツ</t>
    </rPh>
    <rPh sb="136" eb="138">
      <t>カンロ</t>
    </rPh>
    <rPh sb="139" eb="142">
      <t>ロウキュウカ</t>
    </rPh>
    <rPh sb="142" eb="143">
      <t>リツ</t>
    </rPh>
    <rPh sb="144" eb="146">
      <t>ネンネン</t>
    </rPh>
    <rPh sb="146" eb="147">
      <t>スス</t>
    </rPh>
    <rPh sb="152" eb="154">
      <t>ブンセキ</t>
    </rPh>
    <rPh sb="160" eb="162">
      <t>コンゴ</t>
    </rPh>
    <rPh sb="167" eb="169">
      <t>ジンコウ</t>
    </rPh>
    <rPh sb="169" eb="171">
      <t>ゲンショウ</t>
    </rPh>
    <rPh sb="172" eb="173">
      <t>トモナ</t>
    </rPh>
    <rPh sb="174" eb="175">
      <t>ミズ</t>
    </rPh>
    <rPh sb="175" eb="177">
      <t>ジュヨウ</t>
    </rPh>
    <rPh sb="178" eb="180">
      <t>コウリョ</t>
    </rPh>
    <rPh sb="185" eb="187">
      <t>シセツ</t>
    </rPh>
    <rPh sb="187" eb="189">
      <t>キボ</t>
    </rPh>
    <rPh sb="190" eb="192">
      <t>ミナオ</t>
    </rPh>
    <rPh sb="194" eb="196">
      <t>ロウキュウ</t>
    </rPh>
    <rPh sb="196" eb="197">
      <t>カ</t>
    </rPh>
    <rPh sb="199" eb="201">
      <t>シセツ</t>
    </rPh>
    <rPh sb="202" eb="204">
      <t>カンロ</t>
    </rPh>
    <rPh sb="205" eb="207">
      <t>コウシン</t>
    </rPh>
    <rPh sb="208" eb="211">
      <t>ケイカクテキ</t>
    </rPh>
    <rPh sb="212" eb="213">
      <t>スス</t>
    </rPh>
    <rPh sb="215" eb="217">
      <t>アンテイ</t>
    </rPh>
    <rPh sb="217" eb="218">
      <t>テキ</t>
    </rPh>
    <rPh sb="219" eb="221">
      <t>キュウスイ</t>
    </rPh>
    <rPh sb="221" eb="223">
      <t>タイセイ</t>
    </rPh>
    <rPh sb="224" eb="226">
      <t>ケイエイ</t>
    </rPh>
    <rPh sb="227" eb="229">
      <t>カクリツ</t>
    </rPh>
    <rPh sb="230" eb="231">
      <t>ツト</t>
    </rPh>
    <phoneticPr fontId="4"/>
  </si>
  <si>
    <t xml:space="preserve"> 経常収支比率、料金回収率が共に100%を超えており、類似団体平均値を概ね上回っていることから、必要な経費を料金で賄うことができる健全な経営状態であると分析することができる。 
 累積欠損金は無く、流動比率については類似団体平均値を大幅に上回っており、支払能力は十分であるが、平成27年度から平成29年度までは施設更新のための企業債借入を予定していることもあり、今後についても現金の減少には留意しながら計画的に経営を行う必要がある。
　企業債残高対給水収益比率については類似団体平均値を大幅に下回っている。
　この数年間については大規模な施設更新がなく、企業債借入も行われていなかったためであるが、今後の施設更新計画に伴い、数値が上昇することが予想される。
　給水原価については経常費用の削減効果もあり、類似団体平均値を下回っているが、今後については施設の更新を順次予定していることもあり、数値が上昇する可能性がある。
　施設利用率については年々減少しており、類似団体平均値を下回っている。この先も給水人口が年々減少傾向になる見込みから、施設規模の見直しを含めた効率的な事業運営計画を検討する必要がある。
　有収率については、類似団体平均値を大幅に上回っており、老朽管の更新や施設の適性な維持管理がなされていると考えられる。</t>
    <rPh sb="1" eb="3">
      <t>ケイジョウ</t>
    </rPh>
    <rPh sb="3" eb="5">
      <t>シュウシ</t>
    </rPh>
    <rPh sb="5" eb="7">
      <t>ヒリツ</t>
    </rPh>
    <rPh sb="8" eb="10">
      <t>リョウキン</t>
    </rPh>
    <rPh sb="10" eb="12">
      <t>カイシュウ</t>
    </rPh>
    <rPh sb="12" eb="13">
      <t>リツ</t>
    </rPh>
    <rPh sb="14" eb="15">
      <t>トモ</t>
    </rPh>
    <rPh sb="21" eb="22">
      <t>コ</t>
    </rPh>
    <rPh sb="27" eb="29">
      <t>ルイジ</t>
    </rPh>
    <rPh sb="29" eb="31">
      <t>ダンタイ</t>
    </rPh>
    <rPh sb="31" eb="34">
      <t>ヘイキンチ</t>
    </rPh>
    <rPh sb="35" eb="36">
      <t>オオム</t>
    </rPh>
    <rPh sb="37" eb="39">
      <t>ウワマワ</t>
    </rPh>
    <rPh sb="48" eb="50">
      <t>ヒツヨウ</t>
    </rPh>
    <rPh sb="51" eb="53">
      <t>ケイヒ</t>
    </rPh>
    <rPh sb="54" eb="56">
      <t>リョウキン</t>
    </rPh>
    <rPh sb="57" eb="58">
      <t>マカナ</t>
    </rPh>
    <rPh sb="65" eb="67">
      <t>ケンゼン</t>
    </rPh>
    <rPh sb="68" eb="70">
      <t>ケイエイ</t>
    </rPh>
    <rPh sb="70" eb="72">
      <t>ジョウタイ</t>
    </rPh>
    <rPh sb="76" eb="78">
      <t>ブンセキ</t>
    </rPh>
    <rPh sb="90" eb="92">
      <t>ルイセキ</t>
    </rPh>
    <rPh sb="92" eb="95">
      <t>ケッソンキン</t>
    </rPh>
    <rPh sb="96" eb="97">
      <t>ナ</t>
    </rPh>
    <rPh sb="99" eb="101">
      <t>リュウドウ</t>
    </rPh>
    <rPh sb="101" eb="103">
      <t>ヒリツ</t>
    </rPh>
    <rPh sb="108" eb="110">
      <t>ルイジ</t>
    </rPh>
    <rPh sb="110" eb="112">
      <t>ダンタイ</t>
    </rPh>
    <rPh sb="112" eb="115">
      <t>ヘイキンチ</t>
    </rPh>
    <rPh sb="116" eb="118">
      <t>オオハバ</t>
    </rPh>
    <rPh sb="119" eb="121">
      <t>ウワマワ</t>
    </rPh>
    <rPh sb="126" eb="128">
      <t>シハライ</t>
    </rPh>
    <rPh sb="128" eb="130">
      <t>ノウリョク</t>
    </rPh>
    <rPh sb="131" eb="133">
      <t>ジュウブン</t>
    </rPh>
    <rPh sb="138" eb="140">
      <t>ヘイセイ</t>
    </rPh>
    <rPh sb="142" eb="144">
      <t>ネンド</t>
    </rPh>
    <rPh sb="146" eb="148">
      <t>ヘイセイ</t>
    </rPh>
    <rPh sb="150" eb="152">
      <t>ネンド</t>
    </rPh>
    <rPh sb="155" eb="157">
      <t>シセツ</t>
    </rPh>
    <rPh sb="157" eb="159">
      <t>コウシン</t>
    </rPh>
    <rPh sb="163" eb="165">
      <t>キギョウ</t>
    </rPh>
    <rPh sb="165" eb="166">
      <t>サイ</t>
    </rPh>
    <rPh sb="166" eb="168">
      <t>カリイレ</t>
    </rPh>
    <rPh sb="169" eb="171">
      <t>ヨテイ</t>
    </rPh>
    <rPh sb="181" eb="183">
      <t>コンゴ</t>
    </rPh>
    <rPh sb="188" eb="190">
      <t>ゲンキン</t>
    </rPh>
    <rPh sb="191" eb="193">
      <t>ゲンショウ</t>
    </rPh>
    <rPh sb="195" eb="197">
      <t>リュウイ</t>
    </rPh>
    <rPh sb="201" eb="204">
      <t>ケイカクテキ</t>
    </rPh>
    <rPh sb="205" eb="207">
      <t>ケイエイ</t>
    </rPh>
    <rPh sb="208" eb="209">
      <t>オコナ</t>
    </rPh>
    <rPh sb="210" eb="212">
      <t>ヒツヨウ</t>
    </rPh>
    <rPh sb="218" eb="220">
      <t>キギョウ</t>
    </rPh>
    <rPh sb="220" eb="221">
      <t>サイ</t>
    </rPh>
    <rPh sb="221" eb="223">
      <t>ザンダカ</t>
    </rPh>
    <rPh sb="223" eb="224">
      <t>タイ</t>
    </rPh>
    <rPh sb="224" eb="226">
      <t>キュウスイ</t>
    </rPh>
    <rPh sb="226" eb="228">
      <t>シュウエキ</t>
    </rPh>
    <rPh sb="228" eb="230">
      <t>ヒリツ</t>
    </rPh>
    <rPh sb="235" eb="237">
      <t>ルイジ</t>
    </rPh>
    <rPh sb="237" eb="239">
      <t>ダンタイ</t>
    </rPh>
    <rPh sb="239" eb="242">
      <t>ヘイキンチ</t>
    </rPh>
    <rPh sb="243" eb="245">
      <t>オオハバ</t>
    </rPh>
    <rPh sb="246" eb="248">
      <t>シタマワ</t>
    </rPh>
    <rPh sb="257" eb="260">
      <t>スウネンカン</t>
    </rPh>
    <rPh sb="265" eb="268">
      <t>ダイキボ</t>
    </rPh>
    <rPh sb="269" eb="271">
      <t>シセツ</t>
    </rPh>
    <rPh sb="271" eb="273">
      <t>コウシン</t>
    </rPh>
    <rPh sb="277" eb="279">
      <t>キギョウ</t>
    </rPh>
    <rPh sb="279" eb="280">
      <t>サイ</t>
    </rPh>
    <rPh sb="280" eb="282">
      <t>カリイレ</t>
    </rPh>
    <rPh sb="283" eb="284">
      <t>オコナ</t>
    </rPh>
    <rPh sb="299" eb="301">
      <t>コンゴ</t>
    </rPh>
    <rPh sb="302" eb="304">
      <t>シセツ</t>
    </rPh>
    <rPh sb="304" eb="306">
      <t>コウシン</t>
    </rPh>
    <rPh sb="306" eb="308">
      <t>ケイカク</t>
    </rPh>
    <rPh sb="309" eb="310">
      <t>トモナ</t>
    </rPh>
    <rPh sb="312" eb="314">
      <t>スウチ</t>
    </rPh>
    <rPh sb="315" eb="317">
      <t>ジョウショウ</t>
    </rPh>
    <rPh sb="322" eb="324">
      <t>ヨソウ</t>
    </rPh>
    <rPh sb="330" eb="332">
      <t>キュウスイ</t>
    </rPh>
    <rPh sb="332" eb="334">
      <t>ゲンカ</t>
    </rPh>
    <rPh sb="339" eb="341">
      <t>ケイジョウ</t>
    </rPh>
    <rPh sb="341" eb="343">
      <t>ヒヨウ</t>
    </rPh>
    <rPh sb="344" eb="346">
      <t>サクゲン</t>
    </rPh>
    <rPh sb="346" eb="348">
      <t>コウカ</t>
    </rPh>
    <rPh sb="352" eb="354">
      <t>ルイジ</t>
    </rPh>
    <rPh sb="354" eb="356">
      <t>ダンタイ</t>
    </rPh>
    <rPh sb="368" eb="370">
      <t>コンゴ</t>
    </rPh>
    <rPh sb="375" eb="377">
      <t>シセツ</t>
    </rPh>
    <rPh sb="378" eb="380">
      <t>コウシン</t>
    </rPh>
    <rPh sb="381" eb="383">
      <t>ジュンジ</t>
    </rPh>
    <rPh sb="383" eb="385">
      <t>ヨテイ</t>
    </rPh>
    <rPh sb="395" eb="397">
      <t>スウチ</t>
    </rPh>
    <rPh sb="398" eb="400">
      <t>ジョウショウ</t>
    </rPh>
    <rPh sb="402" eb="405">
      <t>カノウセイ</t>
    </rPh>
    <rPh sb="411" eb="413">
      <t>シセツ</t>
    </rPh>
    <rPh sb="413" eb="416">
      <t>リヨウリツ</t>
    </rPh>
    <rPh sb="421" eb="423">
      <t>ネンネン</t>
    </rPh>
    <rPh sb="423" eb="425">
      <t>ゲンショウ</t>
    </rPh>
    <rPh sb="430" eb="432">
      <t>ルイジ</t>
    </rPh>
    <rPh sb="432" eb="434">
      <t>ダンタイ</t>
    </rPh>
    <rPh sb="434" eb="437">
      <t>ヘイキンチ</t>
    </rPh>
    <rPh sb="438" eb="440">
      <t>シタマワ</t>
    </rPh>
    <rPh sb="447" eb="448">
      <t>サキ</t>
    </rPh>
    <rPh sb="449" eb="451">
      <t>キュウスイ</t>
    </rPh>
    <rPh sb="451" eb="453">
      <t>ジンコウ</t>
    </rPh>
    <rPh sb="454" eb="456">
      <t>ネンネン</t>
    </rPh>
    <rPh sb="456" eb="458">
      <t>ゲンショウ</t>
    </rPh>
    <rPh sb="458" eb="460">
      <t>ケイコウ</t>
    </rPh>
    <rPh sb="463" eb="465">
      <t>ミコ</t>
    </rPh>
    <rPh sb="469" eb="471">
      <t>シセツ</t>
    </rPh>
    <rPh sb="471" eb="473">
      <t>キボ</t>
    </rPh>
    <rPh sb="474" eb="476">
      <t>ミナオ</t>
    </rPh>
    <rPh sb="478" eb="479">
      <t>フク</t>
    </rPh>
    <rPh sb="481" eb="484">
      <t>コウリツテキ</t>
    </rPh>
    <rPh sb="485" eb="487">
      <t>ジギョウ</t>
    </rPh>
    <rPh sb="487" eb="489">
      <t>ウンエイ</t>
    </rPh>
    <rPh sb="489" eb="491">
      <t>ケイカク</t>
    </rPh>
    <rPh sb="492" eb="494">
      <t>ケントウ</t>
    </rPh>
    <rPh sb="496" eb="498">
      <t>ヒツヨウ</t>
    </rPh>
    <rPh sb="504" eb="506">
      <t>ユウシュウ</t>
    </rPh>
    <rPh sb="506" eb="507">
      <t>リツ</t>
    </rPh>
    <rPh sb="513" eb="515">
      <t>ルイジ</t>
    </rPh>
    <rPh sb="515" eb="517">
      <t>ダンタイ</t>
    </rPh>
    <rPh sb="517" eb="520">
      <t>ヘイキンチ</t>
    </rPh>
    <rPh sb="521" eb="523">
      <t>オオハバ</t>
    </rPh>
    <rPh sb="524" eb="526">
      <t>ウワマワ</t>
    </rPh>
    <rPh sb="531" eb="533">
      <t>ロウキュウ</t>
    </rPh>
    <rPh sb="533" eb="534">
      <t>カン</t>
    </rPh>
    <rPh sb="535" eb="537">
      <t>コウシン</t>
    </rPh>
    <rPh sb="538" eb="540">
      <t>シセツ</t>
    </rPh>
    <rPh sb="541" eb="543">
      <t>テキセイ</t>
    </rPh>
    <rPh sb="544" eb="546">
      <t>イジ</t>
    </rPh>
    <rPh sb="546" eb="548">
      <t>カンリ</t>
    </rPh>
    <rPh sb="556" eb="55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</si>
</sst>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1.31</c:v>
                </c:pt>
                <c:pt idx="1">
                  <c:v>1.37</c:v>
                </c:pt>
                <c:pt idx="2">
                  <c:v>1.19</c:v>
                </c:pt>
                <c:pt idx="3">
                  <c:v>0.8</c:v>
                </c:pt>
                <c:pt idx="4">
                  <c:v>0.81</c:v>
                </c:pt>
              </c:numCache>
            </c:numRef>
          </c:val>
        </c:ser>
        <c:dLbls>
          <c:showLegendKey val="0"/>
          <c:showVal val="0"/>
          <c:showCatName val="0"/>
          <c:showSerName val="0"/>
          <c:showPercent val="0"/>
          <c:showBubbleSize val="0"/>
        </c:dLbls>
        <c:gapWidth val="150"/>
        <c:axId val="90232704"/>
        <c:axId val="905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90232704"/>
        <c:axId val="90574848"/>
      </c:lineChart>
      <c:dateAx>
        <c:axId val="90232704"/>
        <c:scaling>
          <c:orientation val="minMax"/>
        </c:scaling>
        <c:delete val="1"/>
        <c:axPos val="b"/>
        <c:numFmt formatCode="ge" sourceLinked="1"/>
        <c:majorTickMark val="none"/>
        <c:minorTickMark val="none"/>
        <c:tickLblPos val="none"/>
        <c:crossAx val="90574848"/>
        <c:crosses val="autoZero"/>
        <c:auto val="1"/>
        <c:lblOffset val="100"/>
        <c:baseTimeUnit val="years"/>
      </c:dateAx>
      <c:valAx>
        <c:axId val="905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59.85</c:v>
                </c:pt>
                <c:pt idx="1">
                  <c:v>58.62</c:v>
                </c:pt>
                <c:pt idx="2">
                  <c:v>57.28</c:v>
                </c:pt>
                <c:pt idx="3">
                  <c:v>56.56</c:v>
                </c:pt>
                <c:pt idx="4">
                  <c:v>55.72</c:v>
                </c:pt>
              </c:numCache>
            </c:numRef>
          </c:val>
        </c:ser>
        <c:dLbls>
          <c:showLegendKey val="0"/>
          <c:showVal val="0"/>
          <c:showCatName val="0"/>
          <c:showSerName val="0"/>
          <c:showPercent val="0"/>
          <c:showBubbleSize val="0"/>
        </c:dLbls>
        <c:gapWidth val="150"/>
        <c:axId val="94243072"/>
        <c:axId val="942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94243072"/>
        <c:axId val="94261632"/>
      </c:lineChart>
      <c:dateAx>
        <c:axId val="94243072"/>
        <c:scaling>
          <c:orientation val="minMax"/>
        </c:scaling>
        <c:delete val="1"/>
        <c:axPos val="b"/>
        <c:numFmt formatCode="ge" sourceLinked="1"/>
        <c:majorTickMark val="none"/>
        <c:minorTickMark val="none"/>
        <c:tickLblPos val="none"/>
        <c:crossAx val="94261632"/>
        <c:crosses val="autoZero"/>
        <c:auto val="1"/>
        <c:lblOffset val="100"/>
        <c:baseTimeUnit val="years"/>
      </c:dateAx>
      <c:valAx>
        <c:axId val="942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94.01</c:v>
                </c:pt>
                <c:pt idx="1">
                  <c:v>93.71</c:v>
                </c:pt>
                <c:pt idx="2">
                  <c:v>94.93</c:v>
                </c:pt>
                <c:pt idx="3">
                  <c:v>96.1</c:v>
                </c:pt>
                <c:pt idx="4">
                  <c:v>94.78</c:v>
                </c:pt>
              </c:numCache>
            </c:numRef>
          </c:val>
        </c:ser>
        <c:dLbls>
          <c:showLegendKey val="0"/>
          <c:showVal val="0"/>
          <c:showCatName val="0"/>
          <c:showSerName val="0"/>
          <c:showPercent val="0"/>
          <c:showBubbleSize val="0"/>
        </c:dLbls>
        <c:gapWidth val="150"/>
        <c:axId val="94291840"/>
        <c:axId val="943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94291840"/>
        <c:axId val="94302208"/>
      </c:lineChart>
      <c:dateAx>
        <c:axId val="94291840"/>
        <c:scaling>
          <c:orientation val="minMax"/>
        </c:scaling>
        <c:delete val="1"/>
        <c:axPos val="b"/>
        <c:numFmt formatCode="ge" sourceLinked="1"/>
        <c:majorTickMark val="none"/>
        <c:minorTickMark val="none"/>
        <c:tickLblPos val="none"/>
        <c:crossAx val="94302208"/>
        <c:crosses val="autoZero"/>
        <c:auto val="1"/>
        <c:lblOffset val="100"/>
        <c:baseTimeUnit val="years"/>
      </c:dateAx>
      <c:valAx>
        <c:axId val="943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110.01</c:v>
                </c:pt>
                <c:pt idx="1">
                  <c:v>107.94</c:v>
                </c:pt>
                <c:pt idx="2">
                  <c:v>107.34</c:v>
                </c:pt>
                <c:pt idx="3">
                  <c:v>108.99</c:v>
                </c:pt>
                <c:pt idx="4">
                  <c:v>119.15</c:v>
                </c:pt>
              </c:numCache>
            </c:numRef>
          </c:val>
        </c:ser>
        <c:dLbls>
          <c:showLegendKey val="0"/>
          <c:showVal val="0"/>
          <c:showCatName val="0"/>
          <c:showSerName val="0"/>
          <c:showPercent val="0"/>
          <c:showBubbleSize val="0"/>
        </c:dLbls>
        <c:gapWidth val="150"/>
        <c:axId val="90605056"/>
        <c:axId val="906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90605056"/>
        <c:axId val="90606976"/>
      </c:lineChart>
      <c:dateAx>
        <c:axId val="90605056"/>
        <c:scaling>
          <c:orientation val="minMax"/>
        </c:scaling>
        <c:delete val="1"/>
        <c:axPos val="b"/>
        <c:numFmt formatCode="ge" sourceLinked="1"/>
        <c:majorTickMark val="none"/>
        <c:minorTickMark val="none"/>
        <c:tickLblPos val="none"/>
        <c:crossAx val="90606976"/>
        <c:crosses val="autoZero"/>
        <c:auto val="1"/>
        <c:lblOffset val="100"/>
        <c:baseTimeUnit val="years"/>
      </c:dateAx>
      <c:valAx>
        <c:axId val="9060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6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40.78</c:v>
                </c:pt>
                <c:pt idx="1">
                  <c:v>42.07</c:v>
                </c:pt>
                <c:pt idx="2">
                  <c:v>43.23</c:v>
                </c:pt>
                <c:pt idx="3">
                  <c:v>44.46</c:v>
                </c:pt>
                <c:pt idx="4">
                  <c:v>45.74</c:v>
                </c:pt>
              </c:numCache>
            </c:numRef>
          </c:val>
        </c:ser>
        <c:dLbls>
          <c:showLegendKey val="0"/>
          <c:showVal val="0"/>
          <c:showCatName val="0"/>
          <c:showSerName val="0"/>
          <c:showPercent val="0"/>
          <c:showBubbleSize val="0"/>
        </c:dLbls>
        <c:gapWidth val="150"/>
        <c:axId val="92877952"/>
        <c:axId val="928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92877952"/>
        <c:axId val="92879872"/>
      </c:lineChart>
      <c:dateAx>
        <c:axId val="92877952"/>
        <c:scaling>
          <c:orientation val="minMax"/>
        </c:scaling>
        <c:delete val="1"/>
        <c:axPos val="b"/>
        <c:numFmt formatCode="ge" sourceLinked="1"/>
        <c:majorTickMark val="none"/>
        <c:minorTickMark val="none"/>
        <c:tickLblPos val="none"/>
        <c:crossAx val="92879872"/>
        <c:crosses val="autoZero"/>
        <c:auto val="1"/>
        <c:lblOffset val="100"/>
        <c:baseTimeUnit val="years"/>
      </c:dateAx>
      <c:valAx>
        <c:axId val="928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3.32</c:v>
                </c:pt>
                <c:pt idx="1">
                  <c:v>8.08</c:v>
                </c:pt>
                <c:pt idx="2">
                  <c:v>10.4</c:v>
                </c:pt>
                <c:pt idx="3">
                  <c:v>11.54</c:v>
                </c:pt>
                <c:pt idx="4">
                  <c:v>11.24</c:v>
                </c:pt>
              </c:numCache>
            </c:numRef>
          </c:val>
        </c:ser>
        <c:dLbls>
          <c:showLegendKey val="0"/>
          <c:showVal val="0"/>
          <c:showCatName val="0"/>
          <c:showSerName val="0"/>
          <c:showPercent val="0"/>
          <c:showBubbleSize val="0"/>
        </c:dLbls>
        <c:gapWidth val="150"/>
        <c:axId val="92910336"/>
        <c:axId val="929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92910336"/>
        <c:axId val="92912256"/>
      </c:lineChart>
      <c:dateAx>
        <c:axId val="92910336"/>
        <c:scaling>
          <c:orientation val="minMax"/>
        </c:scaling>
        <c:delete val="1"/>
        <c:axPos val="b"/>
        <c:numFmt formatCode="ge" sourceLinked="1"/>
        <c:majorTickMark val="none"/>
        <c:minorTickMark val="none"/>
        <c:tickLblPos val="none"/>
        <c:crossAx val="92912256"/>
        <c:crosses val="autoZero"/>
        <c:auto val="1"/>
        <c:lblOffset val="100"/>
        <c:baseTimeUnit val="years"/>
      </c:dateAx>
      <c:valAx>
        <c:axId val="929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018368"/>
        <c:axId val="930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93018368"/>
        <c:axId val="93032832"/>
      </c:lineChart>
      <c:dateAx>
        <c:axId val="93018368"/>
        <c:scaling>
          <c:orientation val="minMax"/>
        </c:scaling>
        <c:delete val="1"/>
        <c:axPos val="b"/>
        <c:numFmt formatCode="ge" sourceLinked="1"/>
        <c:majorTickMark val="none"/>
        <c:minorTickMark val="none"/>
        <c:tickLblPos val="none"/>
        <c:crossAx val="93032832"/>
        <c:crosses val="autoZero"/>
        <c:auto val="1"/>
        <c:lblOffset val="100"/>
        <c:baseTimeUnit val="years"/>
      </c:dateAx>
      <c:valAx>
        <c:axId val="9303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0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647.16999999999996</c:v>
                </c:pt>
                <c:pt idx="1">
                  <c:v>1022.11</c:v>
                </c:pt>
                <c:pt idx="2">
                  <c:v>1113.8900000000001</c:v>
                </c:pt>
                <c:pt idx="3">
                  <c:v>1347.14</c:v>
                </c:pt>
                <c:pt idx="4">
                  <c:v>688.03</c:v>
                </c:pt>
              </c:numCache>
            </c:numRef>
          </c:val>
        </c:ser>
        <c:dLbls>
          <c:showLegendKey val="0"/>
          <c:showVal val="0"/>
          <c:showCatName val="0"/>
          <c:showSerName val="0"/>
          <c:showPercent val="0"/>
          <c:showBubbleSize val="0"/>
        </c:dLbls>
        <c:gapWidth val="150"/>
        <c:axId val="94112000"/>
        <c:axId val="941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94112000"/>
        <c:axId val="94118272"/>
      </c:lineChart>
      <c:dateAx>
        <c:axId val="94112000"/>
        <c:scaling>
          <c:orientation val="minMax"/>
        </c:scaling>
        <c:delete val="1"/>
        <c:axPos val="b"/>
        <c:numFmt formatCode="ge" sourceLinked="1"/>
        <c:majorTickMark val="none"/>
        <c:minorTickMark val="none"/>
        <c:tickLblPos val="none"/>
        <c:crossAx val="94118272"/>
        <c:crosses val="autoZero"/>
        <c:auto val="1"/>
        <c:lblOffset val="100"/>
        <c:baseTimeUnit val="years"/>
      </c:dateAx>
      <c:valAx>
        <c:axId val="94118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111.1</c:v>
                </c:pt>
                <c:pt idx="1">
                  <c:v>107.58</c:v>
                </c:pt>
                <c:pt idx="2">
                  <c:v>102.73</c:v>
                </c:pt>
                <c:pt idx="3">
                  <c:v>94.98</c:v>
                </c:pt>
                <c:pt idx="4">
                  <c:v>90.44</c:v>
                </c:pt>
              </c:numCache>
            </c:numRef>
          </c:val>
        </c:ser>
        <c:dLbls>
          <c:showLegendKey val="0"/>
          <c:showVal val="0"/>
          <c:showCatName val="0"/>
          <c:showSerName val="0"/>
          <c:showPercent val="0"/>
          <c:showBubbleSize val="0"/>
        </c:dLbls>
        <c:gapWidth val="150"/>
        <c:axId val="94156672"/>
        <c:axId val="941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94156672"/>
        <c:axId val="94162944"/>
      </c:lineChart>
      <c:dateAx>
        <c:axId val="94156672"/>
        <c:scaling>
          <c:orientation val="minMax"/>
        </c:scaling>
        <c:delete val="1"/>
        <c:axPos val="b"/>
        <c:numFmt formatCode="ge" sourceLinked="1"/>
        <c:majorTickMark val="none"/>
        <c:minorTickMark val="none"/>
        <c:tickLblPos val="none"/>
        <c:crossAx val="94162944"/>
        <c:crosses val="autoZero"/>
        <c:auto val="1"/>
        <c:lblOffset val="100"/>
        <c:baseTimeUnit val="years"/>
      </c:dateAx>
      <c:valAx>
        <c:axId val="9416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102.66</c:v>
                </c:pt>
                <c:pt idx="1">
                  <c:v>101.76</c:v>
                </c:pt>
                <c:pt idx="2">
                  <c:v>100.95</c:v>
                </c:pt>
                <c:pt idx="3">
                  <c:v>102.62</c:v>
                </c:pt>
                <c:pt idx="4">
                  <c:v>115.27</c:v>
                </c:pt>
              </c:numCache>
            </c:numRef>
          </c:val>
        </c:ser>
        <c:dLbls>
          <c:showLegendKey val="0"/>
          <c:showVal val="0"/>
          <c:showCatName val="0"/>
          <c:showSerName val="0"/>
          <c:showPercent val="0"/>
          <c:showBubbleSize val="0"/>
        </c:dLbls>
        <c:gapWidth val="150"/>
        <c:axId val="94174592"/>
        <c:axId val="941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94174592"/>
        <c:axId val="94189056"/>
      </c:lineChart>
      <c:dateAx>
        <c:axId val="94174592"/>
        <c:scaling>
          <c:orientation val="minMax"/>
        </c:scaling>
        <c:delete val="1"/>
        <c:axPos val="b"/>
        <c:numFmt formatCode="ge" sourceLinked="1"/>
        <c:majorTickMark val="none"/>
        <c:minorTickMark val="none"/>
        <c:tickLblPos val="none"/>
        <c:crossAx val="94189056"/>
        <c:crosses val="autoZero"/>
        <c:auto val="1"/>
        <c:lblOffset val="100"/>
        <c:baseTimeUnit val="years"/>
      </c:dateAx>
      <c:valAx>
        <c:axId val="941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155.99</c:v>
                </c:pt>
                <c:pt idx="1">
                  <c:v>156.74</c:v>
                </c:pt>
                <c:pt idx="2">
                  <c:v>157.12</c:v>
                </c:pt>
                <c:pt idx="3">
                  <c:v>155.01</c:v>
                </c:pt>
                <c:pt idx="4">
                  <c:v>136.55000000000001</c:v>
                </c:pt>
              </c:numCache>
            </c:numRef>
          </c:val>
        </c:ser>
        <c:dLbls>
          <c:showLegendKey val="0"/>
          <c:showVal val="0"/>
          <c:showCatName val="0"/>
          <c:showSerName val="0"/>
          <c:showPercent val="0"/>
          <c:showBubbleSize val="0"/>
        </c:dLbls>
        <c:gapWidth val="150"/>
        <c:axId val="94227072"/>
        <c:axId val="942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94227072"/>
        <c:axId val="94233344"/>
      </c:lineChart>
      <c:dateAx>
        <c:axId val="94227072"/>
        <c:scaling>
          <c:orientation val="minMax"/>
        </c:scaling>
        <c:delete val="1"/>
        <c:axPos val="b"/>
        <c:numFmt formatCode="ge" sourceLinked="1"/>
        <c:majorTickMark val="none"/>
        <c:minorTickMark val="none"/>
        <c:tickLblPos val="none"/>
        <c:crossAx val="94233344"/>
        <c:crosses val="autoZero"/>
        <c:auto val="1"/>
        <c:lblOffset val="100"/>
        <c:baseTimeUnit val="years"/>
      </c:dateAx>
      <c:valAx>
        <c:axId val="942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狭山市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154288</v>
      </c>
      <c r="AJ8" s="56"/>
      <c r="AK8" s="56"/>
      <c r="AL8" s="56"/>
      <c r="AM8" s="56"/>
      <c r="AN8" s="56"/>
      <c r="AO8" s="56"/>
      <c r="AP8" s="57"/>
      <c r="AQ8" s="47">
        <f>データ!R6</f>
        <v>48.99</v>
      </c>
      <c r="AR8" s="47"/>
      <c r="AS8" s="47"/>
      <c r="AT8" s="47"/>
      <c r="AU8" s="47"/>
      <c r="AV8" s="47"/>
      <c r="AW8" s="47"/>
      <c r="AX8" s="47"/>
      <c r="AY8" s="47">
        <f>データ!S6</f>
        <v>3149.38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88.79</v>
      </c>
      <c r="K10" s="47"/>
      <c r="L10" s="47"/>
      <c r="M10" s="47"/>
      <c r="N10" s="47"/>
      <c r="O10" s="47"/>
      <c r="P10" s="47"/>
      <c r="Q10" s="47"/>
      <c r="R10" s="47">
        <f>データ!O6</f>
        <v>99.27</v>
      </c>
      <c r="S10" s="47"/>
      <c r="T10" s="47"/>
      <c r="U10" s="47"/>
      <c r="V10" s="47"/>
      <c r="W10" s="47"/>
      <c r="X10" s="47"/>
      <c r="Y10" s="47"/>
      <c r="Z10" s="78">
        <f>データ!P6</f>
        <v>2214</v>
      </c>
      <c r="AA10" s="78"/>
      <c r="AB10" s="78"/>
      <c r="AC10" s="78"/>
      <c r="AD10" s="78"/>
      <c r="AE10" s="78"/>
      <c r="AF10" s="78"/>
      <c r="AG10" s="78"/>
      <c r="AH10" s="2"/>
      <c r="AI10" s="78">
        <f>データ!T6</f>
        <v>153003</v>
      </c>
      <c r="AJ10" s="78"/>
      <c r="AK10" s="78"/>
      <c r="AL10" s="78"/>
      <c r="AM10" s="78"/>
      <c r="AN10" s="78"/>
      <c r="AO10" s="78"/>
      <c r="AP10" s="78"/>
      <c r="AQ10" s="47">
        <f>データ!U6</f>
        <v>46.26</v>
      </c>
      <c r="AR10" s="47"/>
      <c r="AS10" s="47"/>
      <c r="AT10" s="47"/>
      <c r="AU10" s="47"/>
      <c r="AV10" s="47"/>
      <c r="AW10" s="47"/>
      <c r="AX10" s="47"/>
      <c r="AY10" s="47">
        <f>データ!V6</f>
        <v>3307.46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112151</v>
      </c>
      <c r="D6" s="31">
        <f t="shared" si="3"/>
        <v>46</v>
      </c>
      <c r="E6" s="31">
        <f t="shared" si="3"/>
        <v>1</v>
      </c>
      <c r="F6" s="31">
        <f t="shared" si="3"/>
        <v>0</v>
      </c>
      <c r="G6" s="31">
        <f t="shared" si="3"/>
        <v>1</v>
      </c>
      <c r="H6" s="31" t="str">
        <f t="shared" si="3"/>
        <v>埼玉県　狭山市</v>
      </c>
      <c r="I6" s="31" t="str">
        <f t="shared" si="3"/>
        <v>法適用</v>
      </c>
      <c r="J6" s="31" t="str">
        <f t="shared" si="3"/>
        <v>水道事業</v>
      </c>
      <c r="K6" s="31" t="str">
        <f t="shared" si="3"/>
        <v>末端給水事業</v>
      </c>
      <c r="L6" s="31" t="str">
        <f t="shared" si="3"/>
        <v>A2</v>
      </c>
      <c r="M6" s="32" t="str">
        <f t="shared" si="3"/>
        <v>-</v>
      </c>
      <c r="N6" s="32">
        <f t="shared" si="3"/>
        <v>88.79</v>
      </c>
      <c r="O6" s="32">
        <f t="shared" si="3"/>
        <v>99.27</v>
      </c>
      <c r="P6" s="32">
        <f t="shared" si="3"/>
        <v>2214</v>
      </c>
      <c r="Q6" s="32">
        <f t="shared" si="3"/>
        <v>154288</v>
      </c>
      <c r="R6" s="32">
        <f t="shared" si="3"/>
        <v>48.99</v>
      </c>
      <c r="S6" s="32">
        <f t="shared" si="3"/>
        <v>3149.38</v>
      </c>
      <c r="T6" s="32">
        <f t="shared" si="3"/>
        <v>153003</v>
      </c>
      <c r="U6" s="32">
        <f t="shared" si="3"/>
        <v>46.26</v>
      </c>
      <c r="V6" s="32">
        <f t="shared" si="3"/>
        <v>3307.46</v>
      </c>
      <c r="W6" s="33">
        <f>IF(W7="",NA(),W7)</f>
        <v>110.01</v>
      </c>
      <c r="X6" s="33">
        <f t="shared" ref="X6:AF6" si="4">IF(X7="",NA(),X7)</f>
        <v>107.94</v>
      </c>
      <c r="Y6" s="33">
        <f t="shared" si="4"/>
        <v>107.34</v>
      </c>
      <c r="Z6" s="33">
        <f t="shared" si="4"/>
        <v>108.99</v>
      </c>
      <c r="AA6" s="33">
        <f t="shared" si="4"/>
        <v>119.15</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647.16999999999996</v>
      </c>
      <c r="AT6" s="33">
        <f t="shared" ref="AT6:BB6" si="6">IF(AT7="",NA(),AT7)</f>
        <v>1022.11</v>
      </c>
      <c r="AU6" s="33">
        <f t="shared" si="6"/>
        <v>1113.8900000000001</v>
      </c>
      <c r="AV6" s="33">
        <f t="shared" si="6"/>
        <v>1347.14</v>
      </c>
      <c r="AW6" s="33">
        <f t="shared" si="6"/>
        <v>688.03</v>
      </c>
      <c r="AX6" s="33">
        <f t="shared" si="6"/>
        <v>545.52</v>
      </c>
      <c r="AY6" s="33">
        <f t="shared" si="6"/>
        <v>602.73</v>
      </c>
      <c r="AZ6" s="33">
        <f t="shared" si="6"/>
        <v>590.46</v>
      </c>
      <c r="BA6" s="33">
        <f t="shared" si="6"/>
        <v>628.34</v>
      </c>
      <c r="BB6" s="33">
        <f t="shared" si="6"/>
        <v>289.8</v>
      </c>
      <c r="BC6" s="32" t="str">
        <f>IF(BC7="","",IF(BC7="-","【-】","【"&amp;SUBSTITUTE(TEXT(BC7,"#,##0.00"),"-","△")&amp;"】"))</f>
        <v>【264.16】</v>
      </c>
      <c r="BD6" s="33">
        <f>IF(BD7="",NA(),BD7)</f>
        <v>111.1</v>
      </c>
      <c r="BE6" s="33">
        <f t="shared" ref="BE6:BM6" si="7">IF(BE7="",NA(),BE7)</f>
        <v>107.58</v>
      </c>
      <c r="BF6" s="33">
        <f t="shared" si="7"/>
        <v>102.73</v>
      </c>
      <c r="BG6" s="33">
        <f t="shared" si="7"/>
        <v>94.98</v>
      </c>
      <c r="BH6" s="33">
        <f t="shared" si="7"/>
        <v>90.44</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102.66</v>
      </c>
      <c r="BP6" s="33">
        <f t="shared" ref="BP6:BX6" si="8">IF(BP7="",NA(),BP7)</f>
        <v>101.76</v>
      </c>
      <c r="BQ6" s="33">
        <f t="shared" si="8"/>
        <v>100.95</v>
      </c>
      <c r="BR6" s="33">
        <f t="shared" si="8"/>
        <v>102.62</v>
      </c>
      <c r="BS6" s="33">
        <f t="shared" si="8"/>
        <v>115.27</v>
      </c>
      <c r="BT6" s="33">
        <f t="shared" si="8"/>
        <v>100.11</v>
      </c>
      <c r="BU6" s="33">
        <f t="shared" si="8"/>
        <v>99</v>
      </c>
      <c r="BV6" s="33">
        <f t="shared" si="8"/>
        <v>99.91</v>
      </c>
      <c r="BW6" s="33">
        <f t="shared" si="8"/>
        <v>99.89</v>
      </c>
      <c r="BX6" s="33">
        <f t="shared" si="8"/>
        <v>107.05</v>
      </c>
      <c r="BY6" s="32" t="str">
        <f>IF(BY7="","",IF(BY7="-","【-】","【"&amp;SUBSTITUTE(TEXT(BY7,"#,##0.00"),"-","△")&amp;"】"))</f>
        <v>【104.60】</v>
      </c>
      <c r="BZ6" s="33">
        <f>IF(BZ7="",NA(),BZ7)</f>
        <v>155.99</v>
      </c>
      <c r="CA6" s="33">
        <f t="shared" ref="CA6:CI6" si="9">IF(CA7="",NA(),CA7)</f>
        <v>156.74</v>
      </c>
      <c r="CB6" s="33">
        <f t="shared" si="9"/>
        <v>157.12</v>
      </c>
      <c r="CC6" s="33">
        <f t="shared" si="9"/>
        <v>155.01</v>
      </c>
      <c r="CD6" s="33">
        <f t="shared" si="9"/>
        <v>136.55000000000001</v>
      </c>
      <c r="CE6" s="33">
        <f t="shared" si="9"/>
        <v>163.07</v>
      </c>
      <c r="CF6" s="33">
        <f t="shared" si="9"/>
        <v>164.03</v>
      </c>
      <c r="CG6" s="33">
        <f t="shared" si="9"/>
        <v>164.25</v>
      </c>
      <c r="CH6" s="33">
        <f t="shared" si="9"/>
        <v>165.34</v>
      </c>
      <c r="CI6" s="33">
        <f t="shared" si="9"/>
        <v>155.09</v>
      </c>
      <c r="CJ6" s="32" t="str">
        <f>IF(CJ7="","",IF(CJ7="-","【-】","【"&amp;SUBSTITUTE(TEXT(CJ7,"#,##0.00"),"-","△")&amp;"】"))</f>
        <v>【164.21】</v>
      </c>
      <c r="CK6" s="33">
        <f>IF(CK7="",NA(),CK7)</f>
        <v>59.85</v>
      </c>
      <c r="CL6" s="33">
        <f t="shared" ref="CL6:CT6" si="10">IF(CL7="",NA(),CL7)</f>
        <v>58.62</v>
      </c>
      <c r="CM6" s="33">
        <f t="shared" si="10"/>
        <v>57.28</v>
      </c>
      <c r="CN6" s="33">
        <f t="shared" si="10"/>
        <v>56.56</v>
      </c>
      <c r="CO6" s="33">
        <f t="shared" si="10"/>
        <v>55.72</v>
      </c>
      <c r="CP6" s="33">
        <f t="shared" si="10"/>
        <v>63.67</v>
      </c>
      <c r="CQ6" s="33">
        <f t="shared" si="10"/>
        <v>63.07</v>
      </c>
      <c r="CR6" s="33">
        <f t="shared" si="10"/>
        <v>62.71</v>
      </c>
      <c r="CS6" s="33">
        <f t="shared" si="10"/>
        <v>62.15</v>
      </c>
      <c r="CT6" s="33">
        <f t="shared" si="10"/>
        <v>61.61</v>
      </c>
      <c r="CU6" s="32" t="str">
        <f>IF(CU7="","",IF(CU7="-","【-】","【"&amp;SUBSTITUTE(TEXT(CU7,"#,##0.00"),"-","△")&amp;"】"))</f>
        <v>【59.80】</v>
      </c>
      <c r="CV6" s="33">
        <f>IF(CV7="",NA(),CV7)</f>
        <v>94.01</v>
      </c>
      <c r="CW6" s="33">
        <f t="shared" ref="CW6:DE6" si="11">IF(CW7="",NA(),CW7)</f>
        <v>93.71</v>
      </c>
      <c r="CX6" s="33">
        <f t="shared" si="11"/>
        <v>94.93</v>
      </c>
      <c r="CY6" s="33">
        <f t="shared" si="11"/>
        <v>96.1</v>
      </c>
      <c r="CZ6" s="33">
        <f t="shared" si="11"/>
        <v>94.78</v>
      </c>
      <c r="DA6" s="33">
        <f t="shared" si="11"/>
        <v>90.67</v>
      </c>
      <c r="DB6" s="33">
        <f t="shared" si="11"/>
        <v>89.96</v>
      </c>
      <c r="DC6" s="33">
        <f t="shared" si="11"/>
        <v>90.54</v>
      </c>
      <c r="DD6" s="33">
        <f t="shared" si="11"/>
        <v>90.64</v>
      </c>
      <c r="DE6" s="33">
        <f t="shared" si="11"/>
        <v>90.23</v>
      </c>
      <c r="DF6" s="32" t="str">
        <f>IF(DF7="","",IF(DF7="-","【-】","【"&amp;SUBSTITUTE(TEXT(DF7,"#,##0.00"),"-","△")&amp;"】"))</f>
        <v>【89.78】</v>
      </c>
      <c r="DG6" s="33">
        <f>IF(DG7="",NA(),DG7)</f>
        <v>40.78</v>
      </c>
      <c r="DH6" s="33">
        <f t="shared" ref="DH6:DP6" si="12">IF(DH7="",NA(),DH7)</f>
        <v>42.07</v>
      </c>
      <c r="DI6" s="33">
        <f t="shared" si="12"/>
        <v>43.23</v>
      </c>
      <c r="DJ6" s="33">
        <f t="shared" si="12"/>
        <v>44.46</v>
      </c>
      <c r="DK6" s="33">
        <f t="shared" si="12"/>
        <v>45.74</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3.32</v>
      </c>
      <c r="DS6" s="33">
        <f t="shared" ref="DS6:EA6" si="13">IF(DS7="",NA(),DS7)</f>
        <v>8.08</v>
      </c>
      <c r="DT6" s="33">
        <f t="shared" si="13"/>
        <v>10.4</v>
      </c>
      <c r="DU6" s="33">
        <f t="shared" si="13"/>
        <v>11.54</v>
      </c>
      <c r="DV6" s="33">
        <f t="shared" si="13"/>
        <v>11.24</v>
      </c>
      <c r="DW6" s="33">
        <f t="shared" si="13"/>
        <v>9.42</v>
      </c>
      <c r="DX6" s="33">
        <f t="shared" si="13"/>
        <v>9.92</v>
      </c>
      <c r="DY6" s="33">
        <f t="shared" si="13"/>
        <v>11.07</v>
      </c>
      <c r="DZ6" s="33">
        <f t="shared" si="13"/>
        <v>12.21</v>
      </c>
      <c r="EA6" s="33">
        <f t="shared" si="13"/>
        <v>13.57</v>
      </c>
      <c r="EB6" s="32" t="str">
        <f>IF(EB7="","",IF(EB7="-","【-】","【"&amp;SUBSTITUTE(TEXT(EB7,"#,##0.00"),"-","△")&amp;"】"))</f>
        <v>【12.42】</v>
      </c>
      <c r="EC6" s="33">
        <f>IF(EC7="",NA(),EC7)</f>
        <v>1.31</v>
      </c>
      <c r="ED6" s="33">
        <f t="shared" ref="ED6:EL6" si="14">IF(ED7="",NA(),ED7)</f>
        <v>1.37</v>
      </c>
      <c r="EE6" s="33">
        <f t="shared" si="14"/>
        <v>1.19</v>
      </c>
      <c r="EF6" s="33">
        <f t="shared" si="14"/>
        <v>0.8</v>
      </c>
      <c r="EG6" s="33">
        <f t="shared" si="14"/>
        <v>0.81</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112151</v>
      </c>
      <c r="D7" s="35">
        <v>46</v>
      </c>
      <c r="E7" s="35">
        <v>1</v>
      </c>
      <c r="F7" s="35">
        <v>0</v>
      </c>
      <c r="G7" s="35">
        <v>1</v>
      </c>
      <c r="H7" s="35" t="s">
        <v>93</v>
      </c>
      <c r="I7" s="35" t="s">
        <v>94</v>
      </c>
      <c r="J7" s="35" t="s">
        <v>95</v>
      </c>
      <c r="K7" s="35" t="s">
        <v>96</v>
      </c>
      <c r="L7" s="35" t="s">
        <v>97</v>
      </c>
      <c r="M7" s="36" t="s">
        <v>98</v>
      </c>
      <c r="N7" s="36">
        <v>88.79</v>
      </c>
      <c r="O7" s="36">
        <v>99.27</v>
      </c>
      <c r="P7" s="36">
        <v>2214</v>
      </c>
      <c r="Q7" s="36">
        <v>154288</v>
      </c>
      <c r="R7" s="36">
        <v>48.99</v>
      </c>
      <c r="S7" s="36">
        <v>3149.38</v>
      </c>
      <c r="T7" s="36">
        <v>153003</v>
      </c>
      <c r="U7" s="36">
        <v>46.26</v>
      </c>
      <c r="V7" s="36">
        <v>3307.46</v>
      </c>
      <c r="W7" s="36">
        <v>110.01</v>
      </c>
      <c r="X7" s="36">
        <v>107.94</v>
      </c>
      <c r="Y7" s="36">
        <v>107.34</v>
      </c>
      <c r="Z7" s="36">
        <v>108.99</v>
      </c>
      <c r="AA7" s="36">
        <v>119.15</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647.16999999999996</v>
      </c>
      <c r="AT7" s="36">
        <v>1022.11</v>
      </c>
      <c r="AU7" s="36">
        <v>1113.8900000000001</v>
      </c>
      <c r="AV7" s="36">
        <v>1347.14</v>
      </c>
      <c r="AW7" s="36">
        <v>688.03</v>
      </c>
      <c r="AX7" s="36">
        <v>545.52</v>
      </c>
      <c r="AY7" s="36">
        <v>602.73</v>
      </c>
      <c r="AZ7" s="36">
        <v>590.46</v>
      </c>
      <c r="BA7" s="36">
        <v>628.34</v>
      </c>
      <c r="BB7" s="36">
        <v>289.8</v>
      </c>
      <c r="BC7" s="36">
        <v>264.16000000000003</v>
      </c>
      <c r="BD7" s="36">
        <v>111.1</v>
      </c>
      <c r="BE7" s="36">
        <v>107.58</v>
      </c>
      <c r="BF7" s="36">
        <v>102.73</v>
      </c>
      <c r="BG7" s="36">
        <v>94.98</v>
      </c>
      <c r="BH7" s="36">
        <v>90.44</v>
      </c>
      <c r="BI7" s="36">
        <v>313.52999999999997</v>
      </c>
      <c r="BJ7" s="36">
        <v>310.79000000000002</v>
      </c>
      <c r="BK7" s="36">
        <v>299.16000000000003</v>
      </c>
      <c r="BL7" s="36">
        <v>297.13</v>
      </c>
      <c r="BM7" s="36">
        <v>301.99</v>
      </c>
      <c r="BN7" s="36">
        <v>283.72000000000003</v>
      </c>
      <c r="BO7" s="36">
        <v>102.66</v>
      </c>
      <c r="BP7" s="36">
        <v>101.76</v>
      </c>
      <c r="BQ7" s="36">
        <v>100.95</v>
      </c>
      <c r="BR7" s="36">
        <v>102.62</v>
      </c>
      <c r="BS7" s="36">
        <v>115.27</v>
      </c>
      <c r="BT7" s="36">
        <v>100.11</v>
      </c>
      <c r="BU7" s="36">
        <v>99</v>
      </c>
      <c r="BV7" s="36">
        <v>99.91</v>
      </c>
      <c r="BW7" s="36">
        <v>99.89</v>
      </c>
      <c r="BX7" s="36">
        <v>107.05</v>
      </c>
      <c r="BY7" s="36">
        <v>104.6</v>
      </c>
      <c r="BZ7" s="36">
        <v>155.99</v>
      </c>
      <c r="CA7" s="36">
        <v>156.74</v>
      </c>
      <c r="CB7" s="36">
        <v>157.12</v>
      </c>
      <c r="CC7" s="36">
        <v>155.01</v>
      </c>
      <c r="CD7" s="36">
        <v>136.55000000000001</v>
      </c>
      <c r="CE7" s="36">
        <v>163.07</v>
      </c>
      <c r="CF7" s="36">
        <v>164.03</v>
      </c>
      <c r="CG7" s="36">
        <v>164.25</v>
      </c>
      <c r="CH7" s="36">
        <v>165.34</v>
      </c>
      <c r="CI7" s="36">
        <v>155.09</v>
      </c>
      <c r="CJ7" s="36">
        <v>164.21</v>
      </c>
      <c r="CK7" s="36">
        <v>59.85</v>
      </c>
      <c r="CL7" s="36">
        <v>58.62</v>
      </c>
      <c r="CM7" s="36">
        <v>57.28</v>
      </c>
      <c r="CN7" s="36">
        <v>56.56</v>
      </c>
      <c r="CO7" s="36">
        <v>55.72</v>
      </c>
      <c r="CP7" s="36">
        <v>63.67</v>
      </c>
      <c r="CQ7" s="36">
        <v>63.07</v>
      </c>
      <c r="CR7" s="36">
        <v>62.71</v>
      </c>
      <c r="CS7" s="36">
        <v>62.15</v>
      </c>
      <c r="CT7" s="36">
        <v>61.61</v>
      </c>
      <c r="CU7" s="36">
        <v>59.8</v>
      </c>
      <c r="CV7" s="36">
        <v>94.01</v>
      </c>
      <c r="CW7" s="36">
        <v>93.71</v>
      </c>
      <c r="CX7" s="36">
        <v>94.93</v>
      </c>
      <c r="CY7" s="36">
        <v>96.1</v>
      </c>
      <c r="CZ7" s="36">
        <v>94.78</v>
      </c>
      <c r="DA7" s="36">
        <v>90.67</v>
      </c>
      <c r="DB7" s="36">
        <v>89.96</v>
      </c>
      <c r="DC7" s="36">
        <v>90.54</v>
      </c>
      <c r="DD7" s="36">
        <v>90.64</v>
      </c>
      <c r="DE7" s="36">
        <v>90.23</v>
      </c>
      <c r="DF7" s="36">
        <v>89.78</v>
      </c>
      <c r="DG7" s="36">
        <v>40.78</v>
      </c>
      <c r="DH7" s="36">
        <v>42.07</v>
      </c>
      <c r="DI7" s="36">
        <v>43.23</v>
      </c>
      <c r="DJ7" s="36">
        <v>44.46</v>
      </c>
      <c r="DK7" s="36">
        <v>45.74</v>
      </c>
      <c r="DL7" s="36">
        <v>40.369999999999997</v>
      </c>
      <c r="DM7" s="36">
        <v>41.47</v>
      </c>
      <c r="DN7" s="36">
        <v>42.43</v>
      </c>
      <c r="DO7" s="36">
        <v>43.24</v>
      </c>
      <c r="DP7" s="36">
        <v>46.36</v>
      </c>
      <c r="DQ7" s="36">
        <v>46.31</v>
      </c>
      <c r="DR7" s="36">
        <v>3.32</v>
      </c>
      <c r="DS7" s="36">
        <v>8.08</v>
      </c>
      <c r="DT7" s="36">
        <v>10.4</v>
      </c>
      <c r="DU7" s="36">
        <v>11.54</v>
      </c>
      <c r="DV7" s="36">
        <v>11.24</v>
      </c>
      <c r="DW7" s="36">
        <v>9.42</v>
      </c>
      <c r="DX7" s="36">
        <v>9.92</v>
      </c>
      <c r="DY7" s="36">
        <v>11.07</v>
      </c>
      <c r="DZ7" s="36">
        <v>12.21</v>
      </c>
      <c r="EA7" s="36">
        <v>13.57</v>
      </c>
      <c r="EB7" s="36">
        <v>12.42</v>
      </c>
      <c r="EC7" s="36">
        <v>1.31</v>
      </c>
      <c r="ED7" s="36">
        <v>1.37</v>
      </c>
      <c r="EE7" s="36">
        <v>1.19</v>
      </c>
      <c r="EF7" s="36">
        <v>0.8</v>
      </c>
      <c r="EG7" s="36">
        <v>0.81</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2016-02-12T00:02:36Z</cp:lastPrinted>
  <dcterms:created xsi:type="dcterms:W3CDTF">2016-02-03T07:17:07Z</dcterms:created>
  <dcterms:modified xsi:type="dcterms:W3CDTF">2016-02-16T07:03:17Z</dcterms:modified>
  <cp:category/>
</cp:coreProperties>
</file>