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filterPrivacy="1"/>
  <xr:revisionPtr revIDLastSave="0" documentId="13_ncr:1_{9E082441-69FE-4561-9E3E-FFAFF951BDDD}" xr6:coauthVersionLast="36" xr6:coauthVersionMax="36" xr10:uidLastSave="{00000000-0000-0000-0000-000000000000}"/>
  <bookViews>
    <workbookView xWindow="0" yWindow="0" windowWidth="22260" windowHeight="12645" activeTab="4" xr2:uid="{00000000-000D-0000-FFFF-FFFF00000000}"/>
  </bookViews>
  <sheets>
    <sheet name="作成手順（初めに読んでください）" sheetId="4" r:id="rId1"/>
    <sheet name="申請書" sheetId="1" r:id="rId2"/>
    <sheet name="事業所一覧表" sheetId="2" r:id="rId3"/>
    <sheet name="送迎用車両" sheetId="40" r:id="rId4"/>
    <sheet name="登園管理システム及びICT" sheetId="41" r:id="rId5"/>
  </sheets>
  <externalReferences>
    <externalReference r:id="rId6"/>
    <externalReference r:id="rId7"/>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'作成手順（初めに読んでください）'!$A$1:$AL$19</definedName>
    <definedName name="_xlnm.Print_Area" localSheetId="1">申請書!$A$1:$U$43</definedName>
    <definedName name="_xlnm.Print_Area" localSheetId="3">送迎用車両!$A$1:$S$73</definedName>
    <definedName name="_xlnm.Print_Area" localSheetId="4">登園管理システム及びICT!$A$1:$R$57</definedName>
    <definedName name="_xlnm.Print_Area">#REF!</definedName>
    <definedName name="syuukeihyou11">[1]集計表２!$A$3:$AD$109</definedName>
    <definedName name="キット名">[2]!抗原キット[[#All],[品目名]]</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I3" i="2" l="1"/>
  <c r="I4" i="2"/>
  <c r="N5" i="41" l="1"/>
  <c r="K5" i="40"/>
  <c r="I5" i="2" l="1"/>
  <c r="I6" i="2"/>
  <c r="I7" i="2"/>
  <c r="I8" i="2"/>
  <c r="I9" i="2"/>
  <c r="I10" i="2"/>
  <c r="I11" i="2"/>
  <c r="I12" i="2"/>
  <c r="I13" i="2"/>
  <c r="I14" i="2"/>
  <c r="I15" i="2"/>
  <c r="I16" i="2"/>
  <c r="I17" i="2"/>
  <c r="J42" i="41" l="1"/>
  <c r="J43" i="41"/>
  <c r="J44" i="41"/>
  <c r="J45" i="41"/>
  <c r="J46" i="41"/>
  <c r="J47" i="41"/>
  <c r="J48" i="41"/>
  <c r="J49" i="41"/>
  <c r="J50" i="41"/>
  <c r="J51" i="41"/>
  <c r="J52" i="41"/>
  <c r="J53" i="41"/>
  <c r="I24" i="40"/>
  <c r="J57" i="40"/>
  <c r="J58" i="40"/>
  <c r="J59" i="40"/>
  <c r="J60" i="40"/>
  <c r="J61" i="40"/>
  <c r="J62" i="40"/>
  <c r="J63" i="40"/>
  <c r="J64" i="40"/>
  <c r="J65" i="40"/>
  <c r="J66" i="40"/>
  <c r="J67" i="40"/>
  <c r="J68" i="40"/>
  <c r="J69" i="40"/>
  <c r="J36" i="40"/>
  <c r="J37" i="40"/>
  <c r="J38" i="40"/>
  <c r="J39" i="40"/>
  <c r="J40" i="40"/>
  <c r="J41" i="40"/>
  <c r="J42" i="40"/>
  <c r="J43" i="40"/>
  <c r="J44" i="40"/>
  <c r="J45" i="40"/>
  <c r="J46" i="40"/>
  <c r="J47" i="40"/>
  <c r="J48" i="40"/>
  <c r="J26" i="40"/>
  <c r="J27" i="40"/>
  <c r="I52" i="41" l="1"/>
  <c r="K52" i="41" s="1"/>
  <c r="I51" i="41"/>
  <c r="K51" i="41" s="1"/>
  <c r="I50" i="41"/>
  <c r="K50" i="41" s="1"/>
  <c r="I49" i="41"/>
  <c r="K49" i="41" s="1"/>
  <c r="K26" i="41"/>
  <c r="I26" i="41"/>
  <c r="K25" i="41"/>
  <c r="I25" i="41"/>
  <c r="L25" i="41" s="1"/>
  <c r="K24" i="41"/>
  <c r="L24" i="41" s="1"/>
  <c r="I24" i="41"/>
  <c r="K23" i="41"/>
  <c r="I23" i="41"/>
  <c r="L23" i="41" s="1"/>
  <c r="I65" i="40"/>
  <c r="I64" i="40"/>
  <c r="I63" i="40"/>
  <c r="I62" i="40"/>
  <c r="I61" i="40"/>
  <c r="I48" i="40"/>
  <c r="I47" i="40"/>
  <c r="I46" i="40"/>
  <c r="I45" i="40"/>
  <c r="I44" i="40"/>
  <c r="L26" i="41" l="1"/>
  <c r="H56" i="41"/>
  <c r="D56" i="41"/>
  <c r="I54" i="41"/>
  <c r="I48" i="41"/>
  <c r="K48" i="41" s="1"/>
  <c r="I47" i="41"/>
  <c r="K47" i="41" s="1"/>
  <c r="K46" i="41"/>
  <c r="I46" i="41"/>
  <c r="I45" i="41"/>
  <c r="K45" i="41" s="1"/>
  <c r="I44" i="41"/>
  <c r="K44" i="41" s="1"/>
  <c r="I43" i="41"/>
  <c r="K43" i="41" s="1"/>
  <c r="K42" i="41"/>
  <c r="I42" i="41"/>
  <c r="I41" i="41"/>
  <c r="I40" i="41"/>
  <c r="H34" i="41"/>
  <c r="D34" i="41"/>
  <c r="K32" i="41"/>
  <c r="I32" i="41"/>
  <c r="L32" i="41" s="1"/>
  <c r="K31" i="41"/>
  <c r="I31" i="41"/>
  <c r="K30" i="41"/>
  <c r="L30" i="41" s="1"/>
  <c r="I30" i="41"/>
  <c r="K28" i="41"/>
  <c r="I28" i="41"/>
  <c r="K27" i="41"/>
  <c r="I27" i="41"/>
  <c r="L27" i="41" s="1"/>
  <c r="K22" i="41"/>
  <c r="I22" i="41"/>
  <c r="K21" i="41"/>
  <c r="I21" i="41"/>
  <c r="K20" i="41"/>
  <c r="L20" i="41" s="1"/>
  <c r="I20" i="41"/>
  <c r="K19" i="41"/>
  <c r="I19" i="41"/>
  <c r="K18" i="41"/>
  <c r="I18" i="41"/>
  <c r="H72" i="40"/>
  <c r="G72" i="40"/>
  <c r="D72" i="40"/>
  <c r="I70" i="40"/>
  <c r="J70" i="40" s="1"/>
  <c r="I69" i="40"/>
  <c r="I68" i="40"/>
  <c r="I67" i="40"/>
  <c r="I66" i="40"/>
  <c r="I60" i="40"/>
  <c r="I59" i="40"/>
  <c r="I58" i="40"/>
  <c r="I57" i="40"/>
  <c r="I56" i="40"/>
  <c r="J56" i="40" s="1"/>
  <c r="H51" i="40"/>
  <c r="G51" i="40"/>
  <c r="D51" i="40"/>
  <c r="I49" i="40"/>
  <c r="J49" i="40" s="1"/>
  <c r="I43" i="40"/>
  <c r="I42" i="40"/>
  <c r="I41" i="40"/>
  <c r="I40" i="40"/>
  <c r="I39" i="40"/>
  <c r="I38" i="40"/>
  <c r="I37" i="40"/>
  <c r="I36" i="40"/>
  <c r="I35" i="40"/>
  <c r="J35" i="40" s="1"/>
  <c r="H30" i="40"/>
  <c r="G30" i="40"/>
  <c r="D30" i="40"/>
  <c r="I28" i="40"/>
  <c r="J28" i="40" s="1"/>
  <c r="I27" i="40"/>
  <c r="I26" i="40"/>
  <c r="I25" i="40"/>
  <c r="J25" i="40" s="1"/>
  <c r="J24" i="40"/>
  <c r="J23" i="40"/>
  <c r="I23" i="40"/>
  <c r="E15" i="40"/>
  <c r="E14" i="40"/>
  <c r="F14" i="40" s="1"/>
  <c r="E13" i="40"/>
  <c r="E12" i="40"/>
  <c r="F12" i="40" s="1"/>
  <c r="E11" i="40"/>
  <c r="E10" i="40"/>
  <c r="F10" i="40" s="1"/>
  <c r="L18" i="41" l="1"/>
  <c r="J54" i="41"/>
  <c r="K54" i="41" s="1"/>
  <c r="J41" i="41"/>
  <c r="K41" i="41" s="1"/>
  <c r="J40" i="41"/>
  <c r="L19" i="41"/>
  <c r="L22" i="41"/>
  <c r="K34" i="41"/>
  <c r="L31" i="41"/>
  <c r="L28" i="41"/>
  <c r="L21" i="41"/>
  <c r="I51" i="40"/>
  <c r="J51" i="40"/>
  <c r="G12" i="40" s="1"/>
  <c r="J72" i="40"/>
  <c r="G14" i="40" s="1"/>
  <c r="J30" i="40"/>
  <c r="G10" i="40" s="1"/>
  <c r="F16" i="40"/>
  <c r="E16" i="40"/>
  <c r="I72" i="40"/>
  <c r="J56" i="41" l="1"/>
  <c r="K40" i="41"/>
  <c r="K56" i="41" s="1"/>
  <c r="H22" i="2" s="1"/>
  <c r="L34" i="41"/>
  <c r="G22" i="2" s="1"/>
  <c r="G16" i="40"/>
  <c r="F22" i="2" s="1"/>
  <c r="I22" i="2" l="1"/>
  <c r="G18" i="2"/>
  <c r="H18" i="2"/>
  <c r="F18" i="2"/>
  <c r="V30" i="1"/>
  <c r="V9" i="1"/>
  <c r="V5" i="1"/>
  <c r="I18" i="2" l="1"/>
  <c r="C23" i="1" s="1"/>
  <c r="J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6" authorId="0" shapeId="0" xr:uid="{5BEDBB88-FB01-4274-A038-3909C3B9EC9C}">
      <text>
        <r>
          <rPr>
            <b/>
            <sz val="9"/>
            <color indexed="81"/>
            <rFont val="ＭＳ ゴシック"/>
            <family val="3"/>
            <charset val="128"/>
          </rPr>
          <t>補助金申請に関する担当者名を記入してください。
電話番号は、担当者と連絡がとれる電話番号を記入してください。</t>
        </r>
      </text>
    </comment>
  </commentList>
</comments>
</file>

<file path=xl/sharedStrings.xml><?xml version="1.0" encoding="utf-8"?>
<sst xmlns="http://schemas.openxmlformats.org/spreadsheetml/2006/main" count="261" uniqueCount="164">
  <si>
    <t>様式第１号</t>
    <rPh sb="0" eb="2">
      <t>ヨウシキ</t>
    </rPh>
    <rPh sb="2" eb="3">
      <t>ダイ</t>
    </rPh>
    <rPh sb="4" eb="5">
      <t>ゴウ</t>
    </rPh>
    <phoneticPr fontId="3"/>
  </si>
  <si>
    <t>令和</t>
    <rPh sb="0" eb="2">
      <t>レイワ</t>
    </rPh>
    <phoneticPr fontId="3"/>
  </si>
  <si>
    <t>年</t>
    <rPh sb="0" eb="1">
      <t>ネン</t>
    </rPh>
    <phoneticPr fontId="3"/>
  </si>
  <si>
    <t>月</t>
    <rPh sb="0" eb="1">
      <t>ガツ</t>
    </rPh>
    <phoneticPr fontId="3"/>
  </si>
  <si>
    <t>（宛先）埼玉県知事</t>
    <rPh sb="1" eb="3">
      <t>アテサキ</t>
    </rPh>
    <rPh sb="4" eb="6">
      <t>サイタマ</t>
    </rPh>
    <rPh sb="6" eb="7">
      <t>ケン</t>
    </rPh>
    <rPh sb="7" eb="9">
      <t>チジ</t>
    </rPh>
    <phoneticPr fontId="3"/>
  </si>
  <si>
    <t>郵便番号</t>
    <rPh sb="0" eb="4">
      <t>ユウビンバンゴウ</t>
    </rPh>
    <phoneticPr fontId="3"/>
  </si>
  <si>
    <t>法人所在地</t>
    <rPh sb="0" eb="2">
      <t>ホウジン</t>
    </rPh>
    <rPh sb="2" eb="5">
      <t>ショザイチ</t>
    </rPh>
    <phoneticPr fontId="3"/>
  </si>
  <si>
    <t>法人名</t>
    <rPh sb="0" eb="2">
      <t>ホウジン</t>
    </rPh>
    <rPh sb="2" eb="3">
      <t>メイ</t>
    </rPh>
    <phoneticPr fontId="3"/>
  </si>
  <si>
    <t>代表者職名</t>
    <rPh sb="0" eb="3">
      <t>ダイヒョウシャ</t>
    </rPh>
    <rPh sb="3" eb="5">
      <t>ショクメイ</t>
    </rPh>
    <phoneticPr fontId="3"/>
  </si>
  <si>
    <t>代表者名</t>
    <rPh sb="0" eb="3">
      <t>ダイヒョウシャ</t>
    </rPh>
    <rPh sb="3" eb="4">
      <t>メイ</t>
    </rPh>
    <phoneticPr fontId="3"/>
  </si>
  <si>
    <t>E-mail</t>
    <phoneticPr fontId="3"/>
  </si>
  <si>
    <t>１　申請額</t>
    <rPh sb="2" eb="5">
      <t>シンセイガク</t>
    </rPh>
    <phoneticPr fontId="3"/>
  </si>
  <si>
    <t>円</t>
    <rPh sb="0" eb="1">
      <t>エン</t>
    </rPh>
    <phoneticPr fontId="3"/>
  </si>
  <si>
    <t>別紙１　事業所一覧表のとおり</t>
    <rPh sb="0" eb="2">
      <t>ベッシ</t>
    </rPh>
    <rPh sb="4" eb="7">
      <t>ジギョウショ</t>
    </rPh>
    <rPh sb="7" eb="9">
      <t>イチラン</t>
    </rPh>
    <rPh sb="9" eb="10">
      <t>ヒョウ</t>
    </rPh>
    <phoneticPr fontId="3"/>
  </si>
  <si>
    <t>（</t>
    <phoneticPr fontId="3"/>
  </si>
  <si>
    <t>事業所）</t>
    <rPh sb="0" eb="3">
      <t>ジギョウショ</t>
    </rPh>
    <phoneticPr fontId="3"/>
  </si>
  <si>
    <t>金融機関名</t>
    <rPh sb="0" eb="2">
      <t>キンユウ</t>
    </rPh>
    <rPh sb="2" eb="4">
      <t>キカン</t>
    </rPh>
    <rPh sb="4" eb="5">
      <t>メイ</t>
    </rPh>
    <phoneticPr fontId="3"/>
  </si>
  <si>
    <t>金融機関コード</t>
    <rPh sb="0" eb="2">
      <t>キンユウ</t>
    </rPh>
    <rPh sb="2" eb="4">
      <t>キカン</t>
    </rPh>
    <phoneticPr fontId="3"/>
  </si>
  <si>
    <t>支店名</t>
    <rPh sb="0" eb="3">
      <t>シテンメイ</t>
    </rPh>
    <phoneticPr fontId="3"/>
  </si>
  <si>
    <t>金融機関コード、支店コード、口座番号は半角英数で入力してください</t>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</si>
  <si>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</si>
  <si>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</si>
  <si>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</si>
  <si>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口座名義</t>
    <rPh sb="0" eb="2">
      <t>コウザ</t>
    </rPh>
    <rPh sb="2" eb="4">
      <t>メイギ</t>
    </rPh>
    <phoneticPr fontId="3"/>
  </si>
  <si>
    <t>口座名義（カナ）</t>
    <rPh sb="0" eb="2">
      <t>コウザ</t>
    </rPh>
    <rPh sb="2" eb="4">
      <t>メイギ</t>
    </rPh>
    <phoneticPr fontId="3"/>
  </si>
  <si>
    <t>通帳の見開き等に記載されているカナ名義を正確に入力してください。</t>
    <rPh sb="0" eb="2">
      <t>ツウチョウ</t>
    </rPh>
    <rPh sb="3" eb="5">
      <t>ミヒラ</t>
    </rPh>
    <rPh sb="6" eb="7">
      <t>トウ</t>
    </rPh>
    <rPh sb="8" eb="10">
      <t>キサイ</t>
    </rPh>
    <rPh sb="17" eb="19">
      <t>メイギ</t>
    </rPh>
    <rPh sb="20" eb="22">
      <t>セイカク</t>
    </rPh>
    <rPh sb="23" eb="25">
      <t>ニュウリョク</t>
    </rPh>
    <phoneticPr fontId="3"/>
  </si>
  <si>
    <t>1 普通預金</t>
    <rPh sb="2" eb="4">
      <t>フツウ</t>
    </rPh>
    <rPh sb="4" eb="6">
      <t>ヨキン</t>
    </rPh>
    <phoneticPr fontId="3"/>
  </si>
  <si>
    <t>2 当座預金</t>
    <rPh sb="2" eb="4">
      <t>トウザ</t>
    </rPh>
    <rPh sb="4" eb="6">
      <t>ヨキン</t>
    </rPh>
    <phoneticPr fontId="3"/>
  </si>
  <si>
    <t>3 貯蓄預金</t>
    <rPh sb="2" eb="4">
      <t>チョチク</t>
    </rPh>
    <rPh sb="4" eb="6">
      <t>ヨキン</t>
    </rPh>
    <phoneticPr fontId="3"/>
  </si>
  <si>
    <t>4 その他</t>
    <rPh sb="4" eb="5">
      <t>タ</t>
    </rPh>
    <phoneticPr fontId="3"/>
  </si>
  <si>
    <t>別紙１　事業所一覧表</t>
    <rPh sb="0" eb="2">
      <t>ベッシ</t>
    </rPh>
    <rPh sb="4" eb="7">
      <t>ジギョウショ</t>
    </rPh>
    <rPh sb="7" eb="9">
      <t>イチラン</t>
    </rPh>
    <rPh sb="9" eb="10">
      <t>ヒョウ</t>
    </rPh>
    <phoneticPr fontId="3"/>
  </si>
  <si>
    <t>No.</t>
    <phoneticPr fontId="3"/>
  </si>
  <si>
    <t>サービス種別</t>
    <rPh sb="4" eb="6">
      <t>シュベツ</t>
    </rPh>
    <phoneticPr fontId="3"/>
  </si>
  <si>
    <t>事業所番号</t>
    <rPh sb="0" eb="3">
      <t>ジギョウショ</t>
    </rPh>
    <rPh sb="3" eb="5">
      <t>バンゴウ</t>
    </rPh>
    <phoneticPr fontId="3"/>
  </si>
  <si>
    <t>補助対象経費</t>
    <rPh sb="0" eb="2">
      <t>ホジョ</t>
    </rPh>
    <rPh sb="2" eb="4">
      <t>タイショウ</t>
    </rPh>
    <rPh sb="4" eb="6">
      <t>ケイヒ</t>
    </rPh>
    <phoneticPr fontId="3"/>
  </si>
  <si>
    <t>２　補助対象事業所</t>
    <rPh sb="2" eb="4">
      <t>ホジョ</t>
    </rPh>
    <rPh sb="4" eb="6">
      <t>タイショウ</t>
    </rPh>
    <rPh sb="6" eb="9">
      <t>ジギョウショ</t>
    </rPh>
    <phoneticPr fontId="3"/>
  </si>
  <si>
    <t>①</t>
    <phoneticPr fontId="13"/>
  </si>
  <si>
    <t>②</t>
    <phoneticPr fontId="13"/>
  </si>
  <si>
    <t>③</t>
    <phoneticPr fontId="13"/>
  </si>
  <si>
    <t>申請書作成手順</t>
    <rPh sb="0" eb="3">
      <t>シンセイショ</t>
    </rPh>
    <rPh sb="3" eb="5">
      <t>サクセイ</t>
    </rPh>
    <rPh sb="5" eb="7">
      <t>テジュン</t>
    </rPh>
    <phoneticPr fontId="3"/>
  </si>
  <si>
    <t>シート名「申請書」</t>
    <rPh sb="3" eb="4">
      <t>メイ</t>
    </rPh>
    <rPh sb="5" eb="7">
      <t>シンセイ</t>
    </rPh>
    <rPh sb="7" eb="8">
      <t>ショ</t>
    </rPh>
    <phoneticPr fontId="13"/>
  </si>
  <si>
    <t>シート名「事業所一覧表」</t>
    <rPh sb="3" eb="4">
      <t>メイ</t>
    </rPh>
    <rPh sb="5" eb="8">
      <t>ジギョウショ</t>
    </rPh>
    <rPh sb="8" eb="10">
      <t>イチラン</t>
    </rPh>
    <rPh sb="10" eb="11">
      <t>ヒョウ</t>
    </rPh>
    <phoneticPr fontId="13"/>
  </si>
  <si>
    <t>電話番号</t>
    <rPh sb="0" eb="4">
      <t>デンワバンゴウ</t>
    </rPh>
    <phoneticPr fontId="3"/>
  </si>
  <si>
    <t>補助金交付申請額 合計</t>
    <rPh sb="0" eb="2">
      <t>ホジョ</t>
    </rPh>
    <rPh sb="2" eb="3">
      <t>キン</t>
    </rPh>
    <rPh sb="3" eb="5">
      <t>コウフ</t>
    </rPh>
    <rPh sb="5" eb="8">
      <t>シンセイガク</t>
    </rPh>
    <rPh sb="9" eb="11">
      <t>ゴウケイ</t>
    </rPh>
    <phoneticPr fontId="3"/>
  </si>
  <si>
    <t>申請に関する担当者名</t>
    <rPh sb="0" eb="2">
      <t>シンセイ</t>
    </rPh>
    <rPh sb="3" eb="4">
      <t>カン</t>
    </rPh>
    <rPh sb="6" eb="9">
      <t>タントウシャ</t>
    </rPh>
    <rPh sb="9" eb="10">
      <t>メイ</t>
    </rPh>
    <phoneticPr fontId="3"/>
  </si>
  <si>
    <t>記</t>
    <rPh sb="0" eb="1">
      <t>キ</t>
    </rPh>
    <phoneticPr fontId="3"/>
  </si>
  <si>
    <r>
      <rPr>
        <sz val="9"/>
        <rFont val="Yu Gothic UI"/>
        <family val="3"/>
        <charset val="128"/>
      </rPr>
      <t>注意事項　※以下の内容を確認の上、確認した場合はチェックを入れてください。</t>
    </r>
    <r>
      <rPr>
        <sz val="8"/>
        <rFont val="ＭＳ 明朝"/>
        <family val="1"/>
        <charset val="128"/>
      </rPr>
      <t xml:space="preserve">
</t>
    </r>
    <rPh sb="0" eb="2">
      <t>チュウイ</t>
    </rPh>
    <rPh sb="2" eb="4">
      <t>ジコウ</t>
    </rPh>
    <rPh sb="6" eb="8">
      <t>イカ</t>
    </rPh>
    <rPh sb="9" eb="11">
      <t>ナイヨウ</t>
    </rPh>
    <rPh sb="12" eb="14">
      <t>カクニン</t>
    </rPh>
    <rPh sb="15" eb="16">
      <t>ウエ</t>
    </rPh>
    <rPh sb="17" eb="19">
      <t>カクニン</t>
    </rPh>
    <rPh sb="21" eb="23">
      <t>バアイ</t>
    </rPh>
    <rPh sb="29" eb="30">
      <t>イ</t>
    </rPh>
    <phoneticPr fontId="13"/>
  </si>
  <si>
    <t>３　申請内容</t>
    <rPh sb="2" eb="4">
      <t>シンセイ</t>
    </rPh>
    <rPh sb="4" eb="6">
      <t>ナイヨウ</t>
    </rPh>
    <phoneticPr fontId="3"/>
  </si>
  <si>
    <t>４　補助金の振込先</t>
    <rPh sb="2" eb="5">
      <t>ホジョキン</t>
    </rPh>
    <rPh sb="6" eb="8">
      <t>フリコミ</t>
    </rPh>
    <rPh sb="8" eb="9">
      <t>サキ</t>
    </rPh>
    <phoneticPr fontId="3"/>
  </si>
  <si>
    <t>５　注意事項</t>
    <rPh sb="2" eb="4">
      <t>チュウイ</t>
    </rPh>
    <rPh sb="4" eb="6">
      <t>ジコウ</t>
    </rPh>
    <phoneticPr fontId="3"/>
  </si>
  <si>
    <t>【注意事項】</t>
    <rPh sb="1" eb="5">
      <t>チュウイジコウ</t>
    </rPh>
    <phoneticPr fontId="3"/>
  </si>
  <si>
    <t>別紙２　 内訳表のとおり</t>
    <rPh sb="0" eb="2">
      <t>ベッシ</t>
    </rPh>
    <rPh sb="5" eb="7">
      <t>ウチワケ</t>
    </rPh>
    <rPh sb="7" eb="8">
      <t>ヒョウ</t>
    </rPh>
    <phoneticPr fontId="3"/>
  </si>
  <si>
    <t>埼玉県障害児送迎の安心・安全対策支援事業補助金交付申請書兼実績報告書</t>
    <rPh sb="0" eb="3">
      <t>サイタマケン</t>
    </rPh>
    <rPh sb="3" eb="6">
      <t>ショウガイジ</t>
    </rPh>
    <rPh sb="6" eb="8">
      <t>ソウゲイ</t>
    </rPh>
    <rPh sb="9" eb="11">
      <t>アンシン</t>
    </rPh>
    <rPh sb="12" eb="14">
      <t>アンゼン</t>
    </rPh>
    <rPh sb="14" eb="16">
      <t>タイサク</t>
    </rPh>
    <rPh sb="16" eb="18">
      <t>シエン</t>
    </rPh>
    <rPh sb="18" eb="20">
      <t>ジギョウ</t>
    </rPh>
    <rPh sb="20" eb="23">
      <t>ホジョキン</t>
    </rPh>
    <rPh sb="23" eb="25">
      <t>コウフ</t>
    </rPh>
    <rPh sb="25" eb="28">
      <t>シンセイショ</t>
    </rPh>
    <rPh sb="28" eb="29">
      <t>ケン</t>
    </rPh>
    <rPh sb="29" eb="34">
      <t>ジッセキホウコクショ</t>
    </rPh>
    <phoneticPr fontId="3"/>
  </si>
  <si>
    <t>の規定により、次のとおり申請します。</t>
    <phoneticPr fontId="3"/>
  </si>
  <si>
    <t>送迎用車両の改修支援事業</t>
  </si>
  <si>
    <t>事業所番号</t>
    <rPh sb="0" eb="3">
      <t>ジギョウショ</t>
    </rPh>
    <rPh sb="3" eb="5">
      <t>バンゴウ</t>
    </rPh>
    <phoneticPr fontId="3"/>
  </si>
  <si>
    <t>事業所名</t>
    <rPh sb="0" eb="2">
      <t>ジギョウ</t>
    </rPh>
    <rPh sb="2" eb="3">
      <t>ショ</t>
    </rPh>
    <rPh sb="3" eb="4">
      <t>メイ</t>
    </rPh>
    <phoneticPr fontId="3"/>
  </si>
  <si>
    <t>登園管理システムの導入支援事業</t>
    <phoneticPr fontId="3"/>
  </si>
  <si>
    <t>ＩＣＴを活用した障害児の見守り支援事業</t>
    <phoneticPr fontId="3"/>
  </si>
  <si>
    <t>日</t>
    <rPh sb="0" eb="1">
      <t>ニチ</t>
    </rPh>
    <phoneticPr fontId="3"/>
  </si>
  <si>
    <t xml:space="preserve">※領収書等は障害児通所支援事業所のみのものとし、他の補助金等の対象となる費用が含まれている場合は補助対象外となります。なお、他の補助金等の対象となる事業と併用して使用する場合は、いずれか一方に申請してください。
</t>
    <rPh sb="1" eb="4">
      <t>リョウシュウショ</t>
    </rPh>
    <rPh sb="4" eb="5">
      <t>ナド</t>
    </rPh>
    <rPh sb="6" eb="11">
      <t>ショウガイジツウショ</t>
    </rPh>
    <rPh sb="11" eb="13">
      <t>シエン</t>
    </rPh>
    <rPh sb="13" eb="15">
      <t>ジギョウ</t>
    </rPh>
    <rPh sb="15" eb="16">
      <t>ショ</t>
    </rPh>
    <rPh sb="24" eb="25">
      <t>タ</t>
    </rPh>
    <rPh sb="26" eb="29">
      <t>ホジョキン</t>
    </rPh>
    <rPh sb="29" eb="30">
      <t>トウ</t>
    </rPh>
    <rPh sb="31" eb="33">
      <t>タイショウ</t>
    </rPh>
    <rPh sb="36" eb="38">
      <t>ヒヨウ</t>
    </rPh>
    <rPh sb="39" eb="40">
      <t>フク</t>
    </rPh>
    <rPh sb="45" eb="47">
      <t>バアイ</t>
    </rPh>
    <rPh sb="48" eb="50">
      <t>ホジョ</t>
    </rPh>
    <rPh sb="50" eb="53">
      <t>タイショウガイ</t>
    </rPh>
    <rPh sb="62" eb="63">
      <t>タ</t>
    </rPh>
    <rPh sb="64" eb="68">
      <t>ホジョキントウ</t>
    </rPh>
    <rPh sb="69" eb="71">
      <t>タイショウ</t>
    </rPh>
    <rPh sb="74" eb="76">
      <t>ジギョウ</t>
    </rPh>
    <rPh sb="77" eb="79">
      <t>ヘイヨウ</t>
    </rPh>
    <rPh sb="81" eb="83">
      <t>シヨウ</t>
    </rPh>
    <rPh sb="85" eb="87">
      <t>バアイ</t>
    </rPh>
    <rPh sb="93" eb="95">
      <t>イッポウ</t>
    </rPh>
    <rPh sb="96" eb="98">
      <t>シンセイ</t>
    </rPh>
    <phoneticPr fontId="3"/>
  </si>
  <si>
    <r>
      <t>　埼玉県障害児送迎の安心・安全対策支援事業補助金</t>
    </r>
    <r>
      <rPr>
        <sz val="12"/>
        <rFont val="Yu Gothic"/>
        <family val="3"/>
        <charset val="128"/>
        <scheme val="minor"/>
      </rPr>
      <t>の交付を</t>
    </r>
    <r>
      <rPr>
        <sz val="12"/>
        <color theme="1"/>
        <rFont val="Yu Gothic"/>
        <family val="2"/>
        <scheme val="minor"/>
      </rPr>
      <t>受けたいので、交付要綱第５条</t>
    </r>
    <phoneticPr fontId="3"/>
  </si>
  <si>
    <t>公立又は私立</t>
    <rPh sb="0" eb="2">
      <t>コウリツ</t>
    </rPh>
    <rPh sb="2" eb="3">
      <t>マタ</t>
    </rPh>
    <rPh sb="4" eb="6">
      <t>シリツ</t>
    </rPh>
    <phoneticPr fontId="3"/>
  </si>
  <si>
    <t>埼玉県障害児送迎の安心・安全対策支援事業「送迎用車両の改修支援事業」　内訳表</t>
    <rPh sb="0" eb="3">
      <t>サイタマケン</t>
    </rPh>
    <rPh sb="3" eb="6">
      <t>ショウガイジ</t>
    </rPh>
    <rPh sb="6" eb="8">
      <t>ソウゲイ</t>
    </rPh>
    <rPh sb="21" eb="23">
      <t>ソウゲイ</t>
    </rPh>
    <rPh sb="23" eb="24">
      <t>ヨウ</t>
    </rPh>
    <rPh sb="24" eb="26">
      <t>シャリョウ</t>
    </rPh>
    <rPh sb="27" eb="29">
      <t>カイシュウ</t>
    </rPh>
    <rPh sb="35" eb="38">
      <t>ウチワケヒョウ</t>
    </rPh>
    <phoneticPr fontId="13"/>
  </si>
  <si>
    <t>申請法人</t>
    <rPh sb="0" eb="2">
      <t>シンセイ</t>
    </rPh>
    <rPh sb="2" eb="4">
      <t>ホウジン</t>
    </rPh>
    <phoneticPr fontId="13"/>
  </si>
  <si>
    <t>【１．施設種別の補助事業実施施設数】※自動計算の為、記入不要</t>
  </si>
  <si>
    <t>種別</t>
    <rPh sb="0" eb="2">
      <t>シュベツ</t>
    </rPh>
    <phoneticPr fontId="13"/>
  </si>
  <si>
    <t>施設数</t>
    <rPh sb="0" eb="2">
      <t>シセツ</t>
    </rPh>
    <phoneticPr fontId="13"/>
  </si>
  <si>
    <t>設置種別計</t>
    <rPh sb="0" eb="2">
      <t>セッチ</t>
    </rPh>
    <rPh sb="2" eb="4">
      <t>シュベツ</t>
    </rPh>
    <rPh sb="4" eb="5">
      <t>ケイ</t>
    </rPh>
    <phoneticPr fontId="13"/>
  </si>
  <si>
    <t>選定額</t>
    <rPh sb="0" eb="3">
      <t>センテイガク</t>
    </rPh>
    <phoneticPr fontId="13"/>
  </si>
  <si>
    <t>記載要領</t>
    <rPh sb="0" eb="2">
      <t>キサイ</t>
    </rPh>
    <rPh sb="2" eb="4">
      <t>ヨウリョウ</t>
    </rPh>
    <phoneticPr fontId="13"/>
  </si>
  <si>
    <t>児童発達支援センター</t>
    <rPh sb="0" eb="2">
      <t>ジドウ</t>
    </rPh>
    <rPh sb="2" eb="4">
      <t>ハッタツ</t>
    </rPh>
    <rPh sb="4" eb="6">
      <t>シエン</t>
    </rPh>
    <phoneticPr fontId="33"/>
  </si>
  <si>
    <t>公立</t>
    <rPh sb="0" eb="2">
      <t>コウリツ</t>
    </rPh>
    <phoneticPr fontId="13"/>
  </si>
  <si>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33"/>
  </si>
  <si>
    <t>私立</t>
    <rPh sb="0" eb="2">
      <t>シリツ</t>
    </rPh>
    <phoneticPr fontId="13"/>
  </si>
  <si>
    <t>２．④欄には事業所が所在する市町村名を記載すること。</t>
    <phoneticPr fontId="13"/>
  </si>
  <si>
    <t>児童発達支援事業所</t>
    <rPh sb="0" eb="9">
      <t>ジドウハッタツシエンジギョウショ</t>
    </rPh>
    <phoneticPr fontId="33"/>
  </si>
  <si>
    <t>３．⑬欄は、安全装置を設置する送迎用バスの台数を記載すること。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33"/>
  </si>
  <si>
    <t>４．⑭欄は、安全装置を設置する送迎用バスの乗車定員を記載すること。なお、送迎用バスを複数所持している場合は、例で示したように、それぞれの乗車定員を記載すること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33"/>
  </si>
  <si>
    <t>放課後等デイサービス事業所</t>
    <rPh sb="0" eb="4">
      <t>ホウカゴトウ</t>
    </rPh>
    <rPh sb="10" eb="13">
      <t>ジギョウショ</t>
    </rPh>
    <phoneticPr fontId="33"/>
  </si>
  <si>
    <t>５．⑮欄は、装置リスト（内閣府ホームページ　https://www8.cao.go.jp/shoushi/shinseido/meeting/anzen/list.html　に掲載）に記載された認定番号を、車両ごとに記載すること。</t>
    <phoneticPr fontId="33"/>
  </si>
  <si>
    <t>６．多機能型事業所については、１～３の順番。数字が小さい事業に集約すること（例：（１）児童発達支援センターと（３）放課後等デイサービスの場合、（１）の事業に集約すること。</t>
    <phoneticPr fontId="13"/>
  </si>
  <si>
    <t>合計</t>
    <rPh sb="0" eb="2">
      <t>ゴウケイ</t>
    </rPh>
    <phoneticPr fontId="13"/>
  </si>
  <si>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13"/>
  </si>
  <si>
    <t>　【（１）児童発達支援センター】と【（２）児童発達支援事業所】の多機能型の場合</t>
    <rPh sb="29" eb="30">
      <t>トコロ</t>
    </rPh>
    <rPh sb="32" eb="36">
      <t>タキノウガタ</t>
    </rPh>
    <rPh sb="37" eb="39">
      <t>バアイ</t>
    </rPh>
    <phoneticPr fontId="13"/>
  </si>
  <si>
    <t>【２．事業計画の概要】</t>
    <rPh sb="3" eb="5">
      <t>ジギョウ</t>
    </rPh>
    <rPh sb="5" eb="7">
      <t>ケイカク</t>
    </rPh>
    <rPh sb="8" eb="10">
      <t>ガイヨウ</t>
    </rPh>
    <phoneticPr fontId="13"/>
  </si>
  <si>
    <t>　【（１）児童発達支援センター】と【（３）放課後等デイサービス事業所】の多機能型の場合</t>
    <rPh sb="31" eb="34">
      <t>ジギョウショ</t>
    </rPh>
    <rPh sb="36" eb="40">
      <t>タキノウガタ</t>
    </rPh>
    <rPh sb="41" eb="43">
      <t>バアイ</t>
    </rPh>
    <phoneticPr fontId="13"/>
  </si>
  <si>
    <t>　【（２）児童発達支援事業所】と【（３）放課後等デイサービス事業所】の多機能型の場合</t>
    <rPh sb="13" eb="14">
      <t>トコロ</t>
    </rPh>
    <rPh sb="30" eb="33">
      <t>ジギョウショ</t>
    </rPh>
    <rPh sb="35" eb="39">
      <t>タキノウガタ</t>
    </rPh>
    <rPh sb="40" eb="42">
      <t>バアイ</t>
    </rPh>
    <phoneticPr fontId="13"/>
  </si>
  <si>
    <t>（１）児童発達支援センター</t>
    <rPh sb="3" eb="5">
      <t>ジドウ</t>
    </rPh>
    <rPh sb="5" eb="7">
      <t>ハッタツ</t>
    </rPh>
    <rPh sb="7" eb="9">
      <t>シエン</t>
    </rPh>
    <phoneticPr fontId="13"/>
  </si>
  <si>
    <t>整理
番号</t>
    <rPh sb="0" eb="2">
      <t>セイリ</t>
    </rPh>
    <rPh sb="3" eb="5">
      <t>バンゴウ</t>
    </rPh>
    <phoneticPr fontId="13"/>
  </si>
  <si>
    <t>施設名</t>
    <rPh sb="0" eb="3">
      <t>シセツメイ</t>
    </rPh>
    <phoneticPr fontId="13"/>
  </si>
  <si>
    <t>公立・
私立の別</t>
    <rPh sb="0" eb="2">
      <t>コウリツ</t>
    </rPh>
    <rPh sb="2" eb="4">
      <t>コッコウリツ</t>
    </rPh>
    <rPh sb="4" eb="6">
      <t>シリツ</t>
    </rPh>
    <rPh sb="7" eb="8">
      <t>ベツ</t>
    </rPh>
    <phoneticPr fontId="13"/>
  </si>
  <si>
    <t>設置主体</t>
    <rPh sb="0" eb="2">
      <t>セッチ</t>
    </rPh>
    <rPh sb="2" eb="4">
      <t>シュタイ</t>
    </rPh>
    <phoneticPr fontId="13"/>
  </si>
  <si>
    <t>所在市区町村名</t>
    <rPh sb="0" eb="2">
      <t>ショザイ</t>
    </rPh>
    <rPh sb="2" eb="6">
      <t>シクチョウソン</t>
    </rPh>
    <rPh sb="6" eb="7">
      <t>メイ</t>
    </rPh>
    <phoneticPr fontId="13"/>
  </si>
  <si>
    <t>申請額</t>
    <rPh sb="0" eb="2">
      <t>シンセイ</t>
    </rPh>
    <rPh sb="2" eb="3">
      <t>ガク</t>
    </rPh>
    <phoneticPr fontId="13"/>
  </si>
  <si>
    <t>補助上限額</t>
    <rPh sb="0" eb="2">
      <t>ホジョ</t>
    </rPh>
    <rPh sb="2" eb="5">
      <t>ジョウゲンガク</t>
    </rPh>
    <phoneticPr fontId="13"/>
  </si>
  <si>
    <t>装置を装備する車両の台数</t>
    <rPh sb="0" eb="2">
      <t>ソウチ</t>
    </rPh>
    <rPh sb="3" eb="5">
      <t>ソウビ</t>
    </rPh>
    <rPh sb="7" eb="9">
      <t>シャリョウ</t>
    </rPh>
    <rPh sb="10" eb="12">
      <t>ダイスウ</t>
    </rPh>
    <phoneticPr fontId="3"/>
  </si>
  <si>
    <t>装置を装備する車両の乗車定員数</t>
    <phoneticPr fontId="13"/>
  </si>
  <si>
    <t>装置の認定番号</t>
    <rPh sb="0" eb="2">
      <t>ソウチ</t>
    </rPh>
    <rPh sb="3" eb="5">
      <t>ニンテイ</t>
    </rPh>
    <rPh sb="5" eb="7">
      <t>バンゴウ</t>
    </rPh>
    <phoneticPr fontId="13"/>
  </si>
  <si>
    <t>購入日
（年・月・日）</t>
    <rPh sb="0" eb="2">
      <t>コウニュウ</t>
    </rPh>
    <rPh sb="2" eb="3">
      <t>ビ</t>
    </rPh>
    <rPh sb="5" eb="6">
      <t>ネン</t>
    </rPh>
    <rPh sb="7" eb="8">
      <t>ツキ</t>
    </rPh>
    <rPh sb="9" eb="10">
      <t>ヒ</t>
    </rPh>
    <phoneticPr fontId="3"/>
  </si>
  <si>
    <t>④</t>
    <phoneticPr fontId="13"/>
  </si>
  <si>
    <t>⑬</t>
    <phoneticPr fontId="3"/>
  </si>
  <si>
    <t>⑭</t>
    <phoneticPr fontId="13"/>
  </si>
  <si>
    <t>⑮</t>
    <phoneticPr fontId="13"/>
  </si>
  <si>
    <t>例</t>
    <rPh sb="0" eb="1">
      <t>レイ</t>
    </rPh>
    <phoneticPr fontId="3"/>
  </si>
  <si>
    <t>A児童発達支援センター</t>
    <phoneticPr fontId="3"/>
  </si>
  <si>
    <t>私立</t>
  </si>
  <si>
    <t>社会福祉法人</t>
    <rPh sb="0" eb="2">
      <t>シャカイ</t>
    </rPh>
    <rPh sb="2" eb="4">
      <t>フクシ</t>
    </rPh>
    <rPh sb="4" eb="6">
      <t>ホウジン</t>
    </rPh>
    <phoneticPr fontId="3"/>
  </si>
  <si>
    <t>B市</t>
    <rPh sb="1" eb="2">
      <t>シ</t>
    </rPh>
    <phoneticPr fontId="3"/>
  </si>
  <si>
    <t>車両a：6
車両b：8</t>
    <rPh sb="0" eb="2">
      <t>シャリョウ</t>
    </rPh>
    <phoneticPr fontId="3"/>
  </si>
  <si>
    <t>車両a：A-001
車両b：C-001</t>
    <phoneticPr fontId="3"/>
  </si>
  <si>
    <t>車両a：令和4年10月1日
車両b：令和5年3月20日</t>
    <rPh sb="4" eb="6">
      <t>レイワ</t>
    </rPh>
    <rPh sb="7" eb="8">
      <t>ネン</t>
    </rPh>
    <rPh sb="10" eb="11">
      <t>ガツ</t>
    </rPh>
    <rPh sb="12" eb="13">
      <t>ニチ</t>
    </rPh>
    <rPh sb="18" eb="20">
      <t>レイワ</t>
    </rPh>
    <rPh sb="21" eb="22">
      <t>ネン</t>
    </rPh>
    <rPh sb="23" eb="24">
      <t>ツキ</t>
    </rPh>
    <rPh sb="26" eb="27">
      <t>ニチ</t>
    </rPh>
    <phoneticPr fontId="3"/>
  </si>
  <si>
    <t>か所</t>
    <rPh sb="1" eb="2">
      <t>トコロ</t>
    </rPh>
    <phoneticPr fontId="13"/>
  </si>
  <si>
    <t>所在市区町村数</t>
    <rPh sb="0" eb="2">
      <t>ショザイ</t>
    </rPh>
    <rPh sb="2" eb="6">
      <t>シクチョウソン</t>
    </rPh>
    <rPh sb="6" eb="7">
      <t>スウ</t>
    </rPh>
    <phoneticPr fontId="13"/>
  </si>
  <si>
    <t>円</t>
    <rPh sb="0" eb="1">
      <t>エン</t>
    </rPh>
    <phoneticPr fontId="13"/>
  </si>
  <si>
    <t>（２）児童発達支援事業所</t>
    <rPh sb="3" eb="5">
      <t>ジドウ</t>
    </rPh>
    <rPh sb="5" eb="7">
      <t>ハッタツ</t>
    </rPh>
    <rPh sb="7" eb="9">
      <t>シエン</t>
    </rPh>
    <rPh sb="9" eb="11">
      <t>ジギョウ</t>
    </rPh>
    <rPh sb="11" eb="12">
      <t>トコロ</t>
    </rPh>
    <phoneticPr fontId="13"/>
  </si>
  <si>
    <t>所在市区町村数</t>
    <rPh sb="0" eb="7">
      <t>ショザイシクチョウソンスウ</t>
    </rPh>
    <phoneticPr fontId="13"/>
  </si>
  <si>
    <t>（３）放課後等デイサービス事業所</t>
    <rPh sb="3" eb="7">
      <t>ホウカゴナド</t>
    </rPh>
    <rPh sb="13" eb="16">
      <t>ジギョウショ</t>
    </rPh>
    <phoneticPr fontId="13"/>
  </si>
  <si>
    <t>選定額</t>
    <rPh sb="0" eb="2">
      <t>センテイ</t>
    </rPh>
    <rPh sb="2" eb="3">
      <t>ガク</t>
    </rPh>
    <phoneticPr fontId="13"/>
  </si>
  <si>
    <t>（別紙②）</t>
    <rPh sb="1" eb="3">
      <t>ベッシ</t>
    </rPh>
    <phoneticPr fontId="33"/>
  </si>
  <si>
    <t>埼玉県障害児送迎の安心・安全対策支援事業「登園管理システムの導入支援事業」「ICTを活用した導入支援事業」　内訳表</t>
    <rPh sb="21" eb="23">
      <t>トウエン</t>
    </rPh>
    <rPh sb="23" eb="25">
      <t>カンリ</t>
    </rPh>
    <rPh sb="30" eb="32">
      <t>ドウニュウ</t>
    </rPh>
    <rPh sb="32" eb="34">
      <t>シエン</t>
    </rPh>
    <rPh sb="34" eb="36">
      <t>ジギョウ</t>
    </rPh>
    <phoneticPr fontId="3"/>
  </si>
  <si>
    <t>申請法人</t>
    <rPh sb="0" eb="4">
      <t>シンセイホウジン</t>
    </rPh>
    <phoneticPr fontId="13"/>
  </si>
  <si>
    <t>１．①欄には公立（自治体による設置）又は私立（社会福祉法人、株式会社、学校法人等による設置）を記載すること。</t>
    <phoneticPr fontId="40"/>
  </si>
  <si>
    <t>２．⑫欄には、製品名等を記入すること。</t>
    <rPh sb="3" eb="4">
      <t>ラン</t>
    </rPh>
    <rPh sb="7" eb="10">
      <t>セイヒンメイ</t>
    </rPh>
    <rPh sb="10" eb="11">
      <t>トウ</t>
    </rPh>
    <rPh sb="12" eb="14">
      <t>キニュウ</t>
    </rPh>
    <phoneticPr fontId="40"/>
  </si>
  <si>
    <t>４．多機能型事業所については、次の通り１つの事業に集約すること。</t>
    <rPh sb="15" eb="16">
      <t>ツギ</t>
    </rPh>
    <rPh sb="17" eb="18">
      <t>トオ</t>
    </rPh>
    <phoneticPr fontId="13"/>
  </si>
  <si>
    <t>「②登園管理システムの導入支援事業」</t>
    <rPh sb="2" eb="6">
      <t>トウエンカンリ</t>
    </rPh>
    <rPh sb="11" eb="13">
      <t>ドウニュウ</t>
    </rPh>
    <rPh sb="13" eb="15">
      <t>シエン</t>
    </rPh>
    <rPh sb="15" eb="17">
      <t>ジギョウ</t>
    </rPh>
    <phoneticPr fontId="13"/>
  </si>
  <si>
    <t>整理
番号</t>
    <rPh sb="0" eb="2">
      <t>セイリ</t>
    </rPh>
    <rPh sb="3" eb="5">
      <t>バンゴウ</t>
    </rPh>
    <phoneticPr fontId="33"/>
  </si>
  <si>
    <t>公立・
私立の別</t>
    <rPh sb="0" eb="2">
      <t>コウリツ</t>
    </rPh>
    <rPh sb="2" eb="4">
      <t>コッコウリツ</t>
    </rPh>
    <rPh sb="4" eb="6">
      <t>シリツ</t>
    </rPh>
    <rPh sb="7" eb="8">
      <t>ベツ</t>
    </rPh>
    <phoneticPr fontId="33"/>
  </si>
  <si>
    <t>施設種別</t>
    <rPh sb="0" eb="2">
      <t>シセツ</t>
    </rPh>
    <rPh sb="2" eb="3">
      <t>シュ</t>
    </rPh>
    <rPh sb="3" eb="4">
      <t>ベツ</t>
    </rPh>
    <phoneticPr fontId="3"/>
  </si>
  <si>
    <t>設置主体</t>
    <rPh sb="0" eb="2">
      <t>セッチ</t>
    </rPh>
    <rPh sb="2" eb="4">
      <t>シュタイ</t>
    </rPh>
    <phoneticPr fontId="33"/>
  </si>
  <si>
    <t>施設名称</t>
    <rPh sb="0" eb="4">
      <t>シセツメイショウ</t>
    </rPh>
    <phoneticPr fontId="33"/>
  </si>
  <si>
    <t>申請額</t>
    <rPh sb="0" eb="3">
      <t>シンセイガク</t>
    </rPh>
    <phoneticPr fontId="33"/>
  </si>
  <si>
    <t>補助率4/5
（1000円未満切捨）</t>
    <rPh sb="0" eb="2">
      <t>ホジョ</t>
    </rPh>
    <rPh sb="2" eb="3">
      <t>リツ</t>
    </rPh>
    <rPh sb="12" eb="13">
      <t>エン</t>
    </rPh>
    <rPh sb="13" eb="15">
      <t>ミマン</t>
    </rPh>
    <rPh sb="15" eb="16">
      <t>キ</t>
    </rPh>
    <rPh sb="16" eb="17">
      <t>ス</t>
    </rPh>
    <phoneticPr fontId="3"/>
  </si>
  <si>
    <t>端末購入の有無</t>
    <rPh sb="0" eb="2">
      <t>タンマツ</t>
    </rPh>
    <rPh sb="2" eb="4">
      <t>コウニュウ</t>
    </rPh>
    <rPh sb="5" eb="7">
      <t>ウム</t>
    </rPh>
    <phoneticPr fontId="3"/>
  </si>
  <si>
    <t>補助上限額</t>
    <rPh sb="0" eb="2">
      <t>ホジョ</t>
    </rPh>
    <rPh sb="2" eb="4">
      <t>ジョウゲン</t>
    </rPh>
    <rPh sb="4" eb="5">
      <t>ガク</t>
    </rPh>
    <phoneticPr fontId="13"/>
  </si>
  <si>
    <t>導入備品内容
（主な購入物品）</t>
    <rPh sb="8" eb="9">
      <t>オモ</t>
    </rPh>
    <rPh sb="10" eb="12">
      <t>コウニュウ</t>
    </rPh>
    <rPh sb="12" eb="14">
      <t>ブッピン</t>
    </rPh>
    <phoneticPr fontId="33"/>
  </si>
  <si>
    <t>購入日
(年・月・日）</t>
    <rPh sb="0" eb="2">
      <t>コウニュウ</t>
    </rPh>
    <rPh sb="2" eb="3">
      <t>ビ</t>
    </rPh>
    <rPh sb="5" eb="6">
      <t>ネン</t>
    </rPh>
    <rPh sb="7" eb="8">
      <t>ツキ</t>
    </rPh>
    <rPh sb="9" eb="10">
      <t>ヒ</t>
    </rPh>
    <phoneticPr fontId="3"/>
  </si>
  <si>
    <t>①　</t>
    <phoneticPr fontId="13"/>
  </si>
  <si>
    <t>②</t>
    <phoneticPr fontId="3"/>
  </si>
  <si>
    <t>⑤</t>
    <phoneticPr fontId="13"/>
  </si>
  <si>
    <t>⑫</t>
    <phoneticPr fontId="13"/>
  </si>
  <si>
    <t>有</t>
    <rPh sb="0" eb="1">
      <t>アリ</t>
    </rPh>
    <phoneticPr fontId="3"/>
  </si>
  <si>
    <t>無</t>
    <rPh sb="0" eb="1">
      <t>ナ</t>
    </rPh>
    <phoneticPr fontId="3"/>
  </si>
  <si>
    <t>「③ICTを活用した導入支援事業」</t>
    <rPh sb="6" eb="8">
      <t>カツヨウ</t>
    </rPh>
    <rPh sb="10" eb="12">
      <t>ドウニュウ</t>
    </rPh>
    <rPh sb="12" eb="14">
      <t>シエン</t>
    </rPh>
    <rPh sb="14" eb="16">
      <t>ジギョウ</t>
    </rPh>
    <phoneticPr fontId="13"/>
  </si>
  <si>
    <t>補助率4/5
（1000円未満切捨）</t>
    <phoneticPr fontId="3"/>
  </si>
  <si>
    <t>購入日
（年・月・日）</t>
    <rPh sb="0" eb="2">
      <t>コウニュウ</t>
    </rPh>
    <rPh sb="2" eb="3">
      <t>ヒ</t>
    </rPh>
    <rPh sb="5" eb="6">
      <t>ネン</t>
    </rPh>
    <rPh sb="7" eb="8">
      <t>ツキ</t>
    </rPh>
    <rPh sb="9" eb="10">
      <t>ヒ</t>
    </rPh>
    <phoneticPr fontId="3"/>
  </si>
  <si>
    <t>（別紙①）</t>
    <phoneticPr fontId="13"/>
  </si>
  <si>
    <t>別紙①</t>
    <rPh sb="0" eb="2">
      <t>ベッシ</t>
    </rPh>
    <phoneticPr fontId="3"/>
  </si>
  <si>
    <t>送迎用車両の改修支援事業</t>
    <phoneticPr fontId="3"/>
  </si>
  <si>
    <t>別紙②</t>
    <rPh sb="0" eb="2">
      <t>ベッシ</t>
    </rPh>
    <phoneticPr fontId="3"/>
  </si>
  <si>
    <t>登園管理システムの導入支援事業</t>
  </si>
  <si>
    <t>ＩＣＴを活用した障害児の見守り支援事業</t>
  </si>
  <si>
    <t>補助対象経合計</t>
    <rPh sb="0" eb="2">
      <t>ホジョ</t>
    </rPh>
    <rPh sb="2" eb="4">
      <t>タイショウ</t>
    </rPh>
    <rPh sb="4" eb="5">
      <t>キョウ</t>
    </rPh>
    <rPh sb="5" eb="7">
      <t>ゴウケイ</t>
    </rPh>
    <phoneticPr fontId="3"/>
  </si>
  <si>
    <t>チェック欄</t>
    <rPh sb="4" eb="5">
      <t>ラン</t>
    </rPh>
    <phoneticPr fontId="3"/>
  </si>
  <si>
    <t>②</t>
    <phoneticPr fontId="3"/>
  </si>
  <si>
    <t>シート名「送迎用車両」、「登園管理システム及びICT」</t>
    <rPh sb="3" eb="4">
      <t>メイ</t>
    </rPh>
    <rPh sb="5" eb="8">
      <t>ソウゲイヨウ</t>
    </rPh>
    <rPh sb="8" eb="10">
      <t>シャリョウ</t>
    </rPh>
    <rPh sb="13" eb="15">
      <t>トウエン</t>
    </rPh>
    <rPh sb="15" eb="17">
      <t>カンリ</t>
    </rPh>
    <rPh sb="21" eb="22">
      <t>オヨ</t>
    </rPh>
    <phoneticPr fontId="13"/>
  </si>
  <si>
    <t>黄色セルを入力してください。</t>
    <rPh sb="0" eb="2">
      <t>キイロ</t>
    </rPh>
    <rPh sb="5" eb="7">
      <t>ニュウリョク</t>
    </rPh>
    <phoneticPr fontId="13"/>
  </si>
  <si>
    <t>黄色セルを入力してください。</t>
    <rPh sb="0" eb="2">
      <t>キイロ</t>
    </rPh>
    <phoneticPr fontId="3"/>
  </si>
  <si>
    <t>別紙①②の内容</t>
    <rPh sb="0" eb="3">
      <t>ベッシイチ</t>
    </rPh>
    <rPh sb="5" eb="7">
      <t>ナイヨウ</t>
    </rPh>
    <phoneticPr fontId="3"/>
  </si>
  <si>
    <t>申請額が正しいことを確認できます。</t>
    <rPh sb="2" eb="3">
      <t>ガク</t>
    </rPh>
    <phoneticPr fontId="3"/>
  </si>
  <si>
    <t>「補助金交付申請額　合計」と「別紙①②の内容」が一致している場合は、チェック欄が○になりますので</t>
    <rPh sb="1" eb="4">
      <t>ホジョキン</t>
    </rPh>
    <rPh sb="4" eb="6">
      <t>コウフ</t>
    </rPh>
    <rPh sb="6" eb="8">
      <t>シンセイ</t>
    </rPh>
    <rPh sb="8" eb="9">
      <t>ガク</t>
    </rPh>
    <rPh sb="10" eb="12">
      <t>ゴウケイ</t>
    </rPh>
    <rPh sb="15" eb="17">
      <t>ベッシ</t>
    </rPh>
    <rPh sb="20" eb="22">
      <t>ナイヨウ</t>
    </rPh>
    <rPh sb="24" eb="26">
      <t>イッチ</t>
    </rPh>
    <rPh sb="30" eb="32">
      <t>バアイ</t>
    </rPh>
    <rPh sb="38" eb="39">
      <t>ラン</t>
    </rPh>
    <phoneticPr fontId="3"/>
  </si>
  <si>
    <r>
      <t>×の場合は再度、入力内容を確認、修正し、</t>
    </r>
    <r>
      <rPr>
        <sz val="11"/>
        <rFont val="Segoe UI Symbol"/>
        <family val="3"/>
      </rPr>
      <t>○</t>
    </r>
    <r>
      <rPr>
        <sz val="11"/>
        <rFont val="Yu Gothic"/>
        <family val="3"/>
        <charset val="128"/>
        <scheme val="minor"/>
      </rPr>
      <t>になってから提出してください。</t>
    </r>
    <rPh sb="2" eb="4">
      <t>バアイ</t>
    </rPh>
    <rPh sb="5" eb="7">
      <t>サイド</t>
    </rPh>
    <rPh sb="8" eb="10">
      <t>ニュウリョク</t>
    </rPh>
    <rPh sb="10" eb="12">
      <t>ナイヨウ</t>
    </rPh>
    <rPh sb="13" eb="15">
      <t>カクニン</t>
    </rPh>
    <rPh sb="16" eb="18">
      <t>シュウセイ</t>
    </rPh>
    <rPh sb="27" eb="29">
      <t>テイシュツ</t>
    </rPh>
    <phoneticPr fontId="3"/>
  </si>
  <si>
    <t>３．⑬欄は購入日を記入する。</t>
    <phoneticPr fontId="40"/>
  </si>
  <si>
    <t>【原則は消費税抜】</t>
    <rPh sb="1" eb="3">
      <t>ゲンソク</t>
    </rPh>
    <rPh sb="4" eb="7">
      <t>ショウヒゼイ</t>
    </rPh>
    <rPh sb="7" eb="8">
      <t>ヌ</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</si>
</sst>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7">
    <font>
      <sz val="11"/>
      <color theme="1"/>
      <name val="Yu Gothic"/>
      <family val="2"/>
      <scheme val="minor"/>
    </font>
    <font>
      <sz val="11"/>
      <color theme="1"/>
      <name val="ＭＳ Ｐゴシック"/>
      <family val="2"/>
      <charset val="128"/>
    </font>
    <font>
      <sz val="11"/>
      <color theme="1"/>
      <name val="Yu Gothic"/>
      <family val="2"/>
      <scheme val="minor"/>
    </font>
    <font>
      <sz val="6"/>
      <name val="Yu Gothic"/>
      <family val="3"/>
      <charset val="128"/>
      <scheme val="minor"/>
    </font>
    <font>
      <sz val="12"/>
      <color theme="1"/>
      <name val="Yu Gothic"/>
      <family val="2"/>
      <scheme val="minor"/>
    </font>
    <font>
      <sz val="12"/>
      <color theme="1"/>
      <name val="Yu Gothic"/>
      <family val="3"/>
      <charset val="128"/>
      <scheme val="minor"/>
    </font>
    <font>
      <b/>
      <sz val="14"/>
      <color rgb="FFFF0000"/>
      <name val="Yu Gothic"/>
      <family val="3"/>
      <charset val="128"/>
      <scheme val="minor"/>
    </font>
    <font>
      <sz val="10.5"/>
      <color theme="1"/>
      <name val="Yu Gothic"/>
      <family val="2"/>
      <scheme val="minor"/>
    </font>
    <font>
      <b/>
      <sz val="12"/>
      <color rgb="FFFF0000"/>
      <name val="Yu Gothic"/>
      <family val="3"/>
      <charset val="128"/>
      <scheme val="minor"/>
    </font>
    <font>
      <b/>
      <sz val="12"/>
      <color rgb="FFFF0000"/>
      <name val="游ゴシック"/>
      <family val="3"/>
      <charset val="128"/>
    </font>
    <font>
      <sz val="10"/>
      <color theme="1"/>
      <name val="Yu Gothic"/>
      <family val="2"/>
      <scheme val="minor"/>
    </font>
    <font>
      <sz val="10"/>
      <color theme="1"/>
      <name val="Yu Gothic"/>
      <family val="3"/>
      <charset val="128"/>
      <scheme val="minor"/>
    </font>
    <font>
      <sz val="11"/>
      <name val="ＭＳ Ｐゴシック"/>
      <family val="3"/>
      <charset val="128"/>
    </font>
    <font>
      <sz val="6"/>
      <name val="ＭＳ Ｐゴシック"/>
      <family val="3"/>
      <charset val="128"/>
    </font>
    <font>
      <sz val="11"/>
      <color theme="1"/>
      <name val="Yu Gothic"/>
      <family val="3"/>
      <charset val="128"/>
      <scheme val="minor"/>
    </font>
    <font>
      <sz val="9"/>
      <color rgb="FF000000"/>
      <name val="Meiryo UI"/>
      <family val="3"/>
      <charset val="128"/>
    </font>
    <font>
      <sz val="8"/>
      <name val="ＭＳ 明朝"/>
      <family val="1"/>
      <charset val="128"/>
    </font>
    <font>
      <sz val="12"/>
      <name val="Yu Gothic"/>
      <family val="3"/>
      <charset val="128"/>
      <scheme val="minor"/>
    </font>
    <font>
      <sz val="9"/>
      <name val="Yu Gothic UI"/>
      <family val="3"/>
      <charset val="128"/>
    </font>
    <font>
      <sz val="8"/>
      <name val="ＭＳ 明朝"/>
      <family val="3"/>
      <charset val="128"/>
    </font>
    <font>
      <sz val="11"/>
      <name val="Yu Gothic"/>
      <family val="3"/>
      <charset val="128"/>
      <scheme val="minor"/>
    </font>
    <font>
      <b/>
      <sz val="11"/>
      <name val="Yu Gothic"/>
      <family val="3"/>
      <charset val="128"/>
      <scheme val="minor"/>
    </font>
    <font>
      <sz val="11"/>
      <color rgb="FFFF0000"/>
      <name val="Yu Gothic"/>
      <family val="3"/>
      <charset val="128"/>
      <scheme val="minor"/>
    </font>
    <font>
      <sz val="11"/>
      <color rgb="FFFF0000"/>
      <name val="Yu Gothic"/>
      <family val="2"/>
      <scheme val="minor"/>
    </font>
    <font>
      <b/>
      <sz val="9"/>
      <color indexed="81"/>
      <name val="ＭＳ ゴシック"/>
      <family val="3"/>
      <charset val="128"/>
    </font>
    <font>
      <sz val="14"/>
      <color theme="1"/>
      <name val="Yu Gothic"/>
      <family val="3"/>
      <charset val="128"/>
      <scheme val="minor"/>
    </font>
    <font>
      <sz val="14"/>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2"/>
      <color theme="1"/>
      <name val="ＭＳ 明朝"/>
      <family val="1"/>
      <charset val="128"/>
    </font>
    <font>
      <sz val="16"/>
      <color theme="1"/>
      <name val="ＭＳ 明朝"/>
      <family val="1"/>
      <charset val="128"/>
    </font>
    <font>
      <sz val="11"/>
      <color theme="1"/>
      <name val="ＭＳ ゴシック"/>
      <family val="3"/>
      <charset val="128"/>
    </font>
    <font>
      <sz val="6"/>
      <name val="Yu Gothic"/>
      <family val="2"/>
      <charset val="128"/>
      <scheme val="minor"/>
    </font>
    <font>
      <sz val="11"/>
      <color rgb="FFFF0000"/>
      <name val="ＭＳ ゴシック"/>
      <family val="3"/>
      <charset val="128"/>
    </font>
    <font>
      <b/>
      <sz val="12"/>
      <color theme="1"/>
      <name val="ＭＳ 明朝"/>
      <family val="1"/>
      <charset val="128"/>
    </font>
    <font>
      <b/>
      <sz val="11"/>
      <color theme="1"/>
      <name val="ＭＳ 明朝"/>
      <family val="1"/>
      <charset val="128"/>
    </font>
    <font>
      <sz val="10"/>
      <color theme="1"/>
      <name val="ＭＳ 明朝"/>
      <family val="1"/>
      <charset val="128"/>
    </font>
    <font>
      <b/>
      <sz val="12"/>
      <color theme="1"/>
      <name val="ＭＳ ゴシック"/>
      <family val="3"/>
      <charset val="128"/>
    </font>
    <font>
      <b/>
      <sz val="24"/>
      <color theme="1"/>
      <name val="ＭＳ 明朝"/>
      <family val="1"/>
      <charset val="128"/>
    </font>
    <font>
      <sz val="11"/>
      <color theme="1"/>
      <name val="Yu Gothic"/>
      <family val="2"/>
      <charset val="128"/>
      <scheme val="minor"/>
    </font>
    <font>
      <sz val="14"/>
      <color rgb="FFFF0000"/>
      <name val="ＭＳ 明朝"/>
      <family val="1"/>
      <charset val="128"/>
    </font>
    <font>
      <sz val="12"/>
      <color rgb="FFFF0000"/>
      <name val="ＭＳ 明朝"/>
      <family val="1"/>
      <charset val="128"/>
    </font>
    <font>
      <sz val="11"/>
      <color rgb="FFFF0000"/>
      <name val="ＭＳ 明朝"/>
      <family val="1"/>
      <charset val="128"/>
    </font>
    <font>
      <b/>
      <sz val="11"/>
      <color rgb="FFFF0000"/>
      <name val="Yu Gothic"/>
      <family val="3"/>
      <charset val="128"/>
      <scheme val="minor"/>
    </font>
    <font>
      <b/>
      <sz val="28"/>
      <color rgb="FFFF0000"/>
      <name val="Yu Gothic"/>
      <family val="3"/>
      <charset val="128"/>
      <scheme val="minor"/>
    </font>
    <font>
      <sz val="11"/>
      <name val="Segoe UI Symbol"/>
      <family val="3"/>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left/>
      <right style="thin">
        <color indexed="64"/>
      </right>
      <top/>
      <bottom/>
      <diagonal/>
    </border>
    <border diagonalUp="1">
      <left style="thin">
        <color indexed="64"/>
      </left>
      <right style="thin">
        <color indexed="64"/>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2" fillId="0" borderId="0">
      <alignment vertical="center"/>
    </xf>
  </cellStyleXfs>
  <cellXfs count="269">
    <xf numFmtId="0" fontId="0" fillId="0" borderId="0" xfId="0"/>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0" xfId="0" applyFont="1"/>
    <xf numFmtId="0" fontId="11" fillId="0" borderId="5" xfId="0" applyFont="1" applyBorder="1"/>
    <xf numFmtId="38" fontId="10" fillId="0" borderId="4" xfId="1" applyFont="1" applyBorder="1" applyAlignment="1">
      <alignment horizontal="center" vertical="center" wrapText="1"/>
    </xf>
    <xf numFmtId="38" fontId="0" fillId="0" borderId="0" xfId="1" applyFont="1" applyAlignment="1">
      <alignment horizontal="right" vertical="center"/>
    </xf>
    <xf numFmtId="0" fontId="20" fillId="0" borderId="0" xfId="3" applyFont="1">
      <alignment vertical="center"/>
    </xf>
    <xf numFmtId="0" fontId="20" fillId="0" borderId="9" xfId="3" applyFont="1" applyBorder="1">
      <alignment vertical="center"/>
    </xf>
    <xf numFmtId="0" fontId="20" fillId="0" borderId="10" xfId="3" applyFont="1" applyBorder="1">
      <alignment vertical="center"/>
    </xf>
    <xf numFmtId="0" fontId="20" fillId="0" borderId="11" xfId="3" applyFont="1" applyBorder="1">
      <alignment vertical="center"/>
    </xf>
    <xf numFmtId="0" fontId="21" fillId="0" borderId="0" xfId="3" applyFont="1">
      <alignment vertical="center"/>
    </xf>
    <xf numFmtId="0" fontId="22" fillId="0" borderId="0" xfId="3" applyFont="1">
      <alignment vertical="center"/>
    </xf>
    <xf numFmtId="0" fontId="10" fillId="0" borderId="26" xfId="0" applyFont="1" applyBorder="1" applyAlignment="1">
      <alignment horizontal="center" vertical="center"/>
    </xf>
    <xf numFmtId="0" fontId="10" fillId="0" borderId="24" xfId="0" applyFont="1" applyBorder="1" applyAlignment="1">
      <alignment vertical="center" wrapText="1"/>
    </xf>
    <xf numFmtId="0" fontId="0" fillId="0" borderId="0" xfId="0" applyProtection="1"/>
    <xf numFmtId="0" fontId="5" fillId="0" borderId="0" xfId="0" applyFont="1" applyProtection="1"/>
    <xf numFmtId="0" fontId="6" fillId="0" borderId="0" xfId="0" applyFont="1" applyAlignment="1" applyProtection="1">
      <alignment horizontal="left"/>
    </xf>
    <xf numFmtId="0" fontId="4" fillId="0" borderId="0" xfId="0" applyFont="1" applyProtection="1"/>
    <xf numFmtId="0" fontId="8" fillId="0" borderId="0" xfId="0" applyFont="1" applyAlignment="1" applyProtection="1">
      <alignment vertical="center"/>
    </xf>
    <xf numFmtId="0" fontId="0" fillId="0" borderId="0" xfId="0" applyAlignment="1" applyProtection="1">
      <alignment vertical="center"/>
    </xf>
    <xf numFmtId="0" fontId="9" fillId="0" borderId="0" xfId="0" applyFont="1" applyAlignment="1" applyProtection="1">
      <alignment vertical="center"/>
    </xf>
    <xf numFmtId="0" fontId="16" fillId="2" borderId="0" xfId="0" applyFont="1" applyFill="1" applyBorder="1" applyAlignment="1" applyProtection="1">
      <alignment horizontal="left" vertical="top"/>
    </xf>
    <xf numFmtId="0" fontId="16" fillId="2" borderId="0" xfId="0" applyFont="1" applyFill="1" applyAlignment="1" applyProtection="1">
      <alignment horizontal="left" vertical="top"/>
    </xf>
    <xf numFmtId="0" fontId="17" fillId="0" borderId="0" xfId="0" applyFont="1" applyAlignment="1" applyProtection="1">
      <alignment horizontal="center" shrinkToFit="1"/>
    </xf>
    <xf numFmtId="0" fontId="16" fillId="0" borderId="0" xfId="0" applyFont="1" applyFill="1" applyBorder="1" applyAlignment="1" applyProtection="1">
      <alignment horizontal="left" vertical="top" wrapText="1"/>
    </xf>
    <xf numFmtId="0" fontId="5" fillId="0" borderId="0" xfId="0" applyFont="1" applyFill="1" applyProtection="1"/>
    <xf numFmtId="0" fontId="6" fillId="0" borderId="25" xfId="0" applyFont="1" applyBorder="1" applyAlignment="1">
      <alignment vertical="center" wrapText="1"/>
    </xf>
    <xf numFmtId="0" fontId="6" fillId="0" borderId="14" xfId="0" applyFont="1" applyBorder="1" applyAlignment="1">
      <alignment vertical="center" wrapText="1"/>
    </xf>
    <xf numFmtId="38" fontId="6" fillId="0" borderId="15" xfId="1" applyFont="1" applyBorder="1" applyAlignment="1">
      <alignment vertical="center"/>
    </xf>
    <xf numFmtId="38" fontId="25" fillId="0" borderId="0" xfId="1" applyFont="1">
      <alignment vertical="center"/>
    </xf>
    <xf numFmtId="38" fontId="26" fillId="0" borderId="0" xfId="1" applyFont="1">
      <alignment vertical="center"/>
    </xf>
    <xf numFmtId="38" fontId="27" fillId="0" borderId="0" xfId="1" applyFont="1">
      <alignment vertical="center"/>
    </xf>
    <xf numFmtId="38" fontId="27" fillId="0" borderId="0" xfId="1" applyFont="1" applyFill="1">
      <alignment vertical="center"/>
    </xf>
    <xf numFmtId="38" fontId="14" fillId="0" borderId="0" xfId="1" applyFont="1">
      <alignment vertical="center"/>
    </xf>
    <xf numFmtId="38" fontId="27" fillId="0" borderId="0" xfId="1" applyFont="1" applyAlignment="1">
      <alignment horizontal="right" vertical="center"/>
    </xf>
    <xf numFmtId="38" fontId="27" fillId="0" borderId="0" xfId="1" applyFont="1" applyAlignment="1">
      <alignment horizontal="center" vertical="center"/>
    </xf>
    <xf numFmtId="38" fontId="27" fillId="0" borderId="9" xfId="1" applyFont="1" applyFill="1" applyBorder="1" applyAlignment="1">
      <alignment vertical="center" wrapText="1"/>
    </xf>
    <xf numFmtId="38" fontId="30" fillId="0" borderId="0" xfId="1" applyFont="1" applyAlignment="1">
      <alignment vertical="center" wrapText="1" shrinkToFit="1"/>
    </xf>
    <xf numFmtId="38" fontId="31" fillId="0" borderId="0" xfId="1" applyFont="1">
      <alignment vertical="center"/>
    </xf>
    <xf numFmtId="38" fontId="30" fillId="0" borderId="0" xfId="1" applyFont="1" applyAlignment="1">
      <alignment horizontal="center" vertical="center"/>
    </xf>
    <xf numFmtId="38" fontId="30" fillId="0" borderId="0" xfId="1" applyFont="1">
      <alignment vertical="center"/>
    </xf>
    <xf numFmtId="38" fontId="30" fillId="0" borderId="0" xfId="1" applyFont="1" applyFill="1" applyAlignment="1">
      <alignment horizontal="right" vertical="center"/>
    </xf>
    <xf numFmtId="38" fontId="5" fillId="0" borderId="0" xfId="1" applyFont="1">
      <alignment vertical="center"/>
    </xf>
    <xf numFmtId="38" fontId="30" fillId="0" borderId="28" xfId="1" applyFont="1" applyBorder="1" applyAlignment="1">
      <alignment horizontal="center" vertical="center"/>
    </xf>
    <xf numFmtId="38" fontId="30" fillId="0" borderId="27" xfId="1" applyFont="1" applyBorder="1" applyAlignment="1">
      <alignment horizontal="center" vertical="center"/>
    </xf>
    <xf numFmtId="38" fontId="30" fillId="0" borderId="11" xfId="1" applyFont="1" applyBorder="1" applyAlignment="1">
      <alignment horizontal="center" vertical="center"/>
    </xf>
    <xf numFmtId="38" fontId="30" fillId="0" borderId="29" xfId="1" applyFont="1" applyBorder="1" applyAlignment="1">
      <alignment horizontal="center" vertical="center"/>
    </xf>
    <xf numFmtId="38" fontId="30" fillId="0" borderId="0" xfId="1" applyFont="1" applyFill="1" applyBorder="1" applyAlignment="1">
      <alignment horizontal="center" vertical="center"/>
    </xf>
    <xf numFmtId="38" fontId="32" fillId="0" borderId="0" xfId="1" applyFont="1">
      <alignment vertical="center"/>
    </xf>
    <xf numFmtId="38" fontId="32" fillId="0" borderId="0" xfId="1" applyFont="1" applyFill="1">
      <alignment vertical="center"/>
    </xf>
    <xf numFmtId="38" fontId="30" fillId="0" borderId="1" xfId="1" applyFont="1" applyBorder="1" applyAlignment="1">
      <alignment horizontal="center" vertical="center"/>
    </xf>
    <xf numFmtId="38" fontId="30" fillId="0" borderId="6" xfId="1" applyFont="1" applyBorder="1">
      <alignment vertical="center"/>
    </xf>
    <xf numFmtId="38" fontId="30" fillId="0" borderId="0" xfId="1" applyFont="1" applyFill="1" applyBorder="1" applyAlignment="1">
      <alignment vertical="center" shrinkToFit="1"/>
    </xf>
    <xf numFmtId="38" fontId="32" fillId="0" borderId="0" xfId="1" applyFont="1" applyAlignment="1">
      <alignment vertical="center"/>
    </xf>
    <xf numFmtId="38" fontId="30" fillId="0" borderId="34" xfId="1" applyFont="1" applyBorder="1" applyAlignment="1">
      <alignment horizontal="center" vertical="center"/>
    </xf>
    <xf numFmtId="38" fontId="30" fillId="0" borderId="35" xfId="1" applyFont="1" applyBorder="1">
      <alignment vertical="center"/>
    </xf>
    <xf numFmtId="38" fontId="32" fillId="0" borderId="0" xfId="1" applyFont="1" applyAlignment="1">
      <alignment horizontal="left" vertical="center"/>
    </xf>
    <xf numFmtId="38" fontId="34" fillId="0" borderId="0" xfId="1" applyFont="1">
      <alignment vertical="center"/>
    </xf>
    <xf numFmtId="38" fontId="35" fillId="0" borderId="36" xfId="1" applyFont="1" applyBorder="1">
      <alignment vertical="center"/>
    </xf>
    <xf numFmtId="38" fontId="35" fillId="0" borderId="33" xfId="1" applyFont="1" applyBorder="1">
      <alignment vertical="center"/>
    </xf>
    <xf numFmtId="38" fontId="35" fillId="0" borderId="0" xfId="1" applyFont="1" applyFill="1" applyBorder="1">
      <alignment vertical="center"/>
    </xf>
    <xf numFmtId="38" fontId="14" fillId="0" borderId="0" xfId="1" applyFont="1" applyAlignment="1">
      <alignment horizontal="center" vertical="center"/>
    </xf>
    <xf numFmtId="38" fontId="30" fillId="0" borderId="22" xfId="1" applyFont="1" applyBorder="1" applyAlignment="1">
      <alignment horizontal="right" vertical="center"/>
    </xf>
    <xf numFmtId="38" fontId="27" fillId="0" borderId="38" xfId="1" applyFont="1" applyBorder="1" applyAlignment="1">
      <alignment horizontal="center" vertical="center" wrapText="1"/>
    </xf>
    <xf numFmtId="38" fontId="27" fillId="0" borderId="39" xfId="1" applyFont="1" applyBorder="1" applyAlignment="1">
      <alignment horizontal="center" vertical="center"/>
    </xf>
    <xf numFmtId="38" fontId="27" fillId="0" borderId="40" xfId="1" applyFont="1" applyBorder="1" applyAlignment="1">
      <alignment horizontal="center" vertical="center" wrapText="1"/>
    </xf>
    <xf numFmtId="38" fontId="27" fillId="0" borderId="40" xfId="1" applyFont="1" applyBorder="1" applyAlignment="1">
      <alignment horizontal="center" vertical="center"/>
    </xf>
    <xf numFmtId="38" fontId="27" fillId="0" borderId="40" xfId="1" applyFont="1" applyFill="1" applyBorder="1" applyAlignment="1">
      <alignment horizontal="center" vertical="center" wrapText="1"/>
    </xf>
    <xf numFmtId="38" fontId="37" fillId="0" borderId="38" xfId="1" applyFont="1" applyBorder="1" applyAlignment="1">
      <alignment vertical="center" wrapText="1"/>
    </xf>
    <xf numFmtId="38" fontId="14" fillId="0" borderId="0" xfId="1" applyFont="1" applyAlignment="1">
      <alignment horizontal="right" vertical="center"/>
    </xf>
    <xf numFmtId="38" fontId="27" fillId="0" borderId="33" xfId="1" applyFont="1" applyBorder="1" applyAlignment="1">
      <alignment horizontal="right" vertical="center"/>
    </xf>
    <xf numFmtId="38" fontId="30" fillId="0" borderId="32" xfId="1" applyFont="1" applyBorder="1" applyAlignment="1">
      <alignment horizontal="right" vertical="center"/>
    </xf>
    <xf numFmtId="38" fontId="30" fillId="0" borderId="42" xfId="1" applyFont="1" applyBorder="1" applyAlignment="1">
      <alignment horizontal="right" vertical="center" wrapText="1"/>
    </xf>
    <xf numFmtId="38" fontId="30" fillId="0" borderId="42" xfId="1" applyFont="1" applyBorder="1" applyAlignment="1">
      <alignment horizontal="right" vertical="center"/>
    </xf>
    <xf numFmtId="38" fontId="30" fillId="0" borderId="42" xfId="1" applyFont="1" applyFill="1" applyBorder="1" applyAlignment="1">
      <alignment horizontal="right" vertical="center" wrapText="1"/>
    </xf>
    <xf numFmtId="38" fontId="30" fillId="0" borderId="31" xfId="1" applyFont="1" applyBorder="1" applyAlignment="1">
      <alignment horizontal="right" vertical="center" wrapText="1"/>
    </xf>
    <xf numFmtId="38" fontId="27" fillId="0" borderId="43" xfId="1" applyFont="1" applyFill="1" applyBorder="1" applyAlignment="1">
      <alignment horizontal="center" vertical="center" wrapText="1"/>
    </xf>
    <xf numFmtId="38" fontId="27" fillId="0" borderId="44" xfId="1" applyFont="1" applyFill="1" applyBorder="1" applyAlignment="1">
      <alignment horizontal="right" vertical="center"/>
    </xf>
    <xf numFmtId="38" fontId="30" fillId="0" borderId="3" xfId="1" applyFont="1" applyFill="1" applyBorder="1" applyAlignment="1">
      <alignment horizontal="left" vertical="center" wrapText="1"/>
    </xf>
    <xf numFmtId="38" fontId="30" fillId="0" borderId="1" xfId="1" applyFont="1" applyFill="1" applyBorder="1" applyAlignment="1">
      <alignment horizontal="right" vertical="center"/>
    </xf>
    <xf numFmtId="38" fontId="30" fillId="0" borderId="45" xfId="1" applyFont="1" applyFill="1" applyBorder="1" applyAlignment="1">
      <alignment horizontal="right" vertical="center"/>
    </xf>
    <xf numFmtId="38" fontId="30" fillId="0" borderId="3" xfId="1" applyFont="1" applyFill="1" applyBorder="1" applyAlignment="1">
      <alignment horizontal="right" vertical="center"/>
    </xf>
    <xf numFmtId="38" fontId="30" fillId="0" borderId="45" xfId="1" applyFont="1" applyFill="1" applyBorder="1" applyAlignment="1">
      <alignment horizontal="right" vertical="center" wrapText="1"/>
    </xf>
    <xf numFmtId="38" fontId="30" fillId="0" borderId="45" xfId="1" applyFont="1" applyFill="1" applyBorder="1" applyAlignment="1">
      <alignment vertical="center"/>
    </xf>
    <xf numFmtId="38" fontId="30" fillId="0" borderId="46" xfId="1" applyFont="1" applyFill="1" applyBorder="1" applyAlignment="1">
      <alignment vertical="center"/>
    </xf>
    <xf numFmtId="38" fontId="30" fillId="0" borderId="46" xfId="1" applyFont="1" applyFill="1" applyBorder="1" applyAlignment="1">
      <alignment vertical="center" wrapText="1"/>
    </xf>
    <xf numFmtId="38" fontId="30" fillId="0" borderId="45" xfId="1" applyFont="1" applyFill="1" applyBorder="1" applyAlignment="1">
      <alignment vertical="center" wrapText="1"/>
    </xf>
    <xf numFmtId="58" fontId="30" fillId="0" borderId="4" xfId="1" applyNumberFormat="1" applyFont="1" applyFill="1" applyBorder="1" applyAlignment="1">
      <alignment vertical="center" wrapText="1"/>
    </xf>
    <xf numFmtId="38" fontId="14" fillId="0" borderId="0" xfId="1" applyFont="1" applyAlignment="1"/>
    <xf numFmtId="38" fontId="27" fillId="0" borderId="47" xfId="1" applyFont="1" applyBorder="1" applyAlignment="1">
      <alignment horizontal="center" vertical="center"/>
    </xf>
    <xf numFmtId="38" fontId="27" fillId="0" borderId="50" xfId="1" applyFont="1" applyBorder="1" applyAlignment="1">
      <alignment horizontal="center" vertical="center"/>
    </xf>
    <xf numFmtId="38" fontId="30" fillId="0" borderId="1" xfId="1" applyFont="1" applyBorder="1" applyAlignment="1">
      <alignment vertical="center"/>
    </xf>
    <xf numFmtId="38" fontId="27" fillId="0" borderId="41" xfId="1" applyFont="1" applyBorder="1" applyAlignment="1">
      <alignment horizontal="center" vertical="center"/>
    </xf>
    <xf numFmtId="38" fontId="30" fillId="0" borderId="34" xfId="1" applyFont="1" applyFill="1" applyBorder="1" applyAlignment="1">
      <alignment horizontal="right" vertical="center" wrapText="1"/>
    </xf>
    <xf numFmtId="38" fontId="30" fillId="0" borderId="34" xfId="1" applyFont="1" applyBorder="1" applyAlignment="1">
      <alignment vertical="center"/>
    </xf>
    <xf numFmtId="38" fontId="30" fillId="0" borderId="0" xfId="1" applyFont="1" applyBorder="1" applyAlignment="1">
      <alignment horizontal="right" vertical="center"/>
    </xf>
    <xf numFmtId="38" fontId="30" fillId="0" borderId="56" xfId="1" applyFont="1" applyBorder="1">
      <alignment vertical="center"/>
    </xf>
    <xf numFmtId="38" fontId="27" fillId="0" borderId="56" xfId="1" applyFont="1" applyBorder="1" applyAlignment="1">
      <alignment horizontal="right" vertical="center"/>
    </xf>
    <xf numFmtId="38" fontId="30" fillId="0" borderId="22" xfId="1" applyFont="1" applyBorder="1">
      <alignment vertical="center"/>
    </xf>
    <xf numFmtId="38" fontId="30" fillId="0" borderId="42" xfId="1" applyFont="1" applyFill="1" applyBorder="1">
      <alignment vertical="center"/>
    </xf>
    <xf numFmtId="38" fontId="35" fillId="0" borderId="0" xfId="1" applyFont="1" applyAlignment="1">
      <alignment horizontal="right" vertical="center"/>
    </xf>
    <xf numFmtId="38" fontId="35" fillId="0" borderId="0" xfId="1" applyFont="1" applyAlignment="1">
      <alignment horizontal="center" vertical="center"/>
    </xf>
    <xf numFmtId="38" fontId="27" fillId="0" borderId="50" xfId="1" applyFont="1" applyBorder="1" applyAlignment="1">
      <alignment horizontal="right" vertical="center"/>
    </xf>
    <xf numFmtId="38" fontId="30" fillId="0" borderId="1" xfId="1" applyFont="1" applyFill="1" applyBorder="1" applyAlignment="1">
      <alignment horizontal="right" vertical="center" wrapText="1"/>
    </xf>
    <xf numFmtId="38" fontId="30" fillId="0" borderId="64" xfId="1" applyFont="1" applyBorder="1">
      <alignment vertical="center"/>
    </xf>
    <xf numFmtId="38" fontId="27" fillId="0" borderId="64" xfId="1" applyFont="1" applyBorder="1" applyAlignment="1">
      <alignment horizontal="right" vertical="center"/>
    </xf>
    <xf numFmtId="38" fontId="14" fillId="0" borderId="0" xfId="1" applyFont="1" applyAlignment="1">
      <alignment horizontal="right"/>
    </xf>
    <xf numFmtId="38" fontId="30" fillId="0" borderId="16" xfId="1" applyFont="1" applyBorder="1" applyAlignment="1">
      <alignment horizontal="right" vertical="center"/>
    </xf>
    <xf numFmtId="38" fontId="38" fillId="0" borderId="0" xfId="1" applyFont="1" applyAlignment="1">
      <alignment horizontal="right" vertical="center"/>
    </xf>
    <xf numFmtId="38" fontId="38" fillId="0" borderId="0" xfId="1" applyFont="1" applyAlignment="1">
      <alignment horizontal="center" vertical="center"/>
    </xf>
    <xf numFmtId="38" fontId="39" fillId="0" borderId="0" xfId="1" applyFont="1">
      <alignment vertical="center"/>
    </xf>
    <xf numFmtId="38" fontId="30" fillId="0" borderId="0" xfId="1" applyFont="1" applyAlignment="1">
      <alignment vertical="center" shrinkToFit="1"/>
    </xf>
    <xf numFmtId="38" fontId="30" fillId="0" borderId="9" xfId="1" applyFont="1" applyBorder="1" applyAlignment="1">
      <alignment vertical="center" wrapText="1" shrinkToFit="1"/>
    </xf>
    <xf numFmtId="38" fontId="26" fillId="0" borderId="0" xfId="1" applyFont="1" applyAlignment="1">
      <alignment vertical="center" shrinkToFit="1"/>
    </xf>
    <xf numFmtId="38" fontId="26" fillId="0" borderId="0" xfId="1" applyFont="1" applyAlignment="1">
      <alignment horizontal="left" vertical="center" shrinkToFit="1"/>
    </xf>
    <xf numFmtId="38" fontId="30" fillId="0" borderId="0" xfId="1" applyFont="1" applyBorder="1" applyAlignment="1">
      <alignment vertical="center" wrapText="1" shrinkToFit="1"/>
    </xf>
    <xf numFmtId="38" fontId="27" fillId="0" borderId="0" xfId="1" applyFont="1" applyFill="1" applyBorder="1" applyAlignment="1">
      <alignment vertical="center"/>
    </xf>
    <xf numFmtId="38" fontId="27" fillId="0" borderId="0" xfId="1" applyFont="1" applyFill="1" applyBorder="1" applyAlignment="1">
      <alignment horizontal="center" vertical="center"/>
    </xf>
    <xf numFmtId="38" fontId="41" fillId="0" borderId="0" xfId="1" applyFont="1" applyAlignment="1">
      <alignment horizontal="left" vertical="center" shrinkToFit="1"/>
    </xf>
    <xf numFmtId="38" fontId="42" fillId="0" borderId="0" xfId="1" applyFont="1" applyAlignment="1">
      <alignment horizontal="center" vertical="center"/>
    </xf>
    <xf numFmtId="38" fontId="42" fillId="0" borderId="0" xfId="1" applyFont="1">
      <alignment vertical="center"/>
    </xf>
    <xf numFmtId="38" fontId="43" fillId="0" borderId="0" xfId="1" applyFont="1">
      <alignment vertical="center"/>
    </xf>
    <xf numFmtId="38" fontId="28" fillId="0" borderId="0" xfId="1" applyFont="1">
      <alignment vertical="center"/>
    </xf>
    <xf numFmtId="38" fontId="27" fillId="0" borderId="1" xfId="1" applyFont="1" applyBorder="1" applyAlignment="1">
      <alignment horizontal="center" vertical="center" wrapText="1"/>
    </xf>
    <xf numFmtId="38" fontId="27" fillId="0" borderId="1"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wrapText="1"/>
    </xf>
    <xf numFmtId="38" fontId="37" fillId="0" borderId="1" xfId="1" applyFont="1" applyBorder="1" applyAlignment="1">
      <alignment horizontal="center" vertical="center" wrapText="1"/>
    </xf>
    <xf numFmtId="38" fontId="27" fillId="0" borderId="1" xfId="1" applyFont="1" applyBorder="1" applyAlignment="1">
      <alignment horizontal="right" vertical="center" wrapText="1"/>
    </xf>
    <xf numFmtId="38" fontId="27" fillId="0" borderId="1" xfId="1" applyFont="1" applyBorder="1" applyAlignment="1">
      <alignment horizontal="right" vertical="center"/>
    </xf>
    <xf numFmtId="38" fontId="27" fillId="0" borderId="7" xfId="1" applyFont="1" applyBorder="1" applyAlignment="1">
      <alignment horizontal="right" vertical="center"/>
    </xf>
    <xf numFmtId="38" fontId="27" fillId="0" borderId="1" xfId="1" applyFont="1" applyBorder="1">
      <alignment vertical="center"/>
    </xf>
    <xf numFmtId="38" fontId="27" fillId="0" borderId="8" xfId="1" applyFont="1" applyFill="1" applyBorder="1">
      <alignment vertical="center"/>
    </xf>
    <xf numFmtId="38" fontId="27" fillId="0" borderId="8" xfId="1" applyFont="1" applyBorder="1">
      <alignment vertical="center"/>
    </xf>
    <xf numFmtId="38" fontId="27" fillId="0" borderId="72" xfId="1" applyFont="1" applyBorder="1">
      <alignment vertical="center"/>
    </xf>
    <xf numFmtId="38" fontId="27" fillId="0" borderId="74" xfId="1" applyFont="1" applyBorder="1" applyAlignment="1">
      <alignment horizontal="right" vertical="top" wrapText="1"/>
    </xf>
    <xf numFmtId="38" fontId="27" fillId="0" borderId="74" xfId="1" applyFont="1" applyBorder="1" applyAlignment="1">
      <alignment horizontal="right" vertical="center"/>
    </xf>
    <xf numFmtId="38" fontId="27" fillId="0" borderId="45" xfId="1" applyFont="1" applyFill="1" applyBorder="1" applyAlignment="1">
      <alignment vertical="center" wrapText="1"/>
    </xf>
    <xf numFmtId="38" fontId="27" fillId="0" borderId="45" xfId="1" applyFont="1" applyFill="1" applyBorder="1">
      <alignment vertical="center"/>
    </xf>
    <xf numFmtId="38" fontId="27" fillId="0" borderId="0" xfId="1" applyFont="1" applyAlignment="1">
      <alignment vertical="center" wrapText="1"/>
    </xf>
    <xf numFmtId="38" fontId="30" fillId="0" borderId="45" xfId="1" applyFont="1" applyBorder="1" applyAlignment="1">
      <alignment horizontal="center" vertical="center"/>
    </xf>
    <xf numFmtId="38" fontId="30" fillId="0" borderId="49" xfId="1" applyFont="1" applyBorder="1">
      <alignment vertical="center"/>
    </xf>
    <xf numFmtId="38" fontId="30" fillId="0" borderId="3" xfId="1" applyFont="1" applyBorder="1" applyAlignment="1">
      <alignment horizontal="center" vertical="center"/>
    </xf>
    <xf numFmtId="38" fontId="30" fillId="0" borderId="4" xfId="1" applyFont="1" applyBorder="1">
      <alignment vertical="center"/>
    </xf>
    <xf numFmtId="0" fontId="5" fillId="3" borderId="0" xfId="0" applyFont="1" applyFill="1" applyProtection="1">
      <protection locked="0"/>
    </xf>
    <xf numFmtId="38" fontId="27" fillId="0" borderId="1" xfId="1" applyNumberFormat="1" applyFont="1" applyFill="1" applyBorder="1" applyAlignment="1" applyProtection="1">
      <alignment vertical="center"/>
    </xf>
    <xf numFmtId="0" fontId="10" fillId="0" borderId="19" xfId="0" applyFont="1" applyBorder="1" applyAlignment="1">
      <alignment horizontal="center" vertical="center" wrapText="1"/>
    </xf>
    <xf numFmtId="0" fontId="11" fillId="0" borderId="0" xfId="0" applyFont="1" applyBorder="1" applyAlignment="1">
      <alignment vertical="center" wrapText="1"/>
    </xf>
    <xf numFmtId="0" fontId="0" fillId="0" borderId="44" xfId="0" applyBorder="1" applyAlignment="1">
      <alignment horizontal="center"/>
    </xf>
    <xf numFmtId="0" fontId="0" fillId="0" borderId="78" xfId="0" applyBorder="1" applyAlignment="1">
      <alignment horizontal="center"/>
    </xf>
    <xf numFmtId="38" fontId="0" fillId="0" borderId="37" xfId="1" applyFont="1" applyBorder="1" applyAlignment="1">
      <alignment horizontal="center" vertical="center"/>
    </xf>
    <xf numFmtId="38" fontId="0" fillId="0" borderId="80" xfId="1" applyFont="1" applyBorder="1" applyAlignment="1">
      <alignment horizontal="right" vertical="center"/>
    </xf>
    <xf numFmtId="38" fontId="44" fillId="0" borderId="52" xfId="0" applyNumberFormat="1" applyFont="1" applyBorder="1"/>
    <xf numFmtId="38" fontId="44" fillId="0" borderId="79" xfId="0" applyNumberFormat="1" applyFont="1" applyBorder="1"/>
    <xf numFmtId="38" fontId="44" fillId="0" borderId="41" xfId="1" applyFont="1" applyBorder="1" applyAlignment="1">
      <alignment horizontal="right" vertical="center"/>
    </xf>
    <xf numFmtId="38" fontId="30" fillId="3" borderId="45" xfId="1" applyFont="1" applyFill="1" applyBorder="1" applyAlignment="1" applyProtection="1">
      <alignment horizontal="left" vertical="center" wrapText="1"/>
      <protection locked="0"/>
    </xf>
    <xf numFmtId="38" fontId="30" fillId="3" borderId="1" xfId="1" applyFont="1" applyFill="1" applyBorder="1" applyAlignment="1" applyProtection="1">
      <alignment horizontal="left" vertical="center" wrapText="1"/>
      <protection locked="0"/>
    </xf>
    <xf numFmtId="38" fontId="30" fillId="3" borderId="34" xfId="1" applyFont="1" applyFill="1" applyBorder="1" applyAlignment="1" applyProtection="1">
      <alignment horizontal="left" vertical="center" wrapText="1"/>
      <protection locked="0"/>
    </xf>
    <xf numFmtId="38" fontId="30" fillId="3" borderId="45" xfId="1" applyFont="1" applyFill="1" applyBorder="1" applyAlignment="1" applyProtection="1">
      <alignment vertical="center" wrapText="1"/>
      <protection locked="0"/>
    </xf>
    <xf numFmtId="38" fontId="30" fillId="3" borderId="1" xfId="1" applyFont="1" applyFill="1" applyBorder="1" applyAlignment="1" applyProtection="1">
      <alignment vertical="center" wrapText="1"/>
      <protection locked="0"/>
    </xf>
    <xf numFmtId="38" fontId="30" fillId="3" borderId="34" xfId="1" applyFont="1" applyFill="1" applyBorder="1" applyAlignment="1" applyProtection="1">
      <alignment vertical="center" wrapText="1"/>
      <protection locked="0"/>
    </xf>
    <xf numFmtId="38" fontId="30" fillId="3" borderId="3" xfId="1" applyFont="1" applyFill="1" applyBorder="1" applyAlignment="1" applyProtection="1">
      <alignment horizontal="left" vertical="center" wrapText="1"/>
      <protection locked="0"/>
    </xf>
    <xf numFmtId="38" fontId="30" fillId="3" borderId="3" xfId="1" applyFont="1" applyFill="1" applyBorder="1" applyAlignment="1" applyProtection="1">
      <alignment horizontal="right" vertical="center" wrapText="1"/>
      <protection locked="0"/>
    </xf>
    <xf numFmtId="38" fontId="30" fillId="3" borderId="1" xfId="1" applyFont="1" applyFill="1" applyBorder="1" applyAlignment="1" applyProtection="1">
      <alignment horizontal="right" vertical="center" wrapText="1"/>
      <protection locked="0"/>
    </xf>
    <xf numFmtId="38" fontId="30" fillId="3" borderId="45" xfId="1" applyFont="1" applyFill="1" applyBorder="1" applyAlignment="1" applyProtection="1">
      <alignment horizontal="right" vertical="center" wrapText="1"/>
      <protection locked="0"/>
    </xf>
    <xf numFmtId="38" fontId="30" fillId="3" borderId="34" xfId="1" applyFont="1" applyFill="1" applyBorder="1" applyAlignment="1" applyProtection="1">
      <alignment horizontal="right" vertical="center" wrapText="1"/>
      <protection locked="0"/>
    </xf>
    <xf numFmtId="38" fontId="27" fillId="3" borderId="1" xfId="1" applyFont="1" applyFill="1" applyBorder="1" applyAlignment="1" applyProtection="1">
      <alignment vertical="center" wrapText="1"/>
      <protection locked="0"/>
    </xf>
    <xf numFmtId="49" fontId="11" fillId="3" borderId="1" xfId="0" applyNumberFormat="1" applyFont="1" applyFill="1" applyBorder="1" applyAlignment="1" applyProtection="1">
      <alignment wrapText="1"/>
      <protection locked="0"/>
    </xf>
    <xf numFmtId="176" fontId="11" fillId="3" borderId="1" xfId="0" applyNumberFormat="1" applyFont="1" applyFill="1" applyBorder="1" applyAlignment="1" applyProtection="1">
      <alignment wrapText="1"/>
      <protection locked="0"/>
    </xf>
    <xf numFmtId="49" fontId="27" fillId="3" borderId="48" xfId="1" applyNumberFormat="1" applyFont="1" applyFill="1" applyBorder="1" applyAlignment="1" applyProtection="1">
      <alignment horizontal="right" vertical="center" wrapText="1"/>
      <protection locked="0"/>
    </xf>
    <xf numFmtId="49" fontId="27" fillId="3" borderId="51" xfId="1" applyNumberFormat="1" applyFont="1" applyFill="1" applyBorder="1" applyAlignment="1" applyProtection="1">
      <alignment horizontal="right" vertical="center" wrapText="1"/>
      <protection locked="0"/>
    </xf>
    <xf numFmtId="49" fontId="27" fillId="3" borderId="52" xfId="1" applyNumberFormat="1" applyFont="1" applyFill="1" applyBorder="1" applyAlignment="1" applyProtection="1">
      <alignment horizontal="right" vertical="center" wrapText="1"/>
      <protection locked="0"/>
    </xf>
    <xf numFmtId="38" fontId="30" fillId="3" borderId="3" xfId="1" applyFont="1" applyFill="1" applyBorder="1" applyAlignment="1" applyProtection="1">
      <alignment vertical="center" wrapText="1"/>
      <protection locked="0"/>
    </xf>
    <xf numFmtId="49" fontId="30" fillId="3" borderId="49" xfId="1" applyNumberFormat="1" applyFont="1" applyFill="1" applyBorder="1" applyAlignment="1" applyProtection="1">
      <alignment vertical="center" wrapText="1"/>
      <protection locked="0"/>
    </xf>
    <xf numFmtId="49" fontId="30" fillId="3" borderId="6" xfId="1" applyNumberFormat="1" applyFont="1" applyFill="1" applyBorder="1" applyAlignment="1" applyProtection="1">
      <alignment vertical="center" wrapText="1"/>
      <protection locked="0"/>
    </xf>
    <xf numFmtId="49" fontId="30" fillId="3" borderId="35" xfId="1" applyNumberFormat="1" applyFont="1" applyFill="1" applyBorder="1" applyAlignment="1" applyProtection="1">
      <alignment vertical="center" wrapText="1"/>
      <protection locked="0"/>
    </xf>
    <xf numFmtId="49" fontId="30" fillId="3" borderId="4" xfId="1" applyNumberFormat="1" applyFont="1" applyFill="1" applyBorder="1" applyAlignment="1" applyProtection="1">
      <alignment horizontal="right" vertical="center" wrapText="1"/>
      <protection locked="0"/>
    </xf>
    <xf numFmtId="49" fontId="30" fillId="3" borderId="6" xfId="1" applyNumberFormat="1" applyFont="1" applyFill="1" applyBorder="1" applyAlignment="1" applyProtection="1">
      <alignment horizontal="right" vertical="center" wrapText="1"/>
      <protection locked="0"/>
    </xf>
    <xf numFmtId="49" fontId="30" fillId="3" borderId="49" xfId="1" applyNumberFormat="1" applyFont="1" applyFill="1" applyBorder="1" applyAlignment="1" applyProtection="1">
      <alignment horizontal="right" vertical="center" wrapText="1"/>
      <protection locked="0"/>
    </xf>
    <xf numFmtId="49" fontId="30" fillId="3" borderId="35" xfId="1" applyNumberFormat="1" applyFont="1" applyFill="1" applyBorder="1" applyAlignment="1" applyProtection="1">
      <alignment horizontal="right" vertical="center" wrapText="1"/>
      <protection locked="0"/>
    </xf>
    <xf numFmtId="38" fontId="27" fillId="3" borderId="7" xfId="1" applyFont="1" applyFill="1" applyBorder="1" applyAlignment="1" applyProtection="1">
      <alignment vertical="center" wrapText="1"/>
      <protection locked="0"/>
    </xf>
    <xf numFmtId="38" fontId="27" fillId="3" borderId="8" xfId="1" applyFont="1" applyFill="1" applyBorder="1" applyAlignment="1" applyProtection="1">
      <alignment vertical="center" wrapText="1"/>
      <protection locked="0"/>
    </xf>
    <xf numFmtId="49" fontId="27" fillId="3" borderId="1" xfId="1" applyNumberFormat="1" applyFont="1" applyFill="1" applyBorder="1" applyAlignment="1" applyProtection="1">
      <alignment vertical="center" wrapText="1"/>
      <protection locked="0"/>
    </xf>
    <xf numFmtId="0" fontId="0" fillId="4" borderId="37" xfId="0" applyFill="1" applyBorder="1" applyAlignment="1">
      <alignment horizontal="center"/>
    </xf>
    <xf numFmtId="0" fontId="0" fillId="0" borderId="3" xfId="0" applyBorder="1" applyAlignment="1">
      <alignment horizontal="center"/>
    </xf>
    <xf numFmtId="0" fontId="11" fillId="0" borderId="82" xfId="0" applyFont="1" applyBorder="1" applyAlignment="1">
      <alignment vertical="center" wrapText="1"/>
    </xf>
    <xf numFmtId="38" fontId="44" fillId="0" borderId="34" xfId="0" applyNumberFormat="1" applyFont="1" applyBorder="1"/>
    <xf numFmtId="49" fontId="27" fillId="3" borderId="72" xfId="1" applyNumberFormat="1" applyFont="1" applyFill="1" applyBorder="1" applyAlignment="1" applyProtection="1">
      <alignment vertical="center" wrapText="1"/>
      <protection locked="0"/>
    </xf>
    <xf numFmtId="176" fontId="11" fillId="0" borderId="6" xfId="0" applyNumberFormat="1" applyFont="1" applyFill="1" applyBorder="1" applyAlignment="1" applyProtection="1">
      <alignment wrapText="1"/>
    </xf>
    <xf numFmtId="49" fontId="27" fillId="3" borderId="12" xfId="1" applyNumberFormat="1" applyFont="1" applyFill="1" applyBorder="1" applyAlignment="1" applyProtection="1">
      <alignment vertical="center" wrapText="1"/>
      <protection locked="0"/>
    </xf>
    <xf numFmtId="0" fontId="23" fillId="0" borderId="0" xfId="0" applyFont="1" applyAlignment="1">
      <alignment horizontal="left" vertical="top" wrapText="1"/>
    </xf>
    <xf numFmtId="0" fontId="7" fillId="3" borderId="0" xfId="0" applyFont="1" applyFill="1" applyAlignment="1" applyProtection="1">
      <alignment horizontal="left"/>
      <protection locked="0"/>
    </xf>
    <xf numFmtId="0" fontId="8" fillId="0" borderId="0" xfId="0" applyFont="1" applyAlignment="1" applyProtection="1">
      <alignment horizontal="left" vertical="center"/>
    </xf>
    <xf numFmtId="0" fontId="5" fillId="0" borderId="1" xfId="0" applyFont="1" applyBorder="1" applyAlignment="1" applyProtection="1">
      <alignment horizontal="center"/>
    </xf>
    <xf numFmtId="0" fontId="5" fillId="3" borderId="1" xfId="0" applyFont="1" applyFill="1" applyBorder="1" applyAlignment="1" applyProtection="1">
      <alignment horizontal="left"/>
      <protection locked="0"/>
    </xf>
    <xf numFmtId="0" fontId="17" fillId="0" borderId="0" xfId="0" applyFont="1" applyAlignment="1" applyProtection="1">
      <alignment horizontal="center" shrinkToFit="1"/>
    </xf>
    <xf numFmtId="0" fontId="4" fillId="0" borderId="0" xfId="0" applyFont="1" applyAlignment="1" applyProtection="1">
      <alignment horizontal="center"/>
    </xf>
    <xf numFmtId="0" fontId="5" fillId="0" borderId="0" xfId="0" applyFont="1" applyAlignment="1" applyProtection="1">
      <alignment horizontal="center"/>
    </xf>
    <xf numFmtId="0" fontId="7" fillId="0" borderId="0" xfId="0" applyFont="1" applyAlignment="1" applyProtection="1">
      <alignment horizontal="center"/>
    </xf>
    <xf numFmtId="0" fontId="19" fillId="3" borderId="17" xfId="0" applyFont="1" applyFill="1" applyBorder="1" applyAlignment="1" applyProtection="1">
      <alignment horizontal="left" vertical="top" wrapText="1"/>
    </xf>
    <xf numFmtId="0" fontId="16" fillId="3" borderId="16" xfId="0" applyFont="1" applyFill="1" applyBorder="1" applyAlignment="1" applyProtection="1">
      <alignment horizontal="left" vertical="top" wrapText="1"/>
    </xf>
    <xf numFmtId="0" fontId="16" fillId="3" borderId="18" xfId="0" applyFont="1" applyFill="1" applyBorder="1" applyAlignment="1" applyProtection="1">
      <alignment horizontal="left" vertical="top" wrapText="1"/>
    </xf>
    <xf numFmtId="0" fontId="16" fillId="3" borderId="19" xfId="0" applyFont="1" applyFill="1" applyBorder="1" applyAlignment="1" applyProtection="1">
      <alignment horizontal="left" vertical="top" wrapText="1"/>
    </xf>
    <xf numFmtId="0" fontId="16" fillId="3" borderId="0" xfId="0" applyFont="1" applyFill="1" applyBorder="1" applyAlignment="1" applyProtection="1">
      <alignment horizontal="left" vertical="top" wrapText="1"/>
    </xf>
    <xf numFmtId="0" fontId="16" fillId="3" borderId="20" xfId="0" applyFont="1" applyFill="1" applyBorder="1" applyAlignment="1" applyProtection="1">
      <alignment horizontal="left" vertical="top" wrapText="1"/>
    </xf>
    <xf numFmtId="0" fontId="16" fillId="3" borderId="21" xfId="0" applyFont="1" applyFill="1" applyBorder="1" applyAlignment="1" applyProtection="1">
      <alignment horizontal="left" vertical="top" wrapText="1"/>
    </xf>
    <xf numFmtId="0" fontId="16" fillId="3" borderId="22" xfId="0" applyFont="1" applyFill="1" applyBorder="1" applyAlignment="1" applyProtection="1">
      <alignment horizontal="left" vertical="top" wrapText="1"/>
    </xf>
    <xf numFmtId="0" fontId="16" fillId="3" borderId="23" xfId="0" applyFont="1" applyFill="1" applyBorder="1" applyAlignment="1" applyProtection="1">
      <alignment horizontal="left" vertical="top" wrapText="1"/>
    </xf>
    <xf numFmtId="0" fontId="10" fillId="0" borderId="0" xfId="0" applyFont="1" applyAlignment="1" applyProtection="1">
      <alignment horizontal="center" shrinkToFit="1"/>
    </xf>
    <xf numFmtId="0" fontId="11" fillId="0" borderId="0" xfId="0" applyFont="1" applyAlignment="1" applyProtection="1">
      <alignment horizontal="center" shrinkToFit="1"/>
    </xf>
    <xf numFmtId="38" fontId="5" fillId="0" borderId="0" xfId="0" applyNumberFormat="1" applyFont="1" applyFill="1" applyAlignment="1" applyProtection="1">
      <alignment horizontal="right"/>
    </xf>
    <xf numFmtId="176" fontId="5" fillId="0" borderId="0" xfId="0" applyNumberFormat="1" applyFont="1" applyFill="1" applyAlignment="1" applyProtection="1">
      <alignment horizontal="right"/>
    </xf>
    <xf numFmtId="0" fontId="6" fillId="0" borderId="1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45" fillId="0" borderId="81" xfId="0" applyFont="1" applyBorder="1" applyAlignment="1">
      <alignment horizontal="center" vertical="center"/>
    </xf>
    <xf numFmtId="0" fontId="45"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38" fontId="27" fillId="0" borderId="30" xfId="1" applyFont="1" applyBorder="1" applyAlignment="1">
      <alignment horizontal="center" vertical="center" wrapText="1" shrinkToFit="1"/>
    </xf>
    <xf numFmtId="38" fontId="27" fillId="0" borderId="32" xfId="1" applyFont="1" applyBorder="1" applyAlignment="1">
      <alignment horizontal="center" vertical="center" wrapText="1" shrinkToFit="1"/>
    </xf>
    <xf numFmtId="38" fontId="27" fillId="0" borderId="31" xfId="1" applyFont="1" applyBorder="1" applyAlignment="1">
      <alignment vertical="center" shrinkToFit="1"/>
    </xf>
    <xf numFmtId="38" fontId="27" fillId="0" borderId="33" xfId="1" applyFont="1" applyBorder="1" applyAlignment="1">
      <alignment vertical="center" shrinkToFit="1"/>
    </xf>
    <xf numFmtId="38" fontId="28" fillId="0" borderId="0" xfId="1" applyFont="1" applyAlignment="1">
      <alignment horizontal="center" vertical="center" wrapText="1"/>
    </xf>
    <xf numFmtId="38" fontId="29" fillId="0" borderId="0" xfId="1" applyFont="1" applyAlignment="1">
      <alignment horizontal="center" vertical="center" wrapText="1"/>
    </xf>
    <xf numFmtId="38" fontId="27" fillId="0" borderId="9" xfId="1" applyFont="1" applyFill="1" applyBorder="1" applyAlignment="1">
      <alignment vertical="center" wrapText="1"/>
    </xf>
    <xf numFmtId="38" fontId="27" fillId="0" borderId="10" xfId="1" applyFont="1" applyFill="1" applyBorder="1" applyAlignment="1">
      <alignment vertical="center" wrapText="1"/>
    </xf>
    <xf numFmtId="38" fontId="27" fillId="0" borderId="11" xfId="1" applyFont="1" applyFill="1" applyBorder="1" applyAlignment="1">
      <alignment vertical="center" wrapText="1"/>
    </xf>
    <xf numFmtId="38" fontId="30" fillId="0" borderId="39" xfId="1" applyFont="1" applyBorder="1" applyAlignment="1">
      <alignment horizontal="center" vertical="center" wrapText="1" shrinkToFit="1"/>
    </xf>
    <xf numFmtId="38" fontId="30" fillId="0" borderId="32" xfId="1" applyFont="1" applyBorder="1" applyAlignment="1">
      <alignment horizontal="center" vertical="center" wrapText="1" shrinkToFit="1"/>
    </xf>
    <xf numFmtId="38" fontId="27" fillId="0" borderId="38" xfId="1" applyFont="1" applyBorder="1" applyAlignment="1">
      <alignment vertical="center" shrinkToFit="1"/>
    </xf>
    <xf numFmtId="38" fontId="27" fillId="0" borderId="58" xfId="1" applyFont="1" applyBorder="1" applyAlignment="1">
      <alignment horizontal="center" vertical="center"/>
    </xf>
    <xf numFmtId="38" fontId="27" fillId="0" borderId="62" xfId="1" applyFont="1" applyBorder="1" applyAlignment="1">
      <alignment horizontal="center" vertical="center"/>
    </xf>
    <xf numFmtId="38" fontId="27" fillId="0" borderId="37" xfId="1" applyFont="1" applyBorder="1" applyAlignment="1">
      <alignment horizontal="right" vertical="center" wrapText="1"/>
    </xf>
    <xf numFmtId="38" fontId="27" fillId="0" borderId="41" xfId="1" applyFont="1" applyBorder="1" applyAlignment="1">
      <alignment horizontal="right" vertical="center"/>
    </xf>
    <xf numFmtId="38" fontId="35" fillId="0" borderId="9" xfId="1" applyFont="1" applyBorder="1" applyAlignment="1">
      <alignment horizontal="center" vertical="center"/>
    </xf>
    <xf numFmtId="38" fontId="36" fillId="0" borderId="27" xfId="1" applyFont="1" applyBorder="1" applyAlignment="1">
      <alignment horizontal="center" vertical="center"/>
    </xf>
    <xf numFmtId="38" fontId="35" fillId="0" borderId="53" xfId="1" applyFont="1" applyBorder="1">
      <alignment vertical="center"/>
    </xf>
    <xf numFmtId="38" fontId="35" fillId="0" borderId="59" xfId="1" applyFont="1" applyBorder="1">
      <alignment vertical="center"/>
    </xf>
    <xf numFmtId="38" fontId="35" fillId="0" borderId="54" xfId="1" applyFont="1" applyBorder="1">
      <alignment vertical="center"/>
    </xf>
    <xf numFmtId="38" fontId="35" fillId="0" borderId="60" xfId="1" applyFont="1" applyBorder="1">
      <alignment vertical="center"/>
    </xf>
    <xf numFmtId="38" fontId="35" fillId="0" borderId="55" xfId="1" applyFont="1" applyBorder="1">
      <alignment vertical="center"/>
    </xf>
    <xf numFmtId="38" fontId="35" fillId="0" borderId="61" xfId="1" applyFont="1" applyBorder="1">
      <alignment vertical="center"/>
    </xf>
    <xf numFmtId="38" fontId="30" fillId="0" borderId="54" xfId="1" applyFont="1" applyFill="1" applyBorder="1" applyAlignment="1">
      <alignment horizontal="center" vertical="center"/>
    </xf>
    <xf numFmtId="38" fontId="30" fillId="0" borderId="60" xfId="1" applyFont="1" applyFill="1" applyBorder="1" applyAlignment="1">
      <alignment horizontal="center" vertical="center"/>
    </xf>
    <xf numFmtId="38" fontId="30" fillId="0" borderId="65" xfId="1" applyFont="1" applyFill="1" applyBorder="1" applyAlignment="1">
      <alignment horizontal="center" vertical="center"/>
    </xf>
    <xf numFmtId="38" fontId="30" fillId="0" borderId="68" xfId="1" applyFont="1" applyFill="1" applyBorder="1" applyAlignment="1">
      <alignment horizontal="center" vertical="center"/>
    </xf>
    <xf numFmtId="38" fontId="30" fillId="0" borderId="57" xfId="1" applyFont="1" applyFill="1" applyBorder="1" applyAlignment="1">
      <alignment horizontal="center" vertical="center"/>
    </xf>
    <xf numFmtId="38" fontId="27" fillId="0" borderId="66" xfId="1" applyFont="1" applyBorder="1" applyAlignment="1">
      <alignment horizontal="center" vertical="center"/>
    </xf>
    <xf numFmtId="38" fontId="27" fillId="0" borderId="69" xfId="1" applyFont="1" applyBorder="1" applyAlignment="1">
      <alignment horizontal="center" vertical="center"/>
    </xf>
    <xf numFmtId="38" fontId="14" fillId="0" borderId="0" xfId="1" applyFont="1" applyAlignment="1">
      <alignment horizontal="right"/>
    </xf>
    <xf numFmtId="38" fontId="35" fillId="0" borderId="70" xfId="1" applyFont="1" applyBorder="1">
      <alignment vertical="center"/>
    </xf>
    <xf numFmtId="38" fontId="35" fillId="0" borderId="71" xfId="1" applyFont="1" applyBorder="1">
      <alignment vertical="center"/>
    </xf>
    <xf numFmtId="38" fontId="35" fillId="0" borderId="63" xfId="1" applyFont="1" applyBorder="1">
      <alignment vertical="center"/>
    </xf>
    <xf numFmtId="38" fontId="35" fillId="0" borderId="67" xfId="1" applyFont="1" applyBorder="1">
      <alignment vertical="center"/>
    </xf>
    <xf numFmtId="38" fontId="27" fillId="0" borderId="13" xfId="1" applyFont="1" applyFill="1" applyBorder="1" applyAlignment="1">
      <alignment vertical="center"/>
    </xf>
    <xf numFmtId="38" fontId="27" fillId="0" borderId="14" xfId="1" applyFont="1" applyFill="1" applyBorder="1" applyAlignment="1">
      <alignment vertical="center"/>
    </xf>
    <xf numFmtId="38" fontId="27" fillId="0" borderId="15" xfId="1" applyFont="1" applyFill="1" applyBorder="1" applyAlignment="1">
      <alignment vertical="center"/>
    </xf>
    <xf numFmtId="38" fontId="35" fillId="0" borderId="73" xfId="1" applyFont="1" applyBorder="1">
      <alignment vertical="center"/>
    </xf>
    <xf numFmtId="38" fontId="35" fillId="0" borderId="76" xfId="1" applyFont="1" applyBorder="1">
      <alignment vertical="center"/>
    </xf>
    <xf numFmtId="38" fontId="35" fillId="0" borderId="57" xfId="1" applyFont="1" applyBorder="1">
      <alignment vertical="center"/>
    </xf>
    <xf numFmtId="38" fontId="35" fillId="0" borderId="77" xfId="1" applyFont="1" applyBorder="1">
      <alignment vertical="center"/>
    </xf>
    <xf numFmtId="38" fontId="27" fillId="0" borderId="75" xfId="1" applyFont="1" applyBorder="1" applyAlignment="1">
      <alignment horizontal="center" vertical="top" wrapText="1"/>
    </xf>
    <xf numFmtId="38" fontId="27" fillId="0" borderId="77" xfId="1" applyFont="1" applyBorder="1" applyAlignment="1">
      <alignment horizontal="center" vertical="top" wrapText="1"/>
    </xf>
    <xf numFmtId="38" fontId="27" fillId="0" borderId="75" xfId="1" applyFont="1" applyBorder="1" applyAlignment="1">
      <alignment horizontal="center" vertical="center"/>
    </xf>
    <xf numFmtId="38" fontId="27" fillId="0" borderId="77" xfId="1" applyFont="1" applyBorder="1" applyAlignment="1">
      <alignment horizontal="center" vertical="center"/>
    </xf>
    <xf numFmtId="38" fontId="29" fillId="0" borderId="0" xfId="1" applyFont="1" applyAlignment="1">
      <alignment horizontal="center" vertical="center"/>
    </xf>
  </cellXfs>
  <cellStyles count="4">
    <cellStyle name="桁区切り" xfId="1" builtinId="6"/>
    <cellStyle name="標準" xfId="0" builtinId="0"/>
    <cellStyle name="標準 2" xfId="2" xr:uid="{BE620B34-98E0-4128-A25F-D06567E896F0}"/>
    <cellStyle name="標準 3" xfId="3" xr:uid="{7933DEB4-7E34-418B-ACDC-4B5703C073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40</xdr:row>
          <xdr:rowOff>47625</xdr:rowOff>
        </xdr:from>
        <xdr:to>
          <xdr:col>19</xdr:col>
          <xdr:colOff>285750</xdr:colOff>
          <xdr:row>41</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「暴力団員による不当な行為の防止等に関する法律」に規定する暴力団員が代表者、構成員である団体は補助金を申請できません。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9525</xdr:rowOff>
        </xdr:from>
        <xdr:to>
          <xdr:col>19</xdr:col>
          <xdr:colOff>285750</xdr:colOff>
          <xdr:row>42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219075</xdr:rowOff>
        </xdr:from>
        <xdr:to>
          <xdr:col>19</xdr:col>
          <xdr:colOff>285750</xdr:colOff>
          <xdr:row>42</xdr:row>
          <xdr:rowOff>209550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本補助金は他の補助金と重複して申請できません。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1432718</xdr:colOff>
      <xdr:row>0</xdr:row>
      <xdr:rowOff>158750</xdr:rowOff>
    </xdr:from>
    <xdr:to>
      <xdr:col>17</xdr:col>
      <xdr:colOff>523874</xdr:colOff>
      <xdr:row>3</xdr:row>
      <xdr:rowOff>130968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3462793" y="158750"/>
          <a:ext cx="5415756" cy="781843"/>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baseline="0">
              <a:solidFill>
                <a:srgbClr val="FFFF00"/>
              </a:solidFill>
            </a:rPr>
            <a:t>黄色</a:t>
          </a:r>
          <a:r>
            <a:rPr kumimoji="1" lang="ja-JP" altLang="en-US" sz="1600" b="1" baseline="0">
              <a:solidFill>
                <a:schemeClr val="tx1"/>
              </a:solidFill>
            </a:rPr>
            <a:t>で塗りつぶされた部分のみ記入してください</a:t>
          </a:r>
          <a:endParaRPr kumimoji="1" lang="en-US" altLang="ja-JP" sz="1600" b="1" baseline="0">
            <a:solidFill>
              <a:schemeClr val="tx1"/>
            </a:solidFill>
          </a:endParaRPr>
        </a:p>
        <a:p>
          <a:pPr algn="l"/>
          <a:r>
            <a:rPr kumimoji="1" lang="ja-JP" altLang="en-US" sz="1600" b="1" baseline="0">
              <a:solidFill>
                <a:schemeClr val="tx1"/>
              </a:solidFill>
            </a:rPr>
            <a:t>（</a:t>
          </a:r>
          <a:r>
            <a:rPr kumimoji="1" lang="en-US" altLang="ja-JP" sz="1600" b="1" baseline="0">
              <a:solidFill>
                <a:schemeClr val="tx1"/>
              </a:solidFill>
            </a:rPr>
            <a:t>※</a:t>
          </a:r>
          <a:r>
            <a:rPr kumimoji="1" lang="ja-JP" altLang="en-US" sz="1600" b="1" baseline="0">
              <a:solidFill>
                <a:schemeClr val="tx1"/>
              </a:solidFill>
            </a:rPr>
            <a:t>白で塗りつぶしている部分は数式が入っています）</a:t>
          </a:r>
          <a:endParaRPr kumimoji="1" lang="en-US" altLang="ja-JP" sz="16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243417</xdr:colOff>
      <xdr:row>3</xdr:row>
      <xdr:rowOff>116417</xdr:rowOff>
    </xdr:from>
    <xdr:to>
      <xdr:col>17</xdr:col>
      <xdr:colOff>514614</xdr:colOff>
      <xdr:row>3</xdr:row>
      <xdr:rowOff>898260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2587817" y="868892"/>
          <a:ext cx="5405172" cy="781843"/>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baseline="0">
              <a:solidFill>
                <a:srgbClr val="FFFF00"/>
              </a:solidFill>
            </a:rPr>
            <a:t>黄色</a:t>
          </a:r>
          <a:r>
            <a:rPr kumimoji="1" lang="ja-JP" altLang="en-US" sz="1600" b="1" baseline="0">
              <a:solidFill>
                <a:schemeClr val="tx1"/>
              </a:solidFill>
            </a:rPr>
            <a:t>で塗りつぶされた部分のみ記入してください</a:t>
          </a:r>
          <a:endParaRPr kumimoji="1" lang="en-US" altLang="ja-JP" sz="1600" b="1" baseline="0">
            <a:solidFill>
              <a:schemeClr val="tx1"/>
            </a:solidFill>
          </a:endParaRPr>
        </a:p>
        <a:p>
          <a:pPr algn="l"/>
          <a:r>
            <a:rPr kumimoji="1" lang="ja-JP" altLang="en-US" sz="1600" b="1" baseline="0">
              <a:solidFill>
                <a:schemeClr val="tx1"/>
              </a:solidFill>
            </a:rPr>
            <a:t>（</a:t>
          </a:r>
          <a:r>
            <a:rPr kumimoji="1" lang="en-US" altLang="ja-JP" sz="1600" b="1" baseline="0">
              <a:solidFill>
                <a:schemeClr val="tx1"/>
              </a:solidFill>
            </a:rPr>
            <a:t>※</a:t>
          </a:r>
          <a:r>
            <a:rPr kumimoji="1" lang="ja-JP" altLang="en-US" sz="1600" b="1" baseline="0">
              <a:solidFill>
                <a:schemeClr val="tx1"/>
              </a:solidFill>
            </a:rPr>
            <a:t>白で塗りつぶしている部分は数式が入っています）</a:t>
          </a:r>
          <a:endParaRPr kumimoji="1" lang="en-US" altLang="ja-JP" sz="16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inseish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
      <sheetName val="内訳表記入例"/>
      <sheetName val="申請書"/>
      <sheetName val="事業所一覧表"/>
      <sheetName val="内訳表2"/>
      <sheetName val="内訳表1"/>
      <sheetName val="【参考】薬事承認を受けた抗原検査キット"/>
      <sheetName val="shinseisho (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D224-EDA2-4212-A0F0-156C5B6A9710}">
  <sheetPr>
    <pageSetUpPr fitToPage="1"/>
  </sheetPr>
  <dimension ref="A1:AK19"/>
  <sheetViews>
    <sheetView view="pageBreakPreview" zoomScale="120" zoomScaleNormal="100" zoomScaleSheetLayoutView="120" workbookViewId="0"/>
  </sheetViews>
  <sheetFormatPr defaultColWidth="2.5" defaultRowHeight="15" customHeight="1"/>
  <cols>
    <col min="1" max="16384" width="2.5" style="7"/>
  </cols>
  <sheetData>
    <row r="1" spans="1:18" ht="15" customHeight="1" thickBot="1"/>
    <row r="2" spans="1:18" ht="15" customHeight="1" thickBot="1">
      <c r="K2" s="8"/>
      <c r="L2" s="9" t="s">
        <v>39</v>
      </c>
      <c r="M2" s="9"/>
      <c r="N2" s="9"/>
      <c r="O2" s="9"/>
      <c r="P2" s="9"/>
      <c r="Q2" s="9"/>
      <c r="R2" s="10"/>
    </row>
    <row r="4" spans="1:18" s="11" customFormat="1" ht="18.75">
      <c r="A4" s="11" t="s">
        <v>36</v>
      </c>
      <c r="B4" s="11" t="s">
        <v>40</v>
      </c>
      <c r="C4" s="7"/>
      <c r="D4" s="7"/>
      <c r="E4" s="7"/>
      <c r="F4" s="7"/>
      <c r="G4" s="7"/>
      <c r="H4" s="7"/>
    </row>
    <row r="5" spans="1:18" ht="18.75">
      <c r="B5" s="7" t="s">
        <v>156</v>
      </c>
    </row>
    <row r="8" spans="1:18" ht="15" customHeight="1">
      <c r="A8" s="11" t="s">
        <v>154</v>
      </c>
      <c r="B8" s="11" t="s">
        <v>155</v>
      </c>
    </row>
    <row r="9" spans="1:18" ht="15" customHeight="1">
      <c r="B9" s="7" t="s">
        <v>156</v>
      </c>
    </row>
    <row r="11" spans="1:18" s="11" customFormat="1" ht="18">
      <c r="A11" s="11" t="s">
        <v>38</v>
      </c>
      <c r="B11" s="11" t="s">
        <v>41</v>
      </c>
    </row>
    <row r="12" spans="1:18" s="11" customFormat="1" ht="18.75">
      <c r="B12" s="7" t="s">
        <v>157</v>
      </c>
    </row>
    <row r="13" spans="1:18" ht="18.75">
      <c r="B13" s="7" t="s">
        <v>160</v>
      </c>
    </row>
    <row r="14" spans="1:18" ht="18.75">
      <c r="B14" s="7" t="s">
        <v>159</v>
      </c>
    </row>
    <row r="15" spans="1:18" ht="18.75">
      <c r="B15" s="7" t="s">
        <v>161</v>
      </c>
    </row>
    <row r="17" spans="1:37" ht="15" customHeight="1">
      <c r="A17" s="12" t="s">
        <v>50</v>
      </c>
    </row>
    <row r="18" spans="1:37" customFormat="1" ht="60" customHeight="1">
      <c r="A18" s="191" t="s">
        <v>60</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row>
    <row r="19" spans="1:37" customFormat="1" ht="13.5" customHeigh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row>
  </sheetData>
  <mergeCells count="2">
    <mergeCell ref="A19:AK19"/>
    <mergeCell ref="A18:AK18"/>
  </mergeCells>
  <phoneticPr fontId="3"/>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8"/>
  <sheetViews>
    <sheetView view="pageBreakPreview" topLeftCell="A25" zoomScale="115" zoomScaleNormal="100" zoomScaleSheetLayoutView="115" workbookViewId="0">
      <selection activeCell="C23" sqref="C23:F23"/>
    </sheetView>
  </sheetViews>
  <sheetFormatPr defaultRowHeight="18.75"/>
  <cols>
    <col min="1" max="1" width="9" style="15"/>
    <col min="2" max="2" width="11.5" style="15" customWidth="1"/>
    <col min="3" max="3" width="4.875" style="15" customWidth="1"/>
    <col min="4" max="10" width="3.125" style="15" customWidth="1"/>
    <col min="11" max="11" width="4.875" style="15" customWidth="1"/>
    <col min="12" max="18" width="3.125" style="15" customWidth="1"/>
    <col min="19" max="19" width="4.375" style="15" customWidth="1"/>
    <col min="20" max="20" width="7.5" style="15" customWidth="1"/>
    <col min="21" max="21" width="3.75" style="15" bestFit="1" customWidth="1"/>
    <col min="22" max="22" width="78.375" style="15" customWidth="1"/>
    <col min="23" max="16384" width="9" style="15"/>
  </cols>
  <sheetData>
    <row r="1" spans="1:22">
      <c r="A1" s="15" t="s">
        <v>0</v>
      </c>
    </row>
    <row r="3" spans="1:22" ht="19.5">
      <c r="A3" s="196" t="s">
        <v>52</v>
      </c>
      <c r="B3" s="196"/>
      <c r="C3" s="196"/>
      <c r="D3" s="196"/>
      <c r="E3" s="196"/>
      <c r="F3" s="196"/>
      <c r="G3" s="196"/>
      <c r="H3" s="196"/>
      <c r="I3" s="196"/>
      <c r="J3" s="196"/>
      <c r="K3" s="196"/>
      <c r="L3" s="196"/>
      <c r="M3" s="196"/>
      <c r="N3" s="196"/>
      <c r="O3" s="196"/>
      <c r="P3" s="196"/>
      <c r="Q3" s="196"/>
      <c r="R3" s="196"/>
      <c r="S3" s="196"/>
      <c r="T3" s="196"/>
      <c r="U3" s="24"/>
    </row>
    <row r="5" spans="1:22" ht="24">
      <c r="N5" s="197" t="s">
        <v>1</v>
      </c>
      <c r="O5" s="198"/>
      <c r="P5" s="145"/>
      <c r="Q5" s="16" t="s">
        <v>2</v>
      </c>
      <c r="R5" s="145"/>
      <c r="S5" s="16" t="s">
        <v>3</v>
      </c>
      <c r="T5" s="145"/>
      <c r="U5" s="26" t="s">
        <v>59</v>
      </c>
      <c r="V5" s="17" t="str">
        <f>IF(OR(P5="",R5="",T5="")=TRUE,"申請年月日を入力してください","")</f>
        <v>申請年月日を入力してください</v>
      </c>
    </row>
    <row r="7" spans="1:22" ht="19.5">
      <c r="A7" s="18" t="s">
        <v>4</v>
      </c>
    </row>
    <row r="9" spans="1:22" ht="18.75" customHeight="1">
      <c r="H9" s="199" t="s">
        <v>5</v>
      </c>
      <c r="I9" s="199"/>
      <c r="J9" s="199"/>
      <c r="K9" s="199"/>
      <c r="L9" s="192"/>
      <c r="M9" s="192"/>
      <c r="N9" s="192"/>
      <c r="O9" s="192"/>
      <c r="P9" s="192"/>
      <c r="Q9" s="192"/>
      <c r="R9" s="192"/>
      <c r="S9" s="192"/>
      <c r="T9" s="192"/>
      <c r="U9" s="192"/>
      <c r="V9" s="193" t="str">
        <f>IF(OR(L9="",L10="",L11="",L12="",L13="",L14="",L15="",L16="")=TRUE,"申請者情報を入力してください","")</f>
        <v>申請者情報を入力してください</v>
      </c>
    </row>
    <row r="10" spans="1:22" ht="18.75" customHeight="1">
      <c r="H10" s="199" t="s">
        <v>6</v>
      </c>
      <c r="I10" s="199"/>
      <c r="J10" s="199"/>
      <c r="K10" s="199"/>
      <c r="L10" s="192"/>
      <c r="M10" s="192"/>
      <c r="N10" s="192"/>
      <c r="O10" s="192"/>
      <c r="P10" s="192"/>
      <c r="Q10" s="192"/>
      <c r="R10" s="192"/>
      <c r="S10" s="192"/>
      <c r="T10" s="192"/>
      <c r="U10" s="192"/>
      <c r="V10" s="193"/>
    </row>
    <row r="11" spans="1:22" ht="18.75" customHeight="1">
      <c r="H11" s="199" t="s">
        <v>7</v>
      </c>
      <c r="I11" s="199"/>
      <c r="J11" s="199"/>
      <c r="K11" s="199"/>
      <c r="L11" s="192"/>
      <c r="M11" s="192"/>
      <c r="N11" s="192"/>
      <c r="O11" s="192"/>
      <c r="P11" s="192"/>
      <c r="Q11" s="192"/>
      <c r="R11" s="192"/>
      <c r="S11" s="192"/>
      <c r="T11" s="192"/>
      <c r="U11" s="192"/>
      <c r="V11" s="193"/>
    </row>
    <row r="12" spans="1:22" ht="18.75" customHeight="1">
      <c r="H12" s="199" t="s">
        <v>8</v>
      </c>
      <c r="I12" s="199"/>
      <c r="J12" s="199"/>
      <c r="K12" s="199"/>
      <c r="L12" s="192"/>
      <c r="M12" s="192"/>
      <c r="N12" s="192"/>
      <c r="O12" s="192"/>
      <c r="P12" s="192"/>
      <c r="Q12" s="192"/>
      <c r="R12" s="192"/>
      <c r="S12" s="192"/>
      <c r="T12" s="192"/>
      <c r="U12" s="192"/>
      <c r="V12" s="193"/>
    </row>
    <row r="13" spans="1:22" ht="18.75" customHeight="1">
      <c r="H13" s="199" t="s">
        <v>9</v>
      </c>
      <c r="I13" s="199"/>
      <c r="J13" s="199"/>
      <c r="K13" s="199"/>
      <c r="L13" s="192"/>
      <c r="M13" s="192"/>
      <c r="N13" s="192"/>
      <c r="O13" s="192"/>
      <c r="P13" s="192"/>
      <c r="Q13" s="192"/>
      <c r="R13" s="192"/>
      <c r="S13" s="192"/>
      <c r="T13" s="192"/>
      <c r="U13" s="192"/>
      <c r="V13" s="193"/>
    </row>
    <row r="14" spans="1:22" ht="18.75" customHeight="1">
      <c r="H14" s="199" t="s">
        <v>42</v>
      </c>
      <c r="I14" s="199"/>
      <c r="J14" s="199"/>
      <c r="K14" s="199"/>
      <c r="L14" s="192"/>
      <c r="M14" s="192"/>
      <c r="N14" s="192"/>
      <c r="O14" s="192"/>
      <c r="P14" s="192"/>
      <c r="Q14" s="192"/>
      <c r="R14" s="192"/>
      <c r="S14" s="192"/>
      <c r="T14" s="192"/>
      <c r="U14" s="192"/>
      <c r="V14" s="193"/>
    </row>
    <row r="15" spans="1:22" ht="18.75" customHeight="1">
      <c r="H15" s="199" t="s">
        <v>10</v>
      </c>
      <c r="I15" s="199"/>
      <c r="J15" s="199"/>
      <c r="K15" s="199"/>
      <c r="L15" s="192"/>
      <c r="M15" s="192"/>
      <c r="N15" s="192"/>
      <c r="O15" s="192"/>
      <c r="P15" s="192"/>
      <c r="Q15" s="192"/>
      <c r="R15" s="192"/>
      <c r="S15" s="192"/>
      <c r="T15" s="192"/>
      <c r="U15" s="192"/>
      <c r="V15" s="193"/>
    </row>
    <row r="16" spans="1:22" ht="18.75" customHeight="1">
      <c r="H16" s="209" t="s">
        <v>44</v>
      </c>
      <c r="I16" s="210"/>
      <c r="J16" s="210"/>
      <c r="K16" s="210"/>
      <c r="L16" s="192"/>
      <c r="M16" s="192"/>
      <c r="N16" s="192"/>
      <c r="O16" s="192"/>
      <c r="P16" s="192"/>
      <c r="Q16" s="192"/>
      <c r="R16" s="192"/>
      <c r="S16" s="192"/>
      <c r="T16" s="192"/>
      <c r="U16" s="192"/>
      <c r="V16" s="193"/>
    </row>
    <row r="18" spans="1:22" ht="19.5">
      <c r="A18" s="18" t="s">
        <v>61</v>
      </c>
    </row>
    <row r="19" spans="1:22" ht="19.5">
      <c r="A19" s="16" t="s">
        <v>53</v>
      </c>
    </row>
    <row r="21" spans="1:22">
      <c r="H21" s="15" t="s">
        <v>45</v>
      </c>
    </row>
    <row r="23" spans="1:22" ht="19.5">
      <c r="A23" s="18" t="s">
        <v>11</v>
      </c>
      <c r="B23" s="18"/>
      <c r="C23" s="211">
        <f>ROUNDDOWN(事業所一覧表!I18,-3)</f>
        <v>0</v>
      </c>
      <c r="D23" s="212"/>
      <c r="E23" s="212"/>
      <c r="F23" s="212"/>
      <c r="G23" s="18" t="s">
        <v>12</v>
      </c>
      <c r="H23" s="18"/>
      <c r="I23" s="18"/>
      <c r="J23" s="18"/>
      <c r="K23" s="18"/>
      <c r="L23" s="18"/>
      <c r="M23" s="18"/>
      <c r="N23" s="18"/>
      <c r="O23" s="18"/>
      <c r="P23" s="18"/>
      <c r="Q23" s="18"/>
      <c r="R23" s="18"/>
    </row>
    <row r="24" spans="1:22" ht="19.5">
      <c r="A24" s="18"/>
      <c r="B24" s="18"/>
      <c r="C24" s="18"/>
      <c r="D24" s="18"/>
      <c r="E24" s="18"/>
      <c r="F24" s="18"/>
      <c r="G24" s="18"/>
      <c r="H24" s="18"/>
      <c r="I24" s="18"/>
      <c r="J24" s="18"/>
      <c r="K24" s="18"/>
      <c r="L24" s="18"/>
      <c r="M24" s="18"/>
      <c r="N24" s="18"/>
      <c r="O24" s="18"/>
      <c r="P24" s="18"/>
      <c r="Q24" s="18"/>
      <c r="R24" s="18"/>
    </row>
    <row r="25" spans="1:22" ht="19.5">
      <c r="A25" s="18" t="s">
        <v>35</v>
      </c>
      <c r="B25" s="18"/>
      <c r="C25" s="18" t="s">
        <v>13</v>
      </c>
      <c r="D25" s="18"/>
      <c r="E25" s="18"/>
      <c r="F25" s="18"/>
      <c r="G25" s="18"/>
      <c r="H25" s="18"/>
      <c r="I25" s="18"/>
      <c r="J25" s="18"/>
      <c r="K25" s="18"/>
      <c r="L25" s="18" t="s">
        <v>14</v>
      </c>
      <c r="M25" s="18">
        <f>COUNTA(事業所一覧表!B3:B17)</f>
        <v>0</v>
      </c>
      <c r="N25" s="18" t="s">
        <v>15</v>
      </c>
      <c r="O25" s="18"/>
      <c r="P25" s="18"/>
      <c r="Q25" s="18"/>
      <c r="R25" s="18"/>
    </row>
    <row r="26" spans="1:22" ht="19.5">
      <c r="A26" s="18"/>
      <c r="B26" s="18"/>
      <c r="C26" s="18"/>
      <c r="D26" s="18"/>
      <c r="E26" s="18"/>
      <c r="F26" s="18"/>
      <c r="G26" s="18"/>
      <c r="H26" s="18"/>
      <c r="I26" s="18"/>
      <c r="J26" s="18"/>
      <c r="K26" s="18"/>
      <c r="L26" s="18"/>
      <c r="M26" s="18"/>
      <c r="N26" s="18"/>
      <c r="O26" s="18"/>
      <c r="P26" s="18"/>
      <c r="Q26" s="18"/>
      <c r="R26" s="18"/>
    </row>
    <row r="27" spans="1:22" ht="19.5">
      <c r="A27" s="18" t="s">
        <v>47</v>
      </c>
      <c r="B27" s="18"/>
      <c r="C27" s="18" t="s">
        <v>51</v>
      </c>
      <c r="D27" s="18"/>
      <c r="E27" s="18"/>
      <c r="F27" s="18"/>
      <c r="G27" s="18"/>
      <c r="H27" s="18"/>
      <c r="I27" s="18"/>
      <c r="J27" s="18"/>
      <c r="K27" s="18"/>
      <c r="L27" s="18"/>
      <c r="M27" s="18"/>
      <c r="N27" s="18"/>
      <c r="O27" s="18"/>
      <c r="P27" s="18"/>
      <c r="Q27" s="18"/>
      <c r="R27" s="18"/>
    </row>
    <row r="28" spans="1:22" ht="19.5">
      <c r="A28" s="18"/>
      <c r="B28" s="18"/>
      <c r="C28" s="18"/>
      <c r="D28" s="18"/>
      <c r="E28" s="18"/>
      <c r="F28" s="18"/>
      <c r="G28" s="18"/>
      <c r="H28" s="18"/>
      <c r="I28" s="18"/>
      <c r="J28" s="18"/>
      <c r="K28" s="18"/>
      <c r="L28" s="18"/>
      <c r="M28" s="18"/>
      <c r="N28" s="18"/>
      <c r="O28" s="18"/>
      <c r="P28" s="18"/>
      <c r="Q28" s="18"/>
      <c r="R28" s="18"/>
    </row>
    <row r="29" spans="1:22" ht="19.5">
      <c r="A29" s="18" t="s">
        <v>48</v>
      </c>
      <c r="B29" s="18"/>
      <c r="C29" s="18"/>
      <c r="D29" s="18"/>
      <c r="E29" s="18"/>
      <c r="F29" s="18"/>
      <c r="G29" s="18"/>
      <c r="H29" s="18"/>
      <c r="I29" s="18"/>
      <c r="J29" s="18"/>
      <c r="K29" s="18"/>
      <c r="L29" s="18"/>
      <c r="M29" s="18"/>
      <c r="N29" s="18"/>
      <c r="O29" s="18"/>
      <c r="P29" s="18"/>
      <c r="Q29" s="18"/>
      <c r="R29" s="18"/>
    </row>
    <row r="30" spans="1:22" ht="19.5">
      <c r="A30" s="194" t="s">
        <v>16</v>
      </c>
      <c r="B30" s="194"/>
      <c r="C30" s="195"/>
      <c r="D30" s="195"/>
      <c r="E30" s="195"/>
      <c r="F30" s="195"/>
      <c r="G30" s="195"/>
      <c r="H30" s="195"/>
      <c r="I30" s="195"/>
      <c r="J30" s="195"/>
      <c r="K30" s="195"/>
      <c r="L30" s="18"/>
      <c r="M30" s="18"/>
      <c r="N30" s="18"/>
      <c r="O30" s="18"/>
      <c r="P30" s="18"/>
      <c r="Q30" s="18"/>
      <c r="R30" s="18"/>
      <c r="V30" s="19" t="str">
        <f>IF(OR(C30="",C31="",C32="",C33="",C34="",C35="",C36="",C37="")=TRUE,"振込先情報を入力してください","")</f>
        <v>振込先情報を入力してください</v>
      </c>
    </row>
    <row r="31" spans="1:22" ht="19.5">
      <c r="A31" s="194" t="s">
        <v>17</v>
      </c>
      <c r="B31" s="194"/>
      <c r="C31" s="195"/>
      <c r="D31" s="195"/>
      <c r="E31" s="195"/>
      <c r="F31" s="195"/>
      <c r="G31" s="195"/>
      <c r="H31" s="195"/>
      <c r="I31" s="195"/>
      <c r="J31" s="195"/>
      <c r="K31" s="195"/>
      <c r="L31" s="18"/>
      <c r="M31" s="18"/>
      <c r="N31" s="18"/>
      <c r="O31" s="18"/>
      <c r="P31" s="18"/>
      <c r="Q31" s="18"/>
      <c r="R31" s="18"/>
      <c r="V31" s="20"/>
    </row>
    <row r="32" spans="1:22" ht="19.5">
      <c r="A32" s="194" t="s">
        <v>18</v>
      </c>
      <c r="B32" s="194"/>
      <c r="C32" s="195"/>
      <c r="D32" s="195"/>
      <c r="E32" s="195"/>
      <c r="F32" s="195"/>
      <c r="G32" s="195"/>
      <c r="H32" s="195"/>
      <c r="I32" s="195"/>
      <c r="J32" s="195"/>
      <c r="K32" s="195"/>
      <c r="L32" s="18"/>
      <c r="M32" s="18"/>
      <c r="N32" s="18"/>
      <c r="O32" s="18"/>
      <c r="P32" s="18"/>
      <c r="Q32" s="18"/>
      <c r="R32" s="18"/>
      <c r="V32" s="21" t="s">
        <v>19</v>
      </c>
    </row>
    <row r="33" spans="1:29" ht="19.5">
      <c r="A33" s="194" t="s">
        <v>20</v>
      </c>
      <c r="B33" s="194"/>
      <c r="C33" s="195"/>
      <c r="D33" s="195"/>
      <c r="E33" s="195"/>
      <c r="F33" s="195"/>
      <c r="G33" s="195"/>
      <c r="H33" s="195"/>
      <c r="I33" s="195"/>
      <c r="J33" s="195"/>
      <c r="K33" s="195"/>
      <c r="L33" s="18"/>
      <c r="M33" s="18"/>
      <c r="N33" s="18"/>
      <c r="O33" s="18"/>
      <c r="P33" s="18"/>
      <c r="Q33" s="18"/>
      <c r="R33" s="18"/>
      <c r="V33" s="20"/>
    </row>
    <row r="34" spans="1:29" ht="19.5">
      <c r="A34" s="194" t="s">
        <v>21</v>
      </c>
      <c r="B34" s="194"/>
      <c r="C34" s="195"/>
      <c r="D34" s="195"/>
      <c r="E34" s="195"/>
      <c r="F34" s="195"/>
      <c r="G34" s="195"/>
      <c r="H34" s="195"/>
      <c r="I34" s="195"/>
      <c r="J34" s="195"/>
      <c r="K34" s="195"/>
      <c r="L34" s="18"/>
      <c r="M34" s="18"/>
      <c r="N34" s="18"/>
      <c r="O34" s="18"/>
      <c r="P34" s="18"/>
      <c r="Q34" s="18"/>
      <c r="R34" s="18"/>
      <c r="V34" s="20"/>
    </row>
    <row r="35" spans="1:29" ht="19.5">
      <c r="A35" s="194" t="s">
        <v>22</v>
      </c>
      <c r="B35" s="194"/>
      <c r="C35" s="195"/>
      <c r="D35" s="195"/>
      <c r="E35" s="195"/>
      <c r="F35" s="195"/>
      <c r="G35" s="195"/>
      <c r="H35" s="195"/>
      <c r="I35" s="195"/>
      <c r="J35" s="195"/>
      <c r="K35" s="195"/>
      <c r="L35" s="18"/>
      <c r="M35" s="18"/>
      <c r="N35" s="18"/>
      <c r="O35" s="18"/>
      <c r="P35" s="18"/>
      <c r="Q35" s="18"/>
      <c r="R35" s="18"/>
      <c r="V35" s="20"/>
    </row>
    <row r="36" spans="1:29" ht="19.5">
      <c r="A36" s="194" t="s">
        <v>23</v>
      </c>
      <c r="B36" s="194"/>
      <c r="C36" s="195"/>
      <c r="D36" s="195"/>
      <c r="E36" s="195"/>
      <c r="F36" s="195"/>
      <c r="G36" s="195"/>
      <c r="H36" s="195"/>
      <c r="I36" s="195"/>
      <c r="J36" s="195"/>
      <c r="K36" s="195"/>
      <c r="L36" s="18"/>
      <c r="M36" s="18"/>
      <c r="N36" s="18"/>
      <c r="O36" s="18"/>
      <c r="P36" s="18"/>
      <c r="Q36" s="18"/>
      <c r="R36" s="18"/>
      <c r="V36" s="20"/>
    </row>
    <row r="37" spans="1:29" ht="19.5">
      <c r="A37" s="194" t="s">
        <v>24</v>
      </c>
      <c r="B37" s="194"/>
      <c r="C37" s="195"/>
      <c r="D37" s="195"/>
      <c r="E37" s="195"/>
      <c r="F37" s="195"/>
      <c r="G37" s="195"/>
      <c r="H37" s="195"/>
      <c r="I37" s="195"/>
      <c r="J37" s="195"/>
      <c r="K37" s="195"/>
      <c r="L37" s="18"/>
      <c r="M37" s="18"/>
      <c r="N37" s="18"/>
      <c r="O37" s="18"/>
      <c r="P37" s="18"/>
      <c r="Q37" s="18"/>
      <c r="R37" s="18"/>
      <c r="V37" s="19" t="s">
        <v>25</v>
      </c>
    </row>
    <row r="38" spans="1:29" ht="19.5">
      <c r="A38" s="18"/>
      <c r="B38" s="18"/>
      <c r="C38" s="18"/>
      <c r="D38" s="18"/>
      <c r="E38" s="18"/>
      <c r="F38" s="18"/>
      <c r="G38" s="18"/>
      <c r="H38" s="18"/>
      <c r="I38" s="18"/>
      <c r="J38" s="18"/>
      <c r="K38" s="18"/>
      <c r="L38" s="18"/>
      <c r="M38" s="18"/>
      <c r="N38" s="18"/>
      <c r="O38" s="18"/>
      <c r="P38" s="18"/>
      <c r="Q38" s="18"/>
      <c r="R38" s="18"/>
    </row>
    <row r="39" spans="1:29" ht="20.25" thickBot="1">
      <c r="A39" s="18" t="s">
        <v>49</v>
      </c>
      <c r="B39" s="18"/>
      <c r="C39" s="18"/>
      <c r="D39" s="18"/>
      <c r="E39" s="18"/>
      <c r="F39" s="18"/>
      <c r="G39" s="18"/>
      <c r="H39" s="18"/>
      <c r="I39" s="18"/>
      <c r="J39" s="18"/>
      <c r="K39" s="18"/>
      <c r="L39" s="18"/>
      <c r="M39" s="18"/>
      <c r="N39" s="18"/>
      <c r="O39" s="18"/>
      <c r="P39" s="18"/>
      <c r="Q39" s="18"/>
      <c r="R39" s="18"/>
    </row>
    <row r="40" spans="1:29" ht="19.5" customHeight="1">
      <c r="A40" s="200" t="s">
        <v>46</v>
      </c>
      <c r="B40" s="201"/>
      <c r="C40" s="201"/>
      <c r="D40" s="201"/>
      <c r="E40" s="201"/>
      <c r="F40" s="201"/>
      <c r="G40" s="201"/>
      <c r="H40" s="201"/>
      <c r="I40" s="201"/>
      <c r="J40" s="201"/>
      <c r="K40" s="201"/>
      <c r="L40" s="201"/>
      <c r="M40" s="201"/>
      <c r="N40" s="201"/>
      <c r="O40" s="201"/>
      <c r="P40" s="201"/>
      <c r="Q40" s="201"/>
      <c r="R40" s="201"/>
      <c r="S40" s="201"/>
      <c r="T40" s="202"/>
      <c r="U40" s="25"/>
      <c r="V40" s="22"/>
      <c r="W40" s="22"/>
      <c r="X40" s="22"/>
      <c r="Y40" s="22"/>
      <c r="Z40" s="22"/>
      <c r="AA40" s="22"/>
      <c r="AB40" s="22"/>
      <c r="AC40" s="22"/>
    </row>
    <row r="41" spans="1:29" ht="19.5" customHeight="1">
      <c r="A41" s="203"/>
      <c r="B41" s="204"/>
      <c r="C41" s="204"/>
      <c r="D41" s="204"/>
      <c r="E41" s="204"/>
      <c r="F41" s="204"/>
      <c r="G41" s="204"/>
      <c r="H41" s="204"/>
      <c r="I41" s="204"/>
      <c r="J41" s="204"/>
      <c r="K41" s="204"/>
      <c r="L41" s="204"/>
      <c r="M41" s="204"/>
      <c r="N41" s="204"/>
      <c r="O41" s="204"/>
      <c r="P41" s="204"/>
      <c r="Q41" s="204"/>
      <c r="R41" s="204"/>
      <c r="S41" s="204"/>
      <c r="T41" s="205"/>
      <c r="U41" s="25"/>
      <c r="V41" s="23"/>
      <c r="W41" s="23"/>
      <c r="X41" s="23"/>
      <c r="Y41" s="23"/>
      <c r="Z41" s="23"/>
      <c r="AA41" s="23"/>
      <c r="AB41" s="23"/>
      <c r="AC41" s="23"/>
    </row>
    <row r="42" spans="1:29" ht="19.5" customHeight="1">
      <c r="A42" s="203"/>
      <c r="B42" s="204"/>
      <c r="C42" s="204"/>
      <c r="D42" s="204"/>
      <c r="E42" s="204"/>
      <c r="F42" s="204"/>
      <c r="G42" s="204"/>
      <c r="H42" s="204"/>
      <c r="I42" s="204"/>
      <c r="J42" s="204"/>
      <c r="K42" s="204"/>
      <c r="L42" s="204"/>
      <c r="M42" s="204"/>
      <c r="N42" s="204"/>
      <c r="O42" s="204"/>
      <c r="P42" s="204"/>
      <c r="Q42" s="204"/>
      <c r="R42" s="204"/>
      <c r="S42" s="204"/>
      <c r="T42" s="205"/>
      <c r="U42" s="25"/>
      <c r="V42" s="23"/>
      <c r="W42" s="23"/>
      <c r="X42" s="23"/>
      <c r="Y42" s="23"/>
      <c r="Z42" s="23"/>
      <c r="AA42" s="23"/>
      <c r="AB42" s="23"/>
      <c r="AC42" s="23"/>
    </row>
    <row r="43" spans="1:29" ht="24" customHeight="1" thickBot="1">
      <c r="A43" s="206"/>
      <c r="B43" s="207"/>
      <c r="C43" s="207"/>
      <c r="D43" s="207"/>
      <c r="E43" s="207"/>
      <c r="F43" s="207"/>
      <c r="G43" s="207"/>
      <c r="H43" s="207"/>
      <c r="I43" s="207"/>
      <c r="J43" s="207"/>
      <c r="K43" s="207"/>
      <c r="L43" s="207"/>
      <c r="M43" s="207"/>
      <c r="N43" s="207"/>
      <c r="O43" s="207"/>
      <c r="P43" s="207"/>
      <c r="Q43" s="207"/>
      <c r="R43" s="207"/>
      <c r="S43" s="207"/>
      <c r="T43" s="208"/>
      <c r="U43" s="25"/>
      <c r="V43" s="23"/>
      <c r="W43" s="23"/>
      <c r="X43" s="23"/>
      <c r="Y43" s="23"/>
      <c r="Z43" s="23"/>
      <c r="AA43" s="23"/>
      <c r="AB43" s="23"/>
      <c r="AC43" s="23"/>
    </row>
    <row r="45" spans="1:29" ht="18.75" hidden="1" customHeight="1">
      <c r="A45" s="15" t="s">
        <v>26</v>
      </c>
    </row>
    <row r="46" spans="1:29" ht="18.75" hidden="1" customHeight="1">
      <c r="A46" s="15" t="s">
        <v>27</v>
      </c>
    </row>
    <row r="47" spans="1:29" ht="18.75" hidden="1" customHeight="1">
      <c r="A47" s="15" t="s">
        <v>28</v>
      </c>
    </row>
    <row r="48" spans="1:29" hidden="1">
      <c r="A48" s="15" t="s">
        <v>29</v>
      </c>
    </row>
  </sheetData>
  <sheetProtection algorithmName="SHA-512" hashValue="bRWn1OJXVxAJGo/AtTmzpACgEYgEUyb4IjI2qjTpgt/vvOJK4U9RyIC9IO0sQQhG+9iqzYFKIWZtUQR6918pew==" saltValue="lCFR6gzotgZzHA0TOHM2JQ==" spinCount="100000" sheet="1" objects="1" scenarios="1"/>
  <mergeCells count="37">
    <mergeCell ref="A40:T43"/>
    <mergeCell ref="H16:K16"/>
    <mergeCell ref="C23:F23"/>
    <mergeCell ref="H13:K13"/>
    <mergeCell ref="H14:K14"/>
    <mergeCell ref="A30:B30"/>
    <mergeCell ref="C30:K30"/>
    <mergeCell ref="A31:B31"/>
    <mergeCell ref="C31:K31"/>
    <mergeCell ref="A32:B32"/>
    <mergeCell ref="C32:K32"/>
    <mergeCell ref="A33:B33"/>
    <mergeCell ref="A37:B37"/>
    <mergeCell ref="C37:K37"/>
    <mergeCell ref="C33:K33"/>
    <mergeCell ref="A34:B34"/>
    <mergeCell ref="A3:T3"/>
    <mergeCell ref="N5:O5"/>
    <mergeCell ref="H9:K9"/>
    <mergeCell ref="H15:K15"/>
    <mergeCell ref="H10:K10"/>
    <mergeCell ref="H11:K11"/>
    <mergeCell ref="H12:K12"/>
    <mergeCell ref="L9:U9"/>
    <mergeCell ref="L10:U10"/>
    <mergeCell ref="L11:U11"/>
    <mergeCell ref="L12:U12"/>
    <mergeCell ref="L13:U13"/>
    <mergeCell ref="L14:U14"/>
    <mergeCell ref="L15:U15"/>
    <mergeCell ref="L16:U16"/>
    <mergeCell ref="V9:V16"/>
    <mergeCell ref="A36:B36"/>
    <mergeCell ref="C36:K36"/>
    <mergeCell ref="C34:K34"/>
    <mergeCell ref="A35:B35"/>
    <mergeCell ref="C35:K35"/>
  </mergeCells>
  <phoneticPr fontId="3"/>
  <pageMargins left="0.7" right="0.7" top="0.5" bottom="0.41" header="0.3" footer="0.16"/>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0</xdr:colOff>
                    <xdr:row>40</xdr:row>
                    <xdr:rowOff>47625</xdr:rowOff>
                  </from>
                  <to>
                    <xdr:col>19</xdr:col>
                    <xdr:colOff>285750</xdr:colOff>
                    <xdr:row>41</xdr:row>
                    <xdr:rowOff>38100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0</xdr:colOff>
                    <xdr:row>41</xdr:row>
                    <xdr:rowOff>9525</xdr:rowOff>
                  </from>
                  <to>
                    <xdr:col>19</xdr:col>
                    <xdr:colOff>285750</xdr:colOff>
                    <xdr:row>42</xdr:row>
                    <xdr:rowOff>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0</xdr:col>
                    <xdr:colOff>0</xdr:colOff>
                    <xdr:row>41</xdr:row>
                    <xdr:rowOff>219075</xdr:rowOff>
                  </from>
                  <to>
                    <xdr:col>19</xdr:col>
                    <xdr:colOff>285750</xdr:colOff>
                    <xdr:row>42</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15B32-74DD-4183-A008-F0DB6BCB8113}">
  <sheetPr>
    <pageSetUpPr fitToPage="1"/>
  </sheetPr>
  <dimension ref="A1:J28"/>
  <sheetViews>
    <sheetView topLeftCell="C1" zoomScale="75" zoomScaleNormal="75" workbookViewId="0">
      <selection activeCell="L6" sqref="L6"/>
    </sheetView>
  </sheetViews>
  <sheetFormatPr defaultRowHeight="18.75"/>
  <cols>
    <col min="1" max="1" width="4.5" customWidth="1"/>
    <col min="2" max="2" width="13.125" bestFit="1" customWidth="1"/>
    <col min="3" max="4" width="35.5" customWidth="1"/>
    <col min="5" max="5" width="33.875" customWidth="1"/>
    <col min="6" max="8" width="14.125" customWidth="1"/>
    <col min="9" max="9" width="14.125" style="6" customWidth="1"/>
    <col min="10" max="10" width="11" bestFit="1" customWidth="1"/>
  </cols>
  <sheetData>
    <row r="1" spans="1:9" ht="19.5" thickBot="1">
      <c r="A1" t="s">
        <v>30</v>
      </c>
      <c r="I1" s="6" t="s">
        <v>163</v>
      </c>
    </row>
    <row r="2" spans="1:9" s="3" customFormat="1" ht="48" customHeight="1">
      <c r="A2" s="1" t="s">
        <v>31</v>
      </c>
      <c r="B2" s="13" t="s">
        <v>55</v>
      </c>
      <c r="C2" s="2" t="s">
        <v>56</v>
      </c>
      <c r="D2" s="2" t="s">
        <v>62</v>
      </c>
      <c r="E2" s="2" t="s">
        <v>32</v>
      </c>
      <c r="F2" s="14" t="s">
        <v>148</v>
      </c>
      <c r="G2" s="14" t="s">
        <v>57</v>
      </c>
      <c r="H2" s="14" t="s">
        <v>58</v>
      </c>
      <c r="I2" s="5" t="s">
        <v>34</v>
      </c>
    </row>
    <row r="3" spans="1:9" s="3" customFormat="1" ht="16.5">
      <c r="A3" s="4">
        <v>1</v>
      </c>
      <c r="B3" s="168"/>
      <c r="C3" s="169"/>
      <c r="D3" s="169"/>
      <c r="E3" s="169"/>
      <c r="F3" s="169"/>
      <c r="G3" s="169"/>
      <c r="H3" s="169"/>
      <c r="I3" s="189">
        <f>SUM(F3:H3)</f>
        <v>0</v>
      </c>
    </row>
    <row r="4" spans="1:9" s="3" customFormat="1" ht="16.5">
      <c r="A4" s="4">
        <v>2</v>
      </c>
      <c r="B4" s="168"/>
      <c r="C4" s="169"/>
      <c r="D4" s="169"/>
      <c r="E4" s="169"/>
      <c r="F4" s="169"/>
      <c r="G4" s="169"/>
      <c r="H4" s="169"/>
      <c r="I4" s="189">
        <f t="shared" ref="I4:I17" si="0">SUM(F4:H4)</f>
        <v>0</v>
      </c>
    </row>
    <row r="5" spans="1:9" s="3" customFormat="1" ht="16.5">
      <c r="A5" s="4">
        <v>3</v>
      </c>
      <c r="B5" s="168"/>
      <c r="C5" s="169"/>
      <c r="D5" s="169"/>
      <c r="E5" s="169"/>
      <c r="F5" s="169"/>
      <c r="G5" s="169"/>
      <c r="H5" s="169"/>
      <c r="I5" s="189">
        <f t="shared" si="0"/>
        <v>0</v>
      </c>
    </row>
    <row r="6" spans="1:9" s="3" customFormat="1" ht="16.5">
      <c r="A6" s="4">
        <v>4</v>
      </c>
      <c r="B6" s="168"/>
      <c r="C6" s="169"/>
      <c r="D6" s="169"/>
      <c r="E6" s="169"/>
      <c r="F6" s="169"/>
      <c r="G6" s="169"/>
      <c r="H6" s="169"/>
      <c r="I6" s="189">
        <f t="shared" si="0"/>
        <v>0</v>
      </c>
    </row>
    <row r="7" spans="1:9" s="3" customFormat="1" ht="16.5">
      <c r="A7" s="4">
        <v>5</v>
      </c>
      <c r="B7" s="168"/>
      <c r="C7" s="169"/>
      <c r="D7" s="169"/>
      <c r="E7" s="169"/>
      <c r="F7" s="169"/>
      <c r="G7" s="169"/>
      <c r="H7" s="169"/>
      <c r="I7" s="189">
        <f t="shared" si="0"/>
        <v>0</v>
      </c>
    </row>
    <row r="8" spans="1:9" s="3" customFormat="1" ht="16.5">
      <c r="A8" s="4">
        <v>6</v>
      </c>
      <c r="B8" s="168"/>
      <c r="C8" s="169"/>
      <c r="D8" s="169"/>
      <c r="E8" s="169"/>
      <c r="F8" s="169"/>
      <c r="G8" s="169"/>
      <c r="H8" s="169"/>
      <c r="I8" s="189">
        <f t="shared" si="0"/>
        <v>0</v>
      </c>
    </row>
    <row r="9" spans="1:9" s="3" customFormat="1" ht="16.5">
      <c r="A9" s="4">
        <v>7</v>
      </c>
      <c r="B9" s="168"/>
      <c r="C9" s="169"/>
      <c r="D9" s="169"/>
      <c r="E9" s="169"/>
      <c r="F9" s="169"/>
      <c r="G9" s="169"/>
      <c r="H9" s="169"/>
      <c r="I9" s="189">
        <f t="shared" si="0"/>
        <v>0</v>
      </c>
    </row>
    <row r="10" spans="1:9" s="3" customFormat="1" ht="16.5">
      <c r="A10" s="4">
        <v>8</v>
      </c>
      <c r="B10" s="168"/>
      <c r="C10" s="169"/>
      <c r="D10" s="169"/>
      <c r="E10" s="169"/>
      <c r="F10" s="169"/>
      <c r="G10" s="169"/>
      <c r="H10" s="169"/>
      <c r="I10" s="189">
        <f t="shared" si="0"/>
        <v>0</v>
      </c>
    </row>
    <row r="11" spans="1:9" s="3" customFormat="1" ht="16.5">
      <c r="A11" s="4">
        <v>9</v>
      </c>
      <c r="B11" s="168"/>
      <c r="C11" s="169"/>
      <c r="D11" s="169"/>
      <c r="E11" s="169"/>
      <c r="F11" s="169"/>
      <c r="G11" s="169"/>
      <c r="H11" s="169"/>
      <c r="I11" s="189">
        <f t="shared" si="0"/>
        <v>0</v>
      </c>
    </row>
    <row r="12" spans="1:9" s="3" customFormat="1" ht="16.5">
      <c r="A12" s="4">
        <v>10</v>
      </c>
      <c r="B12" s="168"/>
      <c r="C12" s="169"/>
      <c r="D12" s="169"/>
      <c r="E12" s="169"/>
      <c r="F12" s="169"/>
      <c r="G12" s="169"/>
      <c r="H12" s="169"/>
      <c r="I12" s="189">
        <f t="shared" si="0"/>
        <v>0</v>
      </c>
    </row>
    <row r="13" spans="1:9" s="3" customFormat="1" ht="16.5">
      <c r="A13" s="4">
        <v>11</v>
      </c>
      <c r="B13" s="168"/>
      <c r="C13" s="169"/>
      <c r="D13" s="169"/>
      <c r="E13" s="169"/>
      <c r="F13" s="169"/>
      <c r="G13" s="169"/>
      <c r="H13" s="169"/>
      <c r="I13" s="189">
        <f t="shared" si="0"/>
        <v>0</v>
      </c>
    </row>
    <row r="14" spans="1:9" s="3" customFormat="1" ht="16.5">
      <c r="A14" s="4">
        <v>12</v>
      </c>
      <c r="B14" s="168"/>
      <c r="C14" s="169"/>
      <c r="D14" s="169"/>
      <c r="E14" s="169"/>
      <c r="F14" s="169"/>
      <c r="G14" s="169"/>
      <c r="H14" s="169"/>
      <c r="I14" s="189">
        <f t="shared" si="0"/>
        <v>0</v>
      </c>
    </row>
    <row r="15" spans="1:9" s="3" customFormat="1" ht="16.5">
      <c r="A15" s="4">
        <v>13</v>
      </c>
      <c r="B15" s="168"/>
      <c r="C15" s="169"/>
      <c r="D15" s="169"/>
      <c r="E15" s="169"/>
      <c r="F15" s="169"/>
      <c r="G15" s="169"/>
      <c r="H15" s="169"/>
      <c r="I15" s="189">
        <f t="shared" si="0"/>
        <v>0</v>
      </c>
    </row>
    <row r="16" spans="1:9" s="3" customFormat="1" ht="16.5">
      <c r="A16" s="4">
        <v>14</v>
      </c>
      <c r="B16" s="168"/>
      <c r="C16" s="169"/>
      <c r="D16" s="169"/>
      <c r="E16" s="169"/>
      <c r="F16" s="169"/>
      <c r="G16" s="169"/>
      <c r="H16" s="169"/>
      <c r="I16" s="189">
        <f t="shared" si="0"/>
        <v>0</v>
      </c>
    </row>
    <row r="17" spans="1:10" s="3" customFormat="1" ht="17.25" thickBot="1">
      <c r="A17" s="4">
        <v>15</v>
      </c>
      <c r="B17" s="168"/>
      <c r="C17" s="169"/>
      <c r="D17" s="169"/>
      <c r="E17" s="169"/>
      <c r="F17" s="169"/>
      <c r="G17" s="169"/>
      <c r="H17" s="169"/>
      <c r="I17" s="189">
        <f t="shared" si="0"/>
        <v>0</v>
      </c>
    </row>
    <row r="18" spans="1:10" ht="39" customHeight="1" thickBot="1">
      <c r="A18" s="213" t="s">
        <v>43</v>
      </c>
      <c r="B18" s="214"/>
      <c r="C18" s="215"/>
      <c r="D18" s="215"/>
      <c r="E18" s="215"/>
      <c r="F18" s="27">
        <f>SUM(F3:F17)</f>
        <v>0</v>
      </c>
      <c r="G18" s="27">
        <f>SUM(G3:G17)</f>
        <v>0</v>
      </c>
      <c r="H18" s="28">
        <f>SUM(H3:H17)</f>
        <v>0</v>
      </c>
      <c r="I18" s="29">
        <f>SUM(I3:I17)</f>
        <v>0</v>
      </c>
    </row>
    <row r="19" spans="1:10" ht="19.5" thickBot="1"/>
    <row r="20" spans="1:10" ht="24" customHeight="1">
      <c r="E20" s="218" t="s">
        <v>158</v>
      </c>
      <c r="F20" s="149" t="s">
        <v>147</v>
      </c>
      <c r="G20" s="185" t="s">
        <v>149</v>
      </c>
      <c r="H20" s="150" t="s">
        <v>149</v>
      </c>
      <c r="I20" s="151" t="s">
        <v>152</v>
      </c>
      <c r="J20" s="184" t="s">
        <v>153</v>
      </c>
    </row>
    <row r="21" spans="1:10" ht="48" customHeight="1">
      <c r="E21" s="219"/>
      <c r="F21" s="147" t="s">
        <v>54</v>
      </c>
      <c r="G21" s="186" t="s">
        <v>150</v>
      </c>
      <c r="H21" s="148" t="s">
        <v>151</v>
      </c>
      <c r="I21" s="152"/>
      <c r="J21" s="216" t="str">
        <f>IF(AND(F18=F22,G18=G22,H18=H22,I18=I22),"○","×")</f>
        <v>○</v>
      </c>
    </row>
    <row r="22" spans="1:10" ht="19.5" thickBot="1">
      <c r="E22" s="220"/>
      <c r="F22" s="153">
        <f>送迎用車両!G16</f>
        <v>0</v>
      </c>
      <c r="G22" s="187">
        <f>登園管理システム及びICT!L34</f>
        <v>0</v>
      </c>
      <c r="H22" s="154">
        <f>登園管理システム及びICT!K56</f>
        <v>0</v>
      </c>
      <c r="I22" s="155">
        <f>F22+G22+H22</f>
        <v>0</v>
      </c>
      <c r="J22" s="217"/>
    </row>
    <row r="28" spans="1:10">
      <c r="G28">
        <v>1</v>
      </c>
    </row>
  </sheetData>
  <sheetProtection algorithmName="SHA-512" hashValue="eJMWMrYq7q4lId2f4teCrHFmlobWtRpNN83z5UBxBHPSA1Pv1GJLhbY6tCAbbSCD8MEOcjC3ppsbQUIP0fiBZQ==" saltValue="/Ev0nfShZ3DP87yi2stggQ==" spinCount="100000" sheet="1" objects="1" scenarios="1"/>
  <mergeCells count="3">
    <mergeCell ref="A18:E18"/>
    <mergeCell ref="J21:J22"/>
    <mergeCell ref="E20:E22"/>
  </mergeCells>
  <phoneticPr fontId="3"/>
  <pageMargins left="0.7" right="0.7"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7FEBC-8EBE-421C-9C6C-36482076ED75}">
  <sheetPr>
    <pageSetUpPr fitToPage="1"/>
  </sheetPr>
  <dimension ref="A1:T75"/>
  <sheetViews>
    <sheetView view="pageBreakPreview" zoomScale="80" zoomScaleNormal="100" zoomScaleSheetLayoutView="80" workbookViewId="0">
      <selection activeCell="H53" sqref="H53"/>
    </sheetView>
  </sheetViews>
  <sheetFormatPr defaultColWidth="9" defaultRowHeight="18.75"/>
  <cols>
    <col min="1" max="1" width="4.875" style="34" customWidth="1"/>
    <col min="2" max="2" width="4.75" style="32" customWidth="1"/>
    <col min="3" max="3" width="15.25" style="32" customWidth="1"/>
    <col min="4" max="7" width="15.125" style="32" customWidth="1"/>
    <col min="8" max="12" width="15.125" style="33" customWidth="1"/>
    <col min="13" max="13" width="29.625" style="32" customWidth="1"/>
    <col min="14" max="14" width="30.5" style="34" customWidth="1"/>
    <col min="15" max="15" width="4.875" style="34" customWidth="1"/>
    <col min="16" max="16384" width="9" style="34"/>
  </cols>
  <sheetData>
    <row r="1" spans="1:15" ht="18" customHeight="1">
      <c r="A1" s="30" t="s">
        <v>146</v>
      </c>
      <c r="B1" s="31"/>
    </row>
    <row r="2" spans="1:15" ht="20.25" customHeight="1"/>
    <row r="3" spans="1:15" ht="25.5" customHeight="1">
      <c r="B3" s="225" t="s">
        <v>63</v>
      </c>
      <c r="C3" s="226"/>
      <c r="D3" s="226"/>
      <c r="E3" s="226"/>
      <c r="F3" s="226"/>
      <c r="G3" s="226"/>
      <c r="H3" s="226"/>
      <c r="I3" s="226"/>
      <c r="J3" s="226"/>
      <c r="K3" s="226"/>
      <c r="L3" s="226"/>
      <c r="M3" s="226"/>
    </row>
    <row r="4" spans="1:15" ht="19.5" thickBot="1">
      <c r="C4" s="35"/>
      <c r="D4" s="36"/>
    </row>
    <row r="5" spans="1:15" ht="19.5" thickBot="1">
      <c r="C5" s="35"/>
      <c r="D5" s="36"/>
      <c r="J5" s="37" t="s">
        <v>64</v>
      </c>
      <c r="K5" s="227">
        <f>申請書!L11</f>
        <v>0</v>
      </c>
      <c r="L5" s="228"/>
      <c r="M5" s="228"/>
      <c r="N5" s="229"/>
    </row>
    <row r="6" spans="1:15" ht="27" customHeight="1">
      <c r="M6" s="38"/>
    </row>
    <row r="7" spans="1:15" ht="18" customHeight="1">
      <c r="B7" s="39" t="s">
        <v>65</v>
      </c>
      <c r="C7" s="40"/>
      <c r="D7" s="40"/>
      <c r="E7" s="40"/>
      <c r="F7" s="41"/>
      <c r="G7" s="42"/>
      <c r="H7" s="42"/>
      <c r="I7" s="42"/>
      <c r="J7" s="42"/>
      <c r="K7" s="42"/>
      <c r="L7" s="32"/>
    </row>
    <row r="8" spans="1:15" ht="9" customHeight="1" thickBot="1">
      <c r="B8" s="39"/>
      <c r="C8" s="40"/>
      <c r="D8" s="40"/>
      <c r="E8" s="40"/>
      <c r="F8" s="41"/>
      <c r="G8" s="42"/>
      <c r="H8" s="42"/>
      <c r="I8" s="42"/>
      <c r="J8" s="42"/>
      <c r="K8" s="42"/>
      <c r="L8" s="32"/>
    </row>
    <row r="9" spans="1:15" s="43" customFormat="1" ht="18" customHeight="1" thickBot="1">
      <c r="B9" s="41"/>
      <c r="C9" s="44"/>
      <c r="D9" s="45" t="s">
        <v>66</v>
      </c>
      <c r="E9" s="46" t="s">
        <v>67</v>
      </c>
      <c r="F9" s="47" t="s">
        <v>68</v>
      </c>
      <c r="G9" s="47" t="s">
        <v>69</v>
      </c>
      <c r="H9" s="48"/>
      <c r="I9" s="49" t="s">
        <v>70</v>
      </c>
      <c r="J9" s="49"/>
      <c r="K9" s="49"/>
      <c r="L9" s="49"/>
      <c r="M9" s="49"/>
      <c r="N9" s="49"/>
      <c r="O9" s="50"/>
    </row>
    <row r="10" spans="1:15" ht="18" customHeight="1">
      <c r="C10" s="230" t="s">
        <v>71</v>
      </c>
      <c r="D10" s="143" t="s">
        <v>72</v>
      </c>
      <c r="E10" s="144">
        <f>COUNTIF($E$24:$E$28,"公立")</f>
        <v>0</v>
      </c>
      <c r="F10" s="232">
        <f>SUM(E10:E11)</f>
        <v>0</v>
      </c>
      <c r="G10" s="232">
        <f>J30</f>
        <v>0</v>
      </c>
      <c r="H10" s="53"/>
      <c r="I10" s="54" t="s">
        <v>73</v>
      </c>
      <c r="J10" s="54"/>
      <c r="K10" s="49"/>
      <c r="L10" s="49"/>
      <c r="M10" s="49"/>
      <c r="N10" s="49"/>
      <c r="O10" s="50"/>
    </row>
    <row r="11" spans="1:15" ht="18" customHeight="1" thickBot="1">
      <c r="C11" s="231"/>
      <c r="D11" s="55" t="s">
        <v>74</v>
      </c>
      <c r="E11" s="56">
        <f>COUNTIF($E$24:$E$28,"私立")</f>
        <v>0</v>
      </c>
      <c r="F11" s="224"/>
      <c r="G11" s="224"/>
      <c r="H11" s="53"/>
      <c r="I11" s="54" t="s">
        <v>75</v>
      </c>
      <c r="J11" s="54"/>
      <c r="K11" s="49"/>
      <c r="L11" s="49"/>
      <c r="M11" s="49"/>
      <c r="N11" s="49"/>
      <c r="O11" s="50"/>
    </row>
    <row r="12" spans="1:15" ht="18" customHeight="1">
      <c r="C12" s="221" t="s">
        <v>76</v>
      </c>
      <c r="D12" s="141" t="s">
        <v>72</v>
      </c>
      <c r="E12" s="142">
        <f>COUNTIF($E$35:$E$49,"公立")</f>
        <v>0</v>
      </c>
      <c r="F12" s="223">
        <f>SUM(E12:E13)</f>
        <v>0</v>
      </c>
      <c r="G12" s="223">
        <f>J51</f>
        <v>0</v>
      </c>
      <c r="H12" s="53"/>
      <c r="I12" s="54" t="s">
        <v>77</v>
      </c>
      <c r="J12" s="54"/>
      <c r="K12" s="49"/>
      <c r="L12" s="49"/>
      <c r="M12" s="49"/>
      <c r="N12" s="49"/>
      <c r="O12" s="50"/>
    </row>
    <row r="13" spans="1:15" ht="18" customHeight="1" thickBot="1">
      <c r="C13" s="222"/>
      <c r="D13" s="55" t="s">
        <v>74</v>
      </c>
      <c r="E13" s="56">
        <f>COUNTIF($E$35:$E$49,"私立")</f>
        <v>0</v>
      </c>
      <c r="F13" s="224"/>
      <c r="G13" s="224"/>
      <c r="H13" s="53"/>
      <c r="I13" s="57" t="s">
        <v>78</v>
      </c>
      <c r="J13" s="57"/>
      <c r="K13" s="49"/>
      <c r="L13" s="49"/>
      <c r="M13" s="49"/>
      <c r="N13" s="49"/>
      <c r="O13" s="50"/>
    </row>
    <row r="14" spans="1:15" ht="18" customHeight="1">
      <c r="C14" s="221" t="s">
        <v>79</v>
      </c>
      <c r="D14" s="51" t="s">
        <v>72</v>
      </c>
      <c r="E14" s="52">
        <f>COUNTIF($E$56:$E$70,"公立")</f>
        <v>0</v>
      </c>
      <c r="F14" s="223">
        <f>SUM(E14:E15)</f>
        <v>0</v>
      </c>
      <c r="G14" s="223">
        <f>J72</f>
        <v>0</v>
      </c>
      <c r="H14" s="53"/>
      <c r="I14" s="57" t="s">
        <v>80</v>
      </c>
      <c r="J14" s="57"/>
      <c r="K14" s="49"/>
      <c r="L14" s="49"/>
      <c r="M14" s="49"/>
      <c r="N14" s="49"/>
      <c r="O14" s="50"/>
    </row>
    <row r="15" spans="1:15" ht="18" customHeight="1" thickBot="1">
      <c r="C15" s="222"/>
      <c r="D15" s="55" t="s">
        <v>74</v>
      </c>
      <c r="E15" s="56">
        <f>COUNTIF($E$56:$E$70,"私立")</f>
        <v>0</v>
      </c>
      <c r="F15" s="224"/>
      <c r="G15" s="224"/>
      <c r="H15" s="53"/>
      <c r="I15" s="58" t="s">
        <v>81</v>
      </c>
      <c r="J15" s="49"/>
      <c r="K15" s="49"/>
      <c r="L15" s="49"/>
      <c r="M15" s="49"/>
      <c r="N15" s="49"/>
      <c r="O15" s="50"/>
    </row>
    <row r="16" spans="1:15" ht="24" customHeight="1" thickBot="1">
      <c r="C16" s="237" t="s">
        <v>82</v>
      </c>
      <c r="D16" s="238"/>
      <c r="E16" s="59">
        <f>SUM(E10:E15)</f>
        <v>0</v>
      </c>
      <c r="F16" s="60">
        <f>SUM(F10:F15)</f>
        <v>0</v>
      </c>
      <c r="G16" s="60">
        <f>SUM(G10:G15)</f>
        <v>0</v>
      </c>
      <c r="H16" s="61"/>
      <c r="I16" s="58" t="s">
        <v>83</v>
      </c>
      <c r="J16" s="49"/>
      <c r="K16" s="49"/>
      <c r="L16" s="49"/>
      <c r="M16" s="49"/>
      <c r="N16" s="49"/>
      <c r="O16" s="50"/>
    </row>
    <row r="17" spans="1:20" ht="18" customHeight="1">
      <c r="D17" s="40"/>
      <c r="E17" s="40"/>
      <c r="F17" s="40"/>
      <c r="G17" s="41"/>
      <c r="I17" s="58" t="s">
        <v>84</v>
      </c>
      <c r="J17" s="49"/>
      <c r="K17" s="49"/>
      <c r="L17" s="49"/>
      <c r="M17" s="49"/>
      <c r="N17" s="50"/>
      <c r="T17" s="62"/>
    </row>
    <row r="18" spans="1:20">
      <c r="B18" s="39" t="s">
        <v>85</v>
      </c>
      <c r="C18" s="39"/>
      <c r="E18" s="41"/>
      <c r="I18" s="58" t="s">
        <v>86</v>
      </c>
      <c r="J18" s="49"/>
      <c r="K18" s="49"/>
      <c r="L18" s="49"/>
      <c r="M18" s="49"/>
      <c r="N18" s="50"/>
    </row>
    <row r="19" spans="1:20" ht="20.25" customHeight="1">
      <c r="B19" s="39"/>
      <c r="C19" s="39"/>
      <c r="D19" s="40"/>
      <c r="E19" s="40"/>
      <c r="F19" s="40"/>
      <c r="G19" s="41"/>
      <c r="I19" s="58" t="s">
        <v>87</v>
      </c>
      <c r="J19" s="49"/>
      <c r="K19" s="49"/>
      <c r="L19" s="49"/>
      <c r="M19" s="49"/>
      <c r="N19" s="50"/>
    </row>
    <row r="20" spans="1:20" ht="22.5" customHeight="1" thickBot="1">
      <c r="B20" s="31" t="s">
        <v>88</v>
      </c>
      <c r="C20" s="31"/>
      <c r="H20" s="36" t="s">
        <v>163</v>
      </c>
      <c r="M20" s="33"/>
      <c r="N20" s="63"/>
    </row>
    <row r="21" spans="1:20" ht="36" customHeight="1">
      <c r="B21" s="235" t="s">
        <v>89</v>
      </c>
      <c r="C21" s="64" t="s">
        <v>33</v>
      </c>
      <c r="D21" s="65" t="s">
        <v>90</v>
      </c>
      <c r="E21" s="66" t="s">
        <v>91</v>
      </c>
      <c r="F21" s="67" t="s">
        <v>92</v>
      </c>
      <c r="G21" s="67" t="s">
        <v>93</v>
      </c>
      <c r="H21" s="66" t="s">
        <v>94</v>
      </c>
      <c r="I21" s="68" t="s">
        <v>95</v>
      </c>
      <c r="J21" s="68" t="s">
        <v>69</v>
      </c>
      <c r="K21" s="68" t="s">
        <v>96</v>
      </c>
      <c r="L21" s="68" t="s">
        <v>97</v>
      </c>
      <c r="M21" s="68" t="s">
        <v>98</v>
      </c>
      <c r="N21" s="69" t="s">
        <v>99</v>
      </c>
    </row>
    <row r="22" spans="1:20" s="70" customFormat="1" ht="12" customHeight="1" thickBot="1">
      <c r="B22" s="236"/>
      <c r="C22" s="71"/>
      <c r="D22" s="72" t="s">
        <v>36</v>
      </c>
      <c r="E22" s="73" t="s">
        <v>37</v>
      </c>
      <c r="F22" s="74" t="s">
        <v>38</v>
      </c>
      <c r="G22" s="74" t="s">
        <v>100</v>
      </c>
      <c r="H22" s="74"/>
      <c r="I22" s="75"/>
      <c r="J22" s="75"/>
      <c r="K22" s="75" t="s">
        <v>101</v>
      </c>
      <c r="L22" s="75" t="s">
        <v>102</v>
      </c>
      <c r="M22" s="75" t="s">
        <v>103</v>
      </c>
      <c r="N22" s="76"/>
    </row>
    <row r="23" spans="1:20" s="70" customFormat="1" ht="50.1" customHeight="1">
      <c r="B23" s="77" t="s">
        <v>104</v>
      </c>
      <c r="C23" s="78"/>
      <c r="D23" s="79" t="s">
        <v>105</v>
      </c>
      <c r="E23" s="80" t="s">
        <v>106</v>
      </c>
      <c r="F23" s="81" t="s">
        <v>107</v>
      </c>
      <c r="G23" s="81" t="s">
        <v>108</v>
      </c>
      <c r="H23" s="82">
        <v>300000</v>
      </c>
      <c r="I23" s="83">
        <f>IF(H23="","",K23*175000)</f>
        <v>350000</v>
      </c>
      <c r="J23" s="84">
        <f>IF(H23&gt;I23,I23,H23)</f>
        <v>300000</v>
      </c>
      <c r="K23" s="85">
        <v>2</v>
      </c>
      <c r="L23" s="86" t="s">
        <v>109</v>
      </c>
      <c r="M23" s="87" t="s">
        <v>110</v>
      </c>
      <c r="N23" s="88" t="s">
        <v>111</v>
      </c>
    </row>
    <row r="24" spans="1:20" s="70" customFormat="1" ht="50.1" customHeight="1">
      <c r="A24" s="89"/>
      <c r="B24" s="90">
        <v>1</v>
      </c>
      <c r="C24" s="170"/>
      <c r="D24" s="156"/>
      <c r="E24" s="165"/>
      <c r="F24" s="165"/>
      <c r="G24" s="165"/>
      <c r="H24" s="165"/>
      <c r="I24" s="83" t="str">
        <f t="shared" ref="I24:I28" si="0">IF(H24="","",K24*175000)</f>
        <v/>
      </c>
      <c r="J24" s="84">
        <f>IF(H24&gt;175000*K24,I24,H24)</f>
        <v>0</v>
      </c>
      <c r="K24" s="159">
        <v>1</v>
      </c>
      <c r="L24" s="159"/>
      <c r="M24" s="159"/>
      <c r="N24" s="174"/>
    </row>
    <row r="25" spans="1:20" s="70" customFormat="1" ht="50.1" customHeight="1">
      <c r="A25" s="89"/>
      <c r="B25" s="91">
        <v>2</v>
      </c>
      <c r="C25" s="171"/>
      <c r="D25" s="157"/>
      <c r="E25" s="164"/>
      <c r="F25" s="164"/>
      <c r="G25" s="164"/>
      <c r="H25" s="164"/>
      <c r="I25" s="83" t="str">
        <f t="shared" si="0"/>
        <v/>
      </c>
      <c r="J25" s="92">
        <f t="shared" ref="J25:J28" si="1">IF(H25&gt;175000*K25,I25,H25)</f>
        <v>0</v>
      </c>
      <c r="K25" s="160">
        <v>1</v>
      </c>
      <c r="L25" s="160"/>
      <c r="M25" s="160"/>
      <c r="N25" s="175"/>
    </row>
    <row r="26" spans="1:20" s="70" customFormat="1" ht="50.1" customHeight="1">
      <c r="A26" s="89"/>
      <c r="B26" s="91">
        <v>3</v>
      </c>
      <c r="C26" s="171"/>
      <c r="D26" s="157"/>
      <c r="E26" s="164"/>
      <c r="F26" s="164"/>
      <c r="G26" s="164"/>
      <c r="H26" s="164"/>
      <c r="I26" s="83" t="str">
        <f t="shared" si="0"/>
        <v/>
      </c>
      <c r="J26" s="92">
        <f t="shared" si="1"/>
        <v>0</v>
      </c>
      <c r="K26" s="160"/>
      <c r="L26" s="160"/>
      <c r="M26" s="160"/>
      <c r="N26" s="175"/>
    </row>
    <row r="27" spans="1:20" s="70" customFormat="1" ht="50.1" customHeight="1">
      <c r="A27" s="89"/>
      <c r="B27" s="91">
        <v>4</v>
      </c>
      <c r="C27" s="171"/>
      <c r="D27" s="157"/>
      <c r="E27" s="164"/>
      <c r="F27" s="164"/>
      <c r="G27" s="164"/>
      <c r="H27" s="164"/>
      <c r="I27" s="83" t="str">
        <f t="shared" si="0"/>
        <v/>
      </c>
      <c r="J27" s="92">
        <f t="shared" si="1"/>
        <v>0</v>
      </c>
      <c r="K27" s="160"/>
      <c r="L27" s="160"/>
      <c r="M27" s="160"/>
      <c r="N27" s="175"/>
    </row>
    <row r="28" spans="1:20" s="70" customFormat="1" ht="50.1" customHeight="1" thickBot="1">
      <c r="A28" s="89"/>
      <c r="B28" s="93">
        <v>5</v>
      </c>
      <c r="C28" s="172"/>
      <c r="D28" s="158"/>
      <c r="E28" s="166"/>
      <c r="F28" s="166"/>
      <c r="G28" s="166"/>
      <c r="H28" s="166"/>
      <c r="I28" s="94" t="str">
        <f t="shared" si="0"/>
        <v/>
      </c>
      <c r="J28" s="95">
        <f t="shared" si="1"/>
        <v>0</v>
      </c>
      <c r="K28" s="161"/>
      <c r="L28" s="161"/>
      <c r="M28" s="161"/>
      <c r="N28" s="176"/>
    </row>
    <row r="29" spans="1:20" ht="12" customHeight="1">
      <c r="B29" s="239"/>
      <c r="C29" s="241"/>
      <c r="D29" s="96" t="s">
        <v>112</v>
      </c>
      <c r="E29" s="243"/>
      <c r="F29" s="241"/>
      <c r="G29" s="97" t="s">
        <v>113</v>
      </c>
      <c r="H29" s="98" t="s">
        <v>114</v>
      </c>
      <c r="I29" s="249"/>
      <c r="J29" s="98" t="s">
        <v>114</v>
      </c>
      <c r="K29" s="249"/>
      <c r="L29" s="249"/>
      <c r="M29" s="245"/>
      <c r="N29" s="233"/>
    </row>
    <row r="30" spans="1:20" ht="36" customHeight="1" thickBot="1">
      <c r="B30" s="240"/>
      <c r="C30" s="242"/>
      <c r="D30" s="99">
        <f>COUNTA(D24:D28)</f>
        <v>0</v>
      </c>
      <c r="E30" s="244"/>
      <c r="F30" s="242"/>
      <c r="G30" s="74">
        <f>SUMPRODUCT((G24:G28&lt;&gt;"")/COUNTIF(G24:G28,G24:G28&amp;""))</f>
        <v>0</v>
      </c>
      <c r="H30" s="100">
        <f>SUM(H24:H28)</f>
        <v>0</v>
      </c>
      <c r="I30" s="246"/>
      <c r="J30" s="100">
        <f>SUM(J24:J28)</f>
        <v>0</v>
      </c>
      <c r="K30" s="246"/>
      <c r="L30" s="246"/>
      <c r="M30" s="246"/>
      <c r="N30" s="234"/>
    </row>
    <row r="31" spans="1:20" ht="30" customHeight="1">
      <c r="F31" s="101"/>
      <c r="G31" s="102"/>
      <c r="H31" s="32"/>
      <c r="M31" s="33"/>
    </row>
    <row r="32" spans="1:20" ht="23.25" customHeight="1" thickBot="1">
      <c r="B32" s="31" t="s">
        <v>115</v>
      </c>
      <c r="C32" s="31"/>
      <c r="H32" s="36" t="s">
        <v>163</v>
      </c>
      <c r="M32" s="33"/>
    </row>
    <row r="33" spans="1:14" ht="36" customHeight="1">
      <c r="B33" s="235" t="s">
        <v>89</v>
      </c>
      <c r="C33" s="64" t="s">
        <v>33</v>
      </c>
      <c r="D33" s="65" t="s">
        <v>90</v>
      </c>
      <c r="E33" s="66" t="s">
        <v>91</v>
      </c>
      <c r="F33" s="67" t="s">
        <v>92</v>
      </c>
      <c r="G33" s="67" t="s">
        <v>93</v>
      </c>
      <c r="H33" s="66" t="s">
        <v>94</v>
      </c>
      <c r="I33" s="68" t="s">
        <v>95</v>
      </c>
      <c r="J33" s="68" t="s">
        <v>69</v>
      </c>
      <c r="K33" s="68" t="s">
        <v>96</v>
      </c>
      <c r="L33" s="68" t="s">
        <v>97</v>
      </c>
      <c r="M33" s="68" t="s">
        <v>98</v>
      </c>
      <c r="N33" s="69" t="s">
        <v>99</v>
      </c>
    </row>
    <row r="34" spans="1:14" ht="12" customHeight="1" thickBot="1">
      <c r="A34" s="70"/>
      <c r="B34" s="236"/>
      <c r="C34" s="71"/>
      <c r="D34" s="72" t="s">
        <v>36</v>
      </c>
      <c r="E34" s="73" t="s">
        <v>37</v>
      </c>
      <c r="F34" s="74" t="s">
        <v>38</v>
      </c>
      <c r="G34" s="74" t="s">
        <v>100</v>
      </c>
      <c r="H34" s="74"/>
      <c r="I34" s="75"/>
      <c r="J34" s="75"/>
      <c r="K34" s="75" t="s">
        <v>101</v>
      </c>
      <c r="L34" s="75" t="s">
        <v>102</v>
      </c>
      <c r="M34" s="75" t="s">
        <v>103</v>
      </c>
      <c r="N34" s="76"/>
    </row>
    <row r="35" spans="1:14" ht="50.1" customHeight="1">
      <c r="A35" s="89"/>
      <c r="B35" s="103">
        <v>1</v>
      </c>
      <c r="C35" s="170"/>
      <c r="D35" s="162"/>
      <c r="E35" s="163"/>
      <c r="F35" s="163"/>
      <c r="G35" s="163"/>
      <c r="H35" s="163"/>
      <c r="I35" s="83" t="str">
        <f t="shared" ref="I35:I49" si="2">IF(H35="","",K35*175000)</f>
        <v/>
      </c>
      <c r="J35" s="84">
        <f>IF(H35&gt;175000*K35,I35,H35)</f>
        <v>0</v>
      </c>
      <c r="K35" s="173"/>
      <c r="L35" s="163"/>
      <c r="M35" s="163"/>
      <c r="N35" s="177"/>
    </row>
    <row r="36" spans="1:14" ht="50.1" customHeight="1">
      <c r="A36" s="89"/>
      <c r="B36" s="103">
        <v>2</v>
      </c>
      <c r="C36" s="171"/>
      <c r="D36" s="157"/>
      <c r="E36" s="164"/>
      <c r="F36" s="164"/>
      <c r="G36" s="164"/>
      <c r="H36" s="164"/>
      <c r="I36" s="104" t="str">
        <f t="shared" si="2"/>
        <v/>
      </c>
      <c r="J36" s="84">
        <f t="shared" ref="J36:J49" si="3">IF(H36&gt;175000*K36,I36,H36)</f>
        <v>0</v>
      </c>
      <c r="K36" s="160"/>
      <c r="L36" s="164"/>
      <c r="M36" s="164"/>
      <c r="N36" s="178"/>
    </row>
    <row r="37" spans="1:14" ht="50.1" customHeight="1">
      <c r="A37" s="89"/>
      <c r="B37" s="103">
        <v>3</v>
      </c>
      <c r="C37" s="171"/>
      <c r="D37" s="157"/>
      <c r="E37" s="164"/>
      <c r="F37" s="164"/>
      <c r="G37" s="164"/>
      <c r="H37" s="164"/>
      <c r="I37" s="104" t="str">
        <f t="shared" si="2"/>
        <v/>
      </c>
      <c r="J37" s="84">
        <f t="shared" si="3"/>
        <v>0</v>
      </c>
      <c r="K37" s="160"/>
      <c r="L37" s="164"/>
      <c r="M37" s="164"/>
      <c r="N37" s="178"/>
    </row>
    <row r="38" spans="1:14" ht="50.1" customHeight="1">
      <c r="A38" s="89"/>
      <c r="B38" s="103">
        <v>4</v>
      </c>
      <c r="C38" s="171"/>
      <c r="D38" s="157"/>
      <c r="E38" s="164"/>
      <c r="F38" s="164"/>
      <c r="G38" s="164"/>
      <c r="H38" s="164"/>
      <c r="I38" s="104" t="str">
        <f t="shared" si="2"/>
        <v/>
      </c>
      <c r="J38" s="84">
        <f t="shared" si="3"/>
        <v>0</v>
      </c>
      <c r="K38" s="160"/>
      <c r="L38" s="164"/>
      <c r="M38" s="164"/>
      <c r="N38" s="178"/>
    </row>
    <row r="39" spans="1:14" ht="50.1" customHeight="1">
      <c r="A39" s="89"/>
      <c r="B39" s="103">
        <v>5</v>
      </c>
      <c r="C39" s="171"/>
      <c r="D39" s="157"/>
      <c r="E39" s="164"/>
      <c r="F39" s="164"/>
      <c r="G39" s="164"/>
      <c r="H39" s="164"/>
      <c r="I39" s="104" t="str">
        <f t="shared" si="2"/>
        <v/>
      </c>
      <c r="J39" s="84">
        <f t="shared" si="3"/>
        <v>0</v>
      </c>
      <c r="K39" s="160"/>
      <c r="L39" s="164"/>
      <c r="M39" s="164"/>
      <c r="N39" s="178"/>
    </row>
    <row r="40" spans="1:14" ht="50.1" customHeight="1">
      <c r="A40" s="89"/>
      <c r="B40" s="103">
        <v>6</v>
      </c>
      <c r="C40" s="171"/>
      <c r="D40" s="157"/>
      <c r="E40" s="164"/>
      <c r="F40" s="164"/>
      <c r="G40" s="164"/>
      <c r="H40" s="164"/>
      <c r="I40" s="104" t="str">
        <f t="shared" si="2"/>
        <v/>
      </c>
      <c r="J40" s="84">
        <f t="shared" si="3"/>
        <v>0</v>
      </c>
      <c r="K40" s="160"/>
      <c r="L40" s="164"/>
      <c r="M40" s="164"/>
      <c r="N40" s="178"/>
    </row>
    <row r="41" spans="1:14" ht="50.1" customHeight="1">
      <c r="A41" s="89"/>
      <c r="B41" s="103">
        <v>7</v>
      </c>
      <c r="C41" s="171"/>
      <c r="D41" s="157"/>
      <c r="E41" s="164"/>
      <c r="F41" s="164"/>
      <c r="G41" s="164"/>
      <c r="H41" s="164"/>
      <c r="I41" s="104" t="str">
        <f t="shared" si="2"/>
        <v/>
      </c>
      <c r="J41" s="84">
        <f t="shared" si="3"/>
        <v>0</v>
      </c>
      <c r="K41" s="160"/>
      <c r="L41" s="164"/>
      <c r="M41" s="164"/>
      <c r="N41" s="178"/>
    </row>
    <row r="42" spans="1:14" ht="50.1" customHeight="1">
      <c r="A42" s="89"/>
      <c r="B42" s="103">
        <v>8</v>
      </c>
      <c r="C42" s="171"/>
      <c r="D42" s="157"/>
      <c r="E42" s="164"/>
      <c r="F42" s="164"/>
      <c r="G42" s="164"/>
      <c r="H42" s="164"/>
      <c r="I42" s="104" t="str">
        <f t="shared" si="2"/>
        <v/>
      </c>
      <c r="J42" s="84">
        <f t="shared" si="3"/>
        <v>0</v>
      </c>
      <c r="K42" s="160"/>
      <c r="L42" s="164"/>
      <c r="M42" s="164"/>
      <c r="N42" s="178"/>
    </row>
    <row r="43" spans="1:14" ht="50.1" customHeight="1">
      <c r="A43" s="89"/>
      <c r="B43" s="103">
        <v>9</v>
      </c>
      <c r="C43" s="171"/>
      <c r="D43" s="157"/>
      <c r="E43" s="164"/>
      <c r="F43" s="164"/>
      <c r="G43" s="164"/>
      <c r="H43" s="164"/>
      <c r="I43" s="104" t="str">
        <f t="shared" si="2"/>
        <v/>
      </c>
      <c r="J43" s="84">
        <f t="shared" si="3"/>
        <v>0</v>
      </c>
      <c r="K43" s="160"/>
      <c r="L43" s="164"/>
      <c r="M43" s="164"/>
      <c r="N43" s="178"/>
    </row>
    <row r="44" spans="1:14" ht="50.1" customHeight="1">
      <c r="A44" s="89"/>
      <c r="B44" s="103">
        <v>10</v>
      </c>
      <c r="C44" s="170"/>
      <c r="D44" s="156"/>
      <c r="E44" s="165"/>
      <c r="F44" s="165"/>
      <c r="G44" s="165"/>
      <c r="H44" s="165"/>
      <c r="I44" s="83" t="str">
        <f t="shared" ref="I44:I48" si="4">IF(H44="","",K44*175000)</f>
        <v/>
      </c>
      <c r="J44" s="84">
        <f t="shared" si="3"/>
        <v>0</v>
      </c>
      <c r="K44" s="159"/>
      <c r="L44" s="165"/>
      <c r="M44" s="165"/>
      <c r="N44" s="179"/>
    </row>
    <row r="45" spans="1:14" ht="50.1" customHeight="1">
      <c r="A45" s="89"/>
      <c r="B45" s="103">
        <v>11</v>
      </c>
      <c r="C45" s="171"/>
      <c r="D45" s="157"/>
      <c r="E45" s="164"/>
      <c r="F45" s="164"/>
      <c r="G45" s="164"/>
      <c r="H45" s="164"/>
      <c r="I45" s="104" t="str">
        <f t="shared" si="4"/>
        <v/>
      </c>
      <c r="J45" s="84">
        <f t="shared" si="3"/>
        <v>0</v>
      </c>
      <c r="K45" s="160"/>
      <c r="L45" s="164"/>
      <c r="M45" s="164"/>
      <c r="N45" s="178"/>
    </row>
    <row r="46" spans="1:14" ht="50.1" customHeight="1">
      <c r="A46" s="89"/>
      <c r="B46" s="103">
        <v>12</v>
      </c>
      <c r="C46" s="171"/>
      <c r="D46" s="157"/>
      <c r="E46" s="164"/>
      <c r="F46" s="164"/>
      <c r="G46" s="164"/>
      <c r="H46" s="164"/>
      <c r="I46" s="104" t="str">
        <f t="shared" si="4"/>
        <v/>
      </c>
      <c r="J46" s="84">
        <f t="shared" si="3"/>
        <v>0</v>
      </c>
      <c r="K46" s="160"/>
      <c r="L46" s="164"/>
      <c r="M46" s="164"/>
      <c r="N46" s="178"/>
    </row>
    <row r="47" spans="1:14" ht="50.1" customHeight="1">
      <c r="A47" s="89"/>
      <c r="B47" s="103">
        <v>13</v>
      </c>
      <c r="C47" s="171"/>
      <c r="D47" s="157"/>
      <c r="E47" s="164"/>
      <c r="F47" s="164"/>
      <c r="G47" s="164"/>
      <c r="H47" s="164"/>
      <c r="I47" s="104" t="str">
        <f t="shared" si="4"/>
        <v/>
      </c>
      <c r="J47" s="84">
        <f t="shared" si="3"/>
        <v>0</v>
      </c>
      <c r="K47" s="160"/>
      <c r="L47" s="164"/>
      <c r="M47" s="164"/>
      <c r="N47" s="178"/>
    </row>
    <row r="48" spans="1:14" ht="50.1" customHeight="1">
      <c r="A48" s="89"/>
      <c r="B48" s="103">
        <v>14</v>
      </c>
      <c r="C48" s="171"/>
      <c r="D48" s="157"/>
      <c r="E48" s="164"/>
      <c r="F48" s="164"/>
      <c r="G48" s="164"/>
      <c r="H48" s="164"/>
      <c r="I48" s="104" t="str">
        <f t="shared" si="4"/>
        <v/>
      </c>
      <c r="J48" s="84">
        <f t="shared" si="3"/>
        <v>0</v>
      </c>
      <c r="K48" s="160"/>
      <c r="L48" s="164"/>
      <c r="M48" s="164"/>
      <c r="N48" s="178"/>
    </row>
    <row r="49" spans="1:14" ht="50.1" customHeight="1" thickBot="1">
      <c r="A49" s="89"/>
      <c r="B49" s="103">
        <v>15</v>
      </c>
      <c r="C49" s="172"/>
      <c r="D49" s="158"/>
      <c r="E49" s="164"/>
      <c r="F49" s="164"/>
      <c r="G49" s="164"/>
      <c r="H49" s="164"/>
      <c r="I49" s="104" t="str">
        <f t="shared" si="2"/>
        <v/>
      </c>
      <c r="J49" s="84">
        <f t="shared" si="3"/>
        <v>0</v>
      </c>
      <c r="K49" s="161"/>
      <c r="L49" s="166"/>
      <c r="M49" s="166"/>
      <c r="N49" s="180"/>
    </row>
    <row r="50" spans="1:14" ht="12" customHeight="1">
      <c r="B50" s="239"/>
      <c r="C50" s="241"/>
      <c r="D50" s="96" t="s">
        <v>112</v>
      </c>
      <c r="E50" s="255"/>
      <c r="F50" s="255"/>
      <c r="G50" s="105" t="s">
        <v>116</v>
      </c>
      <c r="H50" s="106" t="s">
        <v>114</v>
      </c>
      <c r="I50" s="106" t="s">
        <v>114</v>
      </c>
      <c r="J50" s="106" t="s">
        <v>114</v>
      </c>
      <c r="K50" s="106"/>
      <c r="L50" s="245"/>
      <c r="M50" s="247"/>
      <c r="N50" s="250"/>
    </row>
    <row r="51" spans="1:14" ht="36" customHeight="1" thickBot="1">
      <c r="B51" s="240"/>
      <c r="C51" s="242"/>
      <c r="D51" s="99">
        <f>COUNTA(D35:D49)</f>
        <v>0</v>
      </c>
      <c r="E51" s="256"/>
      <c r="F51" s="256"/>
      <c r="G51" s="74">
        <f>SUMPRODUCT((G35:G49&lt;&gt;"")/COUNTIF(G35:G49,G35:G49&amp;""))</f>
        <v>0</v>
      </c>
      <c r="H51" s="100">
        <f t="shared" ref="H51:J51" si="5">SUM(H35:H49)</f>
        <v>0</v>
      </c>
      <c r="I51" s="100">
        <f t="shared" si="5"/>
        <v>0</v>
      </c>
      <c r="J51" s="100">
        <f t="shared" si="5"/>
        <v>0</v>
      </c>
      <c r="K51" s="100"/>
      <c r="L51" s="246"/>
      <c r="M51" s="248"/>
      <c r="N51" s="251"/>
    </row>
    <row r="52" spans="1:14" ht="30" customHeight="1">
      <c r="F52" s="101"/>
      <c r="G52" s="102"/>
      <c r="H52" s="32"/>
      <c r="M52" s="33"/>
    </row>
    <row r="53" spans="1:14" ht="23.25" customHeight="1" thickBot="1">
      <c r="B53" s="31" t="s">
        <v>117</v>
      </c>
      <c r="C53" s="31"/>
      <c r="H53" s="36" t="s">
        <v>163</v>
      </c>
      <c r="M53" s="33"/>
    </row>
    <row r="54" spans="1:14" ht="36" customHeight="1">
      <c r="B54" s="235" t="s">
        <v>89</v>
      </c>
      <c r="C54" s="64" t="s">
        <v>33</v>
      </c>
      <c r="D54" s="65" t="s">
        <v>90</v>
      </c>
      <c r="E54" s="66" t="s">
        <v>91</v>
      </c>
      <c r="F54" s="67" t="s">
        <v>92</v>
      </c>
      <c r="G54" s="67" t="s">
        <v>93</v>
      </c>
      <c r="H54" s="66" t="s">
        <v>94</v>
      </c>
      <c r="I54" s="68" t="s">
        <v>95</v>
      </c>
      <c r="J54" s="68" t="s">
        <v>118</v>
      </c>
      <c r="K54" s="68" t="s">
        <v>96</v>
      </c>
      <c r="L54" s="68" t="s">
        <v>97</v>
      </c>
      <c r="M54" s="68" t="s">
        <v>98</v>
      </c>
      <c r="N54" s="69" t="s">
        <v>99</v>
      </c>
    </row>
    <row r="55" spans="1:14" ht="12" customHeight="1" thickBot="1">
      <c r="A55" s="70"/>
      <c r="B55" s="236"/>
      <c r="C55" s="71"/>
      <c r="D55" s="72" t="s">
        <v>36</v>
      </c>
      <c r="E55" s="73" t="s">
        <v>37</v>
      </c>
      <c r="F55" s="74" t="s">
        <v>38</v>
      </c>
      <c r="G55" s="74" t="s">
        <v>100</v>
      </c>
      <c r="H55" s="74"/>
      <c r="I55" s="75"/>
      <c r="J55" s="75"/>
      <c r="K55" s="75" t="s">
        <v>101</v>
      </c>
      <c r="L55" s="75" t="s">
        <v>102</v>
      </c>
      <c r="M55" s="75" t="s">
        <v>103</v>
      </c>
      <c r="N55" s="76"/>
    </row>
    <row r="56" spans="1:14" ht="50.1" customHeight="1">
      <c r="A56" s="252"/>
      <c r="B56" s="103">
        <v>1</v>
      </c>
      <c r="C56" s="170"/>
      <c r="D56" s="162"/>
      <c r="E56" s="163"/>
      <c r="F56" s="163"/>
      <c r="G56" s="163"/>
      <c r="H56" s="163"/>
      <c r="I56" s="104" t="str">
        <f t="shared" ref="I56:I70" si="6">IF(H56="","",K56*175000)</f>
        <v/>
      </c>
      <c r="J56" s="84">
        <f>IF(H56&gt;175000*K56,I56,H56)</f>
        <v>0</v>
      </c>
      <c r="K56" s="173"/>
      <c r="L56" s="163"/>
      <c r="M56" s="163"/>
      <c r="N56" s="177"/>
    </row>
    <row r="57" spans="1:14" ht="50.1" customHeight="1">
      <c r="A57" s="252"/>
      <c r="B57" s="103">
        <v>2</v>
      </c>
      <c r="C57" s="171"/>
      <c r="D57" s="157"/>
      <c r="E57" s="164"/>
      <c r="F57" s="164"/>
      <c r="G57" s="164"/>
      <c r="H57" s="164"/>
      <c r="I57" s="104" t="str">
        <f t="shared" si="6"/>
        <v/>
      </c>
      <c r="J57" s="84">
        <f t="shared" ref="J57:J70" si="7">IF(H57&gt;175000*K57,I57,H57)</f>
        <v>0</v>
      </c>
      <c r="K57" s="160"/>
      <c r="L57" s="164"/>
      <c r="M57" s="164"/>
      <c r="N57" s="178"/>
    </row>
    <row r="58" spans="1:14" ht="50.1" customHeight="1">
      <c r="A58" s="252"/>
      <c r="B58" s="103">
        <v>3</v>
      </c>
      <c r="C58" s="171"/>
      <c r="D58" s="157"/>
      <c r="E58" s="164"/>
      <c r="F58" s="164"/>
      <c r="G58" s="164"/>
      <c r="H58" s="164"/>
      <c r="I58" s="104" t="str">
        <f t="shared" si="6"/>
        <v/>
      </c>
      <c r="J58" s="84">
        <f t="shared" si="7"/>
        <v>0</v>
      </c>
      <c r="K58" s="160"/>
      <c r="L58" s="164"/>
      <c r="M58" s="164"/>
      <c r="N58" s="178"/>
    </row>
    <row r="59" spans="1:14" ht="50.1" customHeight="1">
      <c r="A59" s="252"/>
      <c r="B59" s="103">
        <v>4</v>
      </c>
      <c r="C59" s="171"/>
      <c r="D59" s="157"/>
      <c r="E59" s="164"/>
      <c r="F59" s="164"/>
      <c r="G59" s="164"/>
      <c r="H59" s="164"/>
      <c r="I59" s="104" t="str">
        <f t="shared" si="6"/>
        <v/>
      </c>
      <c r="J59" s="84">
        <f t="shared" si="7"/>
        <v>0</v>
      </c>
      <c r="K59" s="160"/>
      <c r="L59" s="164"/>
      <c r="M59" s="164"/>
      <c r="N59" s="178"/>
    </row>
    <row r="60" spans="1:14" ht="50.1" customHeight="1">
      <c r="A60" s="252"/>
      <c r="B60" s="103">
        <v>5</v>
      </c>
      <c r="C60" s="171"/>
      <c r="D60" s="157"/>
      <c r="E60" s="164"/>
      <c r="F60" s="164"/>
      <c r="G60" s="164"/>
      <c r="H60" s="164"/>
      <c r="I60" s="104" t="str">
        <f t="shared" si="6"/>
        <v/>
      </c>
      <c r="J60" s="84">
        <f t="shared" si="7"/>
        <v>0</v>
      </c>
      <c r="K60" s="160"/>
      <c r="L60" s="164"/>
      <c r="M60" s="164"/>
      <c r="N60" s="178"/>
    </row>
    <row r="61" spans="1:14" ht="50.1" customHeight="1">
      <c r="A61" s="252"/>
      <c r="B61" s="103">
        <v>6</v>
      </c>
      <c r="C61" s="171"/>
      <c r="D61" s="157"/>
      <c r="E61" s="164"/>
      <c r="F61" s="164"/>
      <c r="G61" s="164"/>
      <c r="H61" s="164"/>
      <c r="I61" s="104" t="str">
        <f t="shared" ref="I61:I65" si="8">IF(H61="","",K61*175000)</f>
        <v/>
      </c>
      <c r="J61" s="84">
        <f t="shared" si="7"/>
        <v>0</v>
      </c>
      <c r="K61" s="160"/>
      <c r="L61" s="164"/>
      <c r="M61" s="164"/>
      <c r="N61" s="178"/>
    </row>
    <row r="62" spans="1:14" ht="50.1" customHeight="1">
      <c r="A62" s="252"/>
      <c r="B62" s="103">
        <v>7</v>
      </c>
      <c r="C62" s="171"/>
      <c r="D62" s="157"/>
      <c r="E62" s="164"/>
      <c r="F62" s="164"/>
      <c r="G62" s="164"/>
      <c r="H62" s="164"/>
      <c r="I62" s="104" t="str">
        <f t="shared" si="8"/>
        <v/>
      </c>
      <c r="J62" s="84">
        <f t="shared" si="7"/>
        <v>0</v>
      </c>
      <c r="K62" s="160"/>
      <c r="L62" s="164"/>
      <c r="M62" s="164"/>
      <c r="N62" s="178"/>
    </row>
    <row r="63" spans="1:14" ht="50.1" customHeight="1">
      <c r="A63" s="252"/>
      <c r="B63" s="103">
        <v>8</v>
      </c>
      <c r="C63" s="171"/>
      <c r="D63" s="157"/>
      <c r="E63" s="164"/>
      <c r="F63" s="164"/>
      <c r="G63" s="164"/>
      <c r="H63" s="164"/>
      <c r="I63" s="104" t="str">
        <f t="shared" si="8"/>
        <v/>
      </c>
      <c r="J63" s="84">
        <f t="shared" si="7"/>
        <v>0</v>
      </c>
      <c r="K63" s="160"/>
      <c r="L63" s="164"/>
      <c r="M63" s="164"/>
      <c r="N63" s="178"/>
    </row>
    <row r="64" spans="1:14" ht="50.1" customHeight="1">
      <c r="A64" s="252"/>
      <c r="B64" s="103">
        <v>9</v>
      </c>
      <c r="C64" s="171"/>
      <c r="D64" s="157"/>
      <c r="E64" s="164"/>
      <c r="F64" s="164"/>
      <c r="G64" s="164"/>
      <c r="H64" s="164"/>
      <c r="I64" s="104" t="str">
        <f t="shared" si="8"/>
        <v/>
      </c>
      <c r="J64" s="84">
        <f t="shared" si="7"/>
        <v>0</v>
      </c>
      <c r="K64" s="160"/>
      <c r="L64" s="164"/>
      <c r="M64" s="164"/>
      <c r="N64" s="178"/>
    </row>
    <row r="65" spans="1:14" ht="50.1" customHeight="1">
      <c r="A65" s="252"/>
      <c r="B65" s="103">
        <v>10</v>
      </c>
      <c r="C65" s="171"/>
      <c r="D65" s="157"/>
      <c r="E65" s="164"/>
      <c r="F65" s="164"/>
      <c r="G65" s="164"/>
      <c r="H65" s="164"/>
      <c r="I65" s="104" t="str">
        <f t="shared" si="8"/>
        <v/>
      </c>
      <c r="J65" s="84">
        <f t="shared" si="7"/>
        <v>0</v>
      </c>
      <c r="K65" s="160"/>
      <c r="L65" s="164"/>
      <c r="M65" s="164"/>
      <c r="N65" s="178"/>
    </row>
    <row r="66" spans="1:14" ht="50.1" customHeight="1">
      <c r="A66" s="252"/>
      <c r="B66" s="103">
        <v>11</v>
      </c>
      <c r="C66" s="171"/>
      <c r="D66" s="157"/>
      <c r="E66" s="164"/>
      <c r="F66" s="164"/>
      <c r="G66" s="164"/>
      <c r="H66" s="164"/>
      <c r="I66" s="104" t="str">
        <f t="shared" si="6"/>
        <v/>
      </c>
      <c r="J66" s="84">
        <f t="shared" si="7"/>
        <v>0</v>
      </c>
      <c r="K66" s="159"/>
      <c r="L66" s="165"/>
      <c r="M66" s="165"/>
      <c r="N66" s="179"/>
    </row>
    <row r="67" spans="1:14" ht="50.1" customHeight="1">
      <c r="A67" s="252"/>
      <c r="B67" s="103">
        <v>12</v>
      </c>
      <c r="C67" s="171"/>
      <c r="D67" s="157"/>
      <c r="E67" s="164"/>
      <c r="F67" s="164"/>
      <c r="G67" s="164"/>
      <c r="H67" s="164"/>
      <c r="I67" s="104" t="str">
        <f t="shared" si="6"/>
        <v/>
      </c>
      <c r="J67" s="84">
        <f t="shared" si="7"/>
        <v>0</v>
      </c>
      <c r="K67" s="160"/>
      <c r="L67" s="164"/>
      <c r="M67" s="164"/>
      <c r="N67" s="178"/>
    </row>
    <row r="68" spans="1:14" ht="50.1" customHeight="1">
      <c r="A68" s="252"/>
      <c r="B68" s="103">
        <v>13</v>
      </c>
      <c r="C68" s="171"/>
      <c r="D68" s="157"/>
      <c r="E68" s="164"/>
      <c r="F68" s="164"/>
      <c r="G68" s="164"/>
      <c r="H68" s="164"/>
      <c r="I68" s="104" t="str">
        <f t="shared" si="6"/>
        <v/>
      </c>
      <c r="J68" s="84">
        <f t="shared" si="7"/>
        <v>0</v>
      </c>
      <c r="K68" s="160"/>
      <c r="L68" s="164"/>
      <c r="M68" s="164"/>
      <c r="N68" s="178"/>
    </row>
    <row r="69" spans="1:14" ht="50.1" customHeight="1">
      <c r="A69" s="252"/>
      <c r="B69" s="103">
        <v>14</v>
      </c>
      <c r="C69" s="171"/>
      <c r="D69" s="157"/>
      <c r="E69" s="164"/>
      <c r="F69" s="164"/>
      <c r="G69" s="164"/>
      <c r="H69" s="164"/>
      <c r="I69" s="104" t="str">
        <f t="shared" si="6"/>
        <v/>
      </c>
      <c r="J69" s="84">
        <f t="shared" si="7"/>
        <v>0</v>
      </c>
      <c r="K69" s="160"/>
      <c r="L69" s="164"/>
      <c r="M69" s="164"/>
      <c r="N69" s="178"/>
    </row>
    <row r="70" spans="1:14" ht="50.1" customHeight="1" thickBot="1">
      <c r="A70" s="107"/>
      <c r="B70" s="103">
        <v>15</v>
      </c>
      <c r="C70" s="171"/>
      <c r="D70" s="158"/>
      <c r="E70" s="164"/>
      <c r="F70" s="164"/>
      <c r="G70" s="164"/>
      <c r="H70" s="164"/>
      <c r="I70" s="104" t="str">
        <f t="shared" si="6"/>
        <v/>
      </c>
      <c r="J70" s="84">
        <f t="shared" si="7"/>
        <v>0</v>
      </c>
      <c r="K70" s="161"/>
      <c r="L70" s="166"/>
      <c r="M70" s="166"/>
      <c r="N70" s="180"/>
    </row>
    <row r="71" spans="1:14" ht="12" customHeight="1">
      <c r="B71" s="253"/>
      <c r="C71" s="255"/>
      <c r="D71" s="108" t="s">
        <v>112</v>
      </c>
      <c r="E71" s="241"/>
      <c r="F71" s="241"/>
      <c r="G71" s="105" t="s">
        <v>116</v>
      </c>
      <c r="H71" s="106" t="s">
        <v>114</v>
      </c>
      <c r="I71" s="106" t="s">
        <v>114</v>
      </c>
      <c r="J71" s="106" t="s">
        <v>114</v>
      </c>
      <c r="K71" s="106"/>
      <c r="L71" s="245"/>
      <c r="M71" s="247"/>
      <c r="N71" s="250"/>
    </row>
    <row r="72" spans="1:14" ht="36" customHeight="1" thickBot="1">
      <c r="B72" s="254"/>
      <c r="C72" s="256"/>
      <c r="D72" s="99">
        <f>COUNTA(D56:D70)</f>
        <v>0</v>
      </c>
      <c r="E72" s="242"/>
      <c r="F72" s="242"/>
      <c r="G72" s="74">
        <f>SUMPRODUCT((G56:G70&lt;&gt;"")/COUNTIF(G56:G70,G56:G70&amp;""))</f>
        <v>0</v>
      </c>
      <c r="H72" s="100">
        <f t="shared" ref="H72:J72" si="9">SUM(H56:H70)</f>
        <v>0</v>
      </c>
      <c r="I72" s="100">
        <f t="shared" si="9"/>
        <v>0</v>
      </c>
      <c r="J72" s="100">
        <f t="shared" si="9"/>
        <v>0</v>
      </c>
      <c r="K72" s="100"/>
      <c r="L72" s="246"/>
      <c r="M72" s="248"/>
      <c r="N72" s="251"/>
    </row>
    <row r="73" spans="1:14" ht="18" customHeight="1">
      <c r="B73" s="49"/>
      <c r="C73" s="49"/>
      <c r="D73" s="49"/>
      <c r="E73" s="49"/>
      <c r="F73" s="109"/>
      <c r="G73" s="110"/>
      <c r="H73" s="49"/>
      <c r="I73" s="50"/>
      <c r="J73" s="50"/>
      <c r="K73" s="50"/>
      <c r="L73" s="50"/>
      <c r="M73" s="50"/>
      <c r="N73" s="49"/>
    </row>
    <row r="74" spans="1:14" ht="18" customHeight="1">
      <c r="B74" s="49"/>
      <c r="C74" s="49"/>
      <c r="D74" s="49"/>
      <c r="E74" s="49"/>
      <c r="F74" s="49"/>
      <c r="G74" s="49"/>
      <c r="H74" s="50"/>
      <c r="I74" s="50"/>
      <c r="J74" s="50"/>
      <c r="K74" s="50"/>
      <c r="L74" s="50"/>
      <c r="M74" s="49"/>
    </row>
    <row r="75" spans="1:14">
      <c r="B75" s="49"/>
      <c r="C75" s="49"/>
      <c r="D75" s="49"/>
      <c r="E75" s="49"/>
      <c r="F75" s="49"/>
      <c r="G75" s="49"/>
      <c r="H75" s="50"/>
      <c r="I75" s="50"/>
      <c r="J75" s="50"/>
      <c r="K75" s="50"/>
      <c r="L75" s="50"/>
      <c r="M75" s="49"/>
    </row>
  </sheetData>
  <sheetProtection algorithmName="SHA-512" hashValue="1U31Gv7S1C2We9Kgj55dbsWuz0qnGfPCrkY01Y5fmn4/3vUPVlTImVM0iYSVZ2gu0X5yjc7yLFXC1azKAMr7Fw==" saltValue="8bxxhJCEDxXzsbbghaIKAw==" spinCount="100000" sheet="1" objects="1" scenarios="1"/>
  <mergeCells count="41">
    <mergeCell ref="M71:M72"/>
    <mergeCell ref="N71:N72"/>
    <mergeCell ref="N50:N51"/>
    <mergeCell ref="B54:B55"/>
    <mergeCell ref="A56:A58"/>
    <mergeCell ref="A59:A66"/>
    <mergeCell ref="A67:A69"/>
    <mergeCell ref="B71:B72"/>
    <mergeCell ref="C71:C72"/>
    <mergeCell ref="E71:E72"/>
    <mergeCell ref="F71:F72"/>
    <mergeCell ref="L71:L72"/>
    <mergeCell ref="B50:B51"/>
    <mergeCell ref="C50:C51"/>
    <mergeCell ref="E50:E51"/>
    <mergeCell ref="F50:F51"/>
    <mergeCell ref="L50:L51"/>
    <mergeCell ref="M50:M51"/>
    <mergeCell ref="I29:I30"/>
    <mergeCell ref="K29:K30"/>
    <mergeCell ref="L29:L30"/>
    <mergeCell ref="M29:M30"/>
    <mergeCell ref="N29:N30"/>
    <mergeCell ref="B33:B34"/>
    <mergeCell ref="C14:C15"/>
    <mergeCell ref="F14:F15"/>
    <mergeCell ref="G14:G15"/>
    <mergeCell ref="C16:D16"/>
    <mergeCell ref="B21:B22"/>
    <mergeCell ref="B29:B30"/>
    <mergeCell ref="C29:C30"/>
    <mergeCell ref="E29:E30"/>
    <mergeCell ref="F29:F30"/>
    <mergeCell ref="C12:C13"/>
    <mergeCell ref="F12:F13"/>
    <mergeCell ref="G12:G13"/>
    <mergeCell ref="B3:M3"/>
    <mergeCell ref="K5:N5"/>
    <mergeCell ref="C10:C11"/>
    <mergeCell ref="F10:F11"/>
    <mergeCell ref="G10:G11"/>
  </mergeCells>
  <phoneticPr fontId="3"/>
  <dataValidations count="1">
    <dataValidation type="list" allowBlank="1" showInputMessage="1" showErrorMessage="1" sqref="E23:E28 E35:E49 E56:E70" xr:uid="{C9F36AAA-975B-4F96-B310-DAA8242B53FD}">
      <formula1>"公立,私立"</formula1>
    </dataValidation>
  </dataValidations>
  <printOptions horizontalCentered="1"/>
  <pageMargins left="0.31496062992125984" right="0.31496062992125984" top="0.39370078740157483" bottom="0.39370078740157483" header="0.31496062992125984" footer="0"/>
  <pageSetup paperSize="8" scale="44" orientation="portrait" r:id="rId1"/>
  <headerFooter>
    <oddFooter>&amp;P / &amp;N ページ</oddFooter>
  </headerFooter>
  <rowBreaks count="2" manualBreakCount="2">
    <brk id="31" max="18" man="1"/>
    <brk id="52"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772B-A931-4AEB-8FE7-80A98E8C5BEE}">
  <sheetPr>
    <pageSetUpPr fitToPage="1"/>
  </sheetPr>
  <dimension ref="A1:U57"/>
  <sheetViews>
    <sheetView tabSelected="1" view="pageBreakPreview" zoomScale="90" zoomScaleNormal="100" zoomScaleSheetLayoutView="90" workbookViewId="0">
      <selection activeCell="K9" sqref="K9"/>
    </sheetView>
  </sheetViews>
  <sheetFormatPr defaultRowHeight="13.5"/>
  <cols>
    <col min="1" max="1" width="4.875" style="32" customWidth="1"/>
    <col min="2" max="2" width="9" style="32" customWidth="1"/>
    <col min="3" max="4" width="10.625" style="32" customWidth="1"/>
    <col min="5" max="5" width="15" style="32" customWidth="1"/>
    <col min="6" max="8" width="15.625" style="32" customWidth="1"/>
    <col min="9" max="9" width="18.125" style="32" customWidth="1"/>
    <col min="10" max="16" width="15.625" style="32" customWidth="1"/>
    <col min="17" max="17" width="4.875" style="32" customWidth="1"/>
    <col min="18" max="16384" width="9" style="32"/>
  </cols>
  <sheetData>
    <row r="1" spans="1:21" ht="17.25">
      <c r="A1" s="31" t="s">
        <v>119</v>
      </c>
    </row>
    <row r="3" spans="1:21" ht="28.5" customHeight="1">
      <c r="B3" s="225" t="s">
        <v>120</v>
      </c>
      <c r="C3" s="225"/>
      <c r="D3" s="225"/>
      <c r="E3" s="225"/>
      <c r="F3" s="225"/>
      <c r="G3" s="225"/>
      <c r="H3" s="225"/>
      <c r="I3" s="225"/>
      <c r="J3" s="225"/>
      <c r="K3" s="225"/>
      <c r="L3" s="225"/>
      <c r="M3" s="225"/>
      <c r="N3" s="225"/>
      <c r="O3" s="225"/>
      <c r="P3" s="111"/>
    </row>
    <row r="4" spans="1:21" ht="80.25" customHeight="1" thickBot="1">
      <c r="B4" s="112"/>
      <c r="C4" s="41"/>
      <c r="D4" s="41"/>
      <c r="E4" s="41"/>
      <c r="F4" s="41"/>
    </row>
    <row r="5" spans="1:21" ht="20.25" customHeight="1" thickBot="1">
      <c r="B5" s="112"/>
      <c r="C5" s="41"/>
      <c r="D5" s="41"/>
      <c r="E5" s="41"/>
      <c r="F5" s="41"/>
      <c r="M5" s="113" t="s">
        <v>121</v>
      </c>
      <c r="N5" s="257">
        <f>申請書!L11</f>
        <v>0</v>
      </c>
      <c r="O5" s="258"/>
      <c r="P5" s="259"/>
    </row>
    <row r="6" spans="1:21" ht="17.25">
      <c r="B6" s="49" t="s">
        <v>122</v>
      </c>
      <c r="C6" s="114"/>
      <c r="D6" s="115"/>
      <c r="E6" s="40"/>
      <c r="F6" s="41"/>
      <c r="K6" s="112"/>
      <c r="M6" s="116"/>
      <c r="N6" s="117"/>
      <c r="O6" s="117"/>
      <c r="P6" s="117"/>
    </row>
    <row r="7" spans="1:21" ht="17.25">
      <c r="B7" s="49" t="s">
        <v>123</v>
      </c>
      <c r="C7" s="115"/>
      <c r="D7" s="115"/>
      <c r="E7" s="40"/>
      <c r="F7" s="41"/>
      <c r="K7" s="112"/>
      <c r="M7" s="116"/>
      <c r="N7" s="118"/>
      <c r="O7" s="118"/>
      <c r="P7" s="118"/>
    </row>
    <row r="8" spans="1:21" ht="17.25">
      <c r="B8" s="49" t="s">
        <v>162</v>
      </c>
      <c r="C8" s="115"/>
      <c r="D8" s="115"/>
      <c r="E8" s="40"/>
      <c r="F8" s="41"/>
      <c r="K8" s="112"/>
      <c r="M8" s="116"/>
      <c r="N8" s="118"/>
      <c r="O8" s="118"/>
      <c r="P8" s="118"/>
    </row>
    <row r="9" spans="1:21" ht="17.25">
      <c r="B9" s="58" t="s">
        <v>124</v>
      </c>
      <c r="C9" s="119"/>
      <c r="D9" s="119"/>
      <c r="E9" s="120"/>
      <c r="F9" s="121"/>
      <c r="G9" s="122"/>
      <c r="H9" s="122"/>
      <c r="K9" s="112"/>
      <c r="M9" s="116"/>
      <c r="N9" s="118"/>
      <c r="O9" s="118"/>
      <c r="P9" s="118"/>
    </row>
    <row r="10" spans="1:21" ht="18" customHeight="1">
      <c r="B10" s="58" t="s">
        <v>83</v>
      </c>
      <c r="C10" s="119"/>
      <c r="D10" s="119"/>
      <c r="E10" s="120"/>
      <c r="F10" s="121"/>
      <c r="G10" s="122"/>
      <c r="H10" s="122"/>
      <c r="K10" s="112"/>
      <c r="M10" s="116"/>
      <c r="N10" s="118"/>
      <c r="O10" s="118"/>
      <c r="P10" s="118"/>
    </row>
    <row r="11" spans="1:21" ht="18" customHeight="1">
      <c r="B11" s="58" t="s">
        <v>84</v>
      </c>
      <c r="C11" s="119"/>
      <c r="D11" s="119"/>
      <c r="E11" s="120"/>
      <c r="F11" s="121"/>
      <c r="G11" s="122"/>
      <c r="H11" s="122"/>
      <c r="K11" s="112"/>
      <c r="M11" s="116"/>
      <c r="N11" s="118"/>
      <c r="O11" s="118"/>
      <c r="P11" s="118"/>
    </row>
    <row r="12" spans="1:21" ht="18" customHeight="1">
      <c r="B12" s="58" t="s">
        <v>86</v>
      </c>
      <c r="C12" s="119"/>
      <c r="D12" s="119"/>
      <c r="E12" s="120"/>
      <c r="F12" s="121"/>
      <c r="G12" s="122"/>
      <c r="H12" s="122"/>
      <c r="K12" s="112"/>
      <c r="M12" s="116"/>
      <c r="N12" s="118"/>
      <c r="O12" s="118"/>
      <c r="P12" s="118"/>
    </row>
    <row r="13" spans="1:21" ht="18" customHeight="1">
      <c r="B13" s="58" t="s">
        <v>87</v>
      </c>
      <c r="C13" s="119"/>
      <c r="D13" s="119"/>
      <c r="E13" s="119"/>
      <c r="F13" s="120"/>
      <c r="G13" s="121"/>
      <c r="H13" s="122"/>
    </row>
    <row r="14" spans="1:21" ht="12" customHeight="1">
      <c r="B14" s="49"/>
      <c r="C14" s="115"/>
      <c r="D14" s="115"/>
      <c r="E14" s="115"/>
      <c r="F14" s="40"/>
      <c r="G14" s="41"/>
    </row>
    <row r="15" spans="1:21" ht="26.1" customHeight="1">
      <c r="B15" s="123" t="s">
        <v>125</v>
      </c>
      <c r="C15" s="123"/>
      <c r="H15" s="36" t="s">
        <v>163</v>
      </c>
    </row>
    <row r="16" spans="1:21" ht="40.5" customHeight="1">
      <c r="B16" s="124" t="s">
        <v>126</v>
      </c>
      <c r="C16" s="124" t="s">
        <v>33</v>
      </c>
      <c r="D16" s="124" t="s">
        <v>127</v>
      </c>
      <c r="E16" s="124" t="s">
        <v>128</v>
      </c>
      <c r="F16" s="125" t="s">
        <v>129</v>
      </c>
      <c r="G16" s="126" t="s">
        <v>130</v>
      </c>
      <c r="H16" s="124" t="s">
        <v>131</v>
      </c>
      <c r="I16" s="127" t="s">
        <v>132</v>
      </c>
      <c r="J16" s="127" t="s">
        <v>133</v>
      </c>
      <c r="K16" s="127" t="s">
        <v>134</v>
      </c>
      <c r="L16" s="127" t="s">
        <v>118</v>
      </c>
      <c r="M16" s="124" t="s">
        <v>135</v>
      </c>
      <c r="N16" s="128" t="s">
        <v>136</v>
      </c>
      <c r="O16" s="36"/>
      <c r="P16" s="36"/>
      <c r="Q16" s="36"/>
      <c r="R16" s="36"/>
      <c r="S16" s="36"/>
      <c r="T16" s="36"/>
      <c r="U16" s="36"/>
    </row>
    <row r="17" spans="2:19" s="35" customFormat="1" ht="19.5" customHeight="1">
      <c r="B17" s="129"/>
      <c r="C17" s="129"/>
      <c r="D17" s="129" t="s">
        <v>137</v>
      </c>
      <c r="E17" s="129" t="s">
        <v>138</v>
      </c>
      <c r="F17" s="130" t="s">
        <v>38</v>
      </c>
      <c r="G17" s="131" t="s">
        <v>100</v>
      </c>
      <c r="H17" s="130" t="s">
        <v>139</v>
      </c>
      <c r="I17" s="130"/>
      <c r="J17" s="130"/>
      <c r="K17" s="130"/>
      <c r="L17" s="131"/>
      <c r="M17" s="130" t="s">
        <v>140</v>
      </c>
      <c r="N17" s="130" t="s">
        <v>101</v>
      </c>
    </row>
    <row r="18" spans="2:19" ht="32.25" customHeight="1">
      <c r="B18" s="132">
        <v>1</v>
      </c>
      <c r="C18" s="183"/>
      <c r="D18" s="167"/>
      <c r="E18" s="167"/>
      <c r="F18" s="167"/>
      <c r="G18" s="181"/>
      <c r="H18" s="167"/>
      <c r="I18" s="146" t="str">
        <f>IF(H18="","",ROUNDDOWN(H18/5*4,-3))</f>
        <v/>
      </c>
      <c r="J18" s="182"/>
      <c r="K18" s="133" t="str">
        <f>IF(J18="有",560000,IF(J18="無",160000,""))</f>
        <v/>
      </c>
      <c r="L18" s="134" t="str">
        <f>IF(I18&lt;K18,I18,K18)</f>
        <v/>
      </c>
      <c r="M18" s="167"/>
      <c r="N18" s="183"/>
      <c r="S18" s="32" t="s">
        <v>141</v>
      </c>
    </row>
    <row r="19" spans="2:19" ht="32.25" customHeight="1">
      <c r="B19" s="132">
        <v>2</v>
      </c>
      <c r="C19" s="183"/>
      <c r="D19" s="167"/>
      <c r="E19" s="167"/>
      <c r="F19" s="167"/>
      <c r="G19" s="181"/>
      <c r="H19" s="167"/>
      <c r="I19" s="146" t="str">
        <f t="shared" ref="I19:I32" si="0">IF(H19="","",ROUNDDOWN(H19/5*4,-3))</f>
        <v/>
      </c>
      <c r="J19" s="182"/>
      <c r="K19" s="133" t="str">
        <f t="shared" ref="K19:K32" si="1">IF(J19="有",560000,IF(J19="無",160000," "))</f>
        <v xml:space="preserve"> </v>
      </c>
      <c r="L19" s="134" t="str">
        <f t="shared" ref="L19:L32" si="2">IF(I19&lt;K19,I19,K19)</f>
        <v/>
      </c>
      <c r="M19" s="167"/>
      <c r="N19" s="183"/>
      <c r="S19" s="32" t="s">
        <v>142</v>
      </c>
    </row>
    <row r="20" spans="2:19" ht="32.25" customHeight="1">
      <c r="B20" s="132">
        <v>3</v>
      </c>
      <c r="C20" s="183"/>
      <c r="D20" s="167"/>
      <c r="E20" s="167"/>
      <c r="F20" s="167"/>
      <c r="G20" s="181"/>
      <c r="H20" s="167"/>
      <c r="I20" s="146" t="str">
        <f t="shared" si="0"/>
        <v/>
      </c>
      <c r="J20" s="182"/>
      <c r="K20" s="133" t="str">
        <f t="shared" si="1"/>
        <v xml:space="preserve"> </v>
      </c>
      <c r="L20" s="134" t="str">
        <f t="shared" si="2"/>
        <v/>
      </c>
      <c r="M20" s="167"/>
      <c r="N20" s="183"/>
    </row>
    <row r="21" spans="2:19" ht="32.25" customHeight="1">
      <c r="B21" s="132">
        <v>4</v>
      </c>
      <c r="C21" s="183"/>
      <c r="D21" s="167"/>
      <c r="E21" s="167"/>
      <c r="F21" s="167"/>
      <c r="G21" s="181"/>
      <c r="H21" s="167"/>
      <c r="I21" s="146" t="str">
        <f t="shared" si="0"/>
        <v/>
      </c>
      <c r="J21" s="182"/>
      <c r="K21" s="133" t="str">
        <f t="shared" si="1"/>
        <v xml:space="preserve"> </v>
      </c>
      <c r="L21" s="134" t="str">
        <f t="shared" si="2"/>
        <v/>
      </c>
      <c r="M21" s="167"/>
      <c r="N21" s="183"/>
    </row>
    <row r="22" spans="2:19" ht="32.25" customHeight="1">
      <c r="B22" s="132">
        <v>5</v>
      </c>
      <c r="C22" s="183"/>
      <c r="D22" s="167"/>
      <c r="E22" s="167"/>
      <c r="F22" s="167"/>
      <c r="G22" s="181"/>
      <c r="H22" s="167"/>
      <c r="I22" s="146" t="str">
        <f t="shared" si="0"/>
        <v/>
      </c>
      <c r="J22" s="182"/>
      <c r="K22" s="133" t="str">
        <f t="shared" si="1"/>
        <v xml:space="preserve"> </v>
      </c>
      <c r="L22" s="134" t="str">
        <f t="shared" si="2"/>
        <v/>
      </c>
      <c r="M22" s="167"/>
      <c r="N22" s="183"/>
    </row>
    <row r="23" spans="2:19" ht="32.25" customHeight="1">
      <c r="B23" s="132">
        <v>6</v>
      </c>
      <c r="C23" s="183"/>
      <c r="D23" s="167"/>
      <c r="E23" s="167"/>
      <c r="F23" s="167"/>
      <c r="G23" s="181"/>
      <c r="H23" s="167"/>
      <c r="I23" s="146" t="str">
        <f t="shared" ref="I23:I26" si="3">IF(H23="","",ROUNDDOWN(H23/5*4,-3))</f>
        <v/>
      </c>
      <c r="J23" s="182"/>
      <c r="K23" s="133" t="str">
        <f t="shared" ref="K23:K26" si="4">IF(J23="有",560000,IF(J23="無",160000," "))</f>
        <v xml:space="preserve"> </v>
      </c>
      <c r="L23" s="134" t="str">
        <f t="shared" ref="L23:L26" si="5">IF(I23&lt;K23,I23,K23)</f>
        <v/>
      </c>
      <c r="M23" s="167"/>
      <c r="N23" s="183"/>
    </row>
    <row r="24" spans="2:19" ht="32.25" customHeight="1">
      <c r="B24" s="132">
        <v>7</v>
      </c>
      <c r="C24" s="183"/>
      <c r="D24" s="167"/>
      <c r="E24" s="167"/>
      <c r="F24" s="167"/>
      <c r="G24" s="181"/>
      <c r="H24" s="167"/>
      <c r="I24" s="146" t="str">
        <f t="shared" si="3"/>
        <v/>
      </c>
      <c r="J24" s="182"/>
      <c r="K24" s="133" t="str">
        <f t="shared" si="4"/>
        <v xml:space="preserve"> </v>
      </c>
      <c r="L24" s="134" t="str">
        <f t="shared" si="5"/>
        <v/>
      </c>
      <c r="M24" s="167"/>
      <c r="N24" s="183"/>
    </row>
    <row r="25" spans="2:19" ht="32.25" customHeight="1">
      <c r="B25" s="132">
        <v>8</v>
      </c>
      <c r="C25" s="183"/>
      <c r="D25" s="167"/>
      <c r="E25" s="167"/>
      <c r="F25" s="167"/>
      <c r="G25" s="181"/>
      <c r="H25" s="167"/>
      <c r="I25" s="146" t="str">
        <f t="shared" si="3"/>
        <v/>
      </c>
      <c r="J25" s="182"/>
      <c r="K25" s="133" t="str">
        <f t="shared" si="4"/>
        <v xml:space="preserve"> </v>
      </c>
      <c r="L25" s="134" t="str">
        <f t="shared" si="5"/>
        <v/>
      </c>
      <c r="M25" s="167"/>
      <c r="N25" s="183"/>
    </row>
    <row r="26" spans="2:19" ht="32.25" customHeight="1">
      <c r="B26" s="132">
        <v>9</v>
      </c>
      <c r="C26" s="183"/>
      <c r="D26" s="167"/>
      <c r="E26" s="167"/>
      <c r="F26" s="167"/>
      <c r="G26" s="181"/>
      <c r="H26" s="167"/>
      <c r="I26" s="146" t="str">
        <f t="shared" si="3"/>
        <v/>
      </c>
      <c r="J26" s="182"/>
      <c r="K26" s="133" t="str">
        <f t="shared" si="4"/>
        <v xml:space="preserve"> </v>
      </c>
      <c r="L26" s="134" t="str">
        <f t="shared" si="5"/>
        <v/>
      </c>
      <c r="M26" s="167"/>
      <c r="N26" s="183"/>
    </row>
    <row r="27" spans="2:19" ht="32.25" customHeight="1">
      <c r="B27" s="132">
        <v>10</v>
      </c>
      <c r="C27" s="183"/>
      <c r="D27" s="167"/>
      <c r="E27" s="167"/>
      <c r="F27" s="167"/>
      <c r="G27" s="181"/>
      <c r="H27" s="167"/>
      <c r="I27" s="146" t="str">
        <f t="shared" si="0"/>
        <v/>
      </c>
      <c r="J27" s="182"/>
      <c r="K27" s="133" t="str">
        <f t="shared" si="1"/>
        <v xml:space="preserve"> </v>
      </c>
      <c r="L27" s="134" t="str">
        <f t="shared" si="2"/>
        <v/>
      </c>
      <c r="M27" s="167"/>
      <c r="N27" s="183"/>
    </row>
    <row r="28" spans="2:19" ht="32.25" customHeight="1">
      <c r="B28" s="132">
        <v>11</v>
      </c>
      <c r="C28" s="183"/>
      <c r="D28" s="167"/>
      <c r="E28" s="167"/>
      <c r="F28" s="167"/>
      <c r="G28" s="181"/>
      <c r="H28" s="167"/>
      <c r="I28" s="146" t="str">
        <f t="shared" si="0"/>
        <v/>
      </c>
      <c r="J28" s="182"/>
      <c r="K28" s="133" t="str">
        <f t="shared" si="1"/>
        <v xml:space="preserve"> </v>
      </c>
      <c r="L28" s="134" t="str">
        <f t="shared" si="2"/>
        <v/>
      </c>
      <c r="M28" s="167"/>
      <c r="N28" s="183"/>
    </row>
    <row r="29" spans="2:19" ht="32.25" customHeight="1">
      <c r="B29" s="132">
        <v>12</v>
      </c>
      <c r="C29" s="183"/>
      <c r="D29" s="167"/>
      <c r="E29" s="167"/>
      <c r="F29" s="167"/>
      <c r="G29" s="181"/>
      <c r="H29" s="167"/>
      <c r="I29" s="146"/>
      <c r="J29" s="182"/>
      <c r="K29" s="133"/>
      <c r="L29" s="134"/>
      <c r="M29" s="167"/>
      <c r="N29" s="183"/>
    </row>
    <row r="30" spans="2:19" ht="32.25" customHeight="1">
      <c r="B30" s="132">
        <v>13</v>
      </c>
      <c r="C30" s="183"/>
      <c r="D30" s="167"/>
      <c r="E30" s="167"/>
      <c r="F30" s="167"/>
      <c r="G30" s="181"/>
      <c r="H30" s="167"/>
      <c r="I30" s="146" t="str">
        <f t="shared" si="0"/>
        <v/>
      </c>
      <c r="J30" s="182"/>
      <c r="K30" s="133" t="str">
        <f t="shared" si="1"/>
        <v xml:space="preserve"> </v>
      </c>
      <c r="L30" s="134" t="str">
        <f t="shared" si="2"/>
        <v/>
      </c>
      <c r="M30" s="167"/>
      <c r="N30" s="183"/>
    </row>
    <row r="31" spans="2:19" ht="32.25" customHeight="1">
      <c r="B31" s="132">
        <v>14</v>
      </c>
      <c r="C31" s="183"/>
      <c r="D31" s="167"/>
      <c r="E31" s="167"/>
      <c r="F31" s="167"/>
      <c r="G31" s="181"/>
      <c r="H31" s="167"/>
      <c r="I31" s="146" t="str">
        <f t="shared" si="0"/>
        <v/>
      </c>
      <c r="J31" s="182"/>
      <c r="K31" s="133" t="str">
        <f t="shared" si="1"/>
        <v xml:space="preserve"> </v>
      </c>
      <c r="L31" s="134" t="str">
        <f t="shared" si="2"/>
        <v/>
      </c>
      <c r="M31" s="167"/>
      <c r="N31" s="183"/>
    </row>
    <row r="32" spans="2:19" ht="32.25" customHeight="1" thickBot="1">
      <c r="B32" s="135">
        <v>15</v>
      </c>
      <c r="C32" s="188"/>
      <c r="D32" s="167"/>
      <c r="E32" s="167"/>
      <c r="F32" s="167"/>
      <c r="G32" s="181"/>
      <c r="H32" s="167"/>
      <c r="I32" s="146" t="str">
        <f t="shared" si="0"/>
        <v/>
      </c>
      <c r="J32" s="182"/>
      <c r="K32" s="133" t="str">
        <f t="shared" si="1"/>
        <v xml:space="preserve"> </v>
      </c>
      <c r="L32" s="134" t="str">
        <f t="shared" si="2"/>
        <v/>
      </c>
      <c r="M32" s="167"/>
      <c r="N32" s="183"/>
    </row>
    <row r="33" spans="2:16" ht="20.100000000000001" customHeight="1" thickTop="1">
      <c r="B33" s="260"/>
      <c r="C33" s="262"/>
      <c r="D33" s="136" t="s">
        <v>112</v>
      </c>
      <c r="E33" s="264"/>
      <c r="F33" s="266"/>
      <c r="G33" s="266"/>
      <c r="H33" s="137" t="s">
        <v>114</v>
      </c>
      <c r="I33" s="266"/>
      <c r="J33" s="266"/>
      <c r="K33" s="137" t="s">
        <v>114</v>
      </c>
      <c r="L33" s="137" t="s">
        <v>114</v>
      </c>
      <c r="M33" s="266"/>
      <c r="N33" s="266"/>
    </row>
    <row r="34" spans="2:16" ht="32.25" customHeight="1">
      <c r="B34" s="261"/>
      <c r="C34" s="263"/>
      <c r="D34" s="138">
        <f>COUNTA(D18:D32)</f>
        <v>0</v>
      </c>
      <c r="E34" s="265"/>
      <c r="F34" s="267"/>
      <c r="G34" s="267"/>
      <c r="H34" s="139">
        <f>SUM(H18:H32)</f>
        <v>0</v>
      </c>
      <c r="I34" s="267"/>
      <c r="J34" s="267"/>
      <c r="K34" s="139">
        <f>SUM(K18:K32)</f>
        <v>0</v>
      </c>
      <c r="L34" s="139">
        <f>SUM(L18:L32)</f>
        <v>0</v>
      </c>
      <c r="M34" s="267"/>
      <c r="N34" s="267"/>
    </row>
    <row r="35" spans="2:16" ht="32.25" customHeight="1">
      <c r="C35" s="140"/>
      <c r="D35" s="140"/>
    </row>
    <row r="36" spans="2:16" ht="32.25" customHeight="1">
      <c r="B36" s="226"/>
      <c r="C36" s="268"/>
      <c r="D36" s="268"/>
      <c r="E36" s="268"/>
      <c r="F36" s="268"/>
      <c r="G36" s="268"/>
      <c r="H36" s="268"/>
      <c r="I36" s="268"/>
      <c r="J36" s="268"/>
      <c r="K36" s="268"/>
      <c r="L36" s="268"/>
      <c r="M36" s="268"/>
      <c r="N36" s="268"/>
      <c r="O36" s="268"/>
      <c r="P36" s="268"/>
    </row>
    <row r="37" spans="2:16" ht="26.1" customHeight="1">
      <c r="B37" s="123" t="s">
        <v>143</v>
      </c>
      <c r="C37" s="123"/>
      <c r="H37" s="36" t="s">
        <v>163</v>
      </c>
    </row>
    <row r="38" spans="2:16" ht="40.5">
      <c r="B38" s="124" t="s">
        <v>126</v>
      </c>
      <c r="C38" s="124" t="s">
        <v>33</v>
      </c>
      <c r="D38" s="124" t="s">
        <v>127</v>
      </c>
      <c r="E38" s="124" t="s">
        <v>128</v>
      </c>
      <c r="F38" s="125" t="s">
        <v>129</v>
      </c>
      <c r="G38" s="126" t="s">
        <v>130</v>
      </c>
      <c r="H38" s="124" t="s">
        <v>131</v>
      </c>
      <c r="I38" s="124" t="s">
        <v>144</v>
      </c>
      <c r="J38" s="127" t="s">
        <v>95</v>
      </c>
      <c r="K38" s="127" t="s">
        <v>118</v>
      </c>
      <c r="L38" s="124" t="s">
        <v>135</v>
      </c>
      <c r="M38" s="128" t="s">
        <v>145</v>
      </c>
    </row>
    <row r="39" spans="2:16" ht="19.5" customHeight="1">
      <c r="B39" s="129"/>
      <c r="C39" s="129"/>
      <c r="D39" s="129" t="s">
        <v>137</v>
      </c>
      <c r="E39" s="129" t="s">
        <v>138</v>
      </c>
      <c r="F39" s="130" t="s">
        <v>38</v>
      </c>
      <c r="G39" s="131" t="s">
        <v>100</v>
      </c>
      <c r="H39" s="130" t="s">
        <v>139</v>
      </c>
      <c r="I39" s="131"/>
      <c r="J39" s="130"/>
      <c r="K39" s="131"/>
      <c r="L39" s="130" t="s">
        <v>140</v>
      </c>
      <c r="M39" s="130" t="s">
        <v>101</v>
      </c>
    </row>
    <row r="40" spans="2:16" ht="32.25" customHeight="1">
      <c r="B40" s="132">
        <v>1</v>
      </c>
      <c r="C40" s="183"/>
      <c r="D40" s="167"/>
      <c r="E40" s="167"/>
      <c r="F40" s="167"/>
      <c r="G40" s="181"/>
      <c r="H40" s="167"/>
      <c r="I40" s="146" t="str">
        <f>IF(H40="","",ROUNDDOWN(H40/5*4,-3))</f>
        <v/>
      </c>
      <c r="J40" s="83" t="str">
        <f>IF(I40="","",160000)</f>
        <v/>
      </c>
      <c r="K40" s="134" t="str">
        <f>IF(I40="","",IF(I40&lt;J40,I40,J40))</f>
        <v/>
      </c>
      <c r="L40" s="167"/>
      <c r="M40" s="183"/>
    </row>
    <row r="41" spans="2:16" ht="32.25" customHeight="1">
      <c r="B41" s="132">
        <v>2</v>
      </c>
      <c r="C41" s="183"/>
      <c r="D41" s="167"/>
      <c r="E41" s="167"/>
      <c r="F41" s="167"/>
      <c r="G41" s="181"/>
      <c r="H41" s="167"/>
      <c r="I41" s="146" t="str">
        <f t="shared" ref="I41:I54" si="6">IF(H41="","",ROUNDDOWN(H41/5*4,-3))</f>
        <v/>
      </c>
      <c r="J41" s="83" t="str">
        <f t="shared" ref="J41:J54" si="7">IF(I41="","",160000)</f>
        <v/>
      </c>
      <c r="K41" s="134" t="str">
        <f t="shared" ref="K41:K54" si="8">IF(I41="","",IF(I41&lt;J41,I41,J41))</f>
        <v/>
      </c>
      <c r="L41" s="167"/>
      <c r="M41" s="183"/>
    </row>
    <row r="42" spans="2:16" ht="32.25" customHeight="1">
      <c r="B42" s="132">
        <v>3</v>
      </c>
      <c r="C42" s="183"/>
      <c r="D42" s="167"/>
      <c r="E42" s="167"/>
      <c r="F42" s="167"/>
      <c r="G42" s="181"/>
      <c r="H42" s="167"/>
      <c r="I42" s="146" t="str">
        <f t="shared" si="6"/>
        <v/>
      </c>
      <c r="J42" s="83" t="str">
        <f t="shared" si="7"/>
        <v/>
      </c>
      <c r="K42" s="134" t="str">
        <f t="shared" si="8"/>
        <v/>
      </c>
      <c r="L42" s="167"/>
      <c r="M42" s="183"/>
    </row>
    <row r="43" spans="2:16" ht="32.25" customHeight="1">
      <c r="B43" s="132">
        <v>4</v>
      </c>
      <c r="C43" s="183"/>
      <c r="D43" s="167"/>
      <c r="E43" s="167"/>
      <c r="F43" s="167"/>
      <c r="G43" s="181"/>
      <c r="H43" s="167"/>
      <c r="I43" s="146" t="str">
        <f t="shared" si="6"/>
        <v/>
      </c>
      <c r="J43" s="83" t="str">
        <f t="shared" si="7"/>
        <v/>
      </c>
      <c r="K43" s="134" t="str">
        <f t="shared" si="8"/>
        <v/>
      </c>
      <c r="L43" s="167"/>
      <c r="M43" s="183"/>
    </row>
    <row r="44" spans="2:16" ht="32.25" customHeight="1">
      <c r="B44" s="132">
        <v>5</v>
      </c>
      <c r="C44" s="183"/>
      <c r="D44" s="167"/>
      <c r="E44" s="167"/>
      <c r="F44" s="167"/>
      <c r="G44" s="181"/>
      <c r="H44" s="167"/>
      <c r="I44" s="146" t="str">
        <f t="shared" si="6"/>
        <v/>
      </c>
      <c r="J44" s="83" t="str">
        <f t="shared" si="7"/>
        <v/>
      </c>
      <c r="K44" s="134" t="str">
        <f t="shared" si="8"/>
        <v/>
      </c>
      <c r="L44" s="167"/>
      <c r="M44" s="183"/>
    </row>
    <row r="45" spans="2:16" ht="32.25" customHeight="1">
      <c r="B45" s="132">
        <v>6</v>
      </c>
      <c r="C45" s="183"/>
      <c r="D45" s="167"/>
      <c r="E45" s="167"/>
      <c r="F45" s="167"/>
      <c r="G45" s="181"/>
      <c r="H45" s="167"/>
      <c r="I45" s="146" t="str">
        <f t="shared" si="6"/>
        <v/>
      </c>
      <c r="J45" s="83" t="str">
        <f t="shared" si="7"/>
        <v/>
      </c>
      <c r="K45" s="134" t="str">
        <f t="shared" si="8"/>
        <v/>
      </c>
      <c r="L45" s="167"/>
      <c r="M45" s="183"/>
    </row>
    <row r="46" spans="2:16" ht="32.25" customHeight="1">
      <c r="B46" s="132">
        <v>7</v>
      </c>
      <c r="C46" s="183"/>
      <c r="D46" s="167"/>
      <c r="E46" s="167"/>
      <c r="F46" s="167"/>
      <c r="G46" s="181"/>
      <c r="H46" s="167"/>
      <c r="I46" s="146" t="str">
        <f t="shared" si="6"/>
        <v/>
      </c>
      <c r="J46" s="83" t="str">
        <f t="shared" si="7"/>
        <v/>
      </c>
      <c r="K46" s="134" t="str">
        <f t="shared" si="8"/>
        <v/>
      </c>
      <c r="L46" s="167"/>
      <c r="M46" s="183"/>
    </row>
    <row r="47" spans="2:16" ht="32.25" customHeight="1">
      <c r="B47" s="132">
        <v>8</v>
      </c>
      <c r="C47" s="183"/>
      <c r="D47" s="167"/>
      <c r="E47" s="167"/>
      <c r="F47" s="167"/>
      <c r="G47" s="181"/>
      <c r="H47" s="167"/>
      <c r="I47" s="146" t="str">
        <f t="shared" si="6"/>
        <v/>
      </c>
      <c r="J47" s="83" t="str">
        <f t="shared" si="7"/>
        <v/>
      </c>
      <c r="K47" s="134" t="str">
        <f t="shared" si="8"/>
        <v/>
      </c>
      <c r="L47" s="167"/>
      <c r="M47" s="183"/>
    </row>
    <row r="48" spans="2:16" ht="32.25" customHeight="1">
      <c r="B48" s="132">
        <v>9</v>
      </c>
      <c r="C48" s="183"/>
      <c r="D48" s="167"/>
      <c r="E48" s="167"/>
      <c r="F48" s="167"/>
      <c r="G48" s="181"/>
      <c r="H48" s="167"/>
      <c r="I48" s="146" t="str">
        <f t="shared" si="6"/>
        <v/>
      </c>
      <c r="J48" s="83" t="str">
        <f t="shared" si="7"/>
        <v/>
      </c>
      <c r="K48" s="134" t="str">
        <f t="shared" si="8"/>
        <v/>
      </c>
      <c r="L48" s="167"/>
      <c r="M48" s="183"/>
    </row>
    <row r="49" spans="2:15" ht="32.25" customHeight="1">
      <c r="B49" s="132">
        <v>10</v>
      </c>
      <c r="C49" s="183"/>
      <c r="D49" s="167"/>
      <c r="E49" s="167"/>
      <c r="F49" s="167"/>
      <c r="G49" s="181"/>
      <c r="H49" s="167"/>
      <c r="I49" s="146" t="str">
        <f t="shared" ref="I49:I52" si="9">IF(H49="","",ROUNDDOWN(H49/5*4,-3))</f>
        <v/>
      </c>
      <c r="J49" s="83" t="str">
        <f t="shared" si="7"/>
        <v/>
      </c>
      <c r="K49" s="134" t="str">
        <f t="shared" ref="K49:K52" si="10">IF(I49="","",IF(I49&lt;J49,I49,J49))</f>
        <v/>
      </c>
      <c r="L49" s="167"/>
      <c r="M49" s="183"/>
    </row>
    <row r="50" spans="2:15" ht="32.25" customHeight="1">
      <c r="B50" s="132">
        <v>11</v>
      </c>
      <c r="C50" s="183"/>
      <c r="D50" s="167"/>
      <c r="E50" s="167"/>
      <c r="F50" s="167"/>
      <c r="G50" s="181"/>
      <c r="H50" s="167"/>
      <c r="I50" s="146" t="str">
        <f t="shared" si="9"/>
        <v/>
      </c>
      <c r="J50" s="83" t="str">
        <f t="shared" si="7"/>
        <v/>
      </c>
      <c r="K50" s="134" t="str">
        <f t="shared" si="10"/>
        <v/>
      </c>
      <c r="L50" s="167"/>
      <c r="M50" s="183"/>
    </row>
    <row r="51" spans="2:15" ht="32.25" customHeight="1">
      <c r="B51" s="132">
        <v>12</v>
      </c>
      <c r="C51" s="183"/>
      <c r="D51" s="167"/>
      <c r="E51" s="167"/>
      <c r="F51" s="167"/>
      <c r="G51" s="181"/>
      <c r="H51" s="167"/>
      <c r="I51" s="146" t="str">
        <f t="shared" si="9"/>
        <v/>
      </c>
      <c r="J51" s="83" t="str">
        <f t="shared" si="7"/>
        <v/>
      </c>
      <c r="K51" s="134" t="str">
        <f t="shared" si="10"/>
        <v/>
      </c>
      <c r="L51" s="167"/>
      <c r="M51" s="183"/>
    </row>
    <row r="52" spans="2:15" ht="32.25" customHeight="1">
      <c r="B52" s="132">
        <v>13</v>
      </c>
      <c r="C52" s="183"/>
      <c r="D52" s="167"/>
      <c r="E52" s="167"/>
      <c r="F52" s="167"/>
      <c r="G52" s="181"/>
      <c r="H52" s="167"/>
      <c r="I52" s="146" t="str">
        <f t="shared" si="9"/>
        <v/>
      </c>
      <c r="J52" s="83" t="str">
        <f t="shared" si="7"/>
        <v/>
      </c>
      <c r="K52" s="134" t="str">
        <f t="shared" si="10"/>
        <v/>
      </c>
      <c r="L52" s="167"/>
      <c r="M52" s="183"/>
    </row>
    <row r="53" spans="2:15" ht="32.25" customHeight="1">
      <c r="B53" s="132">
        <v>14</v>
      </c>
      <c r="C53" s="190"/>
      <c r="D53" s="167"/>
      <c r="E53" s="167"/>
      <c r="F53" s="167"/>
      <c r="G53" s="181"/>
      <c r="H53" s="167"/>
      <c r="I53" s="146"/>
      <c r="J53" s="83" t="str">
        <f t="shared" si="7"/>
        <v/>
      </c>
      <c r="K53" s="134"/>
      <c r="L53" s="167"/>
      <c r="M53" s="183"/>
    </row>
    <row r="54" spans="2:15" ht="32.25" customHeight="1" thickBot="1">
      <c r="B54" s="135">
        <v>15</v>
      </c>
      <c r="C54" s="188"/>
      <c r="D54" s="167"/>
      <c r="E54" s="167"/>
      <c r="F54" s="167"/>
      <c r="G54" s="181"/>
      <c r="H54" s="167"/>
      <c r="I54" s="146" t="str">
        <f t="shared" si="6"/>
        <v/>
      </c>
      <c r="J54" s="83" t="str">
        <f t="shared" si="7"/>
        <v/>
      </c>
      <c r="K54" s="134" t="str">
        <f t="shared" si="8"/>
        <v/>
      </c>
      <c r="L54" s="167"/>
      <c r="M54" s="183"/>
    </row>
    <row r="55" spans="2:15" ht="20.100000000000001" customHeight="1" thickTop="1">
      <c r="B55" s="260"/>
      <c r="C55" s="262"/>
      <c r="D55" s="136" t="s">
        <v>112</v>
      </c>
      <c r="E55" s="264"/>
      <c r="F55" s="266"/>
      <c r="G55" s="266"/>
      <c r="H55" s="137" t="s">
        <v>114</v>
      </c>
      <c r="I55" s="266"/>
      <c r="J55" s="137" t="s">
        <v>114</v>
      </c>
      <c r="K55" s="137" t="s">
        <v>114</v>
      </c>
      <c r="L55" s="266"/>
      <c r="M55" s="266"/>
    </row>
    <row r="56" spans="2:15" ht="32.25" customHeight="1">
      <c r="B56" s="261"/>
      <c r="C56" s="263"/>
      <c r="D56" s="138">
        <f>COUNTA(D40:D54)</f>
        <v>0</v>
      </c>
      <c r="E56" s="265"/>
      <c r="F56" s="267"/>
      <c r="G56" s="267"/>
      <c r="H56" s="139">
        <f>SUM(H40:H54)</f>
        <v>0</v>
      </c>
      <c r="I56" s="267"/>
      <c r="J56" s="139">
        <f>SUM(J40:J54)</f>
        <v>0</v>
      </c>
      <c r="K56" s="139">
        <f>SUM(K40:K54)</f>
        <v>0</v>
      </c>
      <c r="L56" s="267"/>
      <c r="M56" s="267"/>
    </row>
    <row r="57" spans="2:15" ht="17.25" customHeight="1">
      <c r="C57" s="49"/>
      <c r="D57" s="49"/>
      <c r="E57" s="49"/>
      <c r="F57" s="49"/>
      <c r="G57" s="49"/>
      <c r="H57" s="49"/>
      <c r="I57" s="49"/>
      <c r="J57" s="49"/>
      <c r="K57" s="49"/>
      <c r="L57" s="50"/>
      <c r="M57" s="49"/>
      <c r="N57" s="49"/>
      <c r="O57" s="49"/>
    </row>
  </sheetData>
  <sheetProtection algorithmName="SHA-512" hashValue="mh9SKMIVIxzQxUDchHC3CQ+8V1PzErFhMCPbr3hwnc7ne+6E/c4jeJO12qri0VgGrX5TwyZbS8eu75TyB2j3FA==" saltValue="ABYNmvEAgLJdSD3zHXVzMg==" spinCount="100000" sheet="1" objects="1" scenarios="1"/>
  <dataConsolidate/>
  <mergeCells count="20">
    <mergeCell ref="B36:P36"/>
    <mergeCell ref="B55:B56"/>
    <mergeCell ref="C55:C56"/>
    <mergeCell ref="E55:E56"/>
    <mergeCell ref="F55:F56"/>
    <mergeCell ref="G55:G56"/>
    <mergeCell ref="I55:I56"/>
    <mergeCell ref="L55:L56"/>
    <mergeCell ref="M55:M56"/>
    <mergeCell ref="B3:O3"/>
    <mergeCell ref="N5:P5"/>
    <mergeCell ref="B33:B34"/>
    <mergeCell ref="C33:C34"/>
    <mergeCell ref="E33:E34"/>
    <mergeCell ref="F33:F34"/>
    <mergeCell ref="G33:G34"/>
    <mergeCell ref="I33:I34"/>
    <mergeCell ref="J33:J34"/>
    <mergeCell ref="M33:M34"/>
    <mergeCell ref="N33:N34"/>
  </mergeCells>
  <phoneticPr fontId="3"/>
  <dataValidations count="4">
    <dataValidation type="list" allowBlank="1" showInputMessage="1" showErrorMessage="1" sqref="J18:J32" xr:uid="{95024F1D-7DB7-4137-B91F-C73305E4F9B9}">
      <formula1>$S$18:$S$19</formula1>
    </dataValidation>
    <dataValidation type="list" allowBlank="1" showInputMessage="1" showErrorMessage="1" sqref="E58:E65" xr:uid="{13B2AF3C-517C-46AE-83D5-DBAA00B93338}">
      <formula1>"国立,公立,私立"</formula1>
    </dataValidation>
    <dataValidation type="list" allowBlank="1" showInputMessage="1" showErrorMessage="1" sqref="D18:D32 D40:D54" xr:uid="{07A7505C-47A9-4C4D-BDBE-B069A770DB7E}">
      <formula1>"公立,私立"</formula1>
    </dataValidation>
    <dataValidation type="list" allowBlank="1" showInputMessage="1" showErrorMessage="1" sqref="E18:E32 E40:E54" xr:uid="{30E51A6A-93B3-4383-B00F-D84C40A5F485}">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作成手順（初めに読んでください）</vt:lpstr>
      <vt:lpstr>申請書</vt:lpstr>
      <vt:lpstr>事業所一覧表</vt:lpstr>
      <vt:lpstr>送迎用車両</vt:lpstr>
      <vt:lpstr>登園管理システム及びICT</vt:lpstr>
      <vt:lpstr>'作成手順（初めに読んでください）'!Print_Area</vt:lpstr>
      <vt:lpstr>申請書!Print_Area</vt:lpstr>
      <vt:lpstr>送迎用車両!Print_Area</vt:lpstr>
      <vt:lpstr>登園管理システム及びICT!Print_Area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2023-07-25T05:34:29Z</dcterms:modified>
</cp:coreProperties>
</file>