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640" windowHeight="6180" tabRatio="780" firstSheet="4" activeTab="4"/>
  </bookViews>
  <sheets>
    <sheet name="(1)普通交付税市町村別決定額" sheetId="1" state="hidden" r:id="rId1"/>
    <sheet name="交付額順" sheetId="2" state="hidden" r:id="rId2"/>
    <sheet name="増減額順" sheetId="3" state="hidden" r:id="rId3"/>
    <sheet name="増減率順" sheetId="4" state="hidden" r:id="rId4"/>
    <sheet name="（１）総括" sheetId="5" r:id="rId5"/>
    <sheet name="（２）普通交付税" sheetId="6" r:id="rId6"/>
    <sheet name="（3）基準財政需要額対前年度比較" sheetId="7" state="hidden" r:id="rId7"/>
    <sheet name="（4）基準財政収入額対前年度比較" sheetId="8" state="hidden" r:id="rId8"/>
    <sheet name="（３）特別交付税" sheetId="9" r:id="rId9"/>
    <sheet name="（４）震災復興特別交付税" sheetId="10" r:id="rId10"/>
    <sheet name="（５）地方特例交付金等" sheetId="11" r:id="rId11"/>
  </sheets>
  <definedNames>
    <definedName name="_xlnm.Print_Area" localSheetId="4">'（１）総括'!$A$1:$R$50</definedName>
    <definedName name="_xlnm.Print_Area" localSheetId="0">'(1)普通交付税市町村別決定額'!$A$1:$Q$48</definedName>
    <definedName name="_xlnm.Print_Area" localSheetId="5">'（２）普通交付税'!$A$1:$P$101</definedName>
    <definedName name="_xlnm.Print_Area" localSheetId="7">'（4）基準財政収入額対前年度比較'!$A$1:$G$50</definedName>
    <definedName name="_xlnm.Print_Area" localSheetId="9">'（４）震災復興特別交付税'!$A$1:$M$48</definedName>
    <definedName name="_xlnm.Print_Area" localSheetId="1">'交付額順'!$A$1:$J$95</definedName>
    <definedName name="_xlnm.Print_Area" localSheetId="3">'増減率順'!$A$1:$J$94</definedName>
    <definedName name="_xlnm.Print_Titles" localSheetId="0">'(1)普通交付税市町村別決定額'!$1:$7</definedName>
    <definedName name="_xlnm.Print_Titles" localSheetId="6">'（3）基準財政需要額対前年度比較'!$A:$B</definedName>
    <definedName name="_xlnm.Print_Titles" localSheetId="1">'交付額順'!$1:$6</definedName>
    <definedName name="_xlnm.Print_Titles" localSheetId="2">'増減額順'!$1:$6</definedName>
    <definedName name="_xlnm.Print_Titles" localSheetId="3">'増減率順'!$1:$6</definedName>
  </definedNames>
  <calcPr fullCalcOnLoad="1"/>
</workbook>
</file>

<file path=xl/sharedStrings.xml><?xml version="1.0" encoding="utf-8"?>
<sst xmlns="http://schemas.openxmlformats.org/spreadsheetml/2006/main" count="1280" uniqueCount="421">
  <si>
    <t>市町村名</t>
  </si>
  <si>
    <t>Ａ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</si>
  <si>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</si>
  <si>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</si>
  <si>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</si>
  <si>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</si>
  <si>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</si>
  <si>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</si>
  <si>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</si>
  <si>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</si>
  <si>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</si>
  <si>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</si>
  <si>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</si>
  <si>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</si>
  <si>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</si>
  <si>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</si>
  <si>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</si>
  <si>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</si>
  <si>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</si>
  <si>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</si>
  <si>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</si>
  <si>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</si>
  <si>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</si>
  <si>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</si>
  <si>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</si>
  <si>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</si>
  <si>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</si>
  <si>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</si>
  <si>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</si>
  <si>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</si>
  <si>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</si>
  <si>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</si>
  <si>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</si>
  <si>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</si>
  <si>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蓮田市</t>
  </si>
  <si>
    <t>坂戸市</t>
  </si>
  <si>
    <t>幸手市</t>
  </si>
  <si>
    <t>日高市</t>
  </si>
  <si>
    <t>吉川市</t>
  </si>
  <si>
    <t>　</t>
  </si>
  <si>
    <t>伊奈町</t>
  </si>
  <si>
    <t>吹上町</t>
  </si>
  <si>
    <t>大井町</t>
  </si>
  <si>
    <t>三芳町</t>
  </si>
  <si>
    <t>毛呂山町</t>
  </si>
  <si>
    <t>越生町</t>
  </si>
  <si>
    <t>滑川町</t>
  </si>
  <si>
    <t>嵐山町</t>
  </si>
  <si>
    <t>小川町</t>
  </si>
  <si>
    <t>都幾川村</t>
  </si>
  <si>
    <t>玉川村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</si>
  <si>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</si>
  <si>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</si>
  <si>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</si>
  <si>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</si>
  <si>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</si>
  <si>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</si>
  <si>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</si>
  <si>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両神村</t>
  </si>
  <si>
    <t>東秩父村</t>
  </si>
  <si>
    <t>美里町</t>
  </si>
  <si>
    <t>児玉町</t>
  </si>
  <si>
    <t>神川町</t>
  </si>
  <si>
    <t>神泉村</t>
  </si>
  <si>
    <t>上里町</t>
  </si>
  <si>
    <t>江南町</t>
  </si>
  <si>
    <t>妻沼町</t>
  </si>
  <si>
    <t>岡部町</t>
  </si>
  <si>
    <t>川本町</t>
  </si>
  <si>
    <t>花園町</t>
  </si>
  <si>
    <t>寄居町</t>
  </si>
  <si>
    <t>騎西町</t>
  </si>
  <si>
    <t>南河原村</t>
  </si>
  <si>
    <t>北川辺町</t>
  </si>
  <si>
    <t>大利根町</t>
  </si>
  <si>
    <t>宮代町</t>
  </si>
  <si>
    <t>白岡町</t>
  </si>
  <si>
    <t>菖蒲町</t>
  </si>
  <si>
    <t>栗橋町</t>
  </si>
  <si>
    <t>鷲宮町</t>
  </si>
  <si>
    <t>杉戸町</t>
  </si>
  <si>
    <t>松伏町</t>
  </si>
  <si>
    <t>庄和町</t>
  </si>
  <si>
    <t>町村計</t>
  </si>
  <si>
    <t>県　　計</t>
  </si>
  <si>
    <t>増　減　額</t>
  </si>
  <si>
    <t>増　減　率</t>
  </si>
  <si>
    <t>Ａ－Ｂ</t>
  </si>
  <si>
    <t>C/B*100</t>
  </si>
  <si>
    <t>Ｃ</t>
  </si>
  <si>
    <t>Ｄ</t>
  </si>
  <si>
    <t>さいたま市</t>
  </si>
  <si>
    <t>鳩ヶ谷市</t>
  </si>
  <si>
    <t>鶴ヶ島市</t>
  </si>
  <si>
    <t>市　　計</t>
  </si>
  <si>
    <t>大里町</t>
  </si>
  <si>
    <t>川里町</t>
  </si>
  <si>
    <t>　　　　　（単位：千円）</t>
  </si>
  <si>
    <t>順位</t>
  </si>
  <si>
    <t>増減額順</t>
  </si>
  <si>
    <t>増減率順</t>
  </si>
  <si>
    <t>平成1７年度</t>
  </si>
  <si>
    <t>平成1６年度</t>
  </si>
  <si>
    <t>市計・町村計、県制順と突合のこと。</t>
  </si>
  <si>
    <t>市町村</t>
  </si>
  <si>
    <t>Ｂ</t>
  </si>
  <si>
    <t>番　号</t>
  </si>
  <si>
    <t>交付予定額</t>
  </si>
  <si>
    <t>平成１７年度普通交付税の交付予定額（市町村別）</t>
  </si>
  <si>
    <t>交付決定額</t>
  </si>
  <si>
    <t>交付予定額順</t>
  </si>
  <si>
    <t>(当初算定）Ｂ</t>
  </si>
  <si>
    <t>交付決定額</t>
  </si>
  <si>
    <t>　　　　　（単位：千円、％）</t>
  </si>
  <si>
    <t>種地</t>
  </si>
  <si>
    <t>評点</t>
  </si>
  <si>
    <t>人口</t>
  </si>
  <si>
    <t>A</t>
  </si>
  <si>
    <t>B</t>
  </si>
  <si>
    <t>財源不足額</t>
  </si>
  <si>
    <t>A－B</t>
  </si>
  <si>
    <t>C</t>
  </si>
  <si>
    <t>調整額</t>
  </si>
  <si>
    <t>E</t>
  </si>
  <si>
    <t>増減額</t>
  </si>
  <si>
    <t>市町村名</t>
  </si>
  <si>
    <t>県　　計</t>
  </si>
  <si>
    <t>費　　　目</t>
  </si>
  <si>
    <t>増　減　額</t>
  </si>
  <si>
    <t>増 減 率</t>
  </si>
  <si>
    <t>　消防費</t>
  </si>
  <si>
    <t>　港湾費・港湾</t>
  </si>
  <si>
    <t>　　 　 ・漁港</t>
  </si>
  <si>
    <t>　都市計画費</t>
  </si>
  <si>
    <t>　公園費・人口</t>
  </si>
  <si>
    <t>　公園費・都市公園面積</t>
  </si>
  <si>
    <t>　下水道費</t>
  </si>
  <si>
    <t>　その他の土木費</t>
  </si>
  <si>
    <t>　土木費　小　計</t>
  </si>
  <si>
    <t>　小学校費・児童数</t>
  </si>
  <si>
    <t>　　　　　・学級数</t>
  </si>
  <si>
    <t>　　　　  ・学校数</t>
  </si>
  <si>
    <t>　中学校費・生徒数</t>
  </si>
  <si>
    <t>　　  　　・学級数</t>
  </si>
  <si>
    <t>　</t>
  </si>
  <si>
    <t>　教育費　小　計</t>
  </si>
  <si>
    <t>　生活保護費</t>
  </si>
  <si>
    <t>　社会福祉費</t>
  </si>
  <si>
    <t>　保健衛生費</t>
  </si>
  <si>
    <t>　清掃費</t>
  </si>
  <si>
    <t>　厚生費　　小　計</t>
  </si>
  <si>
    <t>　農業行政費</t>
  </si>
  <si>
    <t>　商工行政費</t>
  </si>
  <si>
    <t>　産業経済費　小計</t>
  </si>
  <si>
    <t>　徴税費</t>
  </si>
  <si>
    <t>　　　 　　 ・面積</t>
  </si>
  <si>
    <t>　その他行政費小計</t>
  </si>
  <si>
    <t>　　合　 　　計</t>
  </si>
  <si>
    <t>　災害復旧費</t>
  </si>
  <si>
    <t>　辺地対策事業債</t>
  </si>
  <si>
    <t>　地域財政特例債</t>
  </si>
  <si>
    <t>　臨時財政特例債</t>
  </si>
  <si>
    <t>　財源対策債</t>
  </si>
  <si>
    <t>　減税補てん債</t>
  </si>
  <si>
    <t>　臨時税収補てん債</t>
  </si>
  <si>
    <t>　臨時財政対策債</t>
  </si>
  <si>
    <t>　過疎対策事業債</t>
  </si>
  <si>
    <t>　公害防止事業債</t>
  </si>
  <si>
    <t>　合併特例債</t>
  </si>
  <si>
    <t>　災害復興等債</t>
  </si>
  <si>
    <t>　公債費　　小　計</t>
  </si>
  <si>
    <t>　振替前需要額　　合　計</t>
  </si>
  <si>
    <t>　振替後需要額　　合　計</t>
  </si>
  <si>
    <t>県　　計</t>
  </si>
  <si>
    <t>税　　　　　　　目</t>
  </si>
  <si>
    <t>市町村民税</t>
  </si>
  <si>
    <t>均等割 　個 人</t>
  </si>
  <si>
    <t xml:space="preserve"> 　　 　 　　法人</t>
  </si>
  <si>
    <t>所 　得 　割</t>
  </si>
  <si>
    <t>法  人  税  割</t>
  </si>
  <si>
    <t>個  人  小  計</t>
  </si>
  <si>
    <t>法  人  小  計</t>
  </si>
  <si>
    <t>小          計</t>
  </si>
  <si>
    <t>固定資産税</t>
  </si>
  <si>
    <t>土地</t>
  </si>
  <si>
    <t>家屋</t>
  </si>
  <si>
    <t>償  却  資  産</t>
  </si>
  <si>
    <t>小　　　　　計</t>
  </si>
  <si>
    <t>軽自動車税</t>
  </si>
  <si>
    <t>市町村たばこ税</t>
  </si>
  <si>
    <t>鉱産税</t>
  </si>
  <si>
    <t>事業所税</t>
  </si>
  <si>
    <t>利子割交付金</t>
  </si>
  <si>
    <t>配当割交付金</t>
  </si>
  <si>
    <t>株式等譲渡所得割交付金</t>
  </si>
  <si>
    <t>地方消費税交付金</t>
  </si>
  <si>
    <t>市町村交付金</t>
  </si>
  <si>
    <t>ゴルフ場利用税交付金</t>
  </si>
  <si>
    <t>自動車取得税交付金</t>
  </si>
  <si>
    <t>軽油引取税交付金</t>
  </si>
  <si>
    <t>特別とん譲与税</t>
  </si>
  <si>
    <t>石油ガス譲与税</t>
  </si>
  <si>
    <t>自動車重量譲与税</t>
  </si>
  <si>
    <t>航空機燃料譲与税</t>
  </si>
  <si>
    <t>交通安全対策特別交付金</t>
  </si>
  <si>
    <t>地方特例交付金</t>
  </si>
  <si>
    <t>内訳</t>
  </si>
  <si>
    <t>低工法等による控除額     （Ｂ）</t>
  </si>
  <si>
    <t>収   入   錯   誤 　     （Ｄ）</t>
  </si>
  <si>
    <t>（Ｃ）＋（Ｄ）           （Ｅ）</t>
  </si>
  <si>
    <t>基 準 財 政 需 要 額     （Ｆ）</t>
  </si>
  <si>
    <t>需   要   錯   誤        （Ｇ）</t>
  </si>
  <si>
    <t>（Ｆ）＋（Ｇ）　  　     （Ｈ）</t>
  </si>
  <si>
    <t>ふじみ野市</t>
  </si>
  <si>
    <t>ときがわ町</t>
  </si>
  <si>
    <t>Ｆ</t>
  </si>
  <si>
    <t>Ｇ</t>
  </si>
  <si>
    <t>E－Ｆ</t>
  </si>
  <si>
    <t>公　　　　　　債　　　　　　費</t>
  </si>
  <si>
    <t>（単位：千円、％）</t>
  </si>
  <si>
    <t>個　　別　　算　　定　　経　　費</t>
  </si>
  <si>
    <t>　地域振興費・人口</t>
  </si>
  <si>
    <t>包 括 算 定 経 費　</t>
  </si>
  <si>
    <t>　道路橋りょう費・面積</t>
  </si>
  <si>
    <t>　道路橋りょう費・延長</t>
  </si>
  <si>
    <t xml:space="preserve">  包括算定経費・人口　</t>
  </si>
  <si>
    <t xml:space="preserve">  包括算定経費　小計</t>
  </si>
  <si>
    <t>　臨時財政対策債発行可能額</t>
  </si>
  <si>
    <t>*</t>
  </si>
  <si>
    <t>*</t>
  </si>
  <si>
    <t>＊の団体は合併算定替の適用団体である。</t>
  </si>
  <si>
    <t>-</t>
  </si>
  <si>
    <t xml:space="preserve">  地方再生対策費・人口　</t>
  </si>
  <si>
    <t xml:space="preserve">  地方再生対策費　小計</t>
  </si>
  <si>
    <t>　　　　　　　・面積　</t>
  </si>
  <si>
    <t>増減率</t>
  </si>
  <si>
    <t xml:space="preserve">                （単位：千円、％）</t>
  </si>
  <si>
    <t xml:space="preserve">          計　     （Ａ）</t>
  </si>
  <si>
    <t>計　（Ａ）－（Ｂ） （Ｃ）</t>
  </si>
  <si>
    <t>自動車取得税減収補てん臨時交付金</t>
  </si>
  <si>
    <t>軽油引取税減収補てん臨時交付金</t>
  </si>
  <si>
    <t>地方道路譲与税減収補てん臨時交付金</t>
  </si>
  <si>
    <t>　高等学校費・教職員数</t>
  </si>
  <si>
    <t>　　　　　　・生徒数</t>
  </si>
  <si>
    <t>　その他の教育費・人口</t>
  </si>
  <si>
    <t>　　　　　　　　・幼児数</t>
  </si>
  <si>
    <t>　高齢者保健福祉費・65歳以上</t>
  </si>
  <si>
    <t>　 　　         　・75歳以上</t>
  </si>
  <si>
    <t xml:space="preserve">  林野水産行政費</t>
  </si>
  <si>
    <t>　戸籍住民基本台帳費・戸籍数</t>
  </si>
  <si>
    <t>　　　　　　　　　　・世帯数</t>
  </si>
  <si>
    <t>　補正予算債・H10年度以前</t>
  </si>
  <si>
    <t>　補正予算債・H11年度以降</t>
  </si>
  <si>
    <t>　地方税減収補てん債</t>
  </si>
  <si>
    <t>　地域改善対策特定事業債</t>
  </si>
  <si>
    <t>　石油コンビナート等債</t>
  </si>
  <si>
    <t>　地震対策緊急整備事業債</t>
  </si>
  <si>
    <t>　原子力発電施設等立地地域振興債</t>
  </si>
  <si>
    <t>C/B×100</t>
  </si>
  <si>
    <t>町村計</t>
  </si>
  <si>
    <t>県　 計</t>
  </si>
  <si>
    <t>市　 計</t>
  </si>
  <si>
    <t>町村計</t>
  </si>
  <si>
    <t>県　 計</t>
  </si>
  <si>
    <t>市　 計</t>
  </si>
  <si>
    <t>基準財政需要額</t>
  </si>
  <si>
    <t>基準財政収入額</t>
  </si>
  <si>
    <t>（錯誤額含む）</t>
  </si>
  <si>
    <t>増減率</t>
  </si>
  <si>
    <t>G／Ｆ×100</t>
  </si>
  <si>
    <t>H</t>
  </si>
  <si>
    <t>番号</t>
  </si>
  <si>
    <t>（単位：千円、％）</t>
  </si>
  <si>
    <t>（３）基準財政需要額対前年度比較</t>
  </si>
  <si>
    <t>（４）基準財政収入額対前年度比較</t>
  </si>
  <si>
    <r>
      <t xml:space="preserve">  　　　　　　  ・</t>
    </r>
    <r>
      <rPr>
        <sz val="7"/>
        <color indexed="8"/>
        <rFont val="ＭＳ ゴシック"/>
        <family val="3"/>
      </rPr>
      <t>耕地及び林野面積　</t>
    </r>
  </si>
  <si>
    <t>　※　各年度の数値とも、合併算定替に基づくものとなっている。</t>
  </si>
  <si>
    <t>　※　各年度の数値とも、合併算定替に基づくものとなっている。</t>
  </si>
  <si>
    <t>〃</t>
  </si>
  <si>
    <t>児童手当特例交付金</t>
  </si>
  <si>
    <t>減収補てん特例交付金</t>
  </si>
  <si>
    <t>交付基準額(錯誤除き)（Ｆ）－（Ｃ）</t>
  </si>
  <si>
    <t>交付基準額(錯誤含む)（Ｈ）－（Ｅ）</t>
  </si>
  <si>
    <t>（１）普通交付税市町村別決定額</t>
  </si>
  <si>
    <t>地方揮発油譲与税</t>
  </si>
  <si>
    <t>平成22年度</t>
  </si>
  <si>
    <t>平成22年度</t>
  </si>
  <si>
    <r>
      <t>　</t>
    </r>
    <r>
      <rPr>
        <sz val="7"/>
        <color indexed="8"/>
        <rFont val="ＭＳ ゴシック"/>
        <family val="3"/>
      </rPr>
      <t>雇用対策・地域資源活用臨時特例費</t>
    </r>
  </si>
  <si>
    <t>（再算定後）</t>
  </si>
  <si>
    <t>平成23年度</t>
  </si>
  <si>
    <t>１　平成２３年度普通交付税決定状況</t>
  </si>
  <si>
    <t>平成23年度</t>
  </si>
  <si>
    <r>
      <t>　</t>
    </r>
    <r>
      <rPr>
        <sz val="7"/>
        <color indexed="8"/>
        <rFont val="ＭＳ ゴシック"/>
        <family val="3"/>
      </rPr>
      <t>雇用対策・地域資源活用推進費</t>
    </r>
  </si>
  <si>
    <t>事業所税</t>
  </si>
  <si>
    <t>利子割交付金</t>
  </si>
  <si>
    <t>配当割交付金</t>
  </si>
  <si>
    <t>株式等譲渡所得割</t>
  </si>
  <si>
    <t>地方消費税</t>
  </si>
  <si>
    <t>市町村交付金</t>
  </si>
  <si>
    <t>ゴルフ場利用税</t>
  </si>
  <si>
    <t>自動車取得税</t>
  </si>
  <si>
    <t>軽油引取税交付金</t>
  </si>
  <si>
    <t>特別とん譲与税</t>
  </si>
  <si>
    <t>石油ガス譲与税</t>
  </si>
  <si>
    <t>自動車重量譲与税</t>
  </si>
  <si>
    <t>航空機燃料譲与税</t>
  </si>
  <si>
    <t>交通安全対策</t>
  </si>
  <si>
    <t>小　計</t>
  </si>
  <si>
    <t>地方特例交付金</t>
  </si>
  <si>
    <t>（減収補てん）</t>
  </si>
  <si>
    <t>低工法等による</t>
  </si>
  <si>
    <t>財政力指数</t>
  </si>
  <si>
    <t>（単年度）</t>
  </si>
  <si>
    <t>Ｉ</t>
  </si>
  <si>
    <t>（３ヶ年平均）</t>
  </si>
  <si>
    <t>左の内訳</t>
  </si>
  <si>
    <t>（参考）</t>
  </si>
  <si>
    <t xml:space="preserve">  市町村名</t>
  </si>
  <si>
    <t>地方交付税</t>
  </si>
  <si>
    <t>普通交付税</t>
  </si>
  <si>
    <t>特別交付税</t>
  </si>
  <si>
    <t>臨時財政対策債</t>
  </si>
  <si>
    <t>発行可能額</t>
  </si>
  <si>
    <t>さいたま市</t>
  </si>
  <si>
    <t>大　都　市　計</t>
  </si>
  <si>
    <t>ときがわ町</t>
  </si>
  <si>
    <t>町　村　計</t>
  </si>
  <si>
    <t>県　　計</t>
  </si>
  <si>
    <t>ふじみ野市</t>
  </si>
  <si>
    <t>都　市　計</t>
  </si>
  <si>
    <t>（単位：千円、％）</t>
  </si>
  <si>
    <t>増減額</t>
  </si>
  <si>
    <t>増 減 率</t>
  </si>
  <si>
    <t>増 減 率</t>
  </si>
  <si>
    <t>交付決定額</t>
  </si>
  <si>
    <t>Ａ－Ｂ</t>
  </si>
  <si>
    <t>Ｃ／Ｂ×１００</t>
  </si>
  <si>
    <t>Ｃ／Ｂ×１００</t>
  </si>
  <si>
    <t>県　　計</t>
  </si>
  <si>
    <t>Ａ</t>
  </si>
  <si>
    <t>Ｂ</t>
  </si>
  <si>
    <t>Ｃ</t>
  </si>
  <si>
    <t>Ｄ</t>
  </si>
  <si>
    <t>※</t>
  </si>
  <si>
    <t>Ｊ</t>
  </si>
  <si>
    <t>※　需要額・収入額は合併算定替の数値を使用している（市町村名の後ろに※を付けた団体は合併算定替を適用）。</t>
  </si>
  <si>
    <t>白岡市</t>
  </si>
  <si>
    <t>震災復興</t>
  </si>
  <si>
    <t>特別交付税</t>
  </si>
  <si>
    <t>白岡市</t>
  </si>
  <si>
    <t>県　　計</t>
  </si>
  <si>
    <t>（単位：千円）</t>
  </si>
  <si>
    <t>※　財源不足額各計の（　）内は財源超過額</t>
  </si>
  <si>
    <t>C－D</t>
  </si>
  <si>
    <r>
      <rPr>
        <sz val="8"/>
        <rFont val="ＭＳ Ｐゴシック"/>
        <family val="3"/>
      </rPr>
      <t>　</t>
    </r>
    <r>
      <rPr>
        <sz val="12"/>
        <rFont val="ＭＳ Ｐゴシック"/>
        <family val="3"/>
      </rPr>
      <t>Ｂ</t>
    </r>
  </si>
  <si>
    <t>　A×調整率 　 D</t>
  </si>
  <si>
    <t>鶴ケ島市</t>
  </si>
  <si>
    <t>A－B</t>
  </si>
  <si>
    <t>C－D</t>
  </si>
  <si>
    <t>E－Ｆ</t>
  </si>
  <si>
    <t>G／Ｆ×100</t>
  </si>
  <si>
    <t>A</t>
  </si>
  <si>
    <t>B</t>
  </si>
  <si>
    <t>C</t>
  </si>
  <si>
    <t>E</t>
  </si>
  <si>
    <t>Ｆ</t>
  </si>
  <si>
    <t>Ｇ</t>
  </si>
  <si>
    <t>H</t>
  </si>
  <si>
    <t>川口市※</t>
  </si>
  <si>
    <t>A×調整率    D</t>
  </si>
  <si>
    <t>Ⅰ</t>
  </si>
  <si>
    <t>Ⅱ</t>
  </si>
  <si>
    <t>※</t>
  </si>
  <si>
    <t>令和２年度決定額</t>
  </si>
  <si>
    <t>飯能市</t>
  </si>
  <si>
    <t>加須市</t>
  </si>
  <si>
    <t>久喜市</t>
  </si>
  <si>
    <t>令和２年度</t>
  </si>
  <si>
    <t>令和２年度</t>
  </si>
  <si>
    <t>［参考］令和３年度地方交付税の算定状況
　２　普通交付税</t>
  </si>
  <si>
    <t>令和３年度決定額</t>
  </si>
  <si>
    <t>さいたま市</t>
  </si>
  <si>
    <t>熊谷市</t>
  </si>
  <si>
    <t>行田市</t>
  </si>
  <si>
    <t>秩父市</t>
  </si>
  <si>
    <t>本庄市</t>
  </si>
  <si>
    <t>春日部市</t>
  </si>
  <si>
    <t>鴻巣市</t>
  </si>
  <si>
    <t>深谷市</t>
  </si>
  <si>
    <t>ふじみ野市</t>
  </si>
  <si>
    <t>小鹿野町</t>
  </si>
  <si>
    <t>神川町</t>
  </si>
  <si>
    <t>※　令和３年度については、再算定後の数値を記載している。</t>
  </si>
  <si>
    <t>［参考］令和３年度地方交付税の算定状況
　３　特別交付税</t>
  </si>
  <si>
    <t>［参考］令和３年度地方交付税の算定状況
　４　震災復興特別交付税</t>
  </si>
  <si>
    <t>※　市町村番号及び市町村名は、令和4年3月31日現在　</t>
  </si>
  <si>
    <t>市町村番号及び市町村名は、令和4年3月31日現在</t>
  </si>
  <si>
    <t>令和３年度</t>
  </si>
  <si>
    <t>令和３年度</t>
  </si>
  <si>
    <t>※</t>
  </si>
  <si>
    <t>普通交付税については、再算定後の数値を記載している。</t>
  </si>
  <si>
    <t>［参考］令和３年度地方交付税の算定状況
　１　総括</t>
  </si>
  <si>
    <t>（個人住民税減収補塡、自動車税・軽自動車税減収補塡）である。</t>
  </si>
  <si>
    <t>［参考］令和３年度地方交付税の算定状況
　１　総括</t>
  </si>
  <si>
    <t>令和３年度</t>
  </si>
  <si>
    <t>令和２年度</t>
  </si>
  <si>
    <t>－　</t>
  </si>
  <si>
    <t>皆減　</t>
  </si>
  <si>
    <t>皆増　</t>
  </si>
  <si>
    <t>［参考］令和３年度地方交付税の算定状況
　２　普通交付税</t>
  </si>
  <si>
    <t>令和３年度決定額</t>
  </si>
  <si>
    <t>令和２年度決定額</t>
  </si>
  <si>
    <t>※　令和３年度については、再算定後の数値を記載している。</t>
  </si>
  <si>
    <t>※　需要額・収入額は合併算定替の数値を使用している（市町村名の後ろに※を付けた団体は合併算定替を適用）。</t>
  </si>
  <si>
    <t>※　市町村番号及び市町村名は、令和4年3月31日現在　</t>
  </si>
  <si>
    <t>※　財源不足額各計の（　）内は財源超過額</t>
  </si>
  <si>
    <t>［参考］令和３年度地方交付税の算定状況
　５　地方特例交付金等</t>
  </si>
  <si>
    <t>令和2年度の地方特例交付金等は、減収補塡特例交付金</t>
  </si>
  <si>
    <t>令和3年度の地方特例交付金等は、減収補塡特例交付金</t>
  </si>
  <si>
    <t>（個人住民税減収補塡、自動車税・軽自動車税減収補塡）及び</t>
  </si>
  <si>
    <t>新型ｺﾛﾅｳｲﾙｽ感染症対策地方税減収補塡特別交付金である。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</si>
</sst>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;&quot;△ &quot;#,##0"/>
    <numFmt numFmtId="179" formatCode="#,##0.00;&quot;△ &quot;#,##0.00"/>
    <numFmt numFmtId="180" formatCode="#,##0.000;&quot;△ &quot;#,##0.000"/>
    <numFmt numFmtId="181" formatCode="#,##0.0"/>
    <numFmt numFmtId="182" formatCode="#,##0.0;&quot;△ &quot;#,##0.0"/>
    <numFmt numFmtId="183" formatCode="#,##0.0_ "/>
    <numFmt numFmtId="184" formatCode="#,##0_);[Red]\(#,##0\)"/>
    <numFmt numFmtId="185" formatCode="#,##0.0;[Red]\-#,##0.0"/>
    <numFmt numFmtId="186" formatCode="#,##0_ ;[Red]\-#,##0\ "/>
    <numFmt numFmtId="187" formatCode="#,##0.00_ "/>
    <numFmt numFmtId="188" formatCode="#,##0.0000000_ "/>
    <numFmt numFmtId="189" formatCode="#,##0.0000000;&quot;△ &quot;#,##0.0000000"/>
    <numFmt numFmtId="190" formatCode="#,##0.0000000000000000;&quot;△ &quot;#,##0.0000000000000000"/>
    <numFmt numFmtId="191" formatCode="#,##0.000000;&quot;△ &quot;#,##0.000000"/>
    <numFmt numFmtId="192" formatCode="#,##0.0000;&quot;△ &quot;#,##0.0000"/>
    <numFmt numFmtId="193" formatCode="#,##0&quot;千円&quot;"/>
    <numFmt numFmtId="194" formatCode="0.000000000_ "/>
    <numFmt numFmtId="195" formatCode="#,##0.000"/>
    <numFmt numFmtId="196" formatCode="#,##0.0_ ;[Red]\-#,##0.0\ "/>
    <numFmt numFmtId="197" formatCode="0.0_ "/>
    <numFmt numFmtId="198" formatCode="#,##0.0;&quot;▲ &quot;#,##0.0"/>
    <numFmt numFmtId="199" formatCode="#,##0;&quot;▲ &quot;#,##0"/>
    <numFmt numFmtId="200" formatCode="0.0;&quot;▲ &quot;0.0"/>
    <numFmt numFmtId="201" formatCode="#,##0.0_);[Red]\(#,##0.0\)"/>
    <numFmt numFmtId="202" formatCode="#,##0.00;&quot;▲ &quot;#,##0.00"/>
    <numFmt numFmtId="203" formatCode="#,##0.000;&quot;▲ &quot;#,##0.000"/>
    <numFmt numFmtId="204" formatCode="#,##0.00_);[Red]\(#,##0.00\)"/>
    <numFmt numFmtId="205" formatCode="#,##0_);\(#,##0\)"/>
    <numFmt numFmtId="206" formatCode="_ * #,##0_ ;_ * \-#,##0_ ;_ * &quot;-&quot;_ ;@"/>
    <numFmt numFmtId="207" formatCode="#,##0_);\(&quot;▲&quot;#,##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71">
    <font>
      <sz val="12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6"/>
      <color indexed="8"/>
      <name val="ＭＳ ゴシック"/>
      <family val="3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8"/>
      <color indexed="8"/>
      <name val="ＭＳ ゴシック"/>
      <family val="3"/>
    </font>
    <font>
      <sz val="7"/>
      <color indexed="8"/>
      <name val="ＭＳ ゴシック"/>
      <family val="3"/>
    </font>
    <font>
      <sz val="10"/>
      <name val="ＭＳ ゴシック"/>
      <family val="3"/>
    </font>
    <font>
      <sz val="8"/>
      <color indexed="8"/>
      <name val="ＭＳ Ｐゴシック"/>
      <family val="3"/>
    </font>
    <font>
      <sz val="18"/>
      <name val="ＭＳ 明朝"/>
      <family val="1"/>
    </font>
    <font>
      <sz val="24"/>
      <name val="ＭＳ Ｐゴシック"/>
      <family val="3"/>
    </font>
    <font>
      <sz val="12"/>
      <name val="ＭＳ ゴシック"/>
      <family val="3"/>
    </font>
    <font>
      <sz val="22"/>
      <name val="ＤＦ特太ゴシック体"/>
      <family val="3"/>
    </font>
    <font>
      <sz val="14"/>
      <name val="ＭＳ 明朝"/>
      <family val="1"/>
    </font>
    <font>
      <sz val="6"/>
      <name val="ＭＳ ゴシック"/>
      <family val="3"/>
    </font>
    <font>
      <sz val="14"/>
      <name val="ＭＳ 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3"/>
      <name val="ＭＳ Ｐ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4"/>
      <name val="Calibri"/>
      <family val="3"/>
    </font>
    <font>
      <sz val="8"/>
      <name val="Calibri"/>
      <family val="3"/>
    </font>
    <font>
      <sz val="20"/>
      <name val="Calibri"/>
      <family val="3"/>
    </font>
    <font>
      <b/>
      <sz val="1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/>
      <top style="double">
        <color indexed="8"/>
      </top>
      <bottom style="medium">
        <color indexed="8"/>
      </bottom>
    </border>
    <border>
      <left style="thin">
        <color indexed="8"/>
      </left>
      <right style="medium"/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 style="medium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 style="thin">
        <color indexed="8"/>
      </left>
      <right>
        <color indexed="63"/>
      </right>
      <top style="thin"/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 style="medium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 style="medium"/>
      <top style="double">
        <color indexed="8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/>
    </border>
    <border>
      <left>
        <color indexed="63"/>
      </left>
      <right style="medium">
        <color indexed="8"/>
      </right>
      <top style="double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/>
      <protection/>
    </xf>
    <xf numFmtId="0" fontId="65" fillId="32" borderId="0" applyNumberFormat="0" applyBorder="0" applyAlignment="0" applyProtection="0"/>
  </cellStyleXfs>
  <cellXfs count="581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3" fontId="4" fillId="0" borderId="15" xfId="0" applyNumberFormat="1" applyFont="1" applyBorder="1" applyAlignment="1" applyProtection="1">
      <alignment horizontal="right"/>
      <protection/>
    </xf>
    <xf numFmtId="0" fontId="4" fillId="0" borderId="18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183" fontId="4" fillId="0" borderId="14" xfId="0" applyNumberFormat="1" applyFont="1" applyBorder="1" applyAlignment="1" applyProtection="1">
      <alignment horizontal="right"/>
      <protection/>
    </xf>
    <xf numFmtId="177" fontId="4" fillId="0" borderId="20" xfId="0" applyNumberFormat="1" applyFont="1" applyBorder="1" applyAlignment="1" applyProtection="1">
      <alignment/>
      <protection/>
    </xf>
    <xf numFmtId="177" fontId="4" fillId="0" borderId="20" xfId="0" applyNumberFormat="1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177" fontId="4" fillId="0" borderId="21" xfId="0" applyNumberFormat="1" applyFont="1" applyBorder="1" applyAlignment="1" applyProtection="1">
      <alignment/>
      <protection/>
    </xf>
    <xf numFmtId="183" fontId="4" fillId="0" borderId="21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/>
      <protection/>
    </xf>
    <xf numFmtId="183" fontId="4" fillId="0" borderId="0" xfId="0" applyNumberFormat="1" applyFont="1" applyBorder="1" applyAlignment="1" applyProtection="1">
      <alignment horizontal="right"/>
      <protection/>
    </xf>
    <xf numFmtId="177" fontId="4" fillId="0" borderId="14" xfId="0" applyNumberFormat="1" applyFont="1" applyBorder="1" applyAlignment="1" applyProtection="1">
      <alignment/>
      <protection/>
    </xf>
    <xf numFmtId="177" fontId="4" fillId="0" borderId="24" xfId="0" applyNumberFormat="1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177" fontId="4" fillId="0" borderId="15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177" fontId="4" fillId="0" borderId="15" xfId="0" applyNumberFormat="1" applyFont="1" applyFill="1" applyBorder="1" applyAlignment="1">
      <alignment/>
    </xf>
    <xf numFmtId="177" fontId="4" fillId="0" borderId="15" xfId="0" applyNumberFormat="1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/>
      <protection/>
    </xf>
    <xf numFmtId="177" fontId="4" fillId="0" borderId="14" xfId="0" applyNumberFormat="1" applyFont="1" applyFill="1" applyBorder="1" applyAlignment="1">
      <alignment/>
    </xf>
    <xf numFmtId="177" fontId="4" fillId="0" borderId="14" xfId="0" applyNumberFormat="1" applyFont="1" applyFill="1" applyBorder="1" applyAlignment="1" applyProtection="1">
      <alignment/>
      <protection/>
    </xf>
    <xf numFmtId="177" fontId="4" fillId="0" borderId="14" xfId="0" applyNumberFormat="1" applyFont="1" applyFill="1" applyBorder="1" applyAlignment="1">
      <alignment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177" fontId="4" fillId="0" borderId="15" xfId="0" applyNumberFormat="1" applyFont="1" applyFill="1" applyBorder="1" applyAlignment="1" applyProtection="1">
      <alignment/>
      <protection/>
    </xf>
    <xf numFmtId="177" fontId="4" fillId="0" borderId="21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right"/>
      <protection/>
    </xf>
    <xf numFmtId="0" fontId="4" fillId="0" borderId="32" xfId="0" applyFont="1" applyBorder="1" applyAlignment="1" applyProtection="1">
      <alignment horizontal="right"/>
      <protection/>
    </xf>
    <xf numFmtId="0" fontId="4" fillId="0" borderId="33" xfId="0" applyFont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34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0" fontId="4" fillId="0" borderId="37" xfId="0" applyFont="1" applyBorder="1" applyAlignment="1" applyProtection="1">
      <alignment/>
      <protection/>
    </xf>
    <xf numFmtId="0" fontId="4" fillId="0" borderId="38" xfId="0" applyFont="1" applyBorder="1" applyAlignment="1" applyProtection="1">
      <alignment/>
      <protection/>
    </xf>
    <xf numFmtId="0" fontId="6" fillId="0" borderId="37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38" fontId="13" fillId="0" borderId="0" xfId="48" applyFont="1" applyAlignment="1">
      <alignment/>
    </xf>
    <xf numFmtId="38" fontId="14" fillId="0" borderId="0" xfId="48" applyFont="1" applyAlignment="1">
      <alignment/>
    </xf>
    <xf numFmtId="185" fontId="13" fillId="0" borderId="0" xfId="48" applyNumberFormat="1" applyFont="1" applyAlignment="1">
      <alignment/>
    </xf>
    <xf numFmtId="38" fontId="16" fillId="0" borderId="0" xfId="48" applyFont="1" applyAlignment="1">
      <alignment/>
    </xf>
    <xf numFmtId="38" fontId="5" fillId="0" borderId="0" xfId="48" applyFont="1" applyAlignment="1">
      <alignment/>
    </xf>
    <xf numFmtId="197" fontId="5" fillId="0" borderId="0" xfId="48" applyNumberFormat="1" applyFont="1" applyAlignment="1">
      <alignment/>
    </xf>
    <xf numFmtId="177" fontId="5" fillId="0" borderId="0" xfId="48" applyNumberFormat="1" applyFont="1" applyAlignment="1">
      <alignment/>
    </xf>
    <xf numFmtId="0" fontId="10" fillId="0" borderId="0" xfId="0" applyFont="1" applyBorder="1" applyAlignment="1" applyProtection="1">
      <alignment horizontal="center"/>
      <protection/>
    </xf>
    <xf numFmtId="177" fontId="10" fillId="0" borderId="0" xfId="0" applyNumberFormat="1" applyFont="1" applyBorder="1" applyAlignment="1">
      <alignment/>
    </xf>
    <xf numFmtId="177" fontId="10" fillId="0" borderId="0" xfId="0" applyNumberFormat="1" applyFont="1" applyBorder="1" applyAlignment="1" applyProtection="1">
      <alignment/>
      <protection/>
    </xf>
    <xf numFmtId="183" fontId="10" fillId="0" borderId="0" xfId="0" applyNumberFormat="1" applyFont="1" applyBorder="1" applyAlignment="1" applyProtection="1">
      <alignment horizontal="right"/>
      <protection/>
    </xf>
    <xf numFmtId="38" fontId="13" fillId="0" borderId="40" xfId="48" applyFont="1" applyBorder="1" applyAlignment="1">
      <alignment/>
    </xf>
    <xf numFmtId="0" fontId="7" fillId="0" borderId="34" xfId="0" applyFont="1" applyBorder="1" applyAlignment="1" applyProtection="1">
      <alignment horizontal="center" vertical="center"/>
      <protection/>
    </xf>
    <xf numFmtId="0" fontId="10" fillId="0" borderId="41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42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43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right" vertical="center"/>
      <protection/>
    </xf>
    <xf numFmtId="0" fontId="10" fillId="0" borderId="16" xfId="0" applyFont="1" applyBorder="1" applyAlignment="1" applyProtection="1">
      <alignment horizontal="right" vertical="center"/>
      <protection/>
    </xf>
    <xf numFmtId="0" fontId="10" fillId="0" borderId="43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199" fontId="10" fillId="0" borderId="15" xfId="0" applyNumberFormat="1" applyFont="1" applyFill="1" applyBorder="1" applyAlignment="1">
      <alignment vertical="center"/>
    </xf>
    <xf numFmtId="199" fontId="10" fillId="0" borderId="15" xfId="0" applyNumberFormat="1" applyFont="1" applyBorder="1" applyAlignment="1">
      <alignment vertical="center"/>
    </xf>
    <xf numFmtId="199" fontId="10" fillId="0" borderId="15" xfId="0" applyNumberFormat="1" applyFont="1" applyBorder="1" applyAlignment="1" applyProtection="1">
      <alignment vertical="center"/>
      <protection/>
    </xf>
    <xf numFmtId="198" fontId="10" fillId="0" borderId="18" xfId="0" applyNumberFormat="1" applyFont="1" applyBorder="1" applyAlignment="1" applyProtection="1">
      <alignment horizontal="right" vertical="center"/>
      <protection/>
    </xf>
    <xf numFmtId="183" fontId="10" fillId="0" borderId="43" xfId="0" applyNumberFormat="1" applyFont="1" applyBorder="1" applyAlignment="1" applyProtection="1">
      <alignment horizontal="right" vertical="center"/>
      <protection/>
    </xf>
    <xf numFmtId="0" fontId="10" fillId="0" borderId="44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199" fontId="10" fillId="0" borderId="20" xfId="0" applyNumberFormat="1" applyFont="1" applyBorder="1" applyAlignment="1" applyProtection="1">
      <alignment vertical="center"/>
      <protection/>
    </xf>
    <xf numFmtId="198" fontId="10" fillId="0" borderId="15" xfId="0" applyNumberFormat="1" applyFont="1" applyBorder="1" applyAlignment="1" applyProtection="1">
      <alignment horizontal="right" vertical="center"/>
      <protection/>
    </xf>
    <xf numFmtId="199" fontId="10" fillId="0" borderId="14" xfId="0" applyNumberFormat="1" applyFont="1" applyBorder="1" applyAlignment="1">
      <alignment vertical="center"/>
    </xf>
    <xf numFmtId="199" fontId="10" fillId="0" borderId="24" xfId="0" applyNumberFormat="1" applyFont="1" applyBorder="1" applyAlignment="1" applyProtection="1">
      <alignment vertical="center"/>
      <protection/>
    </xf>
    <xf numFmtId="198" fontId="10" fillId="0" borderId="12" xfId="0" applyNumberFormat="1" applyFont="1" applyBorder="1" applyAlignment="1" applyProtection="1">
      <alignment horizontal="right" vertical="center"/>
      <protection/>
    </xf>
    <xf numFmtId="0" fontId="10" fillId="0" borderId="45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vertical="center"/>
      <protection/>
    </xf>
    <xf numFmtId="199" fontId="10" fillId="0" borderId="21" xfId="0" applyNumberFormat="1" applyFont="1" applyBorder="1" applyAlignment="1" applyProtection="1">
      <alignment vertical="center"/>
      <protection/>
    </xf>
    <xf numFmtId="199" fontId="10" fillId="0" borderId="46" xfId="0" applyNumberFormat="1" applyFont="1" applyBorder="1" applyAlignment="1" applyProtection="1">
      <alignment vertical="center"/>
      <protection/>
    </xf>
    <xf numFmtId="198" fontId="10" fillId="0" borderId="21" xfId="0" applyNumberFormat="1" applyFont="1" applyBorder="1" applyAlignment="1" applyProtection="1">
      <alignment horizontal="right" vertical="center"/>
      <protection/>
    </xf>
    <xf numFmtId="183" fontId="10" fillId="0" borderId="47" xfId="0" applyNumberFormat="1" applyFont="1" applyBorder="1" applyAlignment="1" applyProtection="1">
      <alignment horizontal="right" vertical="center"/>
      <protection/>
    </xf>
    <xf numFmtId="0" fontId="7" fillId="0" borderId="0" xfId="0" applyFont="1" applyAlignment="1">
      <alignment vertical="center"/>
    </xf>
    <xf numFmtId="177" fontId="10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 applyProtection="1">
      <alignment vertical="center"/>
      <protection/>
    </xf>
    <xf numFmtId="183" fontId="10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98" fontId="10" fillId="0" borderId="22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38" fontId="5" fillId="0" borderId="40" xfId="48" applyFont="1" applyBorder="1" applyAlignment="1">
      <alignment horizontal="distributed" vertical="center"/>
    </xf>
    <xf numFmtId="38" fontId="5" fillId="0" borderId="48" xfId="48" applyFont="1" applyBorder="1" applyAlignment="1">
      <alignment horizontal="distributed" vertical="center"/>
    </xf>
    <xf numFmtId="38" fontId="5" fillId="0" borderId="49" xfId="48" applyFont="1" applyBorder="1" applyAlignment="1">
      <alignment horizontal="distributed" vertical="center"/>
    </xf>
    <xf numFmtId="38" fontId="16" fillId="0" borderId="0" xfId="48" applyFont="1" applyAlignment="1">
      <alignment horizontal="right"/>
    </xf>
    <xf numFmtId="38" fontId="19" fillId="0" borderId="37" xfId="48" applyFont="1" applyBorder="1" applyAlignment="1">
      <alignment horizontal="center"/>
    </xf>
    <xf numFmtId="38" fontId="19" fillId="0" borderId="35" xfId="48" applyFont="1" applyBorder="1" applyAlignment="1">
      <alignment horizontal="center"/>
    </xf>
    <xf numFmtId="185" fontId="19" fillId="0" borderId="50" xfId="48" applyNumberFormat="1" applyFont="1" applyBorder="1" applyAlignment="1">
      <alignment horizontal="center"/>
    </xf>
    <xf numFmtId="38" fontId="16" fillId="0" borderId="35" xfId="48" applyFont="1" applyBorder="1" applyAlignment="1">
      <alignment/>
    </xf>
    <xf numFmtId="199" fontId="16" fillId="0" borderId="35" xfId="48" applyNumberFormat="1" applyFont="1" applyBorder="1" applyAlignment="1">
      <alignment/>
    </xf>
    <xf numFmtId="198" fontId="16" fillId="0" borderId="50" xfId="48" applyNumberFormat="1" applyFont="1" applyBorder="1" applyAlignment="1">
      <alignment/>
    </xf>
    <xf numFmtId="38" fontId="16" fillId="0" borderId="43" xfId="48" applyFont="1" applyBorder="1" applyAlignment="1">
      <alignment/>
    </xf>
    <xf numFmtId="199" fontId="16" fillId="0" borderId="43" xfId="48" applyNumberFormat="1" applyFont="1" applyBorder="1" applyAlignment="1">
      <alignment/>
    </xf>
    <xf numFmtId="198" fontId="5" fillId="0" borderId="40" xfId="48" applyNumberFormat="1" applyFont="1" applyBorder="1" applyAlignment="1">
      <alignment/>
    </xf>
    <xf numFmtId="199" fontId="16" fillId="0" borderId="43" xfId="48" applyNumberFormat="1" applyFont="1" applyBorder="1" applyAlignment="1" quotePrefix="1">
      <alignment horizontal="right"/>
    </xf>
    <xf numFmtId="198" fontId="16" fillId="0" borderId="40" xfId="48" applyNumberFormat="1" applyFont="1" applyBorder="1" applyAlignment="1">
      <alignment/>
    </xf>
    <xf numFmtId="198" fontId="16" fillId="0" borderId="40" xfId="48" applyNumberFormat="1" applyFont="1" applyBorder="1" applyAlignment="1">
      <alignment/>
    </xf>
    <xf numFmtId="38" fontId="16" fillId="0" borderId="36" xfId="48" applyFont="1" applyBorder="1" applyAlignment="1">
      <alignment/>
    </xf>
    <xf numFmtId="199" fontId="16" fillId="0" borderId="36" xfId="48" applyNumberFormat="1" applyFont="1" applyBorder="1" applyAlignment="1">
      <alignment/>
    </xf>
    <xf numFmtId="198" fontId="16" fillId="0" borderId="49" xfId="48" applyNumberFormat="1" applyFont="1" applyBorder="1" applyAlignment="1">
      <alignment/>
    </xf>
    <xf numFmtId="38" fontId="16" fillId="0" borderId="37" xfId="48" applyFont="1" applyBorder="1" applyAlignment="1">
      <alignment/>
    </xf>
    <xf numFmtId="199" fontId="16" fillId="0" borderId="37" xfId="48" applyNumberFormat="1" applyFont="1" applyBorder="1" applyAlignment="1">
      <alignment/>
    </xf>
    <xf numFmtId="198" fontId="16" fillId="0" borderId="48" xfId="48" applyNumberFormat="1" applyFont="1" applyBorder="1" applyAlignment="1">
      <alignment/>
    </xf>
    <xf numFmtId="38" fontId="16" fillId="0" borderId="43" xfId="48" applyFont="1" applyBorder="1" applyAlignment="1">
      <alignment horizontal="left"/>
    </xf>
    <xf numFmtId="198" fontId="16" fillId="0" borderId="36" xfId="48" applyNumberFormat="1" applyFont="1" applyBorder="1" applyAlignment="1">
      <alignment/>
    </xf>
    <xf numFmtId="198" fontId="16" fillId="0" borderId="43" xfId="48" applyNumberFormat="1" applyFont="1" applyBorder="1" applyAlignment="1">
      <alignment/>
    </xf>
    <xf numFmtId="38" fontId="16" fillId="0" borderId="51" xfId="48" applyFont="1" applyBorder="1" applyAlignment="1">
      <alignment/>
    </xf>
    <xf numFmtId="199" fontId="16" fillId="0" borderId="51" xfId="48" applyNumberFormat="1" applyFont="1" applyBorder="1" applyAlignment="1">
      <alignment/>
    </xf>
    <xf numFmtId="198" fontId="16" fillId="0" borderId="51" xfId="48" applyNumberFormat="1" applyFont="1" applyBorder="1" applyAlignment="1">
      <alignment/>
    </xf>
    <xf numFmtId="185" fontId="19" fillId="0" borderId="35" xfId="48" applyNumberFormat="1" applyFont="1" applyBorder="1" applyAlignment="1">
      <alignment horizontal="center"/>
    </xf>
    <xf numFmtId="198" fontId="16" fillId="0" borderId="37" xfId="48" applyNumberFormat="1" applyFont="1" applyBorder="1" applyAlignment="1">
      <alignment/>
    </xf>
    <xf numFmtId="198" fontId="16" fillId="0" borderId="35" xfId="48" applyNumberFormat="1" applyFont="1" applyBorder="1" applyAlignment="1">
      <alignment/>
    </xf>
    <xf numFmtId="38" fontId="16" fillId="0" borderId="35" xfId="48" applyFont="1" applyBorder="1" applyAlignment="1">
      <alignment/>
    </xf>
    <xf numFmtId="185" fontId="16" fillId="0" borderId="0" xfId="48" applyNumberFormat="1" applyFont="1" applyAlignment="1">
      <alignment/>
    </xf>
    <xf numFmtId="198" fontId="16" fillId="0" borderId="36" xfId="48" applyNumberFormat="1" applyFont="1" applyBorder="1" applyAlignment="1">
      <alignment horizontal="right"/>
    </xf>
    <xf numFmtId="198" fontId="16" fillId="0" borderId="43" xfId="48" applyNumberFormat="1" applyFont="1" applyBorder="1" applyAlignment="1">
      <alignment horizontal="right"/>
    </xf>
    <xf numFmtId="38" fontId="16" fillId="0" borderId="36" xfId="48" applyFont="1" applyBorder="1" applyAlignment="1">
      <alignment horizontal="left"/>
    </xf>
    <xf numFmtId="38" fontId="5" fillId="0" borderId="0" xfId="48" applyFont="1" applyAlignment="1">
      <alignment vertical="center"/>
    </xf>
    <xf numFmtId="177" fontId="5" fillId="0" borderId="0" xfId="48" applyNumberFormat="1" applyFont="1" applyAlignment="1">
      <alignment vertical="center"/>
    </xf>
    <xf numFmtId="177" fontId="19" fillId="0" borderId="35" xfId="48" applyNumberFormat="1" applyFont="1" applyBorder="1" applyAlignment="1">
      <alignment horizontal="center" vertical="center"/>
    </xf>
    <xf numFmtId="177" fontId="5" fillId="0" borderId="51" xfId="48" applyNumberFormat="1" applyFont="1" applyBorder="1" applyAlignment="1">
      <alignment horizontal="center" vertical="center"/>
    </xf>
    <xf numFmtId="197" fontId="5" fillId="0" borderId="35" xfId="48" applyNumberFormat="1" applyFont="1" applyBorder="1" applyAlignment="1">
      <alignment horizontal="center" vertical="center"/>
    </xf>
    <xf numFmtId="199" fontId="5" fillId="0" borderId="36" xfId="48" applyNumberFormat="1" applyFont="1" applyBorder="1" applyAlignment="1">
      <alignment vertical="center"/>
    </xf>
    <xf numFmtId="200" fontId="5" fillId="0" borderId="36" xfId="48" applyNumberFormat="1" applyFont="1" applyBorder="1" applyAlignment="1">
      <alignment vertical="center"/>
    </xf>
    <xf numFmtId="199" fontId="5" fillId="0" borderId="43" xfId="48" applyNumberFormat="1" applyFont="1" applyBorder="1" applyAlignment="1">
      <alignment vertical="center"/>
    </xf>
    <xf numFmtId="200" fontId="5" fillId="0" borderId="43" xfId="48" applyNumberFormat="1" applyFont="1" applyBorder="1" applyAlignment="1">
      <alignment vertical="center"/>
    </xf>
    <xf numFmtId="38" fontId="5" fillId="0" borderId="52" xfId="48" applyFont="1" applyBorder="1" applyAlignment="1">
      <alignment horizontal="distributed" vertical="center"/>
    </xf>
    <xf numFmtId="199" fontId="5" fillId="0" borderId="52" xfId="48" applyNumberFormat="1" applyFont="1" applyBorder="1" applyAlignment="1">
      <alignment vertical="center"/>
    </xf>
    <xf numFmtId="200" fontId="5" fillId="0" borderId="52" xfId="48" applyNumberFormat="1" applyFont="1" applyBorder="1" applyAlignment="1">
      <alignment vertical="center"/>
    </xf>
    <xf numFmtId="199" fontId="5" fillId="0" borderId="37" xfId="48" applyNumberFormat="1" applyFont="1" applyBorder="1" applyAlignment="1">
      <alignment vertical="center"/>
    </xf>
    <xf numFmtId="200" fontId="5" fillId="0" borderId="37" xfId="48" applyNumberFormat="1" applyFont="1" applyBorder="1" applyAlignment="1">
      <alignment vertical="center"/>
    </xf>
    <xf numFmtId="200" fontId="5" fillId="0" borderId="43" xfId="48" applyNumberFormat="1" applyFont="1" applyBorder="1" applyAlignment="1" quotePrefix="1">
      <alignment horizontal="right" vertical="center"/>
    </xf>
    <xf numFmtId="199" fontId="5" fillId="0" borderId="35" xfId="48" applyNumberFormat="1" applyFont="1" applyBorder="1" applyAlignment="1">
      <alignment vertical="center"/>
    </xf>
    <xf numFmtId="200" fontId="5" fillId="0" borderId="35" xfId="48" applyNumberFormat="1" applyFont="1" applyBorder="1" applyAlignment="1">
      <alignment vertical="center"/>
    </xf>
    <xf numFmtId="38" fontId="5" fillId="0" borderId="36" xfId="48" applyFont="1" applyBorder="1" applyAlignment="1">
      <alignment vertical="center"/>
    </xf>
    <xf numFmtId="38" fontId="5" fillId="0" borderId="48" xfId="48" applyFont="1" applyBorder="1" applyAlignment="1">
      <alignment vertical="center"/>
    </xf>
    <xf numFmtId="38" fontId="5" fillId="0" borderId="37" xfId="48" applyFont="1" applyBorder="1" applyAlignment="1">
      <alignment vertical="center"/>
    </xf>
    <xf numFmtId="38" fontId="5" fillId="0" borderId="48" xfId="48" applyFont="1" applyBorder="1" applyAlignment="1">
      <alignment vertical="center" shrinkToFit="1"/>
    </xf>
    <xf numFmtId="38" fontId="5" fillId="0" borderId="43" xfId="48" applyFont="1" applyBorder="1" applyAlignment="1">
      <alignment vertical="center"/>
    </xf>
    <xf numFmtId="199" fontId="5" fillId="0" borderId="26" xfId="48" applyNumberFormat="1" applyFont="1" applyBorder="1" applyAlignment="1">
      <alignment vertical="center"/>
    </xf>
    <xf numFmtId="197" fontId="5" fillId="0" borderId="0" xfId="48" applyNumberFormat="1" applyFont="1" applyAlignment="1">
      <alignment vertical="center"/>
    </xf>
    <xf numFmtId="199" fontId="5" fillId="0" borderId="35" xfId="48" applyNumberFormat="1" applyFont="1" applyFill="1" applyBorder="1" applyAlignment="1">
      <alignment vertical="center"/>
    </xf>
    <xf numFmtId="199" fontId="5" fillId="0" borderId="37" xfId="48" applyNumberFormat="1" applyFont="1" applyFill="1" applyBorder="1" applyAlignment="1">
      <alignment vertical="center"/>
    </xf>
    <xf numFmtId="0" fontId="7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4" fillId="0" borderId="53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198" fontId="16" fillId="0" borderId="50" xfId="48" applyNumberFormat="1" applyFont="1" applyBorder="1" applyAlignment="1">
      <alignment horizontal="right"/>
    </xf>
    <xf numFmtId="0" fontId="10" fillId="0" borderId="10" xfId="0" applyFont="1" applyBorder="1" applyAlignment="1" applyProtection="1">
      <alignment vertical="center"/>
      <protection/>
    </xf>
    <xf numFmtId="199" fontId="10" fillId="0" borderId="10" xfId="0" applyNumberFormat="1" applyFont="1" applyBorder="1" applyAlignment="1" applyProtection="1">
      <alignment vertical="center"/>
      <protection/>
    </xf>
    <xf numFmtId="198" fontId="10" fillId="0" borderId="17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177" fontId="9" fillId="0" borderId="0" xfId="0" applyNumberFormat="1" applyFont="1" applyBorder="1" applyAlignment="1" applyProtection="1">
      <alignment vertical="center"/>
      <protection/>
    </xf>
    <xf numFmtId="183" fontId="9" fillId="0" borderId="0" xfId="0" applyNumberFormat="1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199" fontId="10" fillId="0" borderId="26" xfId="0" applyNumberFormat="1" applyFont="1" applyBorder="1" applyAlignment="1">
      <alignment vertical="center"/>
    </xf>
    <xf numFmtId="199" fontId="10" fillId="0" borderId="26" xfId="0" applyNumberFormat="1" applyFont="1" applyBorder="1" applyAlignment="1" applyProtection="1">
      <alignment vertical="center"/>
      <protection/>
    </xf>
    <xf numFmtId="198" fontId="10" fillId="0" borderId="26" xfId="0" applyNumberFormat="1" applyFont="1" applyBorder="1" applyAlignment="1" applyProtection="1">
      <alignment horizontal="right" vertical="center"/>
      <protection/>
    </xf>
    <xf numFmtId="199" fontId="10" fillId="0" borderId="0" xfId="0" applyNumberFormat="1" applyFont="1" applyBorder="1" applyAlignment="1">
      <alignment vertical="center"/>
    </xf>
    <xf numFmtId="199" fontId="10" fillId="0" borderId="0" xfId="0" applyNumberFormat="1" applyFont="1" applyBorder="1" applyAlignment="1" applyProtection="1">
      <alignment vertical="center"/>
      <protection/>
    </xf>
    <xf numFmtId="198" fontId="10" fillId="0" borderId="0" xfId="0" applyNumberFormat="1" applyFont="1" applyBorder="1" applyAlignment="1" applyProtection="1">
      <alignment horizontal="right" vertical="center"/>
      <protection/>
    </xf>
    <xf numFmtId="199" fontId="5" fillId="0" borderId="36" xfId="48" applyNumberFormat="1" applyFont="1" applyFill="1" applyBorder="1" applyAlignment="1">
      <alignment vertical="center"/>
    </xf>
    <xf numFmtId="200" fontId="5" fillId="0" borderId="36" xfId="48" applyNumberFormat="1" applyFont="1" applyFill="1" applyBorder="1" applyAlignment="1">
      <alignment vertical="center"/>
    </xf>
    <xf numFmtId="38" fontId="5" fillId="0" borderId="0" xfId="48" applyFont="1" applyFill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right"/>
      <protection/>
    </xf>
    <xf numFmtId="37" fontId="7" fillId="0" borderId="55" xfId="0" applyNumberFormat="1" applyFont="1" applyBorder="1" applyAlignment="1" applyProtection="1">
      <alignment vertical="center"/>
      <protection/>
    </xf>
    <xf numFmtId="37" fontId="7" fillId="0" borderId="56" xfId="0" applyNumberFormat="1" applyFont="1" applyBorder="1" applyAlignment="1" applyProtection="1">
      <alignment vertical="center"/>
      <protection/>
    </xf>
    <xf numFmtId="37" fontId="4" fillId="0" borderId="57" xfId="0" applyNumberFormat="1" applyFont="1" applyFill="1" applyBorder="1" applyAlignment="1" applyProtection="1">
      <alignment horizontal="center"/>
      <protection/>
    </xf>
    <xf numFmtId="0" fontId="4" fillId="0" borderId="58" xfId="0" applyFont="1" applyFill="1" applyBorder="1" applyAlignment="1" applyProtection="1">
      <alignment vertical="center"/>
      <protection/>
    </xf>
    <xf numFmtId="0" fontId="22" fillId="0" borderId="0" xfId="0" applyFont="1" applyFill="1" applyAlignment="1">
      <alignment horizontal="right" vertical="center"/>
    </xf>
    <xf numFmtId="37" fontId="7" fillId="0" borderId="55" xfId="0" applyNumberFormat="1" applyFont="1" applyFill="1" applyBorder="1" applyAlignment="1" applyProtection="1">
      <alignment vertical="center"/>
      <protection/>
    </xf>
    <xf numFmtId="37" fontId="7" fillId="0" borderId="56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37" fontId="7" fillId="0" borderId="59" xfId="0" applyNumberFormat="1" applyFont="1" applyBorder="1" applyAlignment="1" applyProtection="1">
      <alignment vertical="center"/>
      <protection/>
    </xf>
    <xf numFmtId="37" fontId="7" fillId="0" borderId="60" xfId="0" applyNumberFormat="1" applyFont="1" applyBorder="1" applyAlignment="1" applyProtection="1">
      <alignment vertical="center"/>
      <protection/>
    </xf>
    <xf numFmtId="37" fontId="7" fillId="0" borderId="59" xfId="0" applyNumberFormat="1" applyFont="1" applyFill="1" applyBorder="1" applyAlignment="1" applyProtection="1">
      <alignment vertical="center"/>
      <protection/>
    </xf>
    <xf numFmtId="37" fontId="7" fillId="0" borderId="60" xfId="0" applyNumberFormat="1" applyFont="1" applyFill="1" applyBorder="1" applyAlignment="1" applyProtection="1">
      <alignment vertical="center"/>
      <protection/>
    </xf>
    <xf numFmtId="37" fontId="4" fillId="0" borderId="61" xfId="0" applyNumberFormat="1" applyFont="1" applyBorder="1" applyAlignment="1" applyProtection="1">
      <alignment horizontal="right" vertical="center"/>
      <protection/>
    </xf>
    <xf numFmtId="37" fontId="4" fillId="0" borderId="62" xfId="0" applyNumberFormat="1" applyFont="1" applyBorder="1" applyAlignment="1" applyProtection="1">
      <alignment vertical="center"/>
      <protection/>
    </xf>
    <xf numFmtId="3" fontId="7" fillId="0" borderId="16" xfId="0" applyNumberFormat="1" applyFont="1" applyFill="1" applyBorder="1" applyAlignment="1" applyProtection="1">
      <alignment vertical="center"/>
      <protection/>
    </xf>
    <xf numFmtId="3" fontId="7" fillId="0" borderId="30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3" fontId="7" fillId="0" borderId="63" xfId="0" applyNumberFormat="1" applyFont="1" applyFill="1" applyBorder="1" applyAlignment="1" applyProtection="1">
      <alignment vertical="center"/>
      <protection/>
    </xf>
    <xf numFmtId="37" fontId="4" fillId="0" borderId="64" xfId="0" applyNumberFormat="1" applyFont="1" applyFill="1" applyBorder="1" applyAlignment="1" applyProtection="1">
      <alignment vertical="center"/>
      <protection/>
    </xf>
    <xf numFmtId="37" fontId="4" fillId="0" borderId="65" xfId="0" applyNumberFormat="1" applyFont="1" applyFill="1" applyBorder="1" applyAlignment="1" applyProtection="1">
      <alignment vertical="center"/>
      <protection/>
    </xf>
    <xf numFmtId="3" fontId="7" fillId="0" borderId="66" xfId="0" applyNumberFormat="1" applyFont="1" applyFill="1" applyBorder="1" applyAlignment="1" applyProtection="1">
      <alignment vertical="center"/>
      <protection/>
    </xf>
    <xf numFmtId="3" fontId="7" fillId="0" borderId="67" xfId="0" applyNumberFormat="1" applyFont="1" applyFill="1" applyBorder="1" applyAlignment="1" applyProtection="1">
      <alignment vertical="center"/>
      <protection/>
    </xf>
    <xf numFmtId="3" fontId="7" fillId="0" borderId="68" xfId="0" applyNumberFormat="1" applyFont="1" applyFill="1" applyBorder="1" applyAlignment="1" applyProtection="1">
      <alignment vertical="center"/>
      <protection/>
    </xf>
    <xf numFmtId="3" fontId="7" fillId="0" borderId="69" xfId="0" applyNumberFormat="1" applyFont="1" applyFill="1" applyBorder="1" applyAlignment="1" applyProtection="1">
      <alignment vertical="center"/>
      <protection/>
    </xf>
    <xf numFmtId="3" fontId="7" fillId="0" borderId="70" xfId="0" applyNumberFormat="1" applyFont="1" applyFill="1" applyBorder="1" applyAlignment="1" applyProtection="1">
      <alignment vertical="center"/>
      <protection/>
    </xf>
    <xf numFmtId="3" fontId="7" fillId="0" borderId="71" xfId="0" applyNumberFormat="1" applyFont="1" applyFill="1" applyBorder="1" applyAlignment="1" applyProtection="1">
      <alignment vertical="center"/>
      <protection/>
    </xf>
    <xf numFmtId="3" fontId="7" fillId="0" borderId="72" xfId="0" applyNumberFormat="1" applyFont="1" applyFill="1" applyBorder="1" applyAlignment="1" applyProtection="1">
      <alignment vertical="center"/>
      <protection/>
    </xf>
    <xf numFmtId="3" fontId="7" fillId="0" borderId="73" xfId="0" applyNumberFormat="1" applyFont="1" applyFill="1" applyBorder="1" applyAlignment="1" applyProtection="1">
      <alignment vertical="center"/>
      <protection/>
    </xf>
    <xf numFmtId="37" fontId="4" fillId="0" borderId="74" xfId="0" applyNumberFormat="1" applyFont="1" applyFill="1" applyBorder="1" applyAlignment="1" applyProtection="1">
      <alignment vertical="center"/>
      <protection/>
    </xf>
    <xf numFmtId="37" fontId="4" fillId="0" borderId="75" xfId="0" applyNumberFormat="1" applyFont="1" applyFill="1" applyBorder="1" applyAlignment="1" applyProtection="1">
      <alignment vertical="center"/>
      <protection/>
    </xf>
    <xf numFmtId="3" fontId="7" fillId="0" borderId="12" xfId="0" applyNumberFormat="1" applyFont="1" applyFill="1" applyBorder="1" applyAlignment="1" applyProtection="1">
      <alignment vertical="center"/>
      <protection/>
    </xf>
    <xf numFmtId="3" fontId="7" fillId="0" borderId="76" xfId="0" applyNumberFormat="1" applyFont="1" applyFill="1" applyBorder="1" applyAlignment="1" applyProtection="1">
      <alignment vertical="center"/>
      <protection/>
    </xf>
    <xf numFmtId="3" fontId="7" fillId="0" borderId="13" xfId="0" applyNumberFormat="1" applyFont="1" applyFill="1" applyBorder="1" applyAlignment="1" applyProtection="1">
      <alignment vertical="center"/>
      <protection/>
    </xf>
    <xf numFmtId="3" fontId="7" fillId="0" borderId="77" xfId="0" applyNumberFormat="1" applyFont="1" applyFill="1" applyBorder="1" applyAlignment="1" applyProtection="1">
      <alignment vertical="center"/>
      <protection/>
    </xf>
    <xf numFmtId="37" fontId="4" fillId="0" borderId="78" xfId="0" applyNumberFormat="1" applyFont="1" applyBorder="1" applyAlignment="1" applyProtection="1">
      <alignment vertical="center"/>
      <protection/>
    </xf>
    <xf numFmtId="37" fontId="4" fillId="0" borderId="75" xfId="0" applyNumberFormat="1" applyFont="1" applyBorder="1" applyAlignment="1" applyProtection="1">
      <alignment vertical="center"/>
      <protection/>
    </xf>
    <xf numFmtId="37" fontId="4" fillId="0" borderId="79" xfId="0" applyNumberFormat="1" applyFont="1" applyFill="1" applyBorder="1" applyAlignment="1" applyProtection="1">
      <alignment vertical="center"/>
      <protection/>
    </xf>
    <xf numFmtId="37" fontId="4" fillId="0" borderId="80" xfId="0" applyNumberFormat="1" applyFont="1" applyFill="1" applyBorder="1" applyAlignment="1" applyProtection="1">
      <alignment vertical="center"/>
      <protection/>
    </xf>
    <xf numFmtId="37" fontId="4" fillId="0" borderId="81" xfId="0" applyNumberFormat="1" applyFont="1" applyBorder="1" applyAlignment="1" applyProtection="1">
      <alignment vertical="center"/>
      <protection/>
    </xf>
    <xf numFmtId="3" fontId="7" fillId="0" borderId="82" xfId="0" applyNumberFormat="1" applyFont="1" applyFill="1" applyBorder="1" applyAlignment="1" applyProtection="1">
      <alignment vertical="center"/>
      <protection/>
    </xf>
    <xf numFmtId="3" fontId="7" fillId="0" borderId="83" xfId="0" applyNumberFormat="1" applyFont="1" applyFill="1" applyBorder="1" applyAlignment="1" applyProtection="1">
      <alignment vertical="center"/>
      <protection/>
    </xf>
    <xf numFmtId="3" fontId="7" fillId="0" borderId="84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2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" fontId="7" fillId="0" borderId="85" xfId="0" applyNumberFormat="1" applyFont="1" applyFill="1" applyBorder="1" applyAlignment="1" applyProtection="1">
      <alignment vertical="center"/>
      <protection/>
    </xf>
    <xf numFmtId="3" fontId="7" fillId="0" borderId="86" xfId="0" applyNumberFormat="1" applyFont="1" applyFill="1" applyBorder="1" applyAlignment="1" applyProtection="1">
      <alignment vertical="center"/>
      <protection/>
    </xf>
    <xf numFmtId="3" fontId="7" fillId="0" borderId="87" xfId="0" applyNumberFormat="1" applyFont="1" applyFill="1" applyBorder="1" applyAlignment="1" applyProtection="1">
      <alignment vertical="center"/>
      <protection/>
    </xf>
    <xf numFmtId="0" fontId="4" fillId="0" borderId="88" xfId="0" applyFont="1" applyBorder="1" applyAlignment="1">
      <alignment vertical="center"/>
    </xf>
    <xf numFmtId="199" fontId="7" fillId="0" borderId="16" xfId="0" applyNumberFormat="1" applyFont="1" applyFill="1" applyBorder="1" applyAlignment="1" applyProtection="1">
      <alignment vertical="center"/>
      <protection/>
    </xf>
    <xf numFmtId="198" fontId="7" fillId="0" borderId="62" xfId="0" applyNumberFormat="1" applyFont="1" applyFill="1" applyBorder="1" applyAlignment="1" applyProtection="1">
      <alignment vertical="center"/>
      <protection/>
    </xf>
    <xf numFmtId="199" fontId="7" fillId="0" borderId="66" xfId="0" applyNumberFormat="1" applyFont="1" applyFill="1" applyBorder="1" applyAlignment="1" applyProtection="1">
      <alignment vertical="center"/>
      <protection/>
    </xf>
    <xf numFmtId="199" fontId="7" fillId="0" borderId="70" xfId="0" applyNumberFormat="1" applyFont="1" applyFill="1" applyBorder="1" applyAlignment="1" applyProtection="1">
      <alignment vertical="center"/>
      <protection/>
    </xf>
    <xf numFmtId="198" fontId="7" fillId="0" borderId="89" xfId="0" applyNumberFormat="1" applyFont="1" applyFill="1" applyBorder="1" applyAlignment="1" applyProtection="1">
      <alignment vertical="center"/>
      <protection/>
    </xf>
    <xf numFmtId="199" fontId="7" fillId="0" borderId="12" xfId="0" applyNumberFormat="1" applyFont="1" applyFill="1" applyBorder="1" applyAlignment="1" applyProtection="1">
      <alignment vertical="center"/>
      <protection/>
    </xf>
    <xf numFmtId="198" fontId="7" fillId="0" borderId="75" xfId="0" applyNumberFormat="1" applyFont="1" applyFill="1" applyBorder="1" applyAlignment="1" applyProtection="1">
      <alignment vertical="center"/>
      <protection/>
    </xf>
    <xf numFmtId="198" fontId="7" fillId="0" borderId="81" xfId="0" applyNumberFormat="1" applyFont="1" applyFill="1" applyBorder="1" applyAlignment="1" applyProtection="1">
      <alignment vertical="center"/>
      <protection/>
    </xf>
    <xf numFmtId="199" fontId="7" fillId="0" borderId="90" xfId="0" applyNumberFormat="1" applyFont="1" applyFill="1" applyBorder="1" applyAlignment="1" applyProtection="1">
      <alignment vertical="center"/>
      <protection/>
    </xf>
    <xf numFmtId="198" fontId="7" fillId="0" borderId="91" xfId="0" applyNumberFormat="1" applyFont="1" applyFill="1" applyBorder="1" applyAlignment="1" applyProtection="1">
      <alignment vertical="center"/>
      <protection/>
    </xf>
    <xf numFmtId="183" fontId="7" fillId="0" borderId="0" xfId="0" applyNumberFormat="1" applyFont="1" applyFill="1" applyBorder="1" applyAlignment="1" applyProtection="1">
      <alignment vertical="center"/>
      <protection/>
    </xf>
    <xf numFmtId="198" fontId="7" fillId="0" borderId="92" xfId="0" applyNumberFormat="1" applyFont="1" applyFill="1" applyBorder="1" applyAlignment="1" applyProtection="1">
      <alignment vertical="center"/>
      <protection/>
    </xf>
    <xf numFmtId="0" fontId="66" fillId="0" borderId="0" xfId="0" applyFont="1" applyFill="1" applyAlignment="1" applyProtection="1">
      <alignment vertical="center"/>
      <protection/>
    </xf>
    <xf numFmtId="37" fontId="67" fillId="0" borderId="55" xfId="0" applyNumberFormat="1" applyFont="1" applyBorder="1" applyAlignment="1" applyProtection="1">
      <alignment vertical="center"/>
      <protection/>
    </xf>
    <xf numFmtId="37" fontId="67" fillId="0" borderId="56" xfId="0" applyNumberFormat="1" applyFont="1" applyBorder="1" applyAlignment="1" applyProtection="1">
      <alignment vertical="center"/>
      <protection/>
    </xf>
    <xf numFmtId="37" fontId="66" fillId="0" borderId="93" xfId="0" applyNumberFormat="1" applyFont="1" applyFill="1" applyBorder="1" applyAlignment="1" applyProtection="1">
      <alignment horizontal="center"/>
      <protection/>
    </xf>
    <xf numFmtId="37" fontId="66" fillId="0" borderId="94" xfId="0" applyNumberFormat="1" applyFont="1" applyFill="1" applyBorder="1" applyAlignment="1" applyProtection="1">
      <alignment horizontal="center"/>
      <protection/>
    </xf>
    <xf numFmtId="37" fontId="66" fillId="0" borderId="95" xfId="0" applyNumberFormat="1" applyFont="1" applyFill="1" applyBorder="1" applyAlignment="1" applyProtection="1">
      <alignment horizontal="center"/>
      <protection/>
    </xf>
    <xf numFmtId="37" fontId="67" fillId="0" borderId="55" xfId="0" applyNumberFormat="1" applyFont="1" applyFill="1" applyBorder="1" applyAlignment="1" applyProtection="1">
      <alignment vertical="center"/>
      <protection/>
    </xf>
    <xf numFmtId="37" fontId="67" fillId="0" borderId="56" xfId="0" applyNumberFormat="1" applyFont="1" applyFill="1" applyBorder="1" applyAlignment="1" applyProtection="1">
      <alignment vertical="center"/>
      <protection/>
    </xf>
    <xf numFmtId="37" fontId="66" fillId="0" borderId="0" xfId="0" applyNumberFormat="1" applyFont="1" applyFill="1" applyBorder="1" applyAlignment="1" applyProtection="1">
      <alignment horizontal="center"/>
      <protection/>
    </xf>
    <xf numFmtId="37" fontId="66" fillId="0" borderId="16" xfId="0" applyNumberFormat="1" applyFont="1" applyFill="1" applyBorder="1" applyAlignment="1" applyProtection="1">
      <alignment horizontal="center"/>
      <protection/>
    </xf>
    <xf numFmtId="37" fontId="68" fillId="0" borderId="62" xfId="0" applyNumberFormat="1" applyFont="1" applyFill="1" applyBorder="1" applyAlignment="1" applyProtection="1">
      <alignment horizontal="center"/>
      <protection/>
    </xf>
    <xf numFmtId="37" fontId="67" fillId="0" borderId="59" xfId="0" applyNumberFormat="1" applyFont="1" applyBorder="1" applyAlignment="1" applyProtection="1">
      <alignment vertical="center"/>
      <protection/>
    </xf>
    <xf numFmtId="37" fontId="67" fillId="0" borderId="60" xfId="0" applyNumberFormat="1" applyFont="1" applyBorder="1" applyAlignment="1" applyProtection="1">
      <alignment vertical="center"/>
      <protection/>
    </xf>
    <xf numFmtId="37" fontId="66" fillId="0" borderId="96" xfId="0" applyNumberFormat="1" applyFont="1" applyFill="1" applyBorder="1" applyAlignment="1" applyProtection="1">
      <alignment horizontal="right"/>
      <protection/>
    </xf>
    <xf numFmtId="37" fontId="66" fillId="0" borderId="97" xfId="0" applyNumberFormat="1" applyFont="1" applyFill="1" applyBorder="1" applyAlignment="1" applyProtection="1">
      <alignment horizontal="right"/>
      <protection/>
    </xf>
    <xf numFmtId="37" fontId="66" fillId="0" borderId="98" xfId="0" applyNumberFormat="1" applyFont="1" applyFill="1" applyBorder="1" applyAlignment="1" applyProtection="1">
      <alignment horizontal="right"/>
      <protection/>
    </xf>
    <xf numFmtId="37" fontId="67" fillId="0" borderId="59" xfId="0" applyNumberFormat="1" applyFont="1" applyFill="1" applyBorder="1" applyAlignment="1" applyProtection="1">
      <alignment vertical="center"/>
      <protection/>
    </xf>
    <xf numFmtId="37" fontId="67" fillId="0" borderId="6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horizontal="center" vertical="center"/>
    </xf>
    <xf numFmtId="178" fontId="26" fillId="0" borderId="0" xfId="48" applyNumberFormat="1" applyFont="1" applyFill="1" applyBorder="1" applyAlignment="1" applyProtection="1">
      <alignment horizontal="left"/>
      <protection/>
    </xf>
    <xf numFmtId="37" fontId="4" fillId="0" borderId="61" xfId="0" applyNumberFormat="1" applyFont="1" applyBorder="1" applyAlignment="1" applyProtection="1">
      <alignment vertical="center"/>
      <protection/>
    </xf>
    <xf numFmtId="37" fontId="4" fillId="0" borderId="99" xfId="0" applyNumberFormat="1" applyFont="1" applyBorder="1" applyAlignment="1" applyProtection="1">
      <alignment vertical="center"/>
      <protection/>
    </xf>
    <xf numFmtId="3" fontId="7" fillId="0" borderId="34" xfId="0" applyNumberFormat="1" applyFont="1" applyFill="1" applyBorder="1" applyAlignment="1" applyProtection="1">
      <alignment vertical="center"/>
      <protection/>
    </xf>
    <xf numFmtId="3" fontId="7" fillId="0" borderId="41" xfId="0" applyNumberFormat="1" applyFont="1" applyFill="1" applyBorder="1" applyAlignment="1" applyProtection="1">
      <alignment vertical="center"/>
      <protection/>
    </xf>
    <xf numFmtId="3" fontId="7" fillId="0" borderId="100" xfId="0" applyNumberFormat="1" applyFont="1" applyFill="1" applyBorder="1" applyAlignment="1" applyProtection="1">
      <alignment vertical="center"/>
      <protection/>
    </xf>
    <xf numFmtId="3" fontId="7" fillId="0" borderId="90" xfId="0" applyNumberFormat="1" applyFont="1" applyFill="1" applyBorder="1" applyAlignment="1" applyProtection="1">
      <alignment vertical="center"/>
      <protection/>
    </xf>
    <xf numFmtId="3" fontId="7" fillId="0" borderId="101" xfId="0" applyNumberFormat="1" applyFont="1" applyFill="1" applyBorder="1" applyAlignment="1" applyProtection="1">
      <alignment vertical="center"/>
      <protection/>
    </xf>
    <xf numFmtId="3" fontId="7" fillId="0" borderId="102" xfId="0" applyNumberFormat="1" applyFont="1" applyFill="1" applyBorder="1" applyAlignment="1" applyProtection="1">
      <alignment vertical="center"/>
      <protection/>
    </xf>
    <xf numFmtId="3" fontId="7" fillId="0" borderId="45" xfId="0" applyNumberFormat="1" applyFont="1" applyFill="1" applyBorder="1" applyAlignment="1" applyProtection="1">
      <alignment vertical="center"/>
      <protection/>
    </xf>
    <xf numFmtId="3" fontId="7" fillId="0" borderId="103" xfId="0" applyNumberFormat="1" applyFont="1" applyFill="1" applyBorder="1" applyAlignment="1" applyProtection="1">
      <alignment vertical="center"/>
      <protection/>
    </xf>
    <xf numFmtId="3" fontId="7" fillId="0" borderId="104" xfId="0" applyNumberFormat="1" applyFont="1" applyFill="1" applyBorder="1" applyAlignment="1" applyProtection="1">
      <alignment vertical="center"/>
      <protection/>
    </xf>
    <xf numFmtId="3" fontId="7" fillId="0" borderId="105" xfId="0" applyNumberFormat="1" applyFont="1" applyFill="1" applyBorder="1" applyAlignment="1" applyProtection="1">
      <alignment vertical="center"/>
      <protection/>
    </xf>
    <xf numFmtId="198" fontId="7" fillId="0" borderId="106" xfId="0" applyNumberFormat="1" applyFont="1" applyFill="1" applyBorder="1" applyAlignment="1" applyProtection="1">
      <alignment vertical="center"/>
      <protection/>
    </xf>
    <xf numFmtId="199" fontId="7" fillId="0" borderId="34" xfId="0" applyNumberFormat="1" applyFont="1" applyFill="1" applyBorder="1" applyAlignment="1" applyProtection="1">
      <alignment vertical="center"/>
      <protection/>
    </xf>
    <xf numFmtId="198" fontId="7" fillId="0" borderId="99" xfId="0" applyNumberFormat="1" applyFont="1" applyFill="1" applyBorder="1" applyAlignment="1" applyProtection="1">
      <alignment vertical="center"/>
      <protection/>
    </xf>
    <xf numFmtId="37" fontId="4" fillId="0" borderId="107" xfId="0" applyNumberFormat="1" applyFont="1" applyFill="1" applyBorder="1" applyAlignment="1" applyProtection="1">
      <alignment vertical="center"/>
      <protection/>
    </xf>
    <xf numFmtId="37" fontId="4" fillId="0" borderId="108" xfId="0" applyNumberFormat="1" applyFont="1" applyFill="1" applyBorder="1" applyAlignment="1" applyProtection="1">
      <alignment vertical="center"/>
      <protection/>
    </xf>
    <xf numFmtId="3" fontId="7" fillId="0" borderId="109" xfId="0" applyNumberFormat="1" applyFont="1" applyFill="1" applyBorder="1" applyAlignment="1" applyProtection="1">
      <alignment vertical="center"/>
      <protection/>
    </xf>
    <xf numFmtId="3" fontId="7" fillId="0" borderId="110" xfId="0" applyNumberFormat="1" applyFont="1" applyFill="1" applyBorder="1" applyAlignment="1" applyProtection="1">
      <alignment vertical="center"/>
      <protection/>
    </xf>
    <xf numFmtId="199" fontId="7" fillId="0" borderId="110" xfId="0" applyNumberFormat="1" applyFont="1" applyFill="1" applyBorder="1" applyAlignment="1" applyProtection="1">
      <alignment vertical="center"/>
      <protection/>
    </xf>
    <xf numFmtId="198" fontId="7" fillId="0" borderId="108" xfId="0" applyNumberFormat="1" applyFont="1" applyFill="1" applyBorder="1" applyAlignment="1" applyProtection="1">
      <alignment vertical="center"/>
      <protection/>
    </xf>
    <xf numFmtId="0" fontId="69" fillId="0" borderId="0" xfId="0" applyFont="1" applyAlignment="1" applyProtection="1">
      <alignment vertical="center"/>
      <protection/>
    </xf>
    <xf numFmtId="3" fontId="7" fillId="0" borderId="111" xfId="0" applyNumberFormat="1" applyFont="1" applyFill="1" applyBorder="1" applyAlignment="1" applyProtection="1">
      <alignment horizontal="right" vertical="center"/>
      <protection/>
    </xf>
    <xf numFmtId="3" fontId="7" fillId="0" borderId="112" xfId="0" applyNumberFormat="1" applyFont="1" applyFill="1" applyBorder="1" applyAlignment="1" applyProtection="1">
      <alignment horizontal="right" vertical="center"/>
      <protection/>
    </xf>
    <xf numFmtId="3" fontId="7" fillId="0" borderId="113" xfId="0" applyNumberFormat="1" applyFont="1" applyFill="1" applyBorder="1" applyAlignment="1" applyProtection="1">
      <alignment horizontal="right" vertical="center"/>
      <protection/>
    </xf>
    <xf numFmtId="3" fontId="7" fillId="0" borderId="114" xfId="0" applyNumberFormat="1" applyFont="1" applyFill="1" applyBorder="1" applyAlignment="1" applyProtection="1">
      <alignment horizontal="right" vertical="center"/>
      <protection/>
    </xf>
    <xf numFmtId="199" fontId="7" fillId="0" borderId="111" xfId="0" applyNumberFormat="1" applyFont="1" applyFill="1" applyBorder="1" applyAlignment="1" applyProtection="1">
      <alignment horizontal="right" vertical="center"/>
      <protection/>
    </xf>
    <xf numFmtId="37" fontId="7" fillId="0" borderId="94" xfId="0" applyNumberFormat="1" applyFont="1" applyFill="1" applyBorder="1" applyAlignment="1" applyProtection="1">
      <alignment horizontal="center"/>
      <protection/>
    </xf>
    <xf numFmtId="37" fontId="7" fillId="0" borderId="16" xfId="0" applyNumberFormat="1" applyFont="1" applyFill="1" applyBorder="1" applyAlignment="1" applyProtection="1">
      <alignment horizontal="center"/>
      <protection/>
    </xf>
    <xf numFmtId="37" fontId="7" fillId="0" borderId="30" xfId="0" applyNumberFormat="1" applyFont="1" applyFill="1" applyBorder="1" applyAlignment="1" applyProtection="1">
      <alignment horizontal="center"/>
      <protection/>
    </xf>
    <xf numFmtId="37" fontId="7" fillId="0" borderId="0" xfId="0" applyNumberFormat="1" applyFont="1" applyFill="1" applyBorder="1" applyAlignment="1" applyProtection="1">
      <alignment horizontal="center"/>
      <protection/>
    </xf>
    <xf numFmtId="37" fontId="7" fillId="0" borderId="101" xfId="0" applyNumberFormat="1" applyFont="1" applyFill="1" applyBorder="1" applyAlignment="1" applyProtection="1">
      <alignment horizontal="center"/>
      <protection/>
    </xf>
    <xf numFmtId="37" fontId="7" fillId="0" borderId="97" xfId="0" applyNumberFormat="1" applyFont="1" applyFill="1" applyBorder="1" applyAlignment="1" applyProtection="1">
      <alignment horizontal="right"/>
      <protection/>
    </xf>
    <xf numFmtId="37" fontId="7" fillId="0" borderId="115" xfId="0" applyNumberFormat="1" applyFont="1" applyFill="1" applyBorder="1" applyAlignment="1" applyProtection="1">
      <alignment horizontal="right"/>
      <protection/>
    </xf>
    <xf numFmtId="37" fontId="7" fillId="0" borderId="96" xfId="0" applyNumberFormat="1" applyFont="1" applyFill="1" applyBorder="1" applyAlignment="1" applyProtection="1">
      <alignment horizontal="right"/>
      <protection/>
    </xf>
    <xf numFmtId="37" fontId="7" fillId="0" borderId="116" xfId="0" applyNumberFormat="1" applyFont="1" applyFill="1" applyBorder="1" applyAlignment="1" applyProtection="1">
      <alignment horizontal="center"/>
      <protection/>
    </xf>
    <xf numFmtId="37" fontId="7" fillId="0" borderId="61" xfId="0" applyNumberFormat="1" applyFont="1" applyBorder="1" applyAlignment="1" applyProtection="1">
      <alignment horizontal="right" vertical="center"/>
      <protection/>
    </xf>
    <xf numFmtId="37" fontId="7" fillId="0" borderId="62" xfId="0" applyNumberFormat="1" applyFont="1" applyBorder="1" applyAlignment="1" applyProtection="1">
      <alignment vertical="center"/>
      <protection/>
    </xf>
    <xf numFmtId="37" fontId="7" fillId="0" borderId="78" xfId="0" applyNumberFormat="1" applyFont="1" applyBorder="1" applyAlignment="1" applyProtection="1">
      <alignment vertical="center"/>
      <protection/>
    </xf>
    <xf numFmtId="37" fontId="7" fillId="0" borderId="75" xfId="0" applyNumberFormat="1" applyFont="1" applyBorder="1" applyAlignment="1" applyProtection="1">
      <alignment vertical="center"/>
      <protection/>
    </xf>
    <xf numFmtId="37" fontId="7" fillId="0" borderId="81" xfId="0" applyNumberFormat="1" applyFont="1" applyBorder="1" applyAlignment="1" applyProtection="1">
      <alignment vertical="center"/>
      <protection/>
    </xf>
    <xf numFmtId="37" fontId="7" fillId="0" borderId="99" xfId="0" applyNumberFormat="1" applyFont="1" applyBorder="1" applyAlignment="1" applyProtection="1">
      <alignment vertical="center"/>
      <protection/>
    </xf>
    <xf numFmtId="37" fontId="7" fillId="0" borderId="117" xfId="0" applyNumberFormat="1" applyFont="1" applyBorder="1" applyAlignment="1" applyProtection="1">
      <alignment vertical="center"/>
      <protection/>
    </xf>
    <xf numFmtId="37" fontId="7" fillId="0" borderId="118" xfId="0" applyNumberFormat="1" applyFont="1" applyBorder="1" applyAlignment="1" applyProtection="1">
      <alignment vertical="center"/>
      <protection/>
    </xf>
    <xf numFmtId="3" fontId="7" fillId="0" borderId="119" xfId="0" applyNumberFormat="1" applyFont="1" applyFill="1" applyBorder="1" applyAlignment="1" applyProtection="1">
      <alignment horizontal="right" vertical="center"/>
      <protection/>
    </xf>
    <xf numFmtId="3" fontId="7" fillId="0" borderId="120" xfId="0" applyNumberFormat="1" applyFont="1" applyFill="1" applyBorder="1" applyAlignment="1" applyProtection="1">
      <alignment horizontal="right" vertical="center"/>
      <protection/>
    </xf>
    <xf numFmtId="37" fontId="7" fillId="0" borderId="121" xfId="0" applyNumberFormat="1" applyFont="1" applyFill="1" applyBorder="1" applyAlignment="1" applyProtection="1">
      <alignment horizontal="center"/>
      <protection/>
    </xf>
    <xf numFmtId="37" fontId="7" fillId="0" borderId="64" xfId="0" applyNumberFormat="1" applyFont="1" applyFill="1" applyBorder="1" applyAlignment="1" applyProtection="1">
      <alignment vertical="center"/>
      <protection/>
    </xf>
    <xf numFmtId="37" fontId="7" fillId="0" borderId="65" xfId="0" applyNumberFormat="1" applyFont="1" applyFill="1" applyBorder="1" applyAlignment="1" applyProtection="1">
      <alignment vertical="center"/>
      <protection/>
    </xf>
    <xf numFmtId="37" fontId="7" fillId="0" borderId="74" xfId="0" applyNumberFormat="1" applyFont="1" applyFill="1" applyBorder="1" applyAlignment="1" applyProtection="1">
      <alignment vertical="center"/>
      <protection/>
    </xf>
    <xf numFmtId="37" fontId="7" fillId="0" borderId="75" xfId="0" applyNumberFormat="1" applyFont="1" applyFill="1" applyBorder="1" applyAlignment="1" applyProtection="1">
      <alignment vertical="center"/>
      <protection/>
    </xf>
    <xf numFmtId="37" fontId="7" fillId="0" borderId="80" xfId="0" applyNumberFormat="1" applyFont="1" applyFill="1" applyBorder="1" applyAlignment="1" applyProtection="1">
      <alignment vertical="center"/>
      <protection/>
    </xf>
    <xf numFmtId="37" fontId="7" fillId="0" borderId="79" xfId="0" applyNumberFormat="1" applyFont="1" applyFill="1" applyBorder="1" applyAlignment="1" applyProtection="1">
      <alignment vertical="center"/>
      <protection/>
    </xf>
    <xf numFmtId="37" fontId="4" fillId="0" borderId="63" xfId="0" applyNumberFormat="1" applyFont="1" applyFill="1" applyBorder="1" applyAlignment="1" applyProtection="1">
      <alignment horizontal="center" vertical="center"/>
      <protection/>
    </xf>
    <xf numFmtId="37" fontId="4" fillId="0" borderId="12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/>
      <protection/>
    </xf>
    <xf numFmtId="198" fontId="7" fillId="0" borderId="62" xfId="0" applyNumberFormat="1" applyFont="1" applyFill="1" applyBorder="1" applyAlignment="1" applyProtection="1">
      <alignment horizontal="right" vertical="center"/>
      <protection/>
    </xf>
    <xf numFmtId="198" fontId="7" fillId="0" borderId="89" xfId="0" applyNumberFormat="1" applyFont="1" applyFill="1" applyBorder="1" applyAlignment="1" applyProtection="1">
      <alignment horizontal="right" vertical="center"/>
      <protection/>
    </xf>
    <xf numFmtId="198" fontId="7" fillId="0" borderId="75" xfId="0" applyNumberFormat="1" applyFont="1" applyFill="1" applyBorder="1" applyAlignment="1" applyProtection="1">
      <alignment horizontal="right" vertical="center"/>
      <protection/>
    </xf>
    <xf numFmtId="198" fontId="7" fillId="0" borderId="81" xfId="0" applyNumberFormat="1" applyFont="1" applyFill="1" applyBorder="1" applyAlignment="1" applyProtection="1">
      <alignment horizontal="right" vertical="center"/>
      <protection/>
    </xf>
    <xf numFmtId="198" fontId="7" fillId="0" borderId="99" xfId="0" applyNumberFormat="1" applyFont="1" applyFill="1" applyBorder="1" applyAlignment="1" applyProtection="1">
      <alignment horizontal="right" vertical="center"/>
      <protection/>
    </xf>
    <xf numFmtId="198" fontId="7" fillId="0" borderId="108" xfId="0" applyNumberFormat="1" applyFont="1" applyFill="1" applyBorder="1" applyAlignment="1" applyProtection="1">
      <alignment horizontal="right" vertical="center"/>
      <protection/>
    </xf>
    <xf numFmtId="198" fontId="7" fillId="0" borderId="92" xfId="0" applyNumberFormat="1" applyFont="1" applyFill="1" applyBorder="1" applyAlignment="1" applyProtection="1">
      <alignment horizontal="right" vertical="center"/>
      <protection/>
    </xf>
    <xf numFmtId="198" fontId="7" fillId="0" borderId="106" xfId="0" applyNumberFormat="1" applyFont="1" applyFill="1" applyBorder="1" applyAlignment="1" applyProtection="1">
      <alignment horizontal="right" vertical="center"/>
      <protection/>
    </xf>
    <xf numFmtId="198" fontId="7" fillId="0" borderId="91" xfId="0" applyNumberFormat="1" applyFont="1" applyFill="1" applyBorder="1" applyAlignment="1" applyProtection="1">
      <alignment horizontal="right" vertical="center"/>
      <protection/>
    </xf>
    <xf numFmtId="37" fontId="4" fillId="0" borderId="97" xfId="0" applyNumberFormat="1" applyFont="1" applyFill="1" applyBorder="1" applyAlignment="1" applyProtection="1">
      <alignment horizontal="right"/>
      <protection/>
    </xf>
    <xf numFmtId="0" fontId="1" fillId="0" borderId="36" xfId="0" applyFont="1" applyFill="1" applyBorder="1" applyAlignment="1">
      <alignment horizontal="center" vertical="center"/>
    </xf>
    <xf numFmtId="194" fontId="1" fillId="0" borderId="43" xfId="0" applyNumberFormat="1" applyFont="1" applyFill="1" applyBorder="1" applyAlignment="1">
      <alignment horizontal="center" vertical="center"/>
    </xf>
    <xf numFmtId="194" fontId="6" fillId="0" borderId="43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right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/>
    </xf>
    <xf numFmtId="177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Alignment="1">
      <alignment/>
    </xf>
    <xf numFmtId="0" fontId="4" fillId="0" borderId="26" xfId="0" applyFont="1" applyFill="1" applyBorder="1" applyAlignment="1">
      <alignment horizontal="center" vertical="center"/>
    </xf>
    <xf numFmtId="0" fontId="4" fillId="0" borderId="123" xfId="0" applyFont="1" applyFill="1" applyBorder="1" applyAlignment="1">
      <alignment horizontal="center" vertical="center"/>
    </xf>
    <xf numFmtId="177" fontId="4" fillId="0" borderId="3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24" xfId="0" applyFont="1" applyFill="1" applyBorder="1" applyAlignment="1">
      <alignment horizontal="center" vertical="center"/>
    </xf>
    <xf numFmtId="177" fontId="4" fillId="0" borderId="43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125" xfId="0" applyFont="1" applyFill="1" applyBorder="1" applyAlignment="1">
      <alignment horizontal="right" vertical="center"/>
    </xf>
    <xf numFmtId="0" fontId="4" fillId="0" borderId="48" xfId="0" applyFont="1" applyFill="1" applyBorder="1" applyAlignment="1">
      <alignment horizontal="right" vertical="center"/>
    </xf>
    <xf numFmtId="177" fontId="4" fillId="0" borderId="37" xfId="0" applyNumberFormat="1" applyFont="1" applyFill="1" applyBorder="1" applyAlignment="1">
      <alignment horizontal="right" vertical="center"/>
    </xf>
    <xf numFmtId="0" fontId="4" fillId="0" borderId="47" xfId="0" applyFont="1" applyFill="1" applyBorder="1" applyAlignment="1">
      <alignment vertical="center" shrinkToFit="1"/>
    </xf>
    <xf numFmtId="0" fontId="4" fillId="0" borderId="43" xfId="0" applyFont="1" applyFill="1" applyBorder="1" applyAlignment="1">
      <alignment vertical="center" shrinkToFit="1"/>
    </xf>
    <xf numFmtId="206" fontId="4" fillId="0" borderId="0" xfId="0" applyNumberFormat="1" applyFont="1" applyFill="1" applyAlignment="1" applyProtection="1">
      <alignment horizontal="center"/>
      <protection/>
    </xf>
    <xf numFmtId="206" fontId="4" fillId="0" borderId="53" xfId="0" applyNumberFormat="1" applyFont="1" applyFill="1" applyBorder="1" applyAlignment="1" applyProtection="1">
      <alignment horizontal="right"/>
      <protection/>
    </xf>
    <xf numFmtId="206" fontId="4" fillId="0" borderId="49" xfId="0" applyNumberFormat="1" applyFont="1" applyFill="1" applyBorder="1" applyAlignment="1" applyProtection="1">
      <alignment horizontal="right"/>
      <protection/>
    </xf>
    <xf numFmtId="199" fontId="4" fillId="0" borderId="43" xfId="0" applyNumberFormat="1" applyFont="1" applyFill="1" applyBorder="1" applyAlignment="1">
      <alignment vertical="center"/>
    </xf>
    <xf numFmtId="199" fontId="4" fillId="0" borderId="0" xfId="0" applyNumberFormat="1" applyFont="1" applyFill="1" applyBorder="1" applyAlignment="1">
      <alignment vertical="center"/>
    </xf>
    <xf numFmtId="199" fontId="4" fillId="0" borderId="124" xfId="0" applyNumberFormat="1" applyFont="1" applyFill="1" applyBorder="1" applyAlignment="1">
      <alignment vertical="center"/>
    </xf>
    <xf numFmtId="199" fontId="4" fillId="0" borderId="40" xfId="0" applyNumberFormat="1" applyFont="1" applyFill="1" applyBorder="1" applyAlignment="1">
      <alignment vertical="center"/>
    </xf>
    <xf numFmtId="198" fontId="4" fillId="0" borderId="36" xfId="0" applyNumberFormat="1" applyFont="1" applyFill="1" applyBorder="1" applyAlignment="1" applyProtection="1">
      <alignment horizontal="right" vertical="center"/>
      <protection/>
    </xf>
    <xf numFmtId="204" fontId="4" fillId="0" borderId="43" xfId="0" applyNumberFormat="1" applyFont="1" applyFill="1" applyBorder="1" applyAlignment="1">
      <alignment vertical="center"/>
    </xf>
    <xf numFmtId="206" fontId="4" fillId="0" borderId="47" xfId="0" applyNumberFormat="1" applyFont="1" applyFill="1" applyBorder="1" applyAlignment="1" applyProtection="1">
      <alignment horizontal="right"/>
      <protection/>
    </xf>
    <xf numFmtId="206" fontId="4" fillId="0" borderId="40" xfId="0" applyNumberFormat="1" applyFont="1" applyFill="1" applyBorder="1" applyAlignment="1" applyProtection="1">
      <alignment horizontal="right"/>
      <protection/>
    </xf>
    <xf numFmtId="198" fontId="4" fillId="0" borderId="43" xfId="0" applyNumberFormat="1" applyFont="1" applyFill="1" applyBorder="1" applyAlignment="1">
      <alignment horizontal="right" vertical="center"/>
    </xf>
    <xf numFmtId="0" fontId="4" fillId="0" borderId="54" xfId="0" applyFont="1" applyFill="1" applyBorder="1" applyAlignment="1">
      <alignment vertical="center" shrinkToFit="1"/>
    </xf>
    <xf numFmtId="0" fontId="4" fillId="0" borderId="37" xfId="0" applyFont="1" applyFill="1" applyBorder="1" applyAlignment="1">
      <alignment vertical="center" shrinkToFit="1"/>
    </xf>
    <xf numFmtId="199" fontId="4" fillId="0" borderId="37" xfId="0" applyNumberFormat="1" applyFont="1" applyFill="1" applyBorder="1" applyAlignment="1">
      <alignment vertical="center"/>
    </xf>
    <xf numFmtId="199" fontId="4" fillId="0" borderId="25" xfId="0" applyNumberFormat="1" applyFont="1" applyFill="1" applyBorder="1" applyAlignment="1">
      <alignment vertical="center"/>
    </xf>
    <xf numFmtId="199" fontId="4" fillId="0" borderId="125" xfId="0" applyNumberFormat="1" applyFont="1" applyFill="1" applyBorder="1" applyAlignment="1">
      <alignment vertical="center"/>
    </xf>
    <xf numFmtId="199" fontId="4" fillId="0" borderId="48" xfId="0" applyNumberFormat="1" applyFont="1" applyFill="1" applyBorder="1" applyAlignment="1">
      <alignment vertical="center"/>
    </xf>
    <xf numFmtId="198" fontId="4" fillId="0" borderId="37" xfId="0" applyNumberFormat="1" applyFont="1" applyFill="1" applyBorder="1" applyAlignment="1">
      <alignment horizontal="right" vertical="center"/>
    </xf>
    <xf numFmtId="204" fontId="4" fillId="0" borderId="37" xfId="0" applyNumberFormat="1" applyFont="1" applyFill="1" applyBorder="1" applyAlignment="1">
      <alignment vertical="center"/>
    </xf>
    <xf numFmtId="206" fontId="4" fillId="0" borderId="26" xfId="0" applyNumberFormat="1" applyFont="1" applyFill="1" applyBorder="1" applyAlignment="1" applyProtection="1">
      <alignment horizontal="center"/>
      <protection/>
    </xf>
    <xf numFmtId="206" fontId="4" fillId="0" borderId="49" xfId="0" applyNumberFormat="1" applyFont="1" applyFill="1" applyBorder="1" applyAlignment="1" applyProtection="1">
      <alignment horizontal="center"/>
      <protection/>
    </xf>
    <xf numFmtId="206" fontId="4" fillId="0" borderId="0" xfId="0" applyNumberFormat="1" applyFont="1" applyFill="1" applyBorder="1" applyAlignment="1" applyProtection="1">
      <alignment horizontal="center"/>
      <protection/>
    </xf>
    <xf numFmtId="206" fontId="4" fillId="0" borderId="40" xfId="0" applyNumberFormat="1" applyFont="1" applyFill="1" applyBorder="1" applyAlignment="1" applyProtection="1">
      <alignment horizontal="center"/>
      <protection/>
    </xf>
    <xf numFmtId="206" fontId="4" fillId="0" borderId="25" xfId="0" applyNumberFormat="1" applyFont="1" applyFill="1" applyBorder="1" applyAlignment="1" applyProtection="1">
      <alignment horizontal="center"/>
      <protection/>
    </xf>
    <xf numFmtId="206" fontId="4" fillId="0" borderId="54" xfId="0" applyNumberFormat="1" applyFont="1" applyFill="1" applyBorder="1" applyAlignment="1" applyProtection="1">
      <alignment horizontal="right"/>
      <protection/>
    </xf>
    <xf numFmtId="206" fontId="4" fillId="0" borderId="48" xfId="0" applyNumberFormat="1" applyFont="1" applyFill="1" applyBorder="1" applyAlignment="1" applyProtection="1">
      <alignment horizontal="right"/>
      <protection/>
    </xf>
    <xf numFmtId="206" fontId="4" fillId="0" borderId="48" xfId="0" applyNumberFormat="1" applyFont="1" applyFill="1" applyBorder="1" applyAlignment="1" applyProtection="1">
      <alignment horizontal="center"/>
      <protection/>
    </xf>
    <xf numFmtId="0" fontId="4" fillId="0" borderId="36" xfId="0" applyFont="1" applyFill="1" applyBorder="1" applyAlignment="1">
      <alignment vertical="center" shrinkToFit="1"/>
    </xf>
    <xf numFmtId="199" fontId="4" fillId="0" borderId="54" xfId="0" applyNumberFormat="1" applyFont="1" applyFill="1" applyBorder="1" applyAlignment="1">
      <alignment vertical="center"/>
    </xf>
    <xf numFmtId="199" fontId="4" fillId="0" borderId="49" xfId="0" applyNumberFormat="1" applyFont="1" applyFill="1" applyBorder="1" applyAlignment="1">
      <alignment vertical="center"/>
    </xf>
    <xf numFmtId="0" fontId="4" fillId="0" borderId="126" xfId="0" applyFont="1" applyFill="1" applyBorder="1" applyAlignment="1">
      <alignment vertical="center" shrinkToFit="1"/>
    </xf>
    <xf numFmtId="206" fontId="4" fillId="0" borderId="127" xfId="0" applyNumberFormat="1" applyFont="1" applyFill="1" applyBorder="1" applyAlignment="1" applyProtection="1">
      <alignment horizontal="center"/>
      <protection/>
    </xf>
    <xf numFmtId="206" fontId="4" fillId="0" borderId="128" xfId="0" applyNumberFormat="1" applyFont="1" applyFill="1" applyBorder="1" applyAlignment="1" applyProtection="1">
      <alignment horizontal="right"/>
      <protection/>
    </xf>
    <xf numFmtId="206" fontId="4" fillId="0" borderId="129" xfId="0" applyNumberFormat="1" applyFont="1" applyFill="1" applyBorder="1" applyAlignment="1" applyProtection="1">
      <alignment horizontal="right"/>
      <protection/>
    </xf>
    <xf numFmtId="199" fontId="4" fillId="0" borderId="126" xfId="0" applyNumberFormat="1" applyFont="1" applyFill="1" applyBorder="1" applyAlignment="1">
      <alignment vertical="center"/>
    </xf>
    <xf numFmtId="199" fontId="4" fillId="0" borderId="128" xfId="0" applyNumberFormat="1" applyFont="1" applyFill="1" applyBorder="1" applyAlignment="1">
      <alignment vertical="center"/>
    </xf>
    <xf numFmtId="199" fontId="4" fillId="0" borderId="130" xfId="0" applyNumberFormat="1" applyFont="1" applyFill="1" applyBorder="1" applyAlignment="1">
      <alignment vertical="center"/>
    </xf>
    <xf numFmtId="199" fontId="4" fillId="0" borderId="127" xfId="0" applyNumberFormat="1" applyFont="1" applyFill="1" applyBorder="1" applyAlignment="1">
      <alignment vertical="center"/>
    </xf>
    <xf numFmtId="199" fontId="4" fillId="0" borderId="129" xfId="0" applyNumberFormat="1" applyFont="1" applyFill="1" applyBorder="1" applyAlignment="1">
      <alignment vertical="center"/>
    </xf>
    <xf numFmtId="198" fontId="4" fillId="0" borderId="126" xfId="0" applyNumberFormat="1" applyFont="1" applyFill="1" applyBorder="1" applyAlignment="1">
      <alignment horizontal="right" vertical="center"/>
    </xf>
    <xf numFmtId="199" fontId="4" fillId="0" borderId="131" xfId="0" applyNumberFormat="1" applyFont="1" applyFill="1" applyBorder="1" applyAlignment="1">
      <alignment vertical="top"/>
    </xf>
    <xf numFmtId="199" fontId="4" fillId="0" borderId="131" xfId="0" applyNumberFormat="1" applyFont="1" applyFill="1" applyBorder="1" applyAlignment="1">
      <alignment horizontal="right" vertical="top"/>
    </xf>
    <xf numFmtId="204" fontId="4" fillId="0" borderId="132" xfId="0" applyNumberFormat="1" applyFont="1" applyFill="1" applyBorder="1" applyAlignment="1">
      <alignment vertical="center"/>
    </xf>
    <xf numFmtId="207" fontId="4" fillId="0" borderId="125" xfId="0" applyNumberFormat="1" applyFont="1" applyFill="1" applyBorder="1" applyAlignment="1">
      <alignment vertical="top"/>
    </xf>
    <xf numFmtId="198" fontId="4" fillId="0" borderId="0" xfId="0" applyNumberFormat="1" applyFont="1" applyFill="1" applyBorder="1" applyAlignment="1">
      <alignment horizontal="right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23" xfId="0" applyFont="1" applyFill="1" applyBorder="1" applyAlignment="1">
      <alignment horizontal="center" vertical="center"/>
    </xf>
    <xf numFmtId="177" fontId="1" fillId="0" borderId="36" xfId="0" applyNumberFormat="1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124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177" fontId="1" fillId="0" borderId="43" xfId="0" applyNumberFormat="1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left" vertical="center"/>
    </xf>
    <xf numFmtId="199" fontId="4" fillId="0" borderId="47" xfId="0" applyNumberFormat="1" applyFont="1" applyFill="1" applyBorder="1" applyAlignment="1">
      <alignment vertical="center"/>
    </xf>
    <xf numFmtId="204" fontId="4" fillId="0" borderId="36" xfId="0" applyNumberFormat="1" applyFont="1" applyFill="1" applyBorder="1" applyAlignment="1">
      <alignment vertical="center"/>
    </xf>
    <xf numFmtId="207" fontId="4" fillId="0" borderId="133" xfId="0" applyNumberFormat="1" applyFont="1" applyFill="1" applyBorder="1" applyAlignment="1">
      <alignment vertical="top"/>
    </xf>
    <xf numFmtId="204" fontId="4" fillId="0" borderId="126" xfId="0" applyNumberFormat="1" applyFont="1" applyFill="1" applyBorder="1" applyAlignment="1">
      <alignment vertical="center"/>
    </xf>
    <xf numFmtId="0" fontId="4" fillId="0" borderId="4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98" fontId="4" fillId="0" borderId="0" xfId="0" applyNumberFormat="1" applyFont="1" applyFill="1" applyBorder="1" applyAlignment="1">
      <alignment horizontal="right"/>
    </xf>
    <xf numFmtId="194" fontId="1" fillId="33" borderId="0" xfId="0" applyNumberFormat="1" applyFont="1" applyFill="1" applyBorder="1" applyAlignment="1">
      <alignment horizontal="center" vertical="center"/>
    </xf>
    <xf numFmtId="194" fontId="4" fillId="33" borderId="0" xfId="0" applyNumberFormat="1" applyFont="1" applyFill="1" applyBorder="1" applyAlignment="1">
      <alignment horizontal="center" vertical="center"/>
    </xf>
    <xf numFmtId="178" fontId="22" fillId="0" borderId="0" xfId="48" applyNumberFormat="1" applyFont="1" applyFill="1" applyBorder="1" applyAlignment="1" applyProtection="1">
      <alignment vertical="center"/>
      <protection/>
    </xf>
    <xf numFmtId="178" fontId="4" fillId="0" borderId="0" xfId="48" applyNumberFormat="1" applyFont="1" applyFill="1" applyBorder="1" applyAlignment="1" applyProtection="1">
      <alignment vertical="center"/>
      <protection/>
    </xf>
    <xf numFmtId="178" fontId="26" fillId="0" borderId="0" xfId="48" applyNumberFormat="1" applyFont="1" applyFill="1" applyBorder="1" applyAlignment="1" applyProtection="1">
      <alignment vertical="center"/>
      <protection/>
    </xf>
    <xf numFmtId="37" fontId="66" fillId="0" borderId="134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178" fontId="7" fillId="0" borderId="0" xfId="48" applyNumberFormat="1" applyFont="1" applyFill="1" applyBorder="1" applyAlignment="1" applyProtection="1">
      <alignment vertical="center"/>
      <protection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/>
    </xf>
    <xf numFmtId="178" fontId="30" fillId="0" borderId="0" xfId="48" applyNumberFormat="1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0" fillId="0" borderId="41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17" xfId="0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4" fillId="0" borderId="0" xfId="0" applyFont="1" applyAlignment="1" applyProtection="1">
      <alignment horizontal="center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/>
      <protection/>
    </xf>
    <xf numFmtId="0" fontId="6" fillId="0" borderId="43" xfId="0" applyFont="1" applyBorder="1" applyAlignment="1" applyProtection="1">
      <alignment horizontal="center"/>
      <protection/>
    </xf>
    <xf numFmtId="37" fontId="7" fillId="0" borderId="135" xfId="0" applyNumberFormat="1" applyFont="1" applyFill="1" applyBorder="1" applyAlignment="1" applyProtection="1">
      <alignment horizontal="center"/>
      <protection/>
    </xf>
    <xf numFmtId="37" fontId="7" fillId="0" borderId="136" xfId="0" applyNumberFormat="1" applyFont="1" applyFill="1" applyBorder="1" applyAlignment="1" applyProtection="1">
      <alignment horizontal="center"/>
      <protection/>
    </xf>
    <xf numFmtId="37" fontId="7" fillId="0" borderId="137" xfId="0" applyNumberFormat="1" applyFont="1" applyFill="1" applyBorder="1" applyAlignment="1" applyProtection="1">
      <alignment horizontal="center"/>
      <protection/>
    </xf>
    <xf numFmtId="0" fontId="69" fillId="0" borderId="0" xfId="0" applyFont="1" applyAlignment="1" applyProtection="1">
      <alignment horizontal="left" vertical="center" wrapText="1"/>
      <protection/>
    </xf>
    <xf numFmtId="37" fontId="7" fillId="0" borderId="138" xfId="0" applyNumberFormat="1" applyFont="1" applyFill="1" applyBorder="1" applyAlignment="1" applyProtection="1">
      <alignment horizontal="center" vertical="center"/>
      <protection/>
    </xf>
    <xf numFmtId="0" fontId="7" fillId="0" borderId="139" xfId="0" applyFont="1" applyFill="1" applyBorder="1" applyAlignment="1">
      <alignment horizontal="center" vertical="center"/>
    </xf>
    <xf numFmtId="37" fontId="7" fillId="0" borderId="140" xfId="0" applyNumberFormat="1" applyFont="1" applyFill="1" applyBorder="1" applyAlignment="1" applyProtection="1">
      <alignment horizontal="center" vertical="center"/>
      <protection/>
    </xf>
    <xf numFmtId="0" fontId="7" fillId="0" borderId="141" xfId="0" applyFont="1" applyFill="1" applyBorder="1" applyAlignment="1">
      <alignment horizontal="center" vertical="center"/>
    </xf>
    <xf numFmtId="37" fontId="7" fillId="0" borderId="142" xfId="0" applyNumberFormat="1" applyFont="1" applyBorder="1" applyAlignment="1" applyProtection="1">
      <alignment horizontal="center" vertical="center"/>
      <protection/>
    </xf>
    <xf numFmtId="0" fontId="7" fillId="0" borderId="143" xfId="0" applyFont="1" applyBorder="1" applyAlignment="1">
      <alignment horizontal="center" vertical="center"/>
    </xf>
    <xf numFmtId="37" fontId="7" fillId="0" borderId="61" xfId="0" applyNumberFormat="1" applyFont="1" applyBorder="1" applyAlignment="1" applyProtection="1">
      <alignment horizontal="center"/>
      <protection/>
    </xf>
    <xf numFmtId="37" fontId="7" fillId="0" borderId="144" xfId="0" applyNumberFormat="1" applyFont="1" applyBorder="1" applyAlignment="1" applyProtection="1">
      <alignment horizontal="center"/>
      <protection/>
    </xf>
    <xf numFmtId="37" fontId="7" fillId="0" borderId="61" xfId="0" applyNumberFormat="1" applyFont="1" applyFill="1" applyBorder="1" applyAlignment="1" applyProtection="1">
      <alignment horizontal="center"/>
      <protection/>
    </xf>
    <xf numFmtId="37" fontId="7" fillId="0" borderId="144" xfId="0" applyNumberFormat="1" applyFont="1" applyFill="1" applyBorder="1" applyAlignment="1" applyProtection="1">
      <alignment horizontal="center"/>
      <protection/>
    </xf>
    <xf numFmtId="37" fontId="7" fillId="0" borderId="138" xfId="0" applyNumberFormat="1" applyFont="1" applyBorder="1" applyAlignment="1" applyProtection="1">
      <alignment horizontal="center" vertical="center"/>
      <protection/>
    </xf>
    <xf numFmtId="0" fontId="7" fillId="0" borderId="139" xfId="0" applyFont="1" applyBorder="1" applyAlignment="1">
      <alignment horizontal="center" vertical="center"/>
    </xf>
    <xf numFmtId="199" fontId="4" fillId="0" borderId="131" xfId="0" applyNumberFormat="1" applyFont="1" applyFill="1" applyBorder="1" applyAlignment="1">
      <alignment horizontal="right" vertical="top"/>
    </xf>
    <xf numFmtId="199" fontId="4" fillId="0" borderId="133" xfId="0" applyNumberFormat="1" applyFont="1" applyFill="1" applyBorder="1" applyAlignment="1">
      <alignment horizontal="right" vertical="top"/>
    </xf>
    <xf numFmtId="199" fontId="4" fillId="0" borderId="145" xfId="0" applyNumberFormat="1" applyFont="1" applyFill="1" applyBorder="1" applyAlignment="1">
      <alignment horizontal="right" vertical="top"/>
    </xf>
    <xf numFmtId="199" fontId="4" fillId="0" borderId="146" xfId="0" applyNumberFormat="1" applyFont="1" applyFill="1" applyBorder="1" applyAlignment="1">
      <alignment horizontal="right" vertical="top"/>
    </xf>
    <xf numFmtId="199" fontId="4" fillId="0" borderId="132" xfId="0" applyNumberFormat="1" applyFont="1" applyFill="1" applyBorder="1" applyAlignment="1">
      <alignment horizontal="right" vertical="top"/>
    </xf>
    <xf numFmtId="199" fontId="4" fillId="0" borderId="126" xfId="0" applyNumberFormat="1" applyFont="1" applyFill="1" applyBorder="1" applyAlignment="1">
      <alignment horizontal="right" vertical="top"/>
    </xf>
    <xf numFmtId="198" fontId="4" fillId="0" borderId="132" xfId="0" applyNumberFormat="1" applyFont="1" applyFill="1" applyBorder="1" applyAlignment="1">
      <alignment horizontal="right" vertical="top"/>
    </xf>
    <xf numFmtId="198" fontId="4" fillId="0" borderId="126" xfId="0" applyNumberFormat="1" applyFont="1" applyFill="1" applyBorder="1" applyAlignment="1">
      <alignment horizontal="right" vertical="top"/>
    </xf>
    <xf numFmtId="199" fontId="4" fillId="0" borderId="130" xfId="0" applyNumberFormat="1" applyFont="1" applyFill="1" applyBorder="1" applyAlignment="1">
      <alignment horizontal="right" vertical="top"/>
    </xf>
    <xf numFmtId="0" fontId="4" fillId="0" borderId="147" xfId="0" applyFont="1" applyFill="1" applyBorder="1" applyAlignment="1">
      <alignment horizontal="center" vertical="top" shrinkToFit="1"/>
    </xf>
    <xf numFmtId="0" fontId="4" fillId="0" borderId="148" xfId="0" applyFont="1" applyFill="1" applyBorder="1" applyAlignment="1">
      <alignment horizontal="center" vertical="top" shrinkToFit="1"/>
    </xf>
    <xf numFmtId="0" fontId="4" fillId="0" borderId="128" xfId="0" applyFont="1" applyFill="1" applyBorder="1" applyAlignment="1">
      <alignment horizontal="center" vertical="top" shrinkToFit="1"/>
    </xf>
    <xf numFmtId="0" fontId="4" fillId="0" borderId="129" xfId="0" applyFont="1" applyFill="1" applyBorder="1" applyAlignment="1">
      <alignment horizontal="center" vertical="top" shrinkToFit="1"/>
    </xf>
    <xf numFmtId="0" fontId="4" fillId="0" borderId="147" xfId="0" applyFont="1" applyFill="1" applyBorder="1" applyAlignment="1">
      <alignment horizontal="center" vertical="top"/>
    </xf>
    <xf numFmtId="0" fontId="4" fillId="0" borderId="128" xfId="0" applyFont="1" applyFill="1" applyBorder="1" applyAlignment="1">
      <alignment horizontal="center" vertical="top"/>
    </xf>
    <xf numFmtId="199" fontId="4" fillId="0" borderId="148" xfId="0" applyNumberFormat="1" applyFont="1" applyFill="1" applyBorder="1" applyAlignment="1">
      <alignment horizontal="center" vertical="top"/>
    </xf>
    <xf numFmtId="199" fontId="4" fillId="0" borderId="129" xfId="0" applyNumberFormat="1" applyFont="1" applyFill="1" applyBorder="1" applyAlignment="1">
      <alignment horizontal="center" vertical="top"/>
    </xf>
    <xf numFmtId="199" fontId="4" fillId="0" borderId="132" xfId="0" applyNumberFormat="1" applyFont="1" applyFill="1" applyBorder="1" applyAlignment="1">
      <alignment horizontal="center" vertical="top"/>
    </xf>
    <xf numFmtId="199" fontId="4" fillId="0" borderId="126" xfId="0" applyNumberFormat="1" applyFont="1" applyFill="1" applyBorder="1" applyAlignment="1">
      <alignment horizontal="center" vertical="top"/>
    </xf>
    <xf numFmtId="199" fontId="4" fillId="0" borderId="149" xfId="0" applyNumberFormat="1" applyFont="1" applyFill="1" applyBorder="1" applyAlignment="1">
      <alignment horizontal="right" vertical="top"/>
    </xf>
    <xf numFmtId="199" fontId="4" fillId="0" borderId="150" xfId="0" applyNumberFormat="1" applyFont="1" applyFill="1" applyBorder="1" applyAlignment="1">
      <alignment horizontal="right" vertical="top"/>
    </xf>
    <xf numFmtId="199" fontId="4" fillId="0" borderId="151" xfId="0" applyNumberFormat="1" applyFont="1" applyFill="1" applyBorder="1" applyAlignment="1">
      <alignment horizontal="right" vertical="top"/>
    </xf>
    <xf numFmtId="199" fontId="4" fillId="0" borderId="132" xfId="0" applyNumberFormat="1" applyFont="1" applyFill="1" applyBorder="1" applyAlignment="1">
      <alignment vertical="top"/>
    </xf>
    <xf numFmtId="199" fontId="4" fillId="0" borderId="37" xfId="0" applyNumberFormat="1" applyFont="1" applyFill="1" applyBorder="1" applyAlignment="1">
      <alignment vertical="top"/>
    </xf>
    <xf numFmtId="198" fontId="4" fillId="0" borderId="132" xfId="0" applyNumberFormat="1" applyFont="1" applyFill="1" applyBorder="1" applyAlignment="1">
      <alignment vertical="top"/>
    </xf>
    <xf numFmtId="198" fontId="4" fillId="0" borderId="37" xfId="0" applyNumberFormat="1" applyFont="1" applyFill="1" applyBorder="1" applyAlignment="1">
      <alignment vertical="top"/>
    </xf>
    <xf numFmtId="0" fontId="4" fillId="0" borderId="54" xfId="0" applyFont="1" applyFill="1" applyBorder="1" applyAlignment="1">
      <alignment horizontal="center" vertical="top" shrinkToFit="1"/>
    </xf>
    <xf numFmtId="0" fontId="4" fillId="0" borderId="48" xfId="0" applyFont="1" applyFill="1" applyBorder="1" applyAlignment="1">
      <alignment horizontal="center" vertical="top" shrinkToFit="1"/>
    </xf>
    <xf numFmtId="199" fontId="4" fillId="0" borderId="37" xfId="0" applyNumberFormat="1" applyFont="1" applyFill="1" applyBorder="1" applyAlignment="1">
      <alignment horizontal="right" vertical="top"/>
    </xf>
    <xf numFmtId="0" fontId="4" fillId="0" borderId="54" xfId="0" applyFont="1" applyFill="1" applyBorder="1" applyAlignment="1">
      <alignment horizontal="center" vertical="top"/>
    </xf>
    <xf numFmtId="0" fontId="4" fillId="0" borderId="148" xfId="0" applyFont="1" applyFill="1" applyBorder="1" applyAlignment="1">
      <alignment horizontal="center" vertical="top"/>
    </xf>
    <xf numFmtId="0" fontId="4" fillId="0" borderId="48" xfId="0" applyFont="1" applyFill="1" applyBorder="1" applyAlignment="1">
      <alignment horizontal="center" vertical="top"/>
    </xf>
    <xf numFmtId="199" fontId="4" fillId="0" borderId="37" xfId="0" applyNumberFormat="1" applyFont="1" applyFill="1" applyBorder="1" applyAlignment="1">
      <alignment horizontal="center" vertical="top"/>
    </xf>
    <xf numFmtId="0" fontId="4" fillId="0" borderId="47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199" fontId="4" fillId="0" borderId="152" xfId="0" applyNumberFormat="1" applyFont="1" applyFill="1" applyBorder="1" applyAlignment="1">
      <alignment horizontal="right" vertical="top"/>
    </xf>
    <xf numFmtId="199" fontId="4" fillId="0" borderId="125" xfId="0" applyNumberFormat="1" applyFont="1" applyFill="1" applyBorder="1" applyAlignment="1">
      <alignment horizontal="right" vertical="top"/>
    </xf>
    <xf numFmtId="38" fontId="16" fillId="0" borderId="36" xfId="48" applyFont="1" applyBorder="1" applyAlignment="1">
      <alignment horizontal="center" vertical="center"/>
    </xf>
    <xf numFmtId="38" fontId="16" fillId="0" borderId="37" xfId="48" applyFont="1" applyBorder="1" applyAlignment="1">
      <alignment horizontal="center" vertical="center"/>
    </xf>
    <xf numFmtId="38" fontId="16" fillId="0" borderId="39" xfId="48" applyFont="1" applyBorder="1" applyAlignment="1">
      <alignment horizontal="center"/>
    </xf>
    <xf numFmtId="38" fontId="16" fillId="0" borderId="51" xfId="48" applyFont="1" applyBorder="1" applyAlignment="1">
      <alignment horizontal="center"/>
    </xf>
    <xf numFmtId="38" fontId="16" fillId="0" borderId="50" xfId="48" applyFont="1" applyBorder="1" applyAlignment="1">
      <alignment horizontal="center"/>
    </xf>
    <xf numFmtId="38" fontId="5" fillId="0" borderId="54" xfId="48" applyFont="1" applyBorder="1" applyAlignment="1">
      <alignment vertical="center"/>
    </xf>
    <xf numFmtId="38" fontId="5" fillId="0" borderId="48" xfId="48" applyFont="1" applyBorder="1" applyAlignment="1">
      <alignment vertical="center"/>
    </xf>
    <xf numFmtId="38" fontId="5" fillId="0" borderId="47" xfId="48" applyFont="1" applyBorder="1" applyAlignment="1">
      <alignment vertical="center"/>
    </xf>
    <xf numFmtId="38" fontId="5" fillId="0" borderId="40" xfId="48" applyFont="1" applyBorder="1" applyAlignment="1">
      <alignment vertical="center"/>
    </xf>
    <xf numFmtId="38" fontId="5" fillId="0" borderId="39" xfId="48" applyFont="1" applyBorder="1" applyAlignment="1">
      <alignment horizontal="distributed" vertical="center" wrapText="1"/>
    </xf>
    <xf numFmtId="0" fontId="0" fillId="0" borderId="50" xfId="0" applyBorder="1" applyAlignment="1">
      <alignment horizontal="distributed" vertical="center" wrapText="1"/>
    </xf>
    <xf numFmtId="38" fontId="5" fillId="0" borderId="39" xfId="48" applyFont="1" applyBorder="1" applyAlignment="1">
      <alignment horizontal="center" vertical="center"/>
    </xf>
    <xf numFmtId="38" fontId="5" fillId="0" borderId="50" xfId="48" applyFont="1" applyBorder="1" applyAlignment="1">
      <alignment horizontal="center" vertical="center"/>
    </xf>
    <xf numFmtId="38" fontId="5" fillId="0" borderId="39" xfId="48" applyFont="1" applyBorder="1" applyAlignment="1">
      <alignment vertical="center"/>
    </xf>
    <xf numFmtId="38" fontId="5" fillId="0" borderId="50" xfId="48" applyFont="1" applyBorder="1" applyAlignment="1">
      <alignment vertical="center"/>
    </xf>
    <xf numFmtId="38" fontId="5" fillId="0" borderId="53" xfId="48" applyFont="1" applyBorder="1" applyAlignment="1">
      <alignment vertical="center"/>
    </xf>
    <xf numFmtId="38" fontId="5" fillId="0" borderId="49" xfId="48" applyFont="1" applyBorder="1" applyAlignment="1">
      <alignment vertical="center"/>
    </xf>
    <xf numFmtId="38" fontId="5" fillId="0" borderId="47" xfId="48" applyFont="1" applyBorder="1" applyAlignment="1">
      <alignment horizontal="distributed" vertical="center"/>
    </xf>
    <xf numFmtId="38" fontId="5" fillId="0" borderId="40" xfId="48" applyFont="1" applyBorder="1" applyAlignment="1">
      <alignment horizontal="distributed" vertical="center"/>
    </xf>
    <xf numFmtId="38" fontId="5" fillId="0" borderId="54" xfId="48" applyFont="1" applyBorder="1" applyAlignment="1">
      <alignment horizontal="distributed" vertical="center"/>
    </xf>
    <xf numFmtId="38" fontId="5" fillId="0" borderId="48" xfId="48" applyFont="1" applyBorder="1" applyAlignment="1">
      <alignment horizontal="distributed" vertical="center"/>
    </xf>
    <xf numFmtId="38" fontId="18" fillId="0" borderId="0" xfId="48" applyFont="1" applyAlignment="1">
      <alignment vertical="center"/>
    </xf>
    <xf numFmtId="185" fontId="5" fillId="0" borderId="25" xfId="48" applyNumberFormat="1" applyFont="1" applyBorder="1" applyAlignment="1">
      <alignment horizontal="right" vertical="center"/>
    </xf>
    <xf numFmtId="38" fontId="5" fillId="0" borderId="35" xfId="48" applyFont="1" applyBorder="1" applyAlignment="1">
      <alignment horizontal="center" vertical="center"/>
    </xf>
    <xf numFmtId="38" fontId="5" fillId="0" borderId="53" xfId="48" applyFont="1" applyFill="1" applyBorder="1" applyAlignment="1">
      <alignment horizontal="distributed" vertical="center"/>
    </xf>
    <xf numFmtId="38" fontId="5" fillId="0" borderId="49" xfId="48" applyFont="1" applyFill="1" applyBorder="1" applyAlignment="1">
      <alignment horizontal="distributed" vertical="center"/>
    </xf>
    <xf numFmtId="37" fontId="4" fillId="0" borderId="142" xfId="0" applyNumberFormat="1" applyFont="1" applyBorder="1" applyAlignment="1" applyProtection="1">
      <alignment horizontal="center" vertical="center"/>
      <protection/>
    </xf>
    <xf numFmtId="0" fontId="4" fillId="0" borderId="143" xfId="0" applyFont="1" applyBorder="1" applyAlignment="1">
      <alignment horizontal="center" vertical="center"/>
    </xf>
    <xf numFmtId="0" fontId="70" fillId="0" borderId="0" xfId="0" applyFont="1" applyAlignment="1" applyProtection="1">
      <alignment horizontal="left" vertical="center" wrapText="1"/>
      <protection/>
    </xf>
    <xf numFmtId="0" fontId="70" fillId="0" borderId="0" xfId="0" applyFont="1" applyAlignment="1" applyProtection="1">
      <alignment horizontal="left" vertical="center"/>
      <protection/>
    </xf>
    <xf numFmtId="37" fontId="67" fillId="0" borderId="61" xfId="0" applyNumberFormat="1" applyFont="1" applyBorder="1" applyAlignment="1" applyProtection="1">
      <alignment horizontal="center" vertical="center"/>
      <protection/>
    </xf>
    <xf numFmtId="37" fontId="67" fillId="0" borderId="144" xfId="0" applyNumberFormat="1" applyFont="1" applyBorder="1" applyAlignment="1" applyProtection="1">
      <alignment horizontal="center" vertical="center"/>
      <protection/>
    </xf>
    <xf numFmtId="37" fontId="67" fillId="0" borderId="61" xfId="0" applyNumberFormat="1" applyFont="1" applyFill="1" applyBorder="1" applyAlignment="1" applyProtection="1">
      <alignment horizontal="center" vertical="center"/>
      <protection/>
    </xf>
    <xf numFmtId="37" fontId="67" fillId="0" borderId="144" xfId="0" applyNumberFormat="1" applyFont="1" applyFill="1" applyBorder="1" applyAlignment="1" applyProtection="1">
      <alignment horizontal="center" vertical="center"/>
      <protection/>
    </xf>
    <xf numFmtId="37" fontId="4" fillId="0" borderId="138" xfId="0" applyNumberFormat="1" applyFont="1" applyBorder="1" applyAlignment="1" applyProtection="1">
      <alignment horizontal="center" vertical="center"/>
      <protection/>
    </xf>
    <xf numFmtId="0" fontId="4" fillId="0" borderId="139" xfId="0" applyFont="1" applyBorder="1" applyAlignment="1">
      <alignment horizontal="center" vertical="center"/>
    </xf>
    <xf numFmtId="37" fontId="4" fillId="0" borderId="138" xfId="0" applyNumberFormat="1" applyFont="1" applyFill="1" applyBorder="1" applyAlignment="1" applyProtection="1">
      <alignment horizontal="center" vertical="center"/>
      <protection/>
    </xf>
    <xf numFmtId="0" fontId="4" fillId="0" borderId="139" xfId="0" applyFont="1" applyFill="1" applyBorder="1" applyAlignment="1">
      <alignment horizontal="center" vertical="center"/>
    </xf>
    <xf numFmtId="37" fontId="4" fillId="0" borderId="140" xfId="0" applyNumberFormat="1" applyFont="1" applyFill="1" applyBorder="1" applyAlignment="1" applyProtection="1">
      <alignment horizontal="center" vertical="center"/>
      <protection/>
    </xf>
    <xf numFmtId="0" fontId="4" fillId="0" borderId="141" xfId="0" applyFont="1" applyFill="1" applyBorder="1" applyAlignment="1">
      <alignment horizontal="center" vertical="center"/>
    </xf>
    <xf numFmtId="0" fontId="70" fillId="0" borderId="0" xfId="0" applyFont="1" applyFill="1" applyAlignment="1" applyProtection="1">
      <alignment horizontal="left" vertical="center" wrapText="1"/>
      <protection/>
    </xf>
    <xf numFmtId="178" fontId="26" fillId="0" borderId="0" xfId="48" applyNumberFormat="1" applyFont="1" applyFill="1" applyBorder="1" applyAlignment="1" applyProtection="1">
      <alignment horizontal="left" vertical="center"/>
      <protection/>
    </xf>
    <xf numFmtId="178" fontId="26" fillId="0" borderId="0" xfId="48" applyNumberFormat="1" applyFont="1" applyFill="1" applyBorder="1" applyAlignment="1" applyProtection="1">
      <alignment horizontal="right" vertical="center"/>
      <protection/>
    </xf>
    <xf numFmtId="178" fontId="26" fillId="0" borderId="0" xfId="48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view="pageBreakPreview" zoomScale="65" zoomScaleNormal="60" zoomScaleSheetLayoutView="65" zoomScalePageLayoutView="0" workbookViewId="0" topLeftCell="A1">
      <selection activeCell="G11" sqref="G11"/>
    </sheetView>
  </sheetViews>
  <sheetFormatPr defaultColWidth="10.59765625" defaultRowHeight="15"/>
  <cols>
    <col min="1" max="1" width="5.59765625" style="50" customWidth="1"/>
    <col min="2" max="2" width="2.09765625" style="60" customWidth="1"/>
    <col min="3" max="3" width="15.69921875" style="50" customWidth="1"/>
    <col min="4" max="4" width="1.59765625" style="50" customWidth="1"/>
    <col min="5" max="7" width="18.69921875" style="50" customWidth="1"/>
    <col min="8" max="8" width="18.09765625" style="50" customWidth="1"/>
    <col min="9" max="9" width="3.59765625" style="50" customWidth="1"/>
    <col min="10" max="10" width="5.59765625" style="50" customWidth="1"/>
    <col min="11" max="11" width="2.09765625" style="50" customWidth="1"/>
    <col min="12" max="12" width="15.69921875" style="50" customWidth="1"/>
    <col min="13" max="13" width="1.59765625" style="50" customWidth="1"/>
    <col min="14" max="16" width="18.69921875" style="50" customWidth="1"/>
    <col min="17" max="17" width="18.09765625" style="50" customWidth="1"/>
    <col min="18" max="16384" width="10.59765625" style="50" customWidth="1"/>
  </cols>
  <sheetData>
    <row r="1" spans="1:10" ht="36" customHeight="1">
      <c r="A1" s="190" t="s">
        <v>290</v>
      </c>
      <c r="B1" s="59"/>
      <c r="C1" s="189"/>
      <c r="D1" s="49"/>
      <c r="E1" s="49"/>
      <c r="F1" s="49"/>
      <c r="G1" s="49"/>
      <c r="H1" s="49"/>
      <c r="I1" s="49"/>
      <c r="J1" s="49"/>
    </row>
    <row r="2" spans="1:17" ht="29.25" customHeight="1">
      <c r="A2" s="64" t="s">
        <v>283</v>
      </c>
      <c r="B2" s="63"/>
      <c r="C2" s="63"/>
      <c r="D2" s="63"/>
      <c r="E2" s="63"/>
      <c r="F2" s="63"/>
      <c r="G2" s="63"/>
      <c r="H2" s="63"/>
      <c r="I2" s="61"/>
      <c r="J2" s="49"/>
      <c r="P2" s="465" t="s">
        <v>113</v>
      </c>
      <c r="Q2" s="466"/>
    </row>
    <row r="3" spans="1:17" ht="10.5" customHeight="1">
      <c r="A3" s="49"/>
      <c r="B3" s="59"/>
      <c r="C3" s="49"/>
      <c r="D3" s="49"/>
      <c r="E3" s="49"/>
      <c r="F3" s="49"/>
      <c r="G3" s="49"/>
      <c r="H3" s="62"/>
      <c r="I3" s="62"/>
      <c r="J3" s="49"/>
      <c r="P3" s="467"/>
      <c r="Q3" s="467"/>
    </row>
    <row r="4" spans="1:17" ht="21" customHeight="1">
      <c r="A4" s="471" t="s">
        <v>271</v>
      </c>
      <c r="B4" s="77"/>
      <c r="C4" s="468" t="s">
        <v>0</v>
      </c>
      <c r="D4" s="78"/>
      <c r="E4" s="79" t="s">
        <v>289</v>
      </c>
      <c r="F4" s="79" t="s">
        <v>285</v>
      </c>
      <c r="G4" s="80" t="s">
        <v>85</v>
      </c>
      <c r="H4" s="81" t="s">
        <v>86</v>
      </c>
      <c r="I4" s="82"/>
      <c r="J4" s="471" t="s">
        <v>271</v>
      </c>
      <c r="K4" s="77"/>
      <c r="L4" s="468" t="s">
        <v>0</v>
      </c>
      <c r="M4" s="78"/>
      <c r="N4" s="79" t="s">
        <v>289</v>
      </c>
      <c r="O4" s="79" t="s">
        <v>285</v>
      </c>
      <c r="P4" s="80" t="s">
        <v>85</v>
      </c>
      <c r="Q4" s="79" t="s">
        <v>86</v>
      </c>
    </row>
    <row r="5" spans="1:17" ht="21" customHeight="1">
      <c r="A5" s="472"/>
      <c r="B5" s="83"/>
      <c r="C5" s="469"/>
      <c r="D5" s="84"/>
      <c r="E5" s="85" t="s">
        <v>112</v>
      </c>
      <c r="F5" s="85" t="s">
        <v>112</v>
      </c>
      <c r="G5" s="86" t="s">
        <v>87</v>
      </c>
      <c r="H5" s="87" t="s">
        <v>258</v>
      </c>
      <c r="I5" s="82"/>
      <c r="J5" s="472"/>
      <c r="K5" s="83"/>
      <c r="L5" s="469"/>
      <c r="M5" s="84"/>
      <c r="N5" s="85" t="s">
        <v>112</v>
      </c>
      <c r="O5" s="85" t="s">
        <v>112</v>
      </c>
      <c r="P5" s="86" t="s">
        <v>87</v>
      </c>
      <c r="Q5" s="85" t="s">
        <v>88</v>
      </c>
    </row>
    <row r="6" spans="1:17" ht="20.25" customHeight="1">
      <c r="A6" s="472"/>
      <c r="B6" s="83"/>
      <c r="C6" s="469"/>
      <c r="D6" s="88"/>
      <c r="E6" s="95" t="s">
        <v>288</v>
      </c>
      <c r="F6" s="95" t="s">
        <v>288</v>
      </c>
      <c r="G6" s="86"/>
      <c r="H6" s="87"/>
      <c r="I6" s="82"/>
      <c r="J6" s="472"/>
      <c r="K6" s="83"/>
      <c r="L6" s="469"/>
      <c r="M6" s="84"/>
      <c r="N6" s="95" t="s">
        <v>288</v>
      </c>
      <c r="O6" s="95" t="s">
        <v>288</v>
      </c>
      <c r="P6" s="86"/>
      <c r="Q6" s="85"/>
    </row>
    <row r="7" spans="1:17" ht="21">
      <c r="A7" s="473"/>
      <c r="B7" s="89"/>
      <c r="C7" s="470"/>
      <c r="D7" s="90"/>
      <c r="E7" s="91" t="s">
        <v>1</v>
      </c>
      <c r="F7" s="92" t="s">
        <v>105</v>
      </c>
      <c r="G7" s="92" t="s">
        <v>89</v>
      </c>
      <c r="H7" s="93" t="s">
        <v>90</v>
      </c>
      <c r="I7" s="94"/>
      <c r="J7" s="473"/>
      <c r="K7" s="89"/>
      <c r="L7" s="470"/>
      <c r="M7" s="90"/>
      <c r="N7" s="91" t="s">
        <v>1</v>
      </c>
      <c r="O7" s="92" t="s">
        <v>105</v>
      </c>
      <c r="P7" s="92" t="s">
        <v>89</v>
      </c>
      <c r="Q7" s="91" t="s">
        <v>90</v>
      </c>
    </row>
    <row r="8" spans="1:17" ht="40.5" customHeight="1">
      <c r="A8" s="96">
        <v>1</v>
      </c>
      <c r="B8" s="87" t="s">
        <v>229</v>
      </c>
      <c r="C8" s="97" t="s">
        <v>91</v>
      </c>
      <c r="D8" s="97"/>
      <c r="E8" s="98">
        <v>5656773</v>
      </c>
      <c r="F8" s="99">
        <v>3563404</v>
      </c>
      <c r="G8" s="100">
        <f>E8-F8</f>
        <v>2093369</v>
      </c>
      <c r="H8" s="101">
        <f>IF(F8=0,IF(E8=0,"－　","皆増　"),IF(E8=0,"皆減　",ROUND(G8/F8*100,1)))</f>
        <v>58.7</v>
      </c>
      <c r="I8" s="102"/>
      <c r="J8" s="103">
        <v>41</v>
      </c>
      <c r="K8" s="104"/>
      <c r="L8" s="105" t="s">
        <v>40</v>
      </c>
      <c r="M8" s="105"/>
      <c r="N8" s="99">
        <v>961371</v>
      </c>
      <c r="O8" s="99">
        <v>834726</v>
      </c>
      <c r="P8" s="106">
        <f aca="true" t="shared" si="0" ref="P8:P31">N8-O8</f>
        <v>126645</v>
      </c>
      <c r="Q8" s="107">
        <f aca="true" t="shared" si="1" ref="Q8:Q31">IF(O8=0,IF(N8=0,"－　","皆増　"),IF(N8=0,"皆減　",ROUND(P8/O8*100,1)))</f>
        <v>15.2</v>
      </c>
    </row>
    <row r="9" spans="1:17" ht="40.5" customHeight="1">
      <c r="A9" s="96">
        <v>2</v>
      </c>
      <c r="B9" s="104"/>
      <c r="C9" s="105" t="s">
        <v>2</v>
      </c>
      <c r="D9" s="105"/>
      <c r="E9" s="99">
        <v>2111259</v>
      </c>
      <c r="F9" s="108">
        <v>1773937</v>
      </c>
      <c r="G9" s="109">
        <f aca="true" t="shared" si="2" ref="G9:G46">E9-F9</f>
        <v>337322</v>
      </c>
      <c r="H9" s="110">
        <f>IF(F9=0,IF(E9=0,"－　","皆増　"),IF(E9=0,"皆減　",ROUND(G9/F9*100,1)))</f>
        <v>19</v>
      </c>
      <c r="I9" s="102"/>
      <c r="J9" s="111">
        <v>42</v>
      </c>
      <c r="K9" s="112"/>
      <c r="L9" s="90" t="s">
        <v>43</v>
      </c>
      <c r="M9" s="90"/>
      <c r="N9" s="99">
        <v>0</v>
      </c>
      <c r="O9" s="99">
        <v>0</v>
      </c>
      <c r="P9" s="106">
        <f t="shared" si="0"/>
        <v>0</v>
      </c>
      <c r="Q9" s="107" t="str">
        <f t="shared" si="1"/>
        <v>－　</v>
      </c>
    </row>
    <row r="10" spans="1:17" ht="40.5" customHeight="1">
      <c r="A10" s="96">
        <v>3</v>
      </c>
      <c r="B10" s="104" t="s">
        <v>229</v>
      </c>
      <c r="C10" s="105" t="s">
        <v>3</v>
      </c>
      <c r="D10" s="105"/>
      <c r="E10" s="99">
        <v>5946760</v>
      </c>
      <c r="F10" s="108">
        <v>5375140</v>
      </c>
      <c r="G10" s="106">
        <f t="shared" si="2"/>
        <v>571620</v>
      </c>
      <c r="H10" s="101">
        <f aca="true" t="shared" si="3" ref="H10:H48">IF(F10=0,IF(E10=0,"－　","皆増　"),IF(E10=0,"皆減　",ROUND(G10/F10*100,1)))</f>
        <v>10.6</v>
      </c>
      <c r="I10" s="102"/>
      <c r="J10" s="111">
        <v>43</v>
      </c>
      <c r="K10" s="112"/>
      <c r="L10" s="90" t="s">
        <v>44</v>
      </c>
      <c r="M10" s="90"/>
      <c r="N10" s="99">
        <v>1803237</v>
      </c>
      <c r="O10" s="99">
        <v>1640390</v>
      </c>
      <c r="P10" s="106">
        <f t="shared" si="0"/>
        <v>162847</v>
      </c>
      <c r="Q10" s="107">
        <f t="shared" si="1"/>
        <v>9.9</v>
      </c>
    </row>
    <row r="11" spans="1:17" ht="40.5" customHeight="1">
      <c r="A11" s="96">
        <v>4</v>
      </c>
      <c r="B11" s="112"/>
      <c r="C11" s="90" t="s">
        <v>4</v>
      </c>
      <c r="D11" s="90"/>
      <c r="E11" s="99">
        <v>2743809</v>
      </c>
      <c r="F11" s="108">
        <v>1652500</v>
      </c>
      <c r="G11" s="106">
        <f t="shared" si="2"/>
        <v>1091309</v>
      </c>
      <c r="H11" s="101">
        <f t="shared" si="3"/>
        <v>66</v>
      </c>
      <c r="I11" s="102"/>
      <c r="J11" s="111">
        <v>44</v>
      </c>
      <c r="K11" s="112"/>
      <c r="L11" s="90" t="s">
        <v>45</v>
      </c>
      <c r="M11" s="90"/>
      <c r="N11" s="99">
        <v>1023979</v>
      </c>
      <c r="O11" s="99">
        <v>969835</v>
      </c>
      <c r="P11" s="106">
        <f t="shared" si="0"/>
        <v>54144</v>
      </c>
      <c r="Q11" s="107">
        <f t="shared" si="1"/>
        <v>5.6</v>
      </c>
    </row>
    <row r="12" spans="1:17" ht="40.5" customHeight="1">
      <c r="A12" s="96">
        <v>5</v>
      </c>
      <c r="B12" s="112" t="s">
        <v>229</v>
      </c>
      <c r="C12" s="90" t="s">
        <v>5</v>
      </c>
      <c r="D12" s="90"/>
      <c r="E12" s="99">
        <v>4109105</v>
      </c>
      <c r="F12" s="108">
        <v>3991266</v>
      </c>
      <c r="G12" s="106">
        <f t="shared" si="2"/>
        <v>117839</v>
      </c>
      <c r="H12" s="101">
        <f t="shared" si="3"/>
        <v>3</v>
      </c>
      <c r="I12" s="102"/>
      <c r="J12" s="111">
        <v>45</v>
      </c>
      <c r="K12" s="112"/>
      <c r="L12" s="90" t="s">
        <v>46</v>
      </c>
      <c r="M12" s="90"/>
      <c r="N12" s="99">
        <v>305036</v>
      </c>
      <c r="O12" s="99">
        <v>359169</v>
      </c>
      <c r="P12" s="106">
        <f t="shared" si="0"/>
        <v>-54133</v>
      </c>
      <c r="Q12" s="107">
        <f t="shared" si="1"/>
        <v>-15.1</v>
      </c>
    </row>
    <row r="13" spans="1:17" ht="40.5" customHeight="1">
      <c r="A13" s="96">
        <v>6</v>
      </c>
      <c r="B13" s="112" t="s">
        <v>229</v>
      </c>
      <c r="C13" s="90" t="s">
        <v>6</v>
      </c>
      <c r="D13" s="90"/>
      <c r="E13" s="98">
        <v>6542844</v>
      </c>
      <c r="F13" s="108">
        <v>6151560</v>
      </c>
      <c r="G13" s="106">
        <f t="shared" si="2"/>
        <v>391284</v>
      </c>
      <c r="H13" s="101">
        <f t="shared" si="3"/>
        <v>6.4</v>
      </c>
      <c r="I13" s="102"/>
      <c r="J13" s="111">
        <v>46</v>
      </c>
      <c r="K13" s="104"/>
      <c r="L13" s="105" t="s">
        <v>47</v>
      </c>
      <c r="M13" s="105"/>
      <c r="N13" s="99">
        <v>707398</v>
      </c>
      <c r="O13" s="99">
        <v>660626</v>
      </c>
      <c r="P13" s="106">
        <f t="shared" si="0"/>
        <v>46772</v>
      </c>
      <c r="Q13" s="107">
        <f t="shared" si="1"/>
        <v>7.1</v>
      </c>
    </row>
    <row r="14" spans="1:17" ht="40.5" customHeight="1">
      <c r="A14" s="96">
        <v>7</v>
      </c>
      <c r="B14" s="112"/>
      <c r="C14" s="90" t="s">
        <v>7</v>
      </c>
      <c r="D14" s="90"/>
      <c r="E14" s="98">
        <v>1867108</v>
      </c>
      <c r="F14" s="108">
        <v>1262700</v>
      </c>
      <c r="G14" s="106">
        <f t="shared" si="2"/>
        <v>604408</v>
      </c>
      <c r="H14" s="101">
        <f t="shared" si="3"/>
        <v>47.9</v>
      </c>
      <c r="I14" s="102"/>
      <c r="J14" s="111">
        <v>47</v>
      </c>
      <c r="K14" s="112"/>
      <c r="L14" s="90" t="s">
        <v>48</v>
      </c>
      <c r="M14" s="90"/>
      <c r="N14" s="99">
        <v>1459225</v>
      </c>
      <c r="O14" s="99">
        <v>1461203</v>
      </c>
      <c r="P14" s="106">
        <f t="shared" si="0"/>
        <v>-1978</v>
      </c>
      <c r="Q14" s="107">
        <f t="shared" si="1"/>
        <v>-0.1</v>
      </c>
    </row>
    <row r="15" spans="1:17" ht="40.5" customHeight="1">
      <c r="A15" s="96">
        <v>8</v>
      </c>
      <c r="B15" s="112" t="s">
        <v>229</v>
      </c>
      <c r="C15" s="105" t="s">
        <v>8</v>
      </c>
      <c r="D15" s="105"/>
      <c r="E15" s="98">
        <v>3051513</v>
      </c>
      <c r="F15" s="108">
        <v>2812086</v>
      </c>
      <c r="G15" s="106">
        <f t="shared" si="2"/>
        <v>239427</v>
      </c>
      <c r="H15" s="101">
        <f t="shared" si="3"/>
        <v>8.5</v>
      </c>
      <c r="I15" s="102"/>
      <c r="J15" s="103">
        <v>48</v>
      </c>
      <c r="K15" s="112"/>
      <c r="L15" s="90" t="s">
        <v>51</v>
      </c>
      <c r="M15" s="90"/>
      <c r="N15" s="99">
        <v>1129829</v>
      </c>
      <c r="O15" s="99">
        <v>1104306</v>
      </c>
      <c r="P15" s="106">
        <f t="shared" si="0"/>
        <v>25523</v>
      </c>
      <c r="Q15" s="107">
        <f t="shared" si="1"/>
        <v>2.3</v>
      </c>
    </row>
    <row r="16" spans="1:17" ht="40.5" customHeight="1">
      <c r="A16" s="96">
        <v>9</v>
      </c>
      <c r="B16" s="112" t="s">
        <v>229</v>
      </c>
      <c r="C16" s="90" t="s">
        <v>9</v>
      </c>
      <c r="D16" s="90"/>
      <c r="E16" s="99">
        <v>6383693</v>
      </c>
      <c r="F16" s="108">
        <v>6200798</v>
      </c>
      <c r="G16" s="106">
        <f t="shared" si="2"/>
        <v>182895</v>
      </c>
      <c r="H16" s="101">
        <f t="shared" si="3"/>
        <v>2.9</v>
      </c>
      <c r="I16" s="102"/>
      <c r="J16" s="111">
        <v>49</v>
      </c>
      <c r="K16" s="112"/>
      <c r="L16" s="90" t="s">
        <v>52</v>
      </c>
      <c r="M16" s="90"/>
      <c r="N16" s="99">
        <v>1369465</v>
      </c>
      <c r="O16" s="99">
        <v>1364699</v>
      </c>
      <c r="P16" s="106">
        <f t="shared" si="0"/>
        <v>4766</v>
      </c>
      <c r="Q16" s="107">
        <f t="shared" si="1"/>
        <v>0.3</v>
      </c>
    </row>
    <row r="17" spans="1:17" ht="40.5" customHeight="1">
      <c r="A17" s="96">
        <v>10</v>
      </c>
      <c r="B17" s="112" t="s">
        <v>229</v>
      </c>
      <c r="C17" s="90" t="s">
        <v>10</v>
      </c>
      <c r="D17" s="90"/>
      <c r="E17" s="99">
        <v>3798265</v>
      </c>
      <c r="F17" s="108">
        <v>3644506</v>
      </c>
      <c r="G17" s="106">
        <f t="shared" si="2"/>
        <v>153759</v>
      </c>
      <c r="H17" s="101">
        <f t="shared" si="3"/>
        <v>4.2</v>
      </c>
      <c r="I17" s="102"/>
      <c r="J17" s="111">
        <v>50</v>
      </c>
      <c r="K17" s="104"/>
      <c r="L17" s="105" t="s">
        <v>53</v>
      </c>
      <c r="M17" s="105"/>
      <c r="N17" s="99">
        <v>1012340</v>
      </c>
      <c r="O17" s="99">
        <v>970273</v>
      </c>
      <c r="P17" s="106">
        <f t="shared" si="0"/>
        <v>42067</v>
      </c>
      <c r="Q17" s="107">
        <f t="shared" si="1"/>
        <v>4.3</v>
      </c>
    </row>
    <row r="18" spans="1:17" ht="40.5" customHeight="1">
      <c r="A18" s="96">
        <v>11</v>
      </c>
      <c r="B18" s="112"/>
      <c r="C18" s="90" t="s">
        <v>11</v>
      </c>
      <c r="D18" s="90"/>
      <c r="E18" s="99">
        <v>1786478</v>
      </c>
      <c r="F18" s="108">
        <v>1976890</v>
      </c>
      <c r="G18" s="106">
        <f t="shared" si="2"/>
        <v>-190412</v>
      </c>
      <c r="H18" s="101">
        <f t="shared" si="3"/>
        <v>-9.6</v>
      </c>
      <c r="I18" s="102"/>
      <c r="J18" s="111">
        <v>51</v>
      </c>
      <c r="K18" s="112" t="s">
        <v>229</v>
      </c>
      <c r="L18" s="90" t="s">
        <v>214</v>
      </c>
      <c r="M18" s="90"/>
      <c r="N18" s="99">
        <v>1658184</v>
      </c>
      <c r="O18" s="99">
        <v>1554458</v>
      </c>
      <c r="P18" s="106">
        <f t="shared" si="0"/>
        <v>103726</v>
      </c>
      <c r="Q18" s="107">
        <f t="shared" si="1"/>
        <v>6.7</v>
      </c>
    </row>
    <row r="19" spans="1:17" ht="40.5" customHeight="1">
      <c r="A19" s="96">
        <v>12</v>
      </c>
      <c r="B19" s="112" t="s">
        <v>229</v>
      </c>
      <c r="C19" s="90" t="s">
        <v>12</v>
      </c>
      <c r="D19" s="90"/>
      <c r="E19" s="99">
        <v>7749598</v>
      </c>
      <c r="F19" s="108">
        <v>7422957</v>
      </c>
      <c r="G19" s="106">
        <f t="shared" si="2"/>
        <v>326641</v>
      </c>
      <c r="H19" s="101">
        <f t="shared" si="3"/>
        <v>4.4</v>
      </c>
      <c r="I19" s="102"/>
      <c r="J19" s="111">
        <v>52</v>
      </c>
      <c r="K19" s="104"/>
      <c r="L19" s="105" t="s">
        <v>54</v>
      </c>
      <c r="M19" s="105"/>
      <c r="N19" s="99">
        <v>814800</v>
      </c>
      <c r="O19" s="99">
        <v>724964</v>
      </c>
      <c r="P19" s="106">
        <f t="shared" si="0"/>
        <v>89836</v>
      </c>
      <c r="Q19" s="107">
        <f t="shared" si="1"/>
        <v>12.4</v>
      </c>
    </row>
    <row r="20" spans="1:17" ht="40.5" customHeight="1">
      <c r="A20" s="96">
        <v>13</v>
      </c>
      <c r="B20" s="112"/>
      <c r="C20" s="90" t="s">
        <v>13</v>
      </c>
      <c r="D20" s="90"/>
      <c r="E20" s="99">
        <v>1975487</v>
      </c>
      <c r="F20" s="108">
        <v>1749123</v>
      </c>
      <c r="G20" s="106">
        <f t="shared" si="2"/>
        <v>226364</v>
      </c>
      <c r="H20" s="101">
        <f t="shared" si="3"/>
        <v>12.9</v>
      </c>
      <c r="I20" s="102"/>
      <c r="J20" s="111">
        <v>53</v>
      </c>
      <c r="K20" s="112"/>
      <c r="L20" s="90" t="s">
        <v>55</v>
      </c>
      <c r="M20" s="90"/>
      <c r="N20" s="99">
        <v>1356647</v>
      </c>
      <c r="O20" s="99">
        <v>1286258</v>
      </c>
      <c r="P20" s="106">
        <f t="shared" si="0"/>
        <v>70389</v>
      </c>
      <c r="Q20" s="107">
        <f t="shared" si="1"/>
        <v>5.5</v>
      </c>
    </row>
    <row r="21" spans="1:17" ht="40.5" customHeight="1">
      <c r="A21" s="96">
        <v>14</v>
      </c>
      <c r="B21" s="112"/>
      <c r="C21" s="90" t="s">
        <v>14</v>
      </c>
      <c r="D21" s="90"/>
      <c r="E21" s="99">
        <v>2075251</v>
      </c>
      <c r="F21" s="108">
        <v>1916933</v>
      </c>
      <c r="G21" s="106">
        <f t="shared" si="2"/>
        <v>158318</v>
      </c>
      <c r="H21" s="101">
        <f t="shared" si="3"/>
        <v>8.3</v>
      </c>
      <c r="I21" s="102"/>
      <c r="J21" s="111">
        <v>54</v>
      </c>
      <c r="K21" s="112"/>
      <c r="L21" s="90" t="s">
        <v>56</v>
      </c>
      <c r="M21" s="90"/>
      <c r="N21" s="99">
        <v>1026078</v>
      </c>
      <c r="O21" s="99">
        <v>941359</v>
      </c>
      <c r="P21" s="106">
        <f t="shared" si="0"/>
        <v>84719</v>
      </c>
      <c r="Q21" s="107">
        <f t="shared" si="1"/>
        <v>9</v>
      </c>
    </row>
    <row r="22" spans="1:17" ht="40.5" customHeight="1">
      <c r="A22" s="96">
        <v>15</v>
      </c>
      <c r="B22" s="112" t="s">
        <v>229</v>
      </c>
      <c r="C22" s="90" t="s">
        <v>15</v>
      </c>
      <c r="D22" s="90"/>
      <c r="E22" s="99">
        <v>5248337</v>
      </c>
      <c r="F22" s="108">
        <v>4809395</v>
      </c>
      <c r="G22" s="106">
        <f t="shared" si="2"/>
        <v>438942</v>
      </c>
      <c r="H22" s="101">
        <f t="shared" si="3"/>
        <v>9.1</v>
      </c>
      <c r="I22" s="102"/>
      <c r="J22" s="103">
        <v>55</v>
      </c>
      <c r="K22" s="112" t="s">
        <v>229</v>
      </c>
      <c r="L22" s="90" t="s">
        <v>57</v>
      </c>
      <c r="M22" s="90"/>
      <c r="N22" s="99">
        <v>2585235</v>
      </c>
      <c r="O22" s="99">
        <v>2533360</v>
      </c>
      <c r="P22" s="106">
        <f t="shared" si="0"/>
        <v>51875</v>
      </c>
      <c r="Q22" s="107">
        <f t="shared" si="1"/>
        <v>2</v>
      </c>
    </row>
    <row r="23" spans="1:17" ht="40.5" customHeight="1">
      <c r="A23" s="96">
        <v>16</v>
      </c>
      <c r="B23" s="112" t="s">
        <v>229</v>
      </c>
      <c r="C23" s="90" t="s">
        <v>16</v>
      </c>
      <c r="D23" s="90"/>
      <c r="E23" s="99">
        <v>9074036</v>
      </c>
      <c r="F23" s="108">
        <v>6933801</v>
      </c>
      <c r="G23" s="106">
        <f t="shared" si="2"/>
        <v>2140235</v>
      </c>
      <c r="H23" s="101">
        <f t="shared" si="3"/>
        <v>30.9</v>
      </c>
      <c r="I23" s="102"/>
      <c r="J23" s="111">
        <v>56</v>
      </c>
      <c r="K23" s="104"/>
      <c r="L23" s="105" t="s">
        <v>59</v>
      </c>
      <c r="M23" s="105"/>
      <c r="N23" s="99">
        <v>961180</v>
      </c>
      <c r="O23" s="99">
        <v>963462</v>
      </c>
      <c r="P23" s="106">
        <f t="shared" si="0"/>
        <v>-2282</v>
      </c>
      <c r="Q23" s="107">
        <f t="shared" si="1"/>
        <v>-0.2</v>
      </c>
    </row>
    <row r="24" spans="1:17" ht="40.5" customHeight="1">
      <c r="A24" s="96">
        <v>17</v>
      </c>
      <c r="B24" s="104"/>
      <c r="C24" s="105" t="s">
        <v>17</v>
      </c>
      <c r="D24" s="105"/>
      <c r="E24" s="99">
        <v>2667755</v>
      </c>
      <c r="F24" s="108">
        <v>2276258</v>
      </c>
      <c r="G24" s="106">
        <f t="shared" si="2"/>
        <v>391497</v>
      </c>
      <c r="H24" s="101">
        <f t="shared" si="3"/>
        <v>17.2</v>
      </c>
      <c r="I24" s="102"/>
      <c r="J24" s="111">
        <v>57</v>
      </c>
      <c r="K24" s="112"/>
      <c r="L24" s="90" t="s">
        <v>60</v>
      </c>
      <c r="M24" s="90"/>
      <c r="N24" s="99">
        <v>574827</v>
      </c>
      <c r="O24" s="99">
        <v>333355</v>
      </c>
      <c r="P24" s="106">
        <f t="shared" si="0"/>
        <v>241472</v>
      </c>
      <c r="Q24" s="107">
        <f t="shared" si="1"/>
        <v>72.4</v>
      </c>
    </row>
    <row r="25" spans="1:17" ht="40.5" customHeight="1">
      <c r="A25" s="96">
        <v>18</v>
      </c>
      <c r="B25" s="112"/>
      <c r="C25" s="90" t="s">
        <v>18</v>
      </c>
      <c r="D25" s="90"/>
      <c r="E25" s="99">
        <v>3457127</v>
      </c>
      <c r="F25" s="108">
        <v>3090138</v>
      </c>
      <c r="G25" s="106">
        <f t="shared" si="2"/>
        <v>366989</v>
      </c>
      <c r="H25" s="101">
        <f t="shared" si="3"/>
        <v>11.9</v>
      </c>
      <c r="I25" s="102"/>
      <c r="J25" s="111">
        <v>58</v>
      </c>
      <c r="K25" s="112" t="s">
        <v>229</v>
      </c>
      <c r="L25" s="90" t="s">
        <v>62</v>
      </c>
      <c r="M25" s="90"/>
      <c r="N25" s="99">
        <v>1538791</v>
      </c>
      <c r="O25" s="99">
        <v>1380132</v>
      </c>
      <c r="P25" s="106">
        <f t="shared" si="0"/>
        <v>158659</v>
      </c>
      <c r="Q25" s="107">
        <f t="shared" si="1"/>
        <v>11.5</v>
      </c>
    </row>
    <row r="26" spans="1:17" ht="40.5" customHeight="1">
      <c r="A26" s="96">
        <v>19</v>
      </c>
      <c r="B26" s="112"/>
      <c r="C26" s="90" t="s">
        <v>19</v>
      </c>
      <c r="D26" s="90"/>
      <c r="E26" s="99">
        <v>3625690</v>
      </c>
      <c r="F26" s="108">
        <v>3349089</v>
      </c>
      <c r="G26" s="106">
        <f t="shared" si="2"/>
        <v>276601</v>
      </c>
      <c r="H26" s="101">
        <f t="shared" si="3"/>
        <v>8.3</v>
      </c>
      <c r="I26" s="102"/>
      <c r="J26" s="111">
        <v>59</v>
      </c>
      <c r="K26" s="112"/>
      <c r="L26" s="90" t="s">
        <v>64</v>
      </c>
      <c r="M26" s="90"/>
      <c r="N26" s="99">
        <v>984097</v>
      </c>
      <c r="O26" s="99">
        <v>909605</v>
      </c>
      <c r="P26" s="106">
        <f t="shared" si="0"/>
        <v>74492</v>
      </c>
      <c r="Q26" s="107">
        <f t="shared" si="1"/>
        <v>8.2</v>
      </c>
    </row>
    <row r="27" spans="1:17" ht="40.5" customHeight="1">
      <c r="A27" s="96">
        <v>20</v>
      </c>
      <c r="B27" s="112"/>
      <c r="C27" s="90" t="s">
        <v>20</v>
      </c>
      <c r="D27" s="90"/>
      <c r="E27" s="99">
        <v>1554084</v>
      </c>
      <c r="F27" s="108">
        <v>1479494</v>
      </c>
      <c r="G27" s="106">
        <f t="shared" si="2"/>
        <v>74590</v>
      </c>
      <c r="H27" s="101">
        <f t="shared" si="3"/>
        <v>5</v>
      </c>
      <c r="I27" s="102"/>
      <c r="J27" s="111">
        <v>60</v>
      </c>
      <c r="K27" s="112"/>
      <c r="L27" s="90" t="s">
        <v>70</v>
      </c>
      <c r="M27" s="90"/>
      <c r="N27" s="99">
        <v>1493785</v>
      </c>
      <c r="O27" s="99">
        <v>1527043</v>
      </c>
      <c r="P27" s="106">
        <f t="shared" si="0"/>
        <v>-33258</v>
      </c>
      <c r="Q27" s="107">
        <f t="shared" si="1"/>
        <v>-2.2</v>
      </c>
    </row>
    <row r="28" spans="1:17" ht="40.5" customHeight="1">
      <c r="A28" s="96">
        <v>21</v>
      </c>
      <c r="B28" s="112"/>
      <c r="C28" s="90" t="s">
        <v>21</v>
      </c>
      <c r="D28" s="90"/>
      <c r="E28" s="99">
        <v>0</v>
      </c>
      <c r="F28" s="108">
        <v>0</v>
      </c>
      <c r="G28" s="106">
        <f t="shared" si="2"/>
        <v>0</v>
      </c>
      <c r="H28" s="101" t="str">
        <f t="shared" si="3"/>
        <v>－　</v>
      </c>
      <c r="I28" s="102"/>
      <c r="J28" s="111">
        <v>61</v>
      </c>
      <c r="K28" s="112"/>
      <c r="L28" s="90" t="s">
        <v>75</v>
      </c>
      <c r="M28" s="90"/>
      <c r="N28" s="99">
        <v>1819910</v>
      </c>
      <c r="O28" s="99">
        <v>1742556</v>
      </c>
      <c r="P28" s="106">
        <f t="shared" si="0"/>
        <v>77354</v>
      </c>
      <c r="Q28" s="107">
        <f t="shared" si="1"/>
        <v>4.4</v>
      </c>
    </row>
    <row r="29" spans="1:17" ht="40.5" customHeight="1">
      <c r="A29" s="96">
        <v>22</v>
      </c>
      <c r="B29" s="112"/>
      <c r="C29" s="90" t="s">
        <v>22</v>
      </c>
      <c r="D29" s="90"/>
      <c r="E29" s="99">
        <v>1370310</v>
      </c>
      <c r="F29" s="108">
        <v>1277118</v>
      </c>
      <c r="G29" s="106">
        <f t="shared" si="2"/>
        <v>93192</v>
      </c>
      <c r="H29" s="101">
        <f t="shared" si="3"/>
        <v>7.3</v>
      </c>
      <c r="I29" s="102"/>
      <c r="J29" s="103">
        <v>62</v>
      </c>
      <c r="K29" s="112"/>
      <c r="L29" s="90" t="s">
        <v>76</v>
      </c>
      <c r="M29" s="90"/>
      <c r="N29" s="99">
        <v>1057697</v>
      </c>
      <c r="O29" s="99">
        <v>1058954</v>
      </c>
      <c r="P29" s="106">
        <f t="shared" si="0"/>
        <v>-1257</v>
      </c>
      <c r="Q29" s="107">
        <f t="shared" si="1"/>
        <v>-0.1</v>
      </c>
    </row>
    <row r="30" spans="1:17" ht="40.5" customHeight="1">
      <c r="A30" s="96">
        <v>23</v>
      </c>
      <c r="B30" s="112"/>
      <c r="C30" s="90" t="s">
        <v>92</v>
      </c>
      <c r="D30" s="90"/>
      <c r="E30" s="99">
        <v>1977120</v>
      </c>
      <c r="F30" s="108">
        <v>1799429</v>
      </c>
      <c r="G30" s="106">
        <f t="shared" si="2"/>
        <v>177691</v>
      </c>
      <c r="H30" s="101">
        <f t="shared" si="3"/>
        <v>9.9</v>
      </c>
      <c r="I30" s="102"/>
      <c r="J30" s="111">
        <v>63</v>
      </c>
      <c r="K30" s="104"/>
      <c r="L30" s="105" t="s">
        <v>80</v>
      </c>
      <c r="M30" s="105"/>
      <c r="N30" s="99">
        <v>1710549</v>
      </c>
      <c r="O30" s="99">
        <v>1655055</v>
      </c>
      <c r="P30" s="106">
        <f t="shared" si="0"/>
        <v>55494</v>
      </c>
      <c r="Q30" s="107">
        <f t="shared" si="1"/>
        <v>3.4</v>
      </c>
    </row>
    <row r="31" spans="1:17" ht="40.5" customHeight="1" thickBot="1">
      <c r="A31" s="96">
        <v>24</v>
      </c>
      <c r="B31" s="112"/>
      <c r="C31" s="90" t="s">
        <v>23</v>
      </c>
      <c r="D31" s="90"/>
      <c r="E31" s="99">
        <v>429156</v>
      </c>
      <c r="F31" s="108">
        <v>0</v>
      </c>
      <c r="G31" s="106">
        <f t="shared" si="2"/>
        <v>429156</v>
      </c>
      <c r="H31" s="101" t="str">
        <f t="shared" si="3"/>
        <v>皆増　</v>
      </c>
      <c r="I31" s="102"/>
      <c r="J31" s="111">
        <v>64</v>
      </c>
      <c r="K31" s="112"/>
      <c r="L31" s="90" t="s">
        <v>81</v>
      </c>
      <c r="M31" s="90"/>
      <c r="N31" s="99">
        <v>1561390</v>
      </c>
      <c r="O31" s="99">
        <v>1480360</v>
      </c>
      <c r="P31" s="106">
        <f t="shared" si="0"/>
        <v>81030</v>
      </c>
      <c r="Q31" s="107">
        <f t="shared" si="1"/>
        <v>5.5</v>
      </c>
    </row>
    <row r="32" spans="1:17" ht="40.5" customHeight="1" thickTop="1">
      <c r="A32" s="96">
        <v>25</v>
      </c>
      <c r="B32" s="112"/>
      <c r="C32" s="90" t="s">
        <v>24</v>
      </c>
      <c r="D32" s="90"/>
      <c r="E32" s="99">
        <v>1467789</v>
      </c>
      <c r="F32" s="108">
        <v>1411288</v>
      </c>
      <c r="G32" s="106">
        <f t="shared" si="2"/>
        <v>56501</v>
      </c>
      <c r="H32" s="101">
        <f t="shared" si="3"/>
        <v>4</v>
      </c>
      <c r="I32" s="102"/>
      <c r="J32" s="113" t="s">
        <v>39</v>
      </c>
      <c r="K32" s="114"/>
      <c r="L32" s="115" t="s">
        <v>259</v>
      </c>
      <c r="M32" s="115"/>
      <c r="N32" s="116">
        <f>SUM(N8:N31)</f>
        <v>28915050</v>
      </c>
      <c r="O32" s="116">
        <f>SUM(O8:O31)</f>
        <v>27456148</v>
      </c>
      <c r="P32" s="117">
        <f>N32-O32</f>
        <v>1458902</v>
      </c>
      <c r="Q32" s="118">
        <f>IF(O32=0,IF(N32=0,"－　","皆増　"),IF(N32=0,"皆減　",ROUND(P32/O32*100,1)))</f>
        <v>5.3</v>
      </c>
    </row>
    <row r="33" spans="1:17" ht="40.5" customHeight="1">
      <c r="A33" s="96">
        <v>26</v>
      </c>
      <c r="B33" s="112"/>
      <c r="C33" s="90" t="s">
        <v>25</v>
      </c>
      <c r="D33" s="90"/>
      <c r="E33" s="99">
        <v>42619</v>
      </c>
      <c r="F33" s="108">
        <v>0</v>
      </c>
      <c r="G33" s="106">
        <f t="shared" si="2"/>
        <v>42619</v>
      </c>
      <c r="H33" s="101" t="str">
        <f t="shared" si="3"/>
        <v>皆増　</v>
      </c>
      <c r="I33" s="102"/>
      <c r="J33" s="199" t="s">
        <v>39</v>
      </c>
      <c r="K33" s="87"/>
      <c r="L33" s="97" t="s">
        <v>260</v>
      </c>
      <c r="M33" s="97"/>
      <c r="N33" s="200">
        <f>E48+N32</f>
        <v>144902100</v>
      </c>
      <c r="O33" s="200">
        <f>F48+O32</f>
        <v>130138043</v>
      </c>
      <c r="P33" s="200">
        <f>G48+P32</f>
        <v>14764057</v>
      </c>
      <c r="Q33" s="201">
        <f>IF(O33=0,IF(N33=0,"－　","皆増　"),IF(N33=0,"皆減　",ROUND(P33/O33*100,1)))</f>
        <v>11.3</v>
      </c>
    </row>
    <row r="34" spans="1:17" ht="40.5" customHeight="1">
      <c r="A34" s="96">
        <v>27</v>
      </c>
      <c r="B34" s="112"/>
      <c r="C34" s="90" t="s">
        <v>26</v>
      </c>
      <c r="D34" s="90"/>
      <c r="E34" s="99">
        <v>2600510</v>
      </c>
      <c r="F34" s="108">
        <v>2307421</v>
      </c>
      <c r="G34" s="106">
        <f t="shared" si="2"/>
        <v>293089</v>
      </c>
      <c r="H34" s="101">
        <f t="shared" si="3"/>
        <v>12.7</v>
      </c>
      <c r="I34" s="119"/>
      <c r="J34" s="205"/>
      <c r="K34" s="206"/>
      <c r="L34" s="205"/>
      <c r="M34" s="205"/>
      <c r="N34" s="207"/>
      <c r="O34" s="207"/>
      <c r="P34" s="208"/>
      <c r="Q34" s="209"/>
    </row>
    <row r="35" spans="1:17" ht="40.5" customHeight="1">
      <c r="A35" s="96">
        <v>28</v>
      </c>
      <c r="B35" s="112"/>
      <c r="C35" s="90" t="s">
        <v>27</v>
      </c>
      <c r="D35" s="90"/>
      <c r="E35" s="99">
        <v>1704212</v>
      </c>
      <c r="F35" s="108">
        <v>1667254</v>
      </c>
      <c r="G35" s="106">
        <f t="shared" si="2"/>
        <v>36958</v>
      </c>
      <c r="H35" s="101">
        <f t="shared" si="3"/>
        <v>2.2</v>
      </c>
      <c r="I35" s="119"/>
      <c r="J35" s="97"/>
      <c r="K35" s="124"/>
      <c r="L35" s="97"/>
      <c r="M35" s="97"/>
      <c r="N35" s="210"/>
      <c r="O35" s="210"/>
      <c r="P35" s="211"/>
      <c r="Q35" s="212"/>
    </row>
    <row r="36" spans="1:17" ht="40.5" customHeight="1">
      <c r="A36" s="96">
        <v>29</v>
      </c>
      <c r="B36" s="112" t="s">
        <v>229</v>
      </c>
      <c r="C36" s="90" t="s">
        <v>28</v>
      </c>
      <c r="D36" s="90"/>
      <c r="E36" s="99">
        <v>4907231</v>
      </c>
      <c r="F36" s="108">
        <v>4853538</v>
      </c>
      <c r="G36" s="106">
        <f t="shared" si="2"/>
        <v>53693</v>
      </c>
      <c r="H36" s="101">
        <f t="shared" si="3"/>
        <v>1.1</v>
      </c>
      <c r="I36" s="119"/>
      <c r="J36" s="97"/>
      <c r="K36" s="124"/>
      <c r="L36" s="97"/>
      <c r="M36" s="97"/>
      <c r="N36" s="210"/>
      <c r="O36" s="210"/>
      <c r="P36" s="211"/>
      <c r="Q36" s="212"/>
    </row>
    <row r="37" spans="1:17" ht="40.5" customHeight="1">
      <c r="A37" s="96">
        <v>30</v>
      </c>
      <c r="B37" s="112"/>
      <c r="C37" s="90" t="s">
        <v>29</v>
      </c>
      <c r="D37" s="90"/>
      <c r="E37" s="99">
        <v>1866734</v>
      </c>
      <c r="F37" s="108">
        <v>1694676</v>
      </c>
      <c r="G37" s="106">
        <f t="shared" si="2"/>
        <v>172058</v>
      </c>
      <c r="H37" s="101">
        <f t="shared" si="3"/>
        <v>10.2</v>
      </c>
      <c r="I37" s="119"/>
      <c r="J37" s="97"/>
      <c r="K37" s="124"/>
      <c r="L37" s="97"/>
      <c r="M37" s="97"/>
      <c r="N37" s="210"/>
      <c r="O37" s="210"/>
      <c r="P37" s="211"/>
      <c r="Q37" s="212"/>
    </row>
    <row r="38" spans="1:17" ht="40.5" customHeight="1">
      <c r="A38" s="96">
        <v>31</v>
      </c>
      <c r="B38" s="112"/>
      <c r="C38" s="90" t="s">
        <v>30</v>
      </c>
      <c r="D38" s="90"/>
      <c r="E38" s="99">
        <v>243421</v>
      </c>
      <c r="F38" s="108">
        <v>0</v>
      </c>
      <c r="G38" s="106">
        <f t="shared" si="2"/>
        <v>243421</v>
      </c>
      <c r="H38" s="101" t="str">
        <f t="shared" si="3"/>
        <v>皆増　</v>
      </c>
      <c r="I38" s="119"/>
      <c r="J38" s="97"/>
      <c r="K38" s="124"/>
      <c r="L38" s="97"/>
      <c r="M38" s="97"/>
      <c r="N38" s="211"/>
      <c r="O38" s="211"/>
      <c r="P38" s="211"/>
      <c r="Q38" s="212"/>
    </row>
    <row r="39" spans="1:17" ht="40.5" customHeight="1">
      <c r="A39" s="96">
        <v>32</v>
      </c>
      <c r="B39" s="112"/>
      <c r="C39" s="90" t="s">
        <v>31</v>
      </c>
      <c r="D39" s="90"/>
      <c r="E39" s="99">
        <v>3573634</v>
      </c>
      <c r="F39" s="108">
        <v>3489032</v>
      </c>
      <c r="G39" s="106">
        <f t="shared" si="2"/>
        <v>84602</v>
      </c>
      <c r="H39" s="101">
        <f t="shared" si="3"/>
        <v>2.4</v>
      </c>
      <c r="I39" s="119"/>
      <c r="J39" s="97"/>
      <c r="K39" s="124"/>
      <c r="L39" s="97"/>
      <c r="M39" s="97"/>
      <c r="N39" s="211"/>
      <c r="O39" s="211"/>
      <c r="P39" s="211"/>
      <c r="Q39" s="212"/>
    </row>
    <row r="40" spans="1:17" ht="40.5" customHeight="1">
      <c r="A40" s="96">
        <v>33</v>
      </c>
      <c r="B40" s="112"/>
      <c r="C40" s="90" t="s">
        <v>33</v>
      </c>
      <c r="D40" s="90"/>
      <c r="E40" s="99">
        <v>1578106</v>
      </c>
      <c r="F40" s="108">
        <v>1149436</v>
      </c>
      <c r="G40" s="106">
        <f t="shared" si="2"/>
        <v>428670</v>
      </c>
      <c r="H40" s="101">
        <f t="shared" si="3"/>
        <v>37.3</v>
      </c>
      <c r="I40" s="119"/>
      <c r="J40" s="97"/>
      <c r="K40" s="124"/>
      <c r="L40" s="202"/>
      <c r="M40" s="202"/>
      <c r="N40" s="203"/>
      <c r="O40" s="203"/>
      <c r="P40" s="203"/>
      <c r="Q40" s="204"/>
    </row>
    <row r="41" spans="1:17" ht="40.5" customHeight="1">
      <c r="A41" s="96">
        <v>34</v>
      </c>
      <c r="B41" s="112"/>
      <c r="C41" s="90" t="s">
        <v>34</v>
      </c>
      <c r="D41" s="90"/>
      <c r="E41" s="99">
        <v>1862001</v>
      </c>
      <c r="F41" s="108">
        <v>1730894</v>
      </c>
      <c r="G41" s="106">
        <f t="shared" si="2"/>
        <v>131107</v>
      </c>
      <c r="H41" s="101">
        <f t="shared" si="3"/>
        <v>7.6</v>
      </c>
      <c r="I41" s="119"/>
      <c r="J41" s="120"/>
      <c r="K41" s="97" t="s">
        <v>230</v>
      </c>
      <c r="L41" s="120"/>
      <c r="M41" s="97"/>
      <c r="N41" s="121"/>
      <c r="O41" s="121"/>
      <c r="P41" s="122"/>
      <c r="Q41" s="123"/>
    </row>
    <row r="42" spans="1:17" ht="40.5" customHeight="1">
      <c r="A42" s="96">
        <v>35</v>
      </c>
      <c r="B42" s="112"/>
      <c r="C42" s="90" t="s">
        <v>35</v>
      </c>
      <c r="D42" s="90"/>
      <c r="E42" s="99">
        <v>2086528</v>
      </c>
      <c r="F42" s="108">
        <v>1890164</v>
      </c>
      <c r="G42" s="106">
        <f t="shared" si="2"/>
        <v>196364</v>
      </c>
      <c r="H42" s="101">
        <f t="shared" si="3"/>
        <v>10.4</v>
      </c>
      <c r="I42" s="119"/>
      <c r="J42" s="97"/>
      <c r="K42" s="124"/>
      <c r="L42" s="97"/>
      <c r="M42" s="97"/>
      <c r="N42" s="121"/>
      <c r="O42" s="121"/>
      <c r="P42" s="122"/>
      <c r="Q42" s="123"/>
    </row>
    <row r="43" spans="1:17" ht="40.5" customHeight="1">
      <c r="A43" s="96">
        <v>36</v>
      </c>
      <c r="B43" s="112"/>
      <c r="C43" s="90" t="s">
        <v>36</v>
      </c>
      <c r="D43" s="90"/>
      <c r="E43" s="99">
        <v>1943311</v>
      </c>
      <c r="F43" s="108">
        <v>1824654</v>
      </c>
      <c r="G43" s="106">
        <f t="shared" si="2"/>
        <v>118657</v>
      </c>
      <c r="H43" s="101">
        <f t="shared" si="3"/>
        <v>6.5</v>
      </c>
      <c r="I43" s="119"/>
      <c r="J43" s="97"/>
      <c r="K43" s="124"/>
      <c r="L43" s="97"/>
      <c r="M43" s="97"/>
      <c r="N43" s="121"/>
      <c r="O43" s="121"/>
      <c r="P43" s="122"/>
      <c r="Q43" s="123"/>
    </row>
    <row r="44" spans="1:17" ht="40.5" customHeight="1">
      <c r="A44" s="96">
        <v>37</v>
      </c>
      <c r="B44" s="112"/>
      <c r="C44" s="90" t="s">
        <v>93</v>
      </c>
      <c r="D44" s="90"/>
      <c r="E44" s="99">
        <v>1142523</v>
      </c>
      <c r="F44" s="108">
        <v>1068877</v>
      </c>
      <c r="G44" s="106">
        <f t="shared" si="2"/>
        <v>73646</v>
      </c>
      <c r="H44" s="101">
        <f t="shared" si="3"/>
        <v>6.9</v>
      </c>
      <c r="I44" s="119"/>
      <c r="J44" s="97"/>
      <c r="K44" s="124"/>
      <c r="L44" s="97"/>
      <c r="M44" s="97"/>
      <c r="N44" s="121"/>
      <c r="O44" s="121"/>
      <c r="P44" s="122"/>
      <c r="Q44" s="123"/>
    </row>
    <row r="45" spans="1:17" ht="40.5" customHeight="1">
      <c r="A45" s="96">
        <v>38</v>
      </c>
      <c r="B45" s="112"/>
      <c r="C45" s="90" t="s">
        <v>37</v>
      </c>
      <c r="D45" s="90"/>
      <c r="E45" s="99">
        <v>1149911</v>
      </c>
      <c r="F45" s="108">
        <v>960289</v>
      </c>
      <c r="G45" s="106">
        <f t="shared" si="2"/>
        <v>189622</v>
      </c>
      <c r="H45" s="101">
        <f t="shared" si="3"/>
        <v>19.7</v>
      </c>
      <c r="I45" s="119"/>
      <c r="J45" s="97"/>
      <c r="K45" s="124"/>
      <c r="L45" s="97"/>
      <c r="M45" s="97"/>
      <c r="N45" s="121"/>
      <c r="O45" s="121"/>
      <c r="P45" s="122"/>
      <c r="Q45" s="123"/>
    </row>
    <row r="46" spans="1:17" ht="40.5" customHeight="1">
      <c r="A46" s="96">
        <v>39</v>
      </c>
      <c r="B46" s="112"/>
      <c r="C46" s="90" t="s">
        <v>38</v>
      </c>
      <c r="D46" s="90"/>
      <c r="E46" s="99">
        <v>1378907</v>
      </c>
      <c r="F46" s="108">
        <v>1274242</v>
      </c>
      <c r="G46" s="106">
        <f t="shared" si="2"/>
        <v>104665</v>
      </c>
      <c r="H46" s="101">
        <f t="shared" si="3"/>
        <v>8.2</v>
      </c>
      <c r="I46" s="119"/>
      <c r="J46" s="97"/>
      <c r="K46" s="124"/>
      <c r="L46" s="97"/>
      <c r="M46" s="97"/>
      <c r="N46" s="121"/>
      <c r="O46" s="121"/>
      <c r="P46" s="122"/>
      <c r="Q46" s="123"/>
    </row>
    <row r="47" spans="1:17" ht="40.5" customHeight="1" thickBot="1">
      <c r="A47" s="96">
        <v>40</v>
      </c>
      <c r="B47" s="112" t="s">
        <v>228</v>
      </c>
      <c r="C47" s="90" t="s">
        <v>213</v>
      </c>
      <c r="D47" s="90"/>
      <c r="E47" s="99">
        <v>3238055</v>
      </c>
      <c r="F47" s="108">
        <v>2851608</v>
      </c>
      <c r="G47" s="106">
        <f>E47-F47</f>
        <v>386447</v>
      </c>
      <c r="H47" s="101">
        <f t="shared" si="3"/>
        <v>13.6</v>
      </c>
      <c r="I47" s="119"/>
      <c r="J47" s="97"/>
      <c r="K47" s="124"/>
      <c r="L47" s="97"/>
      <c r="M47" s="97"/>
      <c r="N47" s="121"/>
      <c r="O47" s="121"/>
      <c r="P47" s="122"/>
      <c r="Q47" s="123"/>
    </row>
    <row r="48" spans="1:17" ht="40.5" customHeight="1" thickTop="1">
      <c r="A48" s="113" t="s">
        <v>39</v>
      </c>
      <c r="B48" s="114"/>
      <c r="C48" s="115" t="s">
        <v>261</v>
      </c>
      <c r="D48" s="115"/>
      <c r="E48" s="116">
        <f>SUM(E8:E47)</f>
        <v>115987050</v>
      </c>
      <c r="F48" s="116">
        <f>SUM(F8:F47)</f>
        <v>102681895</v>
      </c>
      <c r="G48" s="116">
        <f>SUM(G8:G47)</f>
        <v>13305155</v>
      </c>
      <c r="H48" s="125">
        <f t="shared" si="3"/>
        <v>13</v>
      </c>
      <c r="I48" s="119"/>
      <c r="J48" s="97"/>
      <c r="K48" s="124"/>
      <c r="L48" s="97"/>
      <c r="M48" s="97"/>
      <c r="N48" s="121"/>
      <c r="O48" s="121"/>
      <c r="P48" s="122"/>
      <c r="Q48" s="123"/>
    </row>
    <row r="49" spans="2:17" ht="40.5" customHeight="1">
      <c r="B49" s="50"/>
      <c r="J49" s="58"/>
      <c r="K49" s="72"/>
      <c r="L49" s="58"/>
      <c r="M49" s="58"/>
      <c r="N49" s="73"/>
      <c r="O49" s="73"/>
      <c r="P49" s="74"/>
      <c r="Q49" s="75"/>
    </row>
    <row r="50" spans="2:10" ht="23.25" customHeight="1">
      <c r="B50" s="50"/>
      <c r="J50" s="49"/>
    </row>
    <row r="51" spans="2:10" ht="23.25" customHeight="1">
      <c r="B51" s="50"/>
      <c r="J51" s="49"/>
    </row>
    <row r="52" spans="2:10" ht="23.25" customHeight="1">
      <c r="B52" s="50"/>
      <c r="J52" s="49"/>
    </row>
    <row r="53" spans="2:10" ht="23.25" customHeight="1">
      <c r="B53" s="50"/>
      <c r="J53" s="49"/>
    </row>
    <row r="54" spans="2:10" ht="23.25" customHeight="1">
      <c r="B54" s="50"/>
      <c r="J54" s="49"/>
    </row>
    <row r="55" spans="2:10" ht="23.25" customHeight="1">
      <c r="B55" s="50"/>
      <c r="J55" s="49"/>
    </row>
    <row r="56" spans="2:10" ht="23.25" customHeight="1">
      <c r="B56" s="50"/>
      <c r="J56" s="49"/>
    </row>
    <row r="57" spans="2:10" ht="23.25" customHeight="1">
      <c r="B57" s="50"/>
      <c r="J57" s="49"/>
    </row>
    <row r="58" spans="2:10" ht="23.25" customHeight="1">
      <c r="B58" s="50"/>
      <c r="J58" s="49"/>
    </row>
  </sheetData>
  <sheetProtection/>
  <mergeCells count="5">
    <mergeCell ref="P2:Q3"/>
    <mergeCell ref="C4:C7"/>
    <mergeCell ref="L4:L7"/>
    <mergeCell ref="A4:A7"/>
    <mergeCell ref="J4:J7"/>
  </mergeCells>
  <printOptions horizontalCentered="1"/>
  <pageMargins left="0.7086614173228347" right="0.1968503937007874" top="0.7874015748031497" bottom="0.3937007874015748" header="0.5118110236220472" footer="0"/>
  <pageSetup fitToHeight="3" horizontalDpi="600" verticalDpi="600" orientation="portrait" pageOrder="overThenDown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showGridLines="0" view="pageBreakPreview" zoomScale="60" zoomScalePageLayoutView="0" workbookViewId="0" topLeftCell="A22">
      <selection activeCell="A1" sqref="A1"/>
    </sheetView>
  </sheetViews>
  <sheetFormatPr defaultColWidth="10.59765625" defaultRowHeight="15"/>
  <cols>
    <col min="1" max="1" width="4" style="126" customWidth="1"/>
    <col min="2" max="2" width="11.59765625" style="126" bestFit="1" customWidth="1"/>
    <col min="3" max="5" width="14.09765625" style="126" customWidth="1"/>
    <col min="6" max="6" width="10.59765625" style="126" customWidth="1"/>
    <col min="7" max="7" width="3.69921875" style="126" customWidth="1"/>
    <col min="8" max="8" width="4" style="126" customWidth="1"/>
    <col min="9" max="9" width="11.59765625" style="126" bestFit="1" customWidth="1"/>
    <col min="10" max="12" width="14.09765625" style="126" customWidth="1"/>
    <col min="13" max="13" width="10.5" style="126" customWidth="1"/>
    <col min="14" max="16384" width="10.59765625" style="126" customWidth="1"/>
  </cols>
  <sheetData>
    <row r="1" spans="1:13" ht="50.25" customHeight="1">
      <c r="A1" s="565" t="s">
        <v>394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</row>
    <row r="2" spans="1:13" ht="21" customHeight="1" thickBot="1">
      <c r="A2" s="189"/>
      <c r="B2" s="189"/>
      <c r="C2" s="189"/>
      <c r="D2" s="189"/>
      <c r="E2" s="189"/>
      <c r="F2" s="219"/>
      <c r="G2" s="218"/>
      <c r="H2" s="189"/>
      <c r="I2" s="189"/>
      <c r="J2" s="189"/>
      <c r="K2" s="189"/>
      <c r="L2" s="189"/>
      <c r="M2" s="219" t="s">
        <v>330</v>
      </c>
    </row>
    <row r="3" spans="1:13" ht="21" customHeight="1">
      <c r="A3" s="283"/>
      <c r="B3" s="284"/>
      <c r="C3" s="285" t="s">
        <v>398</v>
      </c>
      <c r="D3" s="286" t="s">
        <v>378</v>
      </c>
      <c r="E3" s="286" t="s">
        <v>331</v>
      </c>
      <c r="F3" s="287" t="s">
        <v>332</v>
      </c>
      <c r="G3" s="282"/>
      <c r="H3" s="288"/>
      <c r="I3" s="289"/>
      <c r="J3" s="285" t="s">
        <v>404</v>
      </c>
      <c r="K3" s="286" t="s">
        <v>405</v>
      </c>
      <c r="L3" s="286" t="s">
        <v>331</v>
      </c>
      <c r="M3" s="287" t="s">
        <v>333</v>
      </c>
    </row>
    <row r="4" spans="1:13" ht="21" customHeight="1">
      <c r="A4" s="567" t="s">
        <v>317</v>
      </c>
      <c r="B4" s="568"/>
      <c r="C4" s="290" t="s">
        <v>334</v>
      </c>
      <c r="D4" s="291" t="s">
        <v>334</v>
      </c>
      <c r="E4" s="291" t="s">
        <v>335</v>
      </c>
      <c r="F4" s="292" t="s">
        <v>336</v>
      </c>
      <c r="G4" s="282"/>
      <c r="H4" s="569" t="s">
        <v>317</v>
      </c>
      <c r="I4" s="570"/>
      <c r="J4" s="290" t="s">
        <v>334</v>
      </c>
      <c r="K4" s="291" t="s">
        <v>334</v>
      </c>
      <c r="L4" s="291" t="s">
        <v>87</v>
      </c>
      <c r="M4" s="292" t="s">
        <v>337</v>
      </c>
    </row>
    <row r="5" spans="1:13" ht="21" customHeight="1" thickBot="1">
      <c r="A5" s="293"/>
      <c r="B5" s="294"/>
      <c r="C5" s="295" t="s">
        <v>339</v>
      </c>
      <c r="D5" s="296" t="s">
        <v>340</v>
      </c>
      <c r="E5" s="296" t="s">
        <v>341</v>
      </c>
      <c r="F5" s="297" t="s">
        <v>342</v>
      </c>
      <c r="G5" s="282"/>
      <c r="H5" s="298"/>
      <c r="I5" s="299"/>
      <c r="J5" s="295" t="s">
        <v>339</v>
      </c>
      <c r="K5" s="296" t="s">
        <v>340</v>
      </c>
      <c r="L5" s="296" t="s">
        <v>89</v>
      </c>
      <c r="M5" s="297" t="s">
        <v>90</v>
      </c>
    </row>
    <row r="6" spans="1:13" ht="29.25" customHeight="1" thickBot="1">
      <c r="A6" s="232">
        <v>1</v>
      </c>
      <c r="B6" s="233" t="s">
        <v>323</v>
      </c>
      <c r="C6" s="236">
        <v>557</v>
      </c>
      <c r="D6" s="234">
        <v>824</v>
      </c>
      <c r="E6" s="270">
        <v>-267</v>
      </c>
      <c r="F6" s="358">
        <v>-32.4</v>
      </c>
      <c r="G6" s="227"/>
      <c r="H6" s="238">
        <v>41</v>
      </c>
      <c r="I6" s="239" t="s">
        <v>40</v>
      </c>
      <c r="J6" s="242">
        <v>0</v>
      </c>
      <c r="K6" s="240">
        <v>0</v>
      </c>
      <c r="L6" s="272">
        <v>0</v>
      </c>
      <c r="M6" s="365" t="s">
        <v>406</v>
      </c>
    </row>
    <row r="7" spans="1:13" ht="29.25" customHeight="1" thickBot="1" thickTop="1">
      <c r="A7" s="571" t="s">
        <v>324</v>
      </c>
      <c r="B7" s="572"/>
      <c r="C7" s="246">
        <v>557</v>
      </c>
      <c r="D7" s="244">
        <v>824</v>
      </c>
      <c r="E7" s="273">
        <v>-267</v>
      </c>
      <c r="F7" s="359">
        <v>-32.4</v>
      </c>
      <c r="G7" s="227"/>
      <c r="H7" s="248">
        <v>42</v>
      </c>
      <c r="I7" s="249" t="s">
        <v>43</v>
      </c>
      <c r="J7" s="252">
        <v>0</v>
      </c>
      <c r="K7" s="250">
        <v>0</v>
      </c>
      <c r="L7" s="275">
        <v>0</v>
      </c>
      <c r="M7" s="360" t="s">
        <v>406</v>
      </c>
    </row>
    <row r="8" spans="1:13" ht="29.25" customHeight="1" thickTop="1">
      <c r="A8" s="254">
        <v>2</v>
      </c>
      <c r="B8" s="255" t="s">
        <v>2</v>
      </c>
      <c r="C8" s="252">
        <v>621</v>
      </c>
      <c r="D8" s="250">
        <v>771</v>
      </c>
      <c r="E8" s="275">
        <v>-150</v>
      </c>
      <c r="F8" s="360">
        <v>-19.5</v>
      </c>
      <c r="G8" s="227"/>
      <c r="H8" s="248">
        <v>43</v>
      </c>
      <c r="I8" s="257" t="s">
        <v>44</v>
      </c>
      <c r="J8" s="252">
        <v>0</v>
      </c>
      <c r="K8" s="250">
        <v>30</v>
      </c>
      <c r="L8" s="275">
        <v>-30</v>
      </c>
      <c r="M8" s="360" t="s">
        <v>407</v>
      </c>
    </row>
    <row r="9" spans="1:13" ht="29.25" customHeight="1">
      <c r="A9" s="254">
        <v>3</v>
      </c>
      <c r="B9" s="258" t="s">
        <v>3</v>
      </c>
      <c r="C9" s="252">
        <v>115</v>
      </c>
      <c r="D9" s="250">
        <v>244</v>
      </c>
      <c r="E9" s="275">
        <v>-129</v>
      </c>
      <c r="F9" s="361">
        <v>-52.9</v>
      </c>
      <c r="G9" s="227"/>
      <c r="H9" s="248">
        <v>44</v>
      </c>
      <c r="I9" s="249" t="s">
        <v>45</v>
      </c>
      <c r="J9" s="252">
        <v>0</v>
      </c>
      <c r="K9" s="250">
        <v>0</v>
      </c>
      <c r="L9" s="275">
        <v>0</v>
      </c>
      <c r="M9" s="360" t="s">
        <v>406</v>
      </c>
    </row>
    <row r="10" spans="1:13" ht="29.25" customHeight="1">
      <c r="A10" s="254">
        <v>4</v>
      </c>
      <c r="B10" s="255" t="s">
        <v>4</v>
      </c>
      <c r="C10" s="252">
        <v>492</v>
      </c>
      <c r="D10" s="250">
        <v>456</v>
      </c>
      <c r="E10" s="275">
        <v>36</v>
      </c>
      <c r="F10" s="360">
        <v>7.9</v>
      </c>
      <c r="G10" s="227"/>
      <c r="H10" s="248">
        <v>45</v>
      </c>
      <c r="I10" s="249" t="s">
        <v>46</v>
      </c>
      <c r="J10" s="252">
        <v>0</v>
      </c>
      <c r="K10" s="250">
        <v>0</v>
      </c>
      <c r="L10" s="275">
        <v>0</v>
      </c>
      <c r="M10" s="360" t="s">
        <v>406</v>
      </c>
    </row>
    <row r="11" spans="1:13" ht="29.25" customHeight="1">
      <c r="A11" s="254">
        <v>5</v>
      </c>
      <c r="B11" s="255" t="s">
        <v>5</v>
      </c>
      <c r="C11" s="252">
        <v>24</v>
      </c>
      <c r="D11" s="250">
        <v>27</v>
      </c>
      <c r="E11" s="275">
        <v>-3</v>
      </c>
      <c r="F11" s="360">
        <v>-11.1</v>
      </c>
      <c r="G11" s="227"/>
      <c r="H11" s="248">
        <v>46</v>
      </c>
      <c r="I11" s="249" t="s">
        <v>47</v>
      </c>
      <c r="J11" s="252">
        <v>56</v>
      </c>
      <c r="K11" s="250">
        <v>91</v>
      </c>
      <c r="L11" s="275">
        <v>-35</v>
      </c>
      <c r="M11" s="360">
        <v>-38.5</v>
      </c>
    </row>
    <row r="12" spans="1:13" ht="29.25" customHeight="1">
      <c r="A12" s="254">
        <v>6</v>
      </c>
      <c r="B12" s="255" t="s">
        <v>6</v>
      </c>
      <c r="C12" s="252">
        <v>10</v>
      </c>
      <c r="D12" s="250">
        <v>592</v>
      </c>
      <c r="E12" s="275">
        <v>-582</v>
      </c>
      <c r="F12" s="360">
        <v>-98.3</v>
      </c>
      <c r="G12" s="227"/>
      <c r="H12" s="248">
        <v>47</v>
      </c>
      <c r="I12" s="249" t="s">
        <v>48</v>
      </c>
      <c r="J12" s="252">
        <v>0</v>
      </c>
      <c r="K12" s="250">
        <v>0</v>
      </c>
      <c r="L12" s="275">
        <v>0</v>
      </c>
      <c r="M12" s="360" t="s">
        <v>406</v>
      </c>
    </row>
    <row r="13" spans="1:13" ht="29.25" customHeight="1">
      <c r="A13" s="254">
        <v>7</v>
      </c>
      <c r="B13" s="255" t="s">
        <v>7</v>
      </c>
      <c r="C13" s="252">
        <v>97</v>
      </c>
      <c r="D13" s="250">
        <v>277</v>
      </c>
      <c r="E13" s="275">
        <v>-180</v>
      </c>
      <c r="F13" s="360">
        <v>-65</v>
      </c>
      <c r="G13" s="227"/>
      <c r="H13" s="248">
        <v>48</v>
      </c>
      <c r="I13" s="249" t="s">
        <v>51</v>
      </c>
      <c r="J13" s="252">
        <v>0</v>
      </c>
      <c r="K13" s="250">
        <v>0</v>
      </c>
      <c r="L13" s="275">
        <v>0</v>
      </c>
      <c r="M13" s="360" t="s">
        <v>406</v>
      </c>
    </row>
    <row r="14" spans="1:13" ht="29.25" customHeight="1">
      <c r="A14" s="254">
        <v>8</v>
      </c>
      <c r="B14" s="255" t="s">
        <v>8</v>
      </c>
      <c r="C14" s="252">
        <v>87</v>
      </c>
      <c r="D14" s="250">
        <v>131</v>
      </c>
      <c r="E14" s="275">
        <v>-44</v>
      </c>
      <c r="F14" s="360">
        <v>-33.6</v>
      </c>
      <c r="G14" s="227"/>
      <c r="H14" s="248">
        <v>49</v>
      </c>
      <c r="I14" s="249" t="s">
        <v>52</v>
      </c>
      <c r="J14" s="252">
        <v>0</v>
      </c>
      <c r="K14" s="250">
        <v>0</v>
      </c>
      <c r="L14" s="275">
        <v>0</v>
      </c>
      <c r="M14" s="360" t="s">
        <v>406</v>
      </c>
    </row>
    <row r="15" spans="1:13" ht="29.25" customHeight="1">
      <c r="A15" s="254">
        <v>9</v>
      </c>
      <c r="B15" s="255" t="s">
        <v>9</v>
      </c>
      <c r="C15" s="252">
        <v>1720</v>
      </c>
      <c r="D15" s="250">
        <v>2959</v>
      </c>
      <c r="E15" s="275">
        <v>-1239</v>
      </c>
      <c r="F15" s="360">
        <v>-41.9</v>
      </c>
      <c r="G15" s="227"/>
      <c r="H15" s="248">
        <v>50</v>
      </c>
      <c r="I15" s="249" t="s">
        <v>53</v>
      </c>
      <c r="J15" s="252">
        <v>8</v>
      </c>
      <c r="K15" s="250">
        <v>43</v>
      </c>
      <c r="L15" s="275">
        <v>-35</v>
      </c>
      <c r="M15" s="360">
        <v>-81.4</v>
      </c>
    </row>
    <row r="16" spans="1:13" ht="29.25" customHeight="1">
      <c r="A16" s="254">
        <v>10</v>
      </c>
      <c r="B16" s="255" t="s">
        <v>10</v>
      </c>
      <c r="C16" s="252">
        <v>0</v>
      </c>
      <c r="D16" s="250">
        <v>0</v>
      </c>
      <c r="E16" s="275">
        <v>0</v>
      </c>
      <c r="F16" s="360" t="s">
        <v>406</v>
      </c>
      <c r="G16" s="227"/>
      <c r="H16" s="248">
        <v>51</v>
      </c>
      <c r="I16" s="249" t="s">
        <v>325</v>
      </c>
      <c r="J16" s="252">
        <v>0</v>
      </c>
      <c r="K16" s="250">
        <v>0</v>
      </c>
      <c r="L16" s="275">
        <v>0</v>
      </c>
      <c r="M16" s="360" t="s">
        <v>406</v>
      </c>
    </row>
    <row r="17" spans="1:13" ht="29.25" customHeight="1">
      <c r="A17" s="254">
        <v>11</v>
      </c>
      <c r="B17" s="255" t="s">
        <v>11</v>
      </c>
      <c r="C17" s="252">
        <v>236</v>
      </c>
      <c r="D17" s="250">
        <v>441</v>
      </c>
      <c r="E17" s="275">
        <v>-205</v>
      </c>
      <c r="F17" s="360">
        <v>-46.5</v>
      </c>
      <c r="G17" s="227"/>
      <c r="H17" s="248">
        <v>52</v>
      </c>
      <c r="I17" s="249" t="s">
        <v>54</v>
      </c>
      <c r="J17" s="252">
        <v>0</v>
      </c>
      <c r="K17" s="250">
        <v>0</v>
      </c>
      <c r="L17" s="275">
        <v>0</v>
      </c>
      <c r="M17" s="360" t="s">
        <v>406</v>
      </c>
    </row>
    <row r="18" spans="1:13" ht="29.25" customHeight="1">
      <c r="A18" s="254">
        <v>12</v>
      </c>
      <c r="B18" s="255" t="s">
        <v>12</v>
      </c>
      <c r="C18" s="252">
        <v>198</v>
      </c>
      <c r="D18" s="250">
        <v>159</v>
      </c>
      <c r="E18" s="275">
        <v>39</v>
      </c>
      <c r="F18" s="360">
        <v>24.5</v>
      </c>
      <c r="G18" s="227"/>
      <c r="H18" s="248">
        <v>53</v>
      </c>
      <c r="I18" s="249" t="s">
        <v>55</v>
      </c>
      <c r="J18" s="252">
        <v>0</v>
      </c>
      <c r="K18" s="250">
        <v>35</v>
      </c>
      <c r="L18" s="275">
        <v>-35</v>
      </c>
      <c r="M18" s="360" t="s">
        <v>407</v>
      </c>
    </row>
    <row r="19" spans="1:13" ht="29.25" customHeight="1">
      <c r="A19" s="254">
        <v>13</v>
      </c>
      <c r="B19" s="255" t="s">
        <v>13</v>
      </c>
      <c r="C19" s="252">
        <v>413</v>
      </c>
      <c r="D19" s="250">
        <v>410</v>
      </c>
      <c r="E19" s="275">
        <v>3</v>
      </c>
      <c r="F19" s="360">
        <v>0.7</v>
      </c>
      <c r="G19" s="227"/>
      <c r="H19" s="248">
        <v>54</v>
      </c>
      <c r="I19" s="249" t="s">
        <v>56</v>
      </c>
      <c r="J19" s="252">
        <v>0</v>
      </c>
      <c r="K19" s="250">
        <v>0</v>
      </c>
      <c r="L19" s="275">
        <v>0</v>
      </c>
      <c r="M19" s="360" t="s">
        <v>406</v>
      </c>
    </row>
    <row r="20" spans="1:13" ht="29.25" customHeight="1">
      <c r="A20" s="254">
        <v>14</v>
      </c>
      <c r="B20" s="255" t="s">
        <v>14</v>
      </c>
      <c r="C20" s="252">
        <v>46</v>
      </c>
      <c r="D20" s="250">
        <v>177</v>
      </c>
      <c r="E20" s="275">
        <v>-131</v>
      </c>
      <c r="F20" s="360">
        <v>-74</v>
      </c>
      <c r="G20" s="227"/>
      <c r="H20" s="248">
        <v>55</v>
      </c>
      <c r="I20" s="249" t="s">
        <v>57</v>
      </c>
      <c r="J20" s="252">
        <v>0</v>
      </c>
      <c r="K20" s="250">
        <v>0</v>
      </c>
      <c r="L20" s="275">
        <v>0</v>
      </c>
      <c r="M20" s="360" t="s">
        <v>406</v>
      </c>
    </row>
    <row r="21" spans="1:13" ht="29.25" customHeight="1">
      <c r="A21" s="254">
        <v>15</v>
      </c>
      <c r="B21" s="255" t="s">
        <v>15</v>
      </c>
      <c r="C21" s="252">
        <v>110</v>
      </c>
      <c r="D21" s="250">
        <v>333</v>
      </c>
      <c r="E21" s="275">
        <v>-223</v>
      </c>
      <c r="F21" s="360">
        <v>-67</v>
      </c>
      <c r="G21" s="227"/>
      <c r="H21" s="248">
        <v>56</v>
      </c>
      <c r="I21" s="249" t="s">
        <v>59</v>
      </c>
      <c r="J21" s="252">
        <v>0</v>
      </c>
      <c r="K21" s="250">
        <v>0</v>
      </c>
      <c r="L21" s="275">
        <v>0</v>
      </c>
      <c r="M21" s="360" t="s">
        <v>406</v>
      </c>
    </row>
    <row r="22" spans="1:13" ht="29.25" customHeight="1">
      <c r="A22" s="254">
        <v>16</v>
      </c>
      <c r="B22" s="255" t="s">
        <v>16</v>
      </c>
      <c r="C22" s="252">
        <v>123</v>
      </c>
      <c r="D22" s="250">
        <v>132</v>
      </c>
      <c r="E22" s="275">
        <v>-9</v>
      </c>
      <c r="F22" s="360">
        <v>-6.8</v>
      </c>
      <c r="G22" s="227"/>
      <c r="H22" s="248">
        <v>57</v>
      </c>
      <c r="I22" s="249" t="s">
        <v>60</v>
      </c>
      <c r="J22" s="252">
        <v>0</v>
      </c>
      <c r="K22" s="250">
        <v>0</v>
      </c>
      <c r="L22" s="275">
        <v>0</v>
      </c>
      <c r="M22" s="360" t="s">
        <v>406</v>
      </c>
    </row>
    <row r="23" spans="1:13" ht="29.25" customHeight="1">
      <c r="A23" s="254">
        <v>17</v>
      </c>
      <c r="B23" s="255" t="s">
        <v>17</v>
      </c>
      <c r="C23" s="252">
        <v>181</v>
      </c>
      <c r="D23" s="250">
        <v>410</v>
      </c>
      <c r="E23" s="275">
        <v>-229</v>
      </c>
      <c r="F23" s="360">
        <v>-55.9</v>
      </c>
      <c r="G23" s="227"/>
      <c r="H23" s="248">
        <v>58</v>
      </c>
      <c r="I23" s="249" t="s">
        <v>62</v>
      </c>
      <c r="J23" s="252">
        <v>0</v>
      </c>
      <c r="K23" s="250">
        <v>0</v>
      </c>
      <c r="L23" s="275">
        <v>0</v>
      </c>
      <c r="M23" s="360" t="s">
        <v>406</v>
      </c>
    </row>
    <row r="24" spans="1:13" ht="29.25" customHeight="1">
      <c r="A24" s="254">
        <v>18</v>
      </c>
      <c r="B24" s="255" t="s">
        <v>18</v>
      </c>
      <c r="C24" s="252">
        <v>157</v>
      </c>
      <c r="D24" s="250">
        <v>235</v>
      </c>
      <c r="E24" s="275">
        <v>-78</v>
      </c>
      <c r="F24" s="360">
        <v>-33.2</v>
      </c>
      <c r="G24" s="227"/>
      <c r="H24" s="248">
        <v>59</v>
      </c>
      <c r="I24" s="249" t="s">
        <v>64</v>
      </c>
      <c r="J24" s="252">
        <v>0</v>
      </c>
      <c r="K24" s="250">
        <v>0</v>
      </c>
      <c r="L24" s="275">
        <v>0</v>
      </c>
      <c r="M24" s="360" t="s">
        <v>406</v>
      </c>
    </row>
    <row r="25" spans="1:13" ht="29.25" customHeight="1">
      <c r="A25" s="254">
        <v>19</v>
      </c>
      <c r="B25" s="255" t="s">
        <v>19</v>
      </c>
      <c r="C25" s="252">
        <v>404</v>
      </c>
      <c r="D25" s="250">
        <v>533</v>
      </c>
      <c r="E25" s="275">
        <v>-129</v>
      </c>
      <c r="F25" s="360">
        <v>-24.2</v>
      </c>
      <c r="G25" s="227"/>
      <c r="H25" s="248">
        <v>60</v>
      </c>
      <c r="I25" s="249" t="s">
        <v>70</v>
      </c>
      <c r="J25" s="252">
        <v>37</v>
      </c>
      <c r="K25" s="250">
        <v>40</v>
      </c>
      <c r="L25" s="275">
        <v>-3</v>
      </c>
      <c r="M25" s="360">
        <v>-7.5</v>
      </c>
    </row>
    <row r="26" spans="1:13" ht="29.25" customHeight="1">
      <c r="A26" s="254">
        <v>20</v>
      </c>
      <c r="B26" s="255" t="s">
        <v>20</v>
      </c>
      <c r="C26" s="252">
        <v>19</v>
      </c>
      <c r="D26" s="250">
        <v>19</v>
      </c>
      <c r="E26" s="275">
        <v>0</v>
      </c>
      <c r="F26" s="360">
        <v>0</v>
      </c>
      <c r="G26" s="227"/>
      <c r="H26" s="248">
        <v>61</v>
      </c>
      <c r="I26" s="249" t="s">
        <v>75</v>
      </c>
      <c r="J26" s="252">
        <v>129</v>
      </c>
      <c r="K26" s="250">
        <v>222</v>
      </c>
      <c r="L26" s="275">
        <v>-93</v>
      </c>
      <c r="M26" s="360">
        <v>-41.9</v>
      </c>
    </row>
    <row r="27" spans="1:13" ht="29.25" customHeight="1">
      <c r="A27" s="254">
        <v>21</v>
      </c>
      <c r="B27" s="255" t="s">
        <v>21</v>
      </c>
      <c r="C27" s="252">
        <v>96</v>
      </c>
      <c r="D27" s="250">
        <v>142</v>
      </c>
      <c r="E27" s="275">
        <v>-46</v>
      </c>
      <c r="F27" s="360">
        <v>-32.4</v>
      </c>
      <c r="G27" s="227"/>
      <c r="H27" s="248">
        <v>62</v>
      </c>
      <c r="I27" s="249" t="s">
        <v>80</v>
      </c>
      <c r="J27" s="252">
        <v>270</v>
      </c>
      <c r="K27" s="250">
        <v>216</v>
      </c>
      <c r="L27" s="275">
        <v>54</v>
      </c>
      <c r="M27" s="360">
        <v>25</v>
      </c>
    </row>
    <row r="28" spans="1:13" ht="29.25" customHeight="1" thickBot="1">
      <c r="A28" s="254">
        <v>22</v>
      </c>
      <c r="B28" s="255" t="s">
        <v>22</v>
      </c>
      <c r="C28" s="252">
        <v>79</v>
      </c>
      <c r="D28" s="250">
        <v>128</v>
      </c>
      <c r="E28" s="275">
        <v>-49</v>
      </c>
      <c r="F28" s="360">
        <v>-38.3</v>
      </c>
      <c r="G28" s="227"/>
      <c r="H28" s="256">
        <v>63</v>
      </c>
      <c r="I28" s="249" t="s">
        <v>81</v>
      </c>
      <c r="J28" s="252">
        <v>41</v>
      </c>
      <c r="K28" s="250">
        <v>59</v>
      </c>
      <c r="L28" s="275">
        <v>-18</v>
      </c>
      <c r="M28" s="360">
        <v>-30.5</v>
      </c>
    </row>
    <row r="29" spans="1:13" ht="29.25" customHeight="1" thickBot="1" thickTop="1">
      <c r="A29" s="254">
        <v>23</v>
      </c>
      <c r="B29" s="255" t="s">
        <v>23</v>
      </c>
      <c r="C29" s="252">
        <v>0</v>
      </c>
      <c r="D29" s="250">
        <v>126</v>
      </c>
      <c r="E29" s="275">
        <v>-126</v>
      </c>
      <c r="F29" s="360" t="s">
        <v>407</v>
      </c>
      <c r="G29" s="227"/>
      <c r="H29" s="573" t="s">
        <v>326</v>
      </c>
      <c r="I29" s="574"/>
      <c r="J29" s="246">
        <v>541</v>
      </c>
      <c r="K29" s="244">
        <v>736</v>
      </c>
      <c r="L29" s="273">
        <v>-195</v>
      </c>
      <c r="M29" s="359">
        <v>-26.5</v>
      </c>
    </row>
    <row r="30" spans="1:13" ht="29.25" customHeight="1" thickBot="1" thickTop="1">
      <c r="A30" s="254">
        <v>24</v>
      </c>
      <c r="B30" s="255" t="s">
        <v>24</v>
      </c>
      <c r="C30" s="252">
        <v>112</v>
      </c>
      <c r="D30" s="250">
        <v>205</v>
      </c>
      <c r="E30" s="275">
        <v>-93</v>
      </c>
      <c r="F30" s="360">
        <v>-45.4</v>
      </c>
      <c r="G30" s="227"/>
      <c r="H30" s="575" t="s">
        <v>327</v>
      </c>
      <c r="I30" s="576"/>
      <c r="J30" s="259">
        <v>8483</v>
      </c>
      <c r="K30" s="259">
        <v>14099</v>
      </c>
      <c r="L30" s="278">
        <v>-5616</v>
      </c>
      <c r="M30" s="366">
        <v>-39.8</v>
      </c>
    </row>
    <row r="31" spans="1:13" ht="29.25" customHeight="1">
      <c r="A31" s="254">
        <v>25</v>
      </c>
      <c r="B31" s="255" t="s">
        <v>25</v>
      </c>
      <c r="C31" s="252">
        <v>0</v>
      </c>
      <c r="D31" s="250">
        <v>66</v>
      </c>
      <c r="E31" s="275">
        <v>-66</v>
      </c>
      <c r="F31" s="360" t="s">
        <v>407</v>
      </c>
      <c r="G31" s="227"/>
      <c r="H31" s="262"/>
      <c r="I31" s="262"/>
      <c r="J31" s="236"/>
      <c r="K31" s="236"/>
      <c r="L31" s="236"/>
      <c r="M31" s="280"/>
    </row>
    <row r="32" spans="1:13" ht="29.25" customHeight="1">
      <c r="A32" s="254">
        <v>26</v>
      </c>
      <c r="B32" s="255" t="s">
        <v>26</v>
      </c>
      <c r="C32" s="252">
        <v>0</v>
      </c>
      <c r="D32" s="250">
        <v>0</v>
      </c>
      <c r="E32" s="275">
        <v>0</v>
      </c>
      <c r="F32" s="360" t="s">
        <v>406</v>
      </c>
      <c r="G32" s="227"/>
      <c r="H32" s="263" t="s">
        <v>343</v>
      </c>
      <c r="I32" s="264" t="s">
        <v>396</v>
      </c>
      <c r="J32" s="264"/>
      <c r="K32" s="264"/>
      <c r="L32" s="264"/>
      <c r="M32" s="264"/>
    </row>
    <row r="33" spans="1:13" ht="29.25" customHeight="1">
      <c r="A33" s="254">
        <v>27</v>
      </c>
      <c r="B33" s="255" t="s">
        <v>27</v>
      </c>
      <c r="C33" s="252">
        <v>33</v>
      </c>
      <c r="D33" s="250">
        <v>36</v>
      </c>
      <c r="E33" s="275">
        <v>-3</v>
      </c>
      <c r="F33" s="360">
        <v>-8.3</v>
      </c>
      <c r="G33" s="227"/>
      <c r="H33" s="300"/>
      <c r="I33" s="264"/>
      <c r="J33" s="264"/>
      <c r="K33" s="264"/>
      <c r="L33" s="264"/>
      <c r="M33" s="264"/>
    </row>
    <row r="34" spans="1:13" ht="29.25" customHeight="1">
      <c r="A34" s="254">
        <v>28</v>
      </c>
      <c r="B34" s="255" t="s">
        <v>28</v>
      </c>
      <c r="C34" s="252">
        <v>0</v>
      </c>
      <c r="D34" s="250">
        <v>1098</v>
      </c>
      <c r="E34" s="275">
        <v>-1098</v>
      </c>
      <c r="F34" s="360" t="s">
        <v>407</v>
      </c>
      <c r="G34" s="227"/>
      <c r="H34" s="300"/>
      <c r="I34" s="264"/>
      <c r="J34" s="264"/>
      <c r="K34" s="264"/>
      <c r="L34" s="264"/>
      <c r="M34" s="264"/>
    </row>
    <row r="35" spans="1:13" ht="29.25" customHeight="1">
      <c r="A35" s="254">
        <v>29</v>
      </c>
      <c r="B35" s="255" t="s">
        <v>29</v>
      </c>
      <c r="C35" s="252">
        <v>34</v>
      </c>
      <c r="D35" s="250">
        <v>37</v>
      </c>
      <c r="E35" s="275">
        <v>-3</v>
      </c>
      <c r="F35" s="360">
        <v>-8.1</v>
      </c>
      <c r="G35" s="227"/>
      <c r="H35" s="264"/>
      <c r="I35" s="264"/>
      <c r="J35" s="264"/>
      <c r="K35" s="264"/>
      <c r="L35" s="264"/>
      <c r="M35" s="264"/>
    </row>
    <row r="36" spans="1:13" ht="29.25" customHeight="1">
      <c r="A36" s="254">
        <v>30</v>
      </c>
      <c r="B36" s="255" t="s">
        <v>30</v>
      </c>
      <c r="C36" s="252">
        <v>336</v>
      </c>
      <c r="D36" s="250">
        <v>499</v>
      </c>
      <c r="E36" s="275">
        <v>-163</v>
      </c>
      <c r="F36" s="360">
        <v>-32.7</v>
      </c>
      <c r="G36" s="227"/>
      <c r="H36" s="264"/>
      <c r="I36" s="264"/>
      <c r="J36" s="264"/>
      <c r="K36" s="264"/>
      <c r="L36" s="264"/>
      <c r="M36" s="264"/>
    </row>
    <row r="37" spans="1:13" ht="29.25" customHeight="1">
      <c r="A37" s="254">
        <v>31</v>
      </c>
      <c r="B37" s="255" t="s">
        <v>31</v>
      </c>
      <c r="C37" s="252">
        <v>162</v>
      </c>
      <c r="D37" s="250">
        <v>138</v>
      </c>
      <c r="E37" s="275">
        <v>24</v>
      </c>
      <c r="F37" s="360">
        <v>17.4</v>
      </c>
      <c r="G37" s="227"/>
      <c r="H37" s="264"/>
      <c r="I37" s="264"/>
      <c r="J37" s="264"/>
      <c r="K37" s="264"/>
      <c r="L37" s="264"/>
      <c r="M37" s="264"/>
    </row>
    <row r="38" spans="1:13" ht="29.25" customHeight="1">
      <c r="A38" s="254">
        <v>32</v>
      </c>
      <c r="B38" s="255" t="s">
        <v>33</v>
      </c>
      <c r="C38" s="252">
        <v>323</v>
      </c>
      <c r="D38" s="250">
        <v>508</v>
      </c>
      <c r="E38" s="275">
        <v>-185</v>
      </c>
      <c r="F38" s="360">
        <v>-36.4</v>
      </c>
      <c r="G38" s="227"/>
      <c r="H38" s="264"/>
      <c r="I38" s="264"/>
      <c r="J38" s="264"/>
      <c r="K38" s="264"/>
      <c r="L38" s="264"/>
      <c r="M38" s="264"/>
    </row>
    <row r="39" spans="1:13" ht="29.25" customHeight="1">
      <c r="A39" s="254">
        <v>33</v>
      </c>
      <c r="B39" s="255" t="s">
        <v>34</v>
      </c>
      <c r="C39" s="252">
        <v>35</v>
      </c>
      <c r="D39" s="250">
        <v>21</v>
      </c>
      <c r="E39" s="275">
        <v>14</v>
      </c>
      <c r="F39" s="360">
        <v>66.7</v>
      </c>
      <c r="G39" s="227"/>
      <c r="H39" s="264"/>
      <c r="I39" s="264"/>
      <c r="J39" s="264"/>
      <c r="K39" s="264"/>
      <c r="L39" s="264"/>
      <c r="M39" s="264"/>
    </row>
    <row r="40" spans="1:13" ht="29.25" customHeight="1">
      <c r="A40" s="254">
        <v>34</v>
      </c>
      <c r="B40" s="255" t="s">
        <v>35</v>
      </c>
      <c r="C40" s="252">
        <v>389</v>
      </c>
      <c r="D40" s="250">
        <v>484</v>
      </c>
      <c r="E40" s="275">
        <v>-95</v>
      </c>
      <c r="F40" s="360">
        <v>-19.6</v>
      </c>
      <c r="G40" s="227"/>
      <c r="H40" s="264"/>
      <c r="I40" s="264"/>
      <c r="J40" s="264"/>
      <c r="K40" s="264"/>
      <c r="L40" s="264"/>
      <c r="M40" s="264"/>
    </row>
    <row r="41" spans="1:13" ht="29.25" customHeight="1">
      <c r="A41" s="254">
        <v>35</v>
      </c>
      <c r="B41" s="255" t="s">
        <v>36</v>
      </c>
      <c r="C41" s="252">
        <v>0</v>
      </c>
      <c r="D41" s="250">
        <v>0</v>
      </c>
      <c r="E41" s="275">
        <v>0</v>
      </c>
      <c r="F41" s="360" t="s">
        <v>406</v>
      </c>
      <c r="G41" s="227"/>
      <c r="H41" s="264"/>
      <c r="I41" s="264"/>
      <c r="J41" s="264"/>
      <c r="K41" s="264"/>
      <c r="L41" s="264"/>
      <c r="M41" s="264"/>
    </row>
    <row r="42" spans="1:13" ht="29.25" customHeight="1">
      <c r="A42" s="254">
        <v>36</v>
      </c>
      <c r="B42" s="255" t="s">
        <v>93</v>
      </c>
      <c r="C42" s="252">
        <v>123</v>
      </c>
      <c r="D42" s="250">
        <v>142</v>
      </c>
      <c r="E42" s="275">
        <v>-19</v>
      </c>
      <c r="F42" s="360">
        <v>-13.4</v>
      </c>
      <c r="G42" s="227"/>
      <c r="H42" s="264"/>
      <c r="I42" s="264"/>
      <c r="J42" s="264"/>
      <c r="K42" s="264"/>
      <c r="L42" s="264"/>
      <c r="M42" s="264"/>
    </row>
    <row r="43" spans="1:13" ht="29.25" customHeight="1">
      <c r="A43" s="254">
        <v>37</v>
      </c>
      <c r="B43" s="255" t="s">
        <v>37</v>
      </c>
      <c r="C43" s="252">
        <v>0</v>
      </c>
      <c r="D43" s="250">
        <v>0</v>
      </c>
      <c r="E43" s="275">
        <v>0</v>
      </c>
      <c r="F43" s="360" t="s">
        <v>406</v>
      </c>
      <c r="G43" s="227"/>
      <c r="H43" s="264"/>
      <c r="I43" s="264"/>
      <c r="J43" s="264"/>
      <c r="K43" s="264"/>
      <c r="L43" s="264"/>
      <c r="M43" s="264"/>
    </row>
    <row r="44" spans="1:13" ht="29.25" customHeight="1">
      <c r="A44" s="254">
        <v>38</v>
      </c>
      <c r="B44" s="233" t="s">
        <v>38</v>
      </c>
      <c r="C44" s="236">
        <v>331</v>
      </c>
      <c r="D44" s="234">
        <v>342</v>
      </c>
      <c r="E44" s="270">
        <v>-11</v>
      </c>
      <c r="F44" s="358">
        <v>-3.2</v>
      </c>
      <c r="G44" s="227"/>
      <c r="H44" s="264"/>
      <c r="I44" s="264"/>
      <c r="J44" s="264"/>
      <c r="K44" s="264"/>
      <c r="L44" s="264"/>
      <c r="M44" s="264"/>
    </row>
    <row r="45" spans="1:13" ht="29.25" customHeight="1">
      <c r="A45" s="302">
        <v>39</v>
      </c>
      <c r="B45" s="303" t="s">
        <v>328</v>
      </c>
      <c r="C45" s="305">
        <v>279</v>
      </c>
      <c r="D45" s="304">
        <v>261</v>
      </c>
      <c r="E45" s="315">
        <v>18</v>
      </c>
      <c r="F45" s="362">
        <v>6.9</v>
      </c>
      <c r="G45" s="227"/>
      <c r="H45" s="264"/>
      <c r="I45" s="264"/>
      <c r="J45" s="264"/>
      <c r="K45" s="264"/>
      <c r="L45" s="264"/>
      <c r="M45" s="264"/>
    </row>
    <row r="46" spans="1:13" ht="29.25" customHeight="1" thickBot="1">
      <c r="A46" s="317">
        <v>40</v>
      </c>
      <c r="B46" s="318" t="s">
        <v>349</v>
      </c>
      <c r="C46" s="319">
        <v>0</v>
      </c>
      <c r="D46" s="320">
        <v>0</v>
      </c>
      <c r="E46" s="321">
        <v>0</v>
      </c>
      <c r="F46" s="363" t="s">
        <v>406</v>
      </c>
      <c r="G46" s="227"/>
      <c r="J46" s="264"/>
      <c r="K46" s="264"/>
      <c r="L46" s="264"/>
      <c r="M46" s="264"/>
    </row>
    <row r="47" spans="1:13" ht="29.25" customHeight="1" thickBot="1" thickTop="1">
      <c r="A47" s="563" t="s">
        <v>329</v>
      </c>
      <c r="B47" s="564"/>
      <c r="C47" s="327">
        <v>7385</v>
      </c>
      <c r="D47" s="324">
        <v>12539</v>
      </c>
      <c r="E47" s="328">
        <v>-5154</v>
      </c>
      <c r="F47" s="364">
        <v>-41.1</v>
      </c>
      <c r="J47" s="264"/>
      <c r="K47" s="264"/>
      <c r="L47" s="264"/>
      <c r="M47" s="264"/>
    </row>
    <row r="48" spans="3:13" ht="21" customHeight="1">
      <c r="C48" s="269"/>
      <c r="D48" s="269"/>
      <c r="E48" s="269"/>
      <c r="F48" s="269"/>
      <c r="J48" s="264"/>
      <c r="K48" s="264"/>
      <c r="L48" s="264"/>
      <c r="M48" s="264"/>
    </row>
    <row r="49" spans="10:13" ht="21" customHeight="1">
      <c r="J49" s="264"/>
      <c r="K49" s="264"/>
      <c r="L49" s="264"/>
      <c r="M49" s="264"/>
    </row>
    <row r="50" spans="10:13" ht="21" customHeight="1">
      <c r="J50" s="264"/>
      <c r="K50" s="264"/>
      <c r="L50" s="264"/>
      <c r="M50" s="264"/>
    </row>
    <row r="51" spans="10:13" ht="21" customHeight="1">
      <c r="J51" s="264"/>
      <c r="K51" s="264"/>
      <c r="L51" s="264"/>
      <c r="M51" s="264"/>
    </row>
    <row r="52" spans="10:13" ht="21" customHeight="1">
      <c r="J52" s="264"/>
      <c r="K52" s="264"/>
      <c r="L52" s="264"/>
      <c r="M52" s="264"/>
    </row>
    <row r="53" spans="10:13" ht="21" customHeight="1">
      <c r="J53" s="264"/>
      <c r="K53" s="264"/>
      <c r="L53" s="264"/>
      <c r="M53" s="264"/>
    </row>
    <row r="54" spans="10:13" ht="21" customHeight="1">
      <c r="J54" s="264"/>
      <c r="K54" s="264"/>
      <c r="L54" s="264"/>
      <c r="M54" s="264"/>
    </row>
    <row r="55" spans="10:13" ht="21" customHeight="1">
      <c r="J55" s="264"/>
      <c r="K55" s="264"/>
      <c r="L55" s="264"/>
      <c r="M55" s="264"/>
    </row>
    <row r="56" spans="10:13" ht="21" customHeight="1">
      <c r="J56" s="264"/>
      <c r="K56" s="264"/>
      <c r="L56" s="264"/>
      <c r="M56" s="264"/>
    </row>
    <row r="57" spans="10:13" ht="21" customHeight="1">
      <c r="J57" s="264"/>
      <c r="K57" s="264"/>
      <c r="L57" s="264"/>
      <c r="M57" s="264"/>
    </row>
    <row r="58" spans="10:13" ht="21" customHeight="1">
      <c r="J58" s="264"/>
      <c r="K58" s="264"/>
      <c r="L58" s="264"/>
      <c r="M58" s="264"/>
    </row>
    <row r="59" spans="10:13" ht="21" customHeight="1">
      <c r="J59" s="264"/>
      <c r="K59" s="264"/>
      <c r="L59" s="264"/>
      <c r="M59" s="264"/>
    </row>
    <row r="60" spans="10:13" ht="21" customHeight="1">
      <c r="J60" s="264"/>
      <c r="K60" s="264"/>
      <c r="L60" s="264"/>
      <c r="M60" s="264"/>
    </row>
    <row r="61" spans="10:13" ht="21" customHeight="1">
      <c r="J61" s="264"/>
      <c r="K61" s="264"/>
      <c r="L61" s="264"/>
      <c r="M61" s="264"/>
    </row>
    <row r="62" spans="10:13" ht="21" customHeight="1">
      <c r="J62" s="264"/>
      <c r="K62" s="264"/>
      <c r="L62" s="264"/>
      <c r="M62" s="264"/>
    </row>
    <row r="63" spans="10:13" ht="21" customHeight="1">
      <c r="J63" s="264"/>
      <c r="K63" s="264"/>
      <c r="L63" s="264"/>
      <c r="M63" s="264"/>
    </row>
    <row r="64" spans="10:13" ht="21" customHeight="1">
      <c r="J64" s="264"/>
      <c r="K64" s="264"/>
      <c r="L64" s="264"/>
      <c r="M64" s="264"/>
    </row>
    <row r="65" spans="10:13" ht="21" customHeight="1">
      <c r="J65" s="264"/>
      <c r="K65" s="264"/>
      <c r="L65" s="264"/>
      <c r="M65" s="264"/>
    </row>
    <row r="66" spans="10:13" ht="21" customHeight="1">
      <c r="J66" s="264"/>
      <c r="K66" s="264"/>
      <c r="L66" s="264"/>
      <c r="M66" s="264"/>
    </row>
    <row r="67" spans="10:13" ht="21" customHeight="1">
      <c r="J67" s="264"/>
      <c r="K67" s="264"/>
      <c r="L67" s="264"/>
      <c r="M67" s="264"/>
    </row>
    <row r="68" spans="10:13" ht="21" customHeight="1">
      <c r="J68" s="264"/>
      <c r="K68" s="264"/>
      <c r="L68" s="264"/>
      <c r="M68" s="264"/>
    </row>
    <row r="69" spans="10:13" ht="21" customHeight="1">
      <c r="J69" s="264"/>
      <c r="K69" s="264"/>
      <c r="L69" s="264"/>
      <c r="M69" s="264"/>
    </row>
    <row r="70" spans="10:13" ht="21" customHeight="1">
      <c r="J70" s="264"/>
      <c r="K70" s="264"/>
      <c r="L70" s="264"/>
      <c r="M70" s="264"/>
    </row>
    <row r="71" spans="10:13" ht="21" customHeight="1">
      <c r="J71" s="264"/>
      <c r="K71" s="264"/>
      <c r="L71" s="264"/>
      <c r="M71" s="264"/>
    </row>
    <row r="72" spans="10:13" ht="21" customHeight="1">
      <c r="J72" s="264"/>
      <c r="K72" s="264"/>
      <c r="L72" s="264"/>
      <c r="M72" s="264"/>
    </row>
    <row r="73" ht="21" customHeight="1"/>
    <row r="74" ht="21" customHeight="1"/>
    <row r="75" ht="21.75" customHeight="1"/>
    <row r="76" ht="21" customHeight="1"/>
  </sheetData>
  <sheetProtection/>
  <mergeCells count="7">
    <mergeCell ref="A47:B47"/>
    <mergeCell ref="A1:M1"/>
    <mergeCell ref="A4:B4"/>
    <mergeCell ref="H4:I4"/>
    <mergeCell ref="A7:B7"/>
    <mergeCell ref="H29:I29"/>
    <mergeCell ref="H30:I30"/>
  </mergeCells>
  <printOptions/>
  <pageMargins left="0.5118110236220472" right="0.5118110236220472" top="0.5511811023622047" bottom="0.35433070866141736" header="0" footer="0.3937007874015748"/>
  <pageSetup firstPageNumber="78" useFirstPageNumber="1" fitToHeight="1" fitToWidth="1" horizontalDpi="600" verticalDpi="600" orientation="portrait" paperSize="9" scale="59" r:id="rId1"/>
  <headerFooter>
    <oddFooter>&amp;C&amp;"ＭＳ ゴシック,標準"&amp;14&amp;P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showGridLines="0" view="pageBreakPreview" zoomScale="70" zoomScaleSheetLayoutView="70" zoomScalePageLayoutView="0" workbookViewId="0" topLeftCell="A1">
      <selection activeCell="A1" sqref="A1"/>
    </sheetView>
  </sheetViews>
  <sheetFormatPr defaultColWidth="10.59765625" defaultRowHeight="15"/>
  <cols>
    <col min="1" max="1" width="4" style="126" customWidth="1"/>
    <col min="2" max="2" width="11.59765625" style="126" bestFit="1" customWidth="1"/>
    <col min="3" max="5" width="14.09765625" style="126" customWidth="1"/>
    <col min="6" max="6" width="10.59765625" style="126" customWidth="1"/>
    <col min="7" max="7" width="3.69921875" style="126" customWidth="1"/>
    <col min="8" max="8" width="4" style="126" customWidth="1"/>
    <col min="9" max="9" width="11.59765625" style="126" bestFit="1" customWidth="1"/>
    <col min="10" max="12" width="14.09765625" style="126" customWidth="1"/>
    <col min="13" max="13" width="10.5" style="126" customWidth="1"/>
    <col min="14" max="16384" width="10.59765625" style="126" customWidth="1"/>
  </cols>
  <sheetData>
    <row r="1" spans="1:13" ht="50.25" customHeight="1">
      <c r="A1" s="577" t="s">
        <v>416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</row>
    <row r="2" spans="1:13" ht="21" customHeight="1" thickBot="1">
      <c r="A2" s="189"/>
      <c r="B2" s="189"/>
      <c r="C2" s="189"/>
      <c r="D2" s="189"/>
      <c r="E2" s="189"/>
      <c r="F2" s="219"/>
      <c r="G2" s="218"/>
      <c r="H2" s="189"/>
      <c r="I2" s="189"/>
      <c r="J2" s="189"/>
      <c r="K2" s="189"/>
      <c r="L2" s="189"/>
      <c r="M2" s="219" t="s">
        <v>330</v>
      </c>
    </row>
    <row r="3" spans="1:13" ht="21" customHeight="1">
      <c r="A3" s="283"/>
      <c r="B3" s="284"/>
      <c r="C3" s="285" t="s">
        <v>398</v>
      </c>
      <c r="D3" s="286" t="s">
        <v>378</v>
      </c>
      <c r="E3" s="286" t="s">
        <v>331</v>
      </c>
      <c r="F3" s="287" t="s">
        <v>332</v>
      </c>
      <c r="G3" s="282"/>
      <c r="H3" s="288"/>
      <c r="I3" s="289"/>
      <c r="J3" s="285" t="s">
        <v>404</v>
      </c>
      <c r="K3" s="286" t="s">
        <v>405</v>
      </c>
      <c r="L3" s="286" t="s">
        <v>331</v>
      </c>
      <c r="M3" s="287" t="s">
        <v>333</v>
      </c>
    </row>
    <row r="4" spans="1:13" ht="21" customHeight="1">
      <c r="A4" s="567" t="s">
        <v>317</v>
      </c>
      <c r="B4" s="568"/>
      <c r="C4" s="290" t="s">
        <v>334</v>
      </c>
      <c r="D4" s="291" t="s">
        <v>334</v>
      </c>
      <c r="E4" s="291" t="s">
        <v>335</v>
      </c>
      <c r="F4" s="292" t="s">
        <v>336</v>
      </c>
      <c r="G4" s="282"/>
      <c r="H4" s="569" t="s">
        <v>317</v>
      </c>
      <c r="I4" s="570"/>
      <c r="J4" s="290" t="s">
        <v>334</v>
      </c>
      <c r="K4" s="291" t="s">
        <v>334</v>
      </c>
      <c r="L4" s="291" t="s">
        <v>87</v>
      </c>
      <c r="M4" s="292" t="s">
        <v>337</v>
      </c>
    </row>
    <row r="5" spans="1:13" ht="21" customHeight="1" thickBot="1">
      <c r="A5" s="293"/>
      <c r="B5" s="294"/>
      <c r="C5" s="295" t="s">
        <v>339</v>
      </c>
      <c r="D5" s="367" t="s">
        <v>354</v>
      </c>
      <c r="E5" s="296" t="s">
        <v>341</v>
      </c>
      <c r="F5" s="297" t="s">
        <v>342</v>
      </c>
      <c r="G5" s="282"/>
      <c r="H5" s="298"/>
      <c r="I5" s="299"/>
      <c r="J5" s="295" t="s">
        <v>339</v>
      </c>
      <c r="K5" s="367" t="s">
        <v>354</v>
      </c>
      <c r="L5" s="296" t="s">
        <v>89</v>
      </c>
      <c r="M5" s="297" t="s">
        <v>90</v>
      </c>
    </row>
    <row r="6" spans="1:13" ht="29.25" customHeight="1" thickBot="1">
      <c r="A6" s="232">
        <v>1</v>
      </c>
      <c r="B6" s="233" t="s">
        <v>323</v>
      </c>
      <c r="C6" s="236">
        <v>3217806</v>
      </c>
      <c r="D6" s="234">
        <v>2122513</v>
      </c>
      <c r="E6" s="270">
        <f>C6-D6</f>
        <v>1095293</v>
      </c>
      <c r="F6" s="271">
        <f>E6/D6*100</f>
        <v>51.60359441850297</v>
      </c>
      <c r="G6" s="227"/>
      <c r="H6" s="238">
        <v>41</v>
      </c>
      <c r="I6" s="239" t="s">
        <v>40</v>
      </c>
      <c r="J6" s="242">
        <v>83515</v>
      </c>
      <c r="K6" s="240">
        <v>64464</v>
      </c>
      <c r="L6" s="272">
        <f>J6-K6</f>
        <v>19051</v>
      </c>
      <c r="M6" s="314">
        <f>L6/K6*100</f>
        <v>29.552928766443287</v>
      </c>
    </row>
    <row r="7" spans="1:13" ht="29.25" customHeight="1" thickBot="1" thickTop="1">
      <c r="A7" s="571" t="s">
        <v>324</v>
      </c>
      <c r="B7" s="572"/>
      <c r="C7" s="246">
        <f>C6</f>
        <v>3217806</v>
      </c>
      <c r="D7" s="244">
        <v>2122513</v>
      </c>
      <c r="E7" s="273">
        <f>C7-D7</f>
        <v>1095293</v>
      </c>
      <c r="F7" s="274">
        <f>E7/D7*100</f>
        <v>51.60359441850297</v>
      </c>
      <c r="G7" s="227"/>
      <c r="H7" s="248">
        <v>42</v>
      </c>
      <c r="I7" s="249" t="s">
        <v>43</v>
      </c>
      <c r="J7" s="252">
        <v>139331</v>
      </c>
      <c r="K7" s="250">
        <v>52167</v>
      </c>
      <c r="L7" s="275">
        <f aca="true" t="shared" si="0" ref="L7:L29">J7-K7</f>
        <v>87164</v>
      </c>
      <c r="M7" s="276">
        <f aca="true" t="shared" si="1" ref="M7:M29">L7/K7*100</f>
        <v>167.08647229091187</v>
      </c>
    </row>
    <row r="8" spans="1:13" ht="29.25" customHeight="1" thickTop="1">
      <c r="A8" s="254">
        <v>2</v>
      </c>
      <c r="B8" s="255" t="s">
        <v>2</v>
      </c>
      <c r="C8" s="252">
        <v>911492</v>
      </c>
      <c r="D8" s="250">
        <v>460452</v>
      </c>
      <c r="E8" s="275">
        <f aca="true" t="shared" si="2" ref="E8:E47">C8-D8</f>
        <v>451040</v>
      </c>
      <c r="F8" s="276">
        <f aca="true" t="shared" si="3" ref="F8:F47">E8/D8*100</f>
        <v>97.95592157271551</v>
      </c>
      <c r="G8" s="227"/>
      <c r="H8" s="248">
        <v>43</v>
      </c>
      <c r="I8" s="257" t="s">
        <v>44</v>
      </c>
      <c r="J8" s="252">
        <v>59526</v>
      </c>
      <c r="K8" s="250">
        <v>29720</v>
      </c>
      <c r="L8" s="275">
        <f t="shared" si="0"/>
        <v>29806</v>
      </c>
      <c r="M8" s="276">
        <f t="shared" si="1"/>
        <v>100.28936742934052</v>
      </c>
    </row>
    <row r="9" spans="1:13" ht="29.25" customHeight="1">
      <c r="A9" s="254">
        <v>3</v>
      </c>
      <c r="B9" s="258" t="s">
        <v>3</v>
      </c>
      <c r="C9" s="252">
        <v>575447</v>
      </c>
      <c r="D9" s="250">
        <v>238010</v>
      </c>
      <c r="E9" s="275">
        <f t="shared" si="2"/>
        <v>337437</v>
      </c>
      <c r="F9" s="277">
        <f t="shared" si="3"/>
        <v>141.77429519768077</v>
      </c>
      <c r="G9" s="227"/>
      <c r="H9" s="248">
        <v>44</v>
      </c>
      <c r="I9" s="249" t="s">
        <v>45</v>
      </c>
      <c r="J9" s="252">
        <v>28434</v>
      </c>
      <c r="K9" s="250">
        <v>10664</v>
      </c>
      <c r="L9" s="275">
        <f t="shared" si="0"/>
        <v>17770</v>
      </c>
      <c r="M9" s="276">
        <f t="shared" si="1"/>
        <v>166.63540885221306</v>
      </c>
    </row>
    <row r="10" spans="1:13" ht="29.25" customHeight="1">
      <c r="A10" s="254">
        <v>4</v>
      </c>
      <c r="B10" s="255" t="s">
        <v>4</v>
      </c>
      <c r="C10" s="252">
        <v>1353480</v>
      </c>
      <c r="D10" s="250">
        <v>752312</v>
      </c>
      <c r="E10" s="275">
        <f t="shared" si="2"/>
        <v>601168</v>
      </c>
      <c r="F10" s="276">
        <f t="shared" si="3"/>
        <v>79.9093992917832</v>
      </c>
      <c r="G10" s="227"/>
      <c r="H10" s="248">
        <v>45</v>
      </c>
      <c r="I10" s="249" t="s">
        <v>46</v>
      </c>
      <c r="J10" s="252">
        <v>88991</v>
      </c>
      <c r="K10" s="250">
        <v>41527</v>
      </c>
      <c r="L10" s="275">
        <f t="shared" si="0"/>
        <v>47464</v>
      </c>
      <c r="M10" s="276">
        <f t="shared" si="1"/>
        <v>114.2967226142028</v>
      </c>
    </row>
    <row r="11" spans="1:13" ht="29.25" customHeight="1">
      <c r="A11" s="254">
        <v>5</v>
      </c>
      <c r="B11" s="255" t="s">
        <v>5</v>
      </c>
      <c r="C11" s="252">
        <v>158571</v>
      </c>
      <c r="D11" s="250">
        <v>100600</v>
      </c>
      <c r="E11" s="275">
        <f t="shared" si="2"/>
        <v>57971</v>
      </c>
      <c r="F11" s="276">
        <f t="shared" si="3"/>
        <v>57.62524850894633</v>
      </c>
      <c r="G11" s="227"/>
      <c r="H11" s="248">
        <v>46</v>
      </c>
      <c r="I11" s="249" t="s">
        <v>47</v>
      </c>
      <c r="J11" s="252">
        <v>45185</v>
      </c>
      <c r="K11" s="250">
        <v>21476</v>
      </c>
      <c r="L11" s="275">
        <f t="shared" si="0"/>
        <v>23709</v>
      </c>
      <c r="M11" s="276">
        <f t="shared" si="1"/>
        <v>110.39765319426336</v>
      </c>
    </row>
    <row r="12" spans="1:13" ht="29.25" customHeight="1">
      <c r="A12" s="254">
        <v>6</v>
      </c>
      <c r="B12" s="255" t="s">
        <v>6</v>
      </c>
      <c r="C12" s="252">
        <v>190221</v>
      </c>
      <c r="D12" s="250">
        <v>73514</v>
      </c>
      <c r="E12" s="275">
        <f t="shared" si="2"/>
        <v>116707</v>
      </c>
      <c r="F12" s="276">
        <f t="shared" si="3"/>
        <v>158.75479500503303</v>
      </c>
      <c r="G12" s="227"/>
      <c r="H12" s="248">
        <v>47</v>
      </c>
      <c r="I12" s="249" t="s">
        <v>48</v>
      </c>
      <c r="J12" s="252">
        <v>45623</v>
      </c>
      <c r="K12" s="250">
        <v>22213</v>
      </c>
      <c r="L12" s="275">
        <f t="shared" si="0"/>
        <v>23410</v>
      </c>
      <c r="M12" s="276">
        <f t="shared" si="1"/>
        <v>105.38873632557511</v>
      </c>
    </row>
    <row r="13" spans="1:13" ht="29.25" customHeight="1">
      <c r="A13" s="254">
        <v>7</v>
      </c>
      <c r="B13" s="255" t="s">
        <v>7</v>
      </c>
      <c r="C13" s="252">
        <v>694372</v>
      </c>
      <c r="D13" s="250">
        <v>393744</v>
      </c>
      <c r="E13" s="275">
        <f t="shared" si="2"/>
        <v>300628</v>
      </c>
      <c r="F13" s="276">
        <f t="shared" si="3"/>
        <v>76.35113169978463</v>
      </c>
      <c r="G13" s="227"/>
      <c r="H13" s="248">
        <v>48</v>
      </c>
      <c r="I13" s="249" t="s">
        <v>51</v>
      </c>
      <c r="J13" s="252">
        <v>50317</v>
      </c>
      <c r="K13" s="250">
        <v>22392</v>
      </c>
      <c r="L13" s="275">
        <f t="shared" si="0"/>
        <v>27925</v>
      </c>
      <c r="M13" s="276">
        <f t="shared" si="1"/>
        <v>124.70971775634155</v>
      </c>
    </row>
    <row r="14" spans="1:13" ht="29.25" customHeight="1">
      <c r="A14" s="254">
        <v>8</v>
      </c>
      <c r="B14" s="255" t="s">
        <v>8</v>
      </c>
      <c r="C14" s="252">
        <v>196948</v>
      </c>
      <c r="D14" s="250">
        <v>99960</v>
      </c>
      <c r="E14" s="275">
        <f t="shared" si="2"/>
        <v>96988</v>
      </c>
      <c r="F14" s="276">
        <f t="shared" si="3"/>
        <v>97.02681072428972</v>
      </c>
      <c r="G14" s="227"/>
      <c r="H14" s="248">
        <v>49</v>
      </c>
      <c r="I14" s="249" t="s">
        <v>52</v>
      </c>
      <c r="J14" s="252">
        <v>31966</v>
      </c>
      <c r="K14" s="250">
        <v>21253</v>
      </c>
      <c r="L14" s="275">
        <f t="shared" si="0"/>
        <v>10713</v>
      </c>
      <c r="M14" s="276">
        <f t="shared" si="1"/>
        <v>50.40700136451325</v>
      </c>
    </row>
    <row r="15" spans="1:13" ht="29.25" customHeight="1">
      <c r="A15" s="254">
        <v>9</v>
      </c>
      <c r="B15" s="255" t="s">
        <v>9</v>
      </c>
      <c r="C15" s="252">
        <v>302501</v>
      </c>
      <c r="D15" s="250">
        <v>167908</v>
      </c>
      <c r="E15" s="275">
        <f t="shared" si="2"/>
        <v>134593</v>
      </c>
      <c r="F15" s="276">
        <f t="shared" si="3"/>
        <v>80.15877742573313</v>
      </c>
      <c r="G15" s="227"/>
      <c r="H15" s="248">
        <v>50</v>
      </c>
      <c r="I15" s="249" t="s">
        <v>53</v>
      </c>
      <c r="J15" s="252">
        <v>31762</v>
      </c>
      <c r="K15" s="250">
        <v>12864</v>
      </c>
      <c r="L15" s="275">
        <f t="shared" si="0"/>
        <v>18898</v>
      </c>
      <c r="M15" s="276">
        <f t="shared" si="1"/>
        <v>146.9060945273632</v>
      </c>
    </row>
    <row r="16" spans="1:13" ht="29.25" customHeight="1">
      <c r="A16" s="254">
        <v>10</v>
      </c>
      <c r="B16" s="255" t="s">
        <v>10</v>
      </c>
      <c r="C16" s="252">
        <v>184635</v>
      </c>
      <c r="D16" s="250">
        <v>96830</v>
      </c>
      <c r="E16" s="275">
        <f t="shared" si="2"/>
        <v>87805</v>
      </c>
      <c r="F16" s="276">
        <f t="shared" si="3"/>
        <v>90.67954146442219</v>
      </c>
      <c r="G16" s="227"/>
      <c r="H16" s="248">
        <v>51</v>
      </c>
      <c r="I16" s="249" t="s">
        <v>325</v>
      </c>
      <c r="J16" s="252">
        <v>23996</v>
      </c>
      <c r="K16" s="250">
        <v>9852</v>
      </c>
      <c r="L16" s="275">
        <f t="shared" si="0"/>
        <v>14144</v>
      </c>
      <c r="M16" s="276">
        <f t="shared" si="1"/>
        <v>143.56475842468535</v>
      </c>
    </row>
    <row r="17" spans="1:13" ht="29.25" customHeight="1">
      <c r="A17" s="254">
        <v>11</v>
      </c>
      <c r="B17" s="255" t="s">
        <v>11</v>
      </c>
      <c r="C17" s="252">
        <v>255240</v>
      </c>
      <c r="D17" s="250">
        <v>120013</v>
      </c>
      <c r="E17" s="275">
        <f t="shared" si="2"/>
        <v>135227</v>
      </c>
      <c r="F17" s="276">
        <f t="shared" si="3"/>
        <v>112.67695999600042</v>
      </c>
      <c r="G17" s="227"/>
      <c r="H17" s="248">
        <v>52</v>
      </c>
      <c r="I17" s="249" t="s">
        <v>54</v>
      </c>
      <c r="J17" s="252">
        <v>10570</v>
      </c>
      <c r="K17" s="250">
        <v>8095</v>
      </c>
      <c r="L17" s="275">
        <f t="shared" si="0"/>
        <v>2475</v>
      </c>
      <c r="M17" s="276">
        <f t="shared" si="1"/>
        <v>30.57442865966646</v>
      </c>
    </row>
    <row r="18" spans="1:13" ht="29.25" customHeight="1">
      <c r="A18" s="254">
        <v>12</v>
      </c>
      <c r="B18" s="255" t="s">
        <v>12</v>
      </c>
      <c r="C18" s="252">
        <v>445027</v>
      </c>
      <c r="D18" s="250">
        <v>276176</v>
      </c>
      <c r="E18" s="275">
        <f t="shared" si="2"/>
        <v>168851</v>
      </c>
      <c r="F18" s="276">
        <f t="shared" si="3"/>
        <v>61.1389114188054</v>
      </c>
      <c r="G18" s="227"/>
      <c r="H18" s="248">
        <v>53</v>
      </c>
      <c r="I18" s="249" t="s">
        <v>55</v>
      </c>
      <c r="J18" s="252">
        <v>27461</v>
      </c>
      <c r="K18" s="250">
        <v>9105</v>
      </c>
      <c r="L18" s="275">
        <f t="shared" si="0"/>
        <v>18356</v>
      </c>
      <c r="M18" s="276">
        <f t="shared" si="1"/>
        <v>201.6035145524437</v>
      </c>
    </row>
    <row r="19" spans="1:13" ht="29.25" customHeight="1">
      <c r="A19" s="254">
        <v>13</v>
      </c>
      <c r="B19" s="255" t="s">
        <v>13</v>
      </c>
      <c r="C19" s="252">
        <v>282164</v>
      </c>
      <c r="D19" s="250">
        <v>162469</v>
      </c>
      <c r="E19" s="275">
        <f t="shared" si="2"/>
        <v>119695</v>
      </c>
      <c r="F19" s="276">
        <f t="shared" si="3"/>
        <v>73.67251598766535</v>
      </c>
      <c r="G19" s="227"/>
      <c r="H19" s="248">
        <v>54</v>
      </c>
      <c r="I19" s="249" t="s">
        <v>56</v>
      </c>
      <c r="J19" s="252">
        <v>25254</v>
      </c>
      <c r="K19" s="250">
        <v>6553</v>
      </c>
      <c r="L19" s="275">
        <f t="shared" si="0"/>
        <v>18701</v>
      </c>
      <c r="M19" s="276">
        <f t="shared" si="1"/>
        <v>285.38074164504803</v>
      </c>
    </row>
    <row r="20" spans="1:13" ht="29.25" customHeight="1">
      <c r="A20" s="254">
        <v>14</v>
      </c>
      <c r="B20" s="255" t="s">
        <v>14</v>
      </c>
      <c r="C20" s="252">
        <v>166387</v>
      </c>
      <c r="D20" s="250">
        <v>74562</v>
      </c>
      <c r="E20" s="275">
        <f t="shared" si="2"/>
        <v>91825</v>
      </c>
      <c r="F20" s="276">
        <f t="shared" si="3"/>
        <v>123.15254419141117</v>
      </c>
      <c r="G20" s="227"/>
      <c r="H20" s="248">
        <v>55</v>
      </c>
      <c r="I20" s="249" t="s">
        <v>57</v>
      </c>
      <c r="J20" s="252">
        <v>17227</v>
      </c>
      <c r="K20" s="250">
        <v>9289</v>
      </c>
      <c r="L20" s="275">
        <f t="shared" si="0"/>
        <v>7938</v>
      </c>
      <c r="M20" s="276">
        <f t="shared" si="1"/>
        <v>85.4559155990957</v>
      </c>
    </row>
    <row r="21" spans="1:13" ht="29.25" customHeight="1">
      <c r="A21" s="254">
        <v>15</v>
      </c>
      <c r="B21" s="255" t="s">
        <v>15</v>
      </c>
      <c r="C21" s="252">
        <v>232913</v>
      </c>
      <c r="D21" s="250">
        <v>155641</v>
      </c>
      <c r="E21" s="275">
        <f t="shared" si="2"/>
        <v>77272</v>
      </c>
      <c r="F21" s="276">
        <f t="shared" si="3"/>
        <v>49.6475864328808</v>
      </c>
      <c r="G21" s="227"/>
      <c r="H21" s="248">
        <v>56</v>
      </c>
      <c r="I21" s="249" t="s">
        <v>59</v>
      </c>
      <c r="J21" s="252">
        <v>3395</v>
      </c>
      <c r="K21" s="250">
        <v>2309</v>
      </c>
      <c r="L21" s="275">
        <f t="shared" si="0"/>
        <v>1086</v>
      </c>
      <c r="M21" s="276">
        <f>L21/K21*100</f>
        <v>47.03334776959723</v>
      </c>
    </row>
    <row r="22" spans="1:13" ht="29.25" customHeight="1">
      <c r="A22" s="254">
        <v>16</v>
      </c>
      <c r="B22" s="255" t="s">
        <v>16</v>
      </c>
      <c r="C22" s="252">
        <v>351816</v>
      </c>
      <c r="D22" s="250">
        <v>200533</v>
      </c>
      <c r="E22" s="275">
        <f t="shared" si="2"/>
        <v>151283</v>
      </c>
      <c r="F22" s="276">
        <f t="shared" si="3"/>
        <v>75.44045119755852</v>
      </c>
      <c r="G22" s="227"/>
      <c r="H22" s="248">
        <v>57</v>
      </c>
      <c r="I22" s="249" t="s">
        <v>60</v>
      </c>
      <c r="J22" s="252">
        <v>75765</v>
      </c>
      <c r="K22" s="250">
        <v>16397</v>
      </c>
      <c r="L22" s="275">
        <f t="shared" si="0"/>
        <v>59368</v>
      </c>
      <c r="M22" s="276">
        <f t="shared" si="1"/>
        <v>362.0662316277368</v>
      </c>
    </row>
    <row r="23" spans="1:13" ht="29.25" customHeight="1">
      <c r="A23" s="254">
        <v>17</v>
      </c>
      <c r="B23" s="255" t="s">
        <v>17</v>
      </c>
      <c r="C23" s="252">
        <v>449794</v>
      </c>
      <c r="D23" s="250">
        <v>288274</v>
      </c>
      <c r="E23" s="275">
        <f t="shared" si="2"/>
        <v>161520</v>
      </c>
      <c r="F23" s="276">
        <f t="shared" si="3"/>
        <v>56.0300269882126</v>
      </c>
      <c r="G23" s="227"/>
      <c r="H23" s="248">
        <v>58</v>
      </c>
      <c r="I23" s="249" t="s">
        <v>62</v>
      </c>
      <c r="J23" s="252">
        <v>41465</v>
      </c>
      <c r="K23" s="250">
        <v>16624</v>
      </c>
      <c r="L23" s="275">
        <f t="shared" si="0"/>
        <v>24841</v>
      </c>
      <c r="M23" s="276">
        <f t="shared" si="1"/>
        <v>149.42853705486044</v>
      </c>
    </row>
    <row r="24" spans="1:13" ht="29.25" customHeight="1">
      <c r="A24" s="254">
        <v>18</v>
      </c>
      <c r="B24" s="255" t="s">
        <v>18</v>
      </c>
      <c r="C24" s="252">
        <v>468299</v>
      </c>
      <c r="D24" s="250">
        <v>298020</v>
      </c>
      <c r="E24" s="275">
        <f t="shared" si="2"/>
        <v>170279</v>
      </c>
      <c r="F24" s="276">
        <f t="shared" si="3"/>
        <v>57.136769344339314</v>
      </c>
      <c r="G24" s="227"/>
      <c r="H24" s="248">
        <v>59</v>
      </c>
      <c r="I24" s="249" t="s">
        <v>64</v>
      </c>
      <c r="J24" s="252">
        <v>93537</v>
      </c>
      <c r="K24" s="250">
        <v>42437</v>
      </c>
      <c r="L24" s="275">
        <f t="shared" si="0"/>
        <v>51100</v>
      </c>
      <c r="M24" s="276">
        <f t="shared" si="1"/>
        <v>120.41378985319415</v>
      </c>
    </row>
    <row r="25" spans="1:13" ht="29.25" customHeight="1">
      <c r="A25" s="254">
        <v>19</v>
      </c>
      <c r="B25" s="255" t="s">
        <v>19</v>
      </c>
      <c r="C25" s="252">
        <v>707050</v>
      </c>
      <c r="D25" s="250">
        <v>496610</v>
      </c>
      <c r="E25" s="275">
        <f t="shared" si="2"/>
        <v>210440</v>
      </c>
      <c r="F25" s="276">
        <f t="shared" si="3"/>
        <v>42.37530456495036</v>
      </c>
      <c r="G25" s="227"/>
      <c r="H25" s="248">
        <v>60</v>
      </c>
      <c r="I25" s="249" t="s">
        <v>70</v>
      </c>
      <c r="J25" s="252">
        <v>87021</v>
      </c>
      <c r="K25" s="250">
        <v>37385</v>
      </c>
      <c r="L25" s="275">
        <f t="shared" si="0"/>
        <v>49636</v>
      </c>
      <c r="M25" s="276">
        <f t="shared" si="1"/>
        <v>132.7698274709108</v>
      </c>
    </row>
    <row r="26" spans="1:13" ht="29.25" customHeight="1">
      <c r="A26" s="254">
        <v>20</v>
      </c>
      <c r="B26" s="255" t="s">
        <v>20</v>
      </c>
      <c r="C26" s="252">
        <v>150664</v>
      </c>
      <c r="D26" s="250">
        <v>78409</v>
      </c>
      <c r="E26" s="275">
        <f t="shared" si="2"/>
        <v>72255</v>
      </c>
      <c r="F26" s="276">
        <f t="shared" si="3"/>
        <v>92.15141119004196</v>
      </c>
      <c r="G26" s="227"/>
      <c r="H26" s="248">
        <v>61</v>
      </c>
      <c r="I26" s="249" t="s">
        <v>75</v>
      </c>
      <c r="J26" s="252">
        <v>48591</v>
      </c>
      <c r="K26" s="250">
        <v>47779</v>
      </c>
      <c r="L26" s="275">
        <f t="shared" si="0"/>
        <v>812</v>
      </c>
      <c r="M26" s="276">
        <f t="shared" si="1"/>
        <v>1.699491408359321</v>
      </c>
    </row>
    <row r="27" spans="1:13" ht="29.25" customHeight="1">
      <c r="A27" s="254">
        <v>21</v>
      </c>
      <c r="B27" s="255" t="s">
        <v>21</v>
      </c>
      <c r="C27" s="252">
        <v>309568</v>
      </c>
      <c r="D27" s="250">
        <v>173062</v>
      </c>
      <c r="E27" s="275">
        <f t="shared" si="2"/>
        <v>136506</v>
      </c>
      <c r="F27" s="276">
        <f t="shared" si="3"/>
        <v>78.87693427788885</v>
      </c>
      <c r="G27" s="227"/>
      <c r="H27" s="248">
        <v>62</v>
      </c>
      <c r="I27" s="249" t="s">
        <v>80</v>
      </c>
      <c r="J27" s="252">
        <v>73533</v>
      </c>
      <c r="K27" s="250">
        <v>55638</v>
      </c>
      <c r="L27" s="275">
        <f t="shared" si="0"/>
        <v>17895</v>
      </c>
      <c r="M27" s="276">
        <f t="shared" si="1"/>
        <v>32.16326970775369</v>
      </c>
    </row>
    <row r="28" spans="1:13" ht="29.25" customHeight="1" thickBot="1">
      <c r="A28" s="254">
        <v>22</v>
      </c>
      <c r="B28" s="255" t="s">
        <v>22</v>
      </c>
      <c r="C28" s="252">
        <v>348396</v>
      </c>
      <c r="D28" s="250">
        <v>172141</v>
      </c>
      <c r="E28" s="275">
        <f t="shared" si="2"/>
        <v>176255</v>
      </c>
      <c r="F28" s="276">
        <f t="shared" si="3"/>
        <v>102.38990130183979</v>
      </c>
      <c r="G28" s="227"/>
      <c r="H28" s="256">
        <v>63</v>
      </c>
      <c r="I28" s="249" t="s">
        <v>81</v>
      </c>
      <c r="J28" s="252">
        <v>51037</v>
      </c>
      <c r="K28" s="250">
        <v>35270</v>
      </c>
      <c r="L28" s="275">
        <f t="shared" si="0"/>
        <v>15767</v>
      </c>
      <c r="M28" s="276">
        <f t="shared" si="1"/>
        <v>44.70371420470655</v>
      </c>
    </row>
    <row r="29" spans="1:13" ht="29.25" customHeight="1" thickBot="1" thickTop="1">
      <c r="A29" s="254">
        <v>23</v>
      </c>
      <c r="B29" s="255" t="s">
        <v>23</v>
      </c>
      <c r="C29" s="252">
        <v>305249</v>
      </c>
      <c r="D29" s="250">
        <v>196950</v>
      </c>
      <c r="E29" s="275">
        <f t="shared" si="2"/>
        <v>108299</v>
      </c>
      <c r="F29" s="276">
        <f t="shared" si="3"/>
        <v>54.98806803757299</v>
      </c>
      <c r="G29" s="227"/>
      <c r="H29" s="573" t="s">
        <v>326</v>
      </c>
      <c r="I29" s="574"/>
      <c r="J29" s="246">
        <f>SUM(J6:J28)</f>
        <v>1183502</v>
      </c>
      <c r="K29" s="244">
        <v>595473</v>
      </c>
      <c r="L29" s="273">
        <f t="shared" si="0"/>
        <v>588029</v>
      </c>
      <c r="M29" s="274">
        <f t="shared" si="1"/>
        <v>98.7499013389356</v>
      </c>
    </row>
    <row r="30" spans="1:13" ht="29.25" customHeight="1" thickBot="1" thickTop="1">
      <c r="A30" s="254">
        <v>24</v>
      </c>
      <c r="B30" s="255" t="s">
        <v>24</v>
      </c>
      <c r="C30" s="252">
        <v>139628</v>
      </c>
      <c r="D30" s="250">
        <v>98501</v>
      </c>
      <c r="E30" s="275">
        <f t="shared" si="2"/>
        <v>41127</v>
      </c>
      <c r="F30" s="276">
        <f t="shared" si="3"/>
        <v>41.7528756053238</v>
      </c>
      <c r="G30" s="227"/>
      <c r="H30" s="575" t="s">
        <v>327</v>
      </c>
      <c r="I30" s="576"/>
      <c r="J30" s="259">
        <f>C7+C47+J29</f>
        <v>16598860</v>
      </c>
      <c r="K30" s="259">
        <v>9782758</v>
      </c>
      <c r="L30" s="278">
        <f>J30-K30</f>
        <v>6816102</v>
      </c>
      <c r="M30" s="279">
        <f>L30/K30*100</f>
        <v>69.67464594340369</v>
      </c>
    </row>
    <row r="31" spans="1:13" ht="29.25" customHeight="1">
      <c r="A31" s="254">
        <v>25</v>
      </c>
      <c r="B31" s="255" t="s">
        <v>25</v>
      </c>
      <c r="C31" s="252">
        <v>123293</v>
      </c>
      <c r="D31" s="250">
        <v>81904</v>
      </c>
      <c r="E31" s="275">
        <f t="shared" si="2"/>
        <v>41389</v>
      </c>
      <c r="F31" s="276">
        <f t="shared" si="3"/>
        <v>50.53355147489744</v>
      </c>
      <c r="G31" s="227"/>
      <c r="H31" s="262"/>
      <c r="I31" s="262"/>
      <c r="J31" s="236"/>
      <c r="K31" s="236"/>
      <c r="L31" s="236"/>
      <c r="M31" s="280"/>
    </row>
    <row r="32" spans="1:13" ht="29.25" customHeight="1">
      <c r="A32" s="254">
        <v>26</v>
      </c>
      <c r="B32" s="255" t="s">
        <v>26</v>
      </c>
      <c r="C32" s="252">
        <v>331853</v>
      </c>
      <c r="D32" s="250">
        <v>212496</v>
      </c>
      <c r="E32" s="275">
        <f t="shared" si="2"/>
        <v>119357</v>
      </c>
      <c r="F32" s="276">
        <f t="shared" si="3"/>
        <v>56.169057299902114</v>
      </c>
      <c r="G32" s="227"/>
      <c r="H32" s="461" t="s">
        <v>372</v>
      </c>
      <c r="I32" s="264" t="s">
        <v>396</v>
      </c>
      <c r="J32" s="264"/>
      <c r="K32" s="462"/>
      <c r="L32" s="264"/>
      <c r="M32" s="264"/>
    </row>
    <row r="33" spans="1:13" ht="29.25" customHeight="1">
      <c r="A33" s="254">
        <v>27</v>
      </c>
      <c r="B33" s="255" t="s">
        <v>27</v>
      </c>
      <c r="C33" s="252">
        <v>172237</v>
      </c>
      <c r="D33" s="250">
        <v>94688</v>
      </c>
      <c r="E33" s="275">
        <f t="shared" si="2"/>
        <v>77549</v>
      </c>
      <c r="F33" s="276">
        <f t="shared" si="3"/>
        <v>81.89950152078404</v>
      </c>
      <c r="G33" s="460"/>
      <c r="H33" s="461" t="s">
        <v>372</v>
      </c>
      <c r="I33" s="457" t="s">
        <v>417</v>
      </c>
      <c r="J33" s="264"/>
      <c r="K33" s="463"/>
      <c r="L33" s="264"/>
      <c r="M33" s="264"/>
    </row>
    <row r="34" spans="1:13" ht="29.25" customHeight="1">
      <c r="A34" s="254">
        <v>28</v>
      </c>
      <c r="B34" s="255" t="s">
        <v>28</v>
      </c>
      <c r="C34" s="252">
        <v>300767</v>
      </c>
      <c r="D34" s="250">
        <v>186936</v>
      </c>
      <c r="E34" s="275">
        <f t="shared" si="2"/>
        <v>113831</v>
      </c>
      <c r="F34" s="276">
        <f t="shared" si="3"/>
        <v>60.89303290965892</v>
      </c>
      <c r="G34" s="227"/>
      <c r="H34" s="458"/>
      <c r="I34" s="457" t="s">
        <v>402</v>
      </c>
      <c r="J34" s="264"/>
      <c r="K34" s="462"/>
      <c r="L34" s="264"/>
      <c r="M34" s="264"/>
    </row>
    <row r="35" spans="1:13" ht="29.25" customHeight="1">
      <c r="A35" s="254">
        <v>29</v>
      </c>
      <c r="B35" s="255" t="s">
        <v>29</v>
      </c>
      <c r="C35" s="252">
        <v>107143</v>
      </c>
      <c r="D35" s="250">
        <v>67643</v>
      </c>
      <c r="E35" s="275">
        <f t="shared" si="2"/>
        <v>39500</v>
      </c>
      <c r="F35" s="276">
        <f t="shared" si="3"/>
        <v>58.39480803630826</v>
      </c>
      <c r="G35" s="227"/>
      <c r="H35" s="461" t="s">
        <v>372</v>
      </c>
      <c r="I35" s="457" t="s">
        <v>418</v>
      </c>
      <c r="J35" s="456"/>
      <c r="K35" s="464"/>
      <c r="L35" s="456"/>
      <c r="M35" s="456"/>
    </row>
    <row r="36" spans="1:13" ht="29.25" customHeight="1">
      <c r="A36" s="254">
        <v>30</v>
      </c>
      <c r="B36" s="255" t="s">
        <v>30</v>
      </c>
      <c r="C36" s="252">
        <v>333795</v>
      </c>
      <c r="D36" s="250">
        <v>140509</v>
      </c>
      <c r="E36" s="275">
        <f t="shared" si="2"/>
        <v>193286</v>
      </c>
      <c r="F36" s="276">
        <f t="shared" si="3"/>
        <v>137.56129500601384</v>
      </c>
      <c r="G36" s="227"/>
      <c r="H36" s="464"/>
      <c r="I36" s="457" t="s">
        <v>419</v>
      </c>
      <c r="J36" s="456"/>
      <c r="K36" s="464"/>
      <c r="L36" s="301"/>
      <c r="M36" s="301"/>
    </row>
    <row r="37" spans="1:13" ht="29.25" customHeight="1">
      <c r="A37" s="254">
        <v>31</v>
      </c>
      <c r="B37" s="255" t="s">
        <v>31</v>
      </c>
      <c r="C37" s="252">
        <v>190700</v>
      </c>
      <c r="D37" s="250">
        <v>139547</v>
      </c>
      <c r="E37" s="275">
        <f t="shared" si="2"/>
        <v>51153</v>
      </c>
      <c r="F37" s="276">
        <f t="shared" si="3"/>
        <v>36.65646699678244</v>
      </c>
      <c r="G37" s="227"/>
      <c r="H37" s="464"/>
      <c r="I37" s="456" t="s">
        <v>420</v>
      </c>
      <c r="J37" s="456"/>
      <c r="K37" s="464"/>
      <c r="L37" s="458"/>
      <c r="M37" s="458"/>
    </row>
    <row r="38" spans="1:13" ht="29.25" customHeight="1">
      <c r="A38" s="254">
        <v>32</v>
      </c>
      <c r="B38" s="255" t="s">
        <v>33</v>
      </c>
      <c r="C38" s="252">
        <v>332153</v>
      </c>
      <c r="D38" s="250">
        <v>223750</v>
      </c>
      <c r="E38" s="275">
        <f t="shared" si="2"/>
        <v>108403</v>
      </c>
      <c r="F38" s="276">
        <f t="shared" si="3"/>
        <v>48.448268156424575</v>
      </c>
      <c r="G38" s="227"/>
      <c r="H38" s="578"/>
      <c r="I38" s="578"/>
      <c r="J38" s="578"/>
      <c r="K38" s="578"/>
      <c r="L38" s="579"/>
      <c r="M38" s="579"/>
    </row>
    <row r="39" spans="1:13" ht="29.25" customHeight="1">
      <c r="A39" s="254">
        <v>33</v>
      </c>
      <c r="B39" s="255" t="s">
        <v>34</v>
      </c>
      <c r="C39" s="252">
        <v>108548</v>
      </c>
      <c r="D39" s="250">
        <v>69698</v>
      </c>
      <c r="E39" s="275">
        <f t="shared" si="2"/>
        <v>38850</v>
      </c>
      <c r="F39" s="276">
        <f t="shared" si="3"/>
        <v>55.74048035811644</v>
      </c>
      <c r="G39" s="227"/>
      <c r="H39" s="580"/>
      <c r="I39" s="580"/>
      <c r="J39" s="580"/>
      <c r="K39" s="580"/>
      <c r="L39" s="579"/>
      <c r="M39" s="579"/>
    </row>
    <row r="40" spans="1:13" ht="29.25" customHeight="1">
      <c r="A40" s="254">
        <v>34</v>
      </c>
      <c r="B40" s="255" t="s">
        <v>35</v>
      </c>
      <c r="C40" s="252">
        <v>194599</v>
      </c>
      <c r="D40" s="250">
        <v>124425</v>
      </c>
      <c r="E40" s="275">
        <f t="shared" si="2"/>
        <v>70174</v>
      </c>
      <c r="F40" s="276">
        <f t="shared" si="3"/>
        <v>56.39863371508941</v>
      </c>
      <c r="G40" s="227"/>
      <c r="H40" s="264"/>
      <c r="I40" s="264"/>
      <c r="J40" s="264"/>
      <c r="K40" s="264"/>
      <c r="L40" s="264"/>
      <c r="M40" s="264"/>
    </row>
    <row r="41" spans="1:13" ht="29.25" customHeight="1">
      <c r="A41" s="254">
        <v>35</v>
      </c>
      <c r="B41" s="255" t="s">
        <v>36</v>
      </c>
      <c r="C41" s="252">
        <v>84094</v>
      </c>
      <c r="D41" s="250">
        <v>60169</v>
      </c>
      <c r="E41" s="275">
        <f t="shared" si="2"/>
        <v>23925</v>
      </c>
      <c r="F41" s="276">
        <f t="shared" si="3"/>
        <v>39.76300088085227</v>
      </c>
      <c r="G41" s="227"/>
      <c r="H41" s="578"/>
      <c r="I41" s="578"/>
      <c r="J41" s="578"/>
      <c r="K41" s="578"/>
      <c r="L41" s="301"/>
      <c r="M41" s="301"/>
    </row>
    <row r="42" spans="1:13" ht="29.25" customHeight="1">
      <c r="A42" s="254">
        <v>36</v>
      </c>
      <c r="B42" s="255" t="s">
        <v>93</v>
      </c>
      <c r="C42" s="252">
        <v>105214</v>
      </c>
      <c r="D42" s="250">
        <v>72734</v>
      </c>
      <c r="E42" s="275">
        <f t="shared" si="2"/>
        <v>32480</v>
      </c>
      <c r="F42" s="276">
        <f t="shared" si="3"/>
        <v>44.65586933208678</v>
      </c>
      <c r="G42" s="227"/>
      <c r="H42" s="578"/>
      <c r="I42" s="578"/>
      <c r="J42" s="578"/>
      <c r="K42" s="578"/>
      <c r="L42" s="579"/>
      <c r="M42" s="579"/>
    </row>
    <row r="43" spans="1:13" ht="29.25" customHeight="1">
      <c r="A43" s="254">
        <v>37</v>
      </c>
      <c r="B43" s="255" t="s">
        <v>37</v>
      </c>
      <c r="C43" s="252">
        <v>140952</v>
      </c>
      <c r="D43" s="250">
        <v>61002</v>
      </c>
      <c r="E43" s="275">
        <f t="shared" si="2"/>
        <v>79950</v>
      </c>
      <c r="F43" s="276">
        <f t="shared" si="3"/>
        <v>131.06127667945313</v>
      </c>
      <c r="G43" s="227"/>
      <c r="H43" s="264"/>
      <c r="I43" s="264"/>
      <c r="J43" s="264"/>
      <c r="K43" s="264"/>
      <c r="L43" s="264"/>
      <c r="M43" s="264"/>
    </row>
    <row r="44" spans="1:13" ht="29.25" customHeight="1">
      <c r="A44" s="254">
        <v>38</v>
      </c>
      <c r="B44" s="233" t="s">
        <v>38</v>
      </c>
      <c r="C44" s="236">
        <v>190840</v>
      </c>
      <c r="D44" s="234">
        <v>131385</v>
      </c>
      <c r="E44" s="270">
        <f t="shared" si="2"/>
        <v>59455</v>
      </c>
      <c r="F44" s="271">
        <f t="shared" si="3"/>
        <v>45.25250218822545</v>
      </c>
      <c r="G44" s="227"/>
      <c r="J44" s="264"/>
      <c r="K44" s="264"/>
      <c r="L44" s="264"/>
      <c r="M44" s="264"/>
    </row>
    <row r="45" spans="1:13" ht="29.25" customHeight="1">
      <c r="A45" s="302">
        <v>39</v>
      </c>
      <c r="B45" s="303" t="s">
        <v>328</v>
      </c>
      <c r="C45" s="305">
        <v>217050</v>
      </c>
      <c r="D45" s="304">
        <v>150725</v>
      </c>
      <c r="E45" s="315">
        <f t="shared" si="2"/>
        <v>66325</v>
      </c>
      <c r="F45" s="316">
        <f t="shared" si="3"/>
        <v>44.00398075966164</v>
      </c>
      <c r="G45" s="227"/>
      <c r="J45" s="264"/>
      <c r="K45" s="264"/>
      <c r="L45" s="264"/>
      <c r="M45" s="264"/>
    </row>
    <row r="46" spans="1:13" ht="29.25" customHeight="1" thickBot="1">
      <c r="A46" s="317">
        <v>40</v>
      </c>
      <c r="B46" s="318" t="s">
        <v>349</v>
      </c>
      <c r="C46" s="319">
        <v>84452</v>
      </c>
      <c r="D46" s="320">
        <v>72470</v>
      </c>
      <c r="E46" s="321">
        <f t="shared" si="2"/>
        <v>11982</v>
      </c>
      <c r="F46" s="322">
        <f t="shared" si="3"/>
        <v>16.533738098523525</v>
      </c>
      <c r="G46" s="227"/>
      <c r="J46" s="264"/>
      <c r="K46" s="264"/>
      <c r="L46" s="264"/>
      <c r="M46" s="264"/>
    </row>
    <row r="47" spans="1:13" ht="29.25" customHeight="1" thickBot="1" thickTop="1">
      <c r="A47" s="563" t="s">
        <v>329</v>
      </c>
      <c r="B47" s="564"/>
      <c r="C47" s="327">
        <f>SUM(C8:C46)</f>
        <v>12197552</v>
      </c>
      <c r="D47" s="324">
        <v>7064772</v>
      </c>
      <c r="E47" s="328">
        <f t="shared" si="2"/>
        <v>5132780</v>
      </c>
      <c r="F47" s="281">
        <f t="shared" si="3"/>
        <v>72.65315851665135</v>
      </c>
      <c r="J47" s="264"/>
      <c r="K47" s="264"/>
      <c r="L47" s="264"/>
      <c r="M47" s="264"/>
    </row>
    <row r="48" spans="3:13" ht="21" customHeight="1">
      <c r="C48" s="269"/>
      <c r="D48" s="269"/>
      <c r="E48" s="269"/>
      <c r="F48" s="269"/>
      <c r="J48" s="264"/>
      <c r="K48" s="264"/>
      <c r="L48" s="264"/>
      <c r="M48" s="264"/>
    </row>
    <row r="49" spans="10:13" ht="21" customHeight="1">
      <c r="J49" s="264"/>
      <c r="K49" s="264"/>
      <c r="L49" s="264"/>
      <c r="M49" s="264"/>
    </row>
    <row r="50" spans="10:13" ht="21" customHeight="1">
      <c r="J50" s="264"/>
      <c r="K50" s="264"/>
      <c r="L50" s="264"/>
      <c r="M50" s="264"/>
    </row>
    <row r="51" spans="10:13" ht="21" customHeight="1">
      <c r="J51" s="264"/>
      <c r="K51" s="264"/>
      <c r="L51" s="264"/>
      <c r="M51" s="264"/>
    </row>
    <row r="52" spans="10:13" ht="21" customHeight="1">
      <c r="J52" s="264"/>
      <c r="K52" s="264"/>
      <c r="L52" s="264"/>
      <c r="M52" s="264"/>
    </row>
    <row r="53" spans="10:13" ht="21" customHeight="1">
      <c r="J53" s="264"/>
      <c r="K53" s="264"/>
      <c r="L53" s="264"/>
      <c r="M53" s="264"/>
    </row>
    <row r="54" spans="10:13" ht="21" customHeight="1">
      <c r="J54" s="264"/>
      <c r="K54" s="264"/>
      <c r="L54" s="264"/>
      <c r="M54" s="264"/>
    </row>
    <row r="55" spans="10:13" ht="21" customHeight="1">
      <c r="J55" s="264"/>
      <c r="K55" s="264"/>
      <c r="L55" s="264"/>
      <c r="M55" s="264"/>
    </row>
    <row r="56" spans="10:13" ht="21" customHeight="1">
      <c r="J56" s="264"/>
      <c r="K56" s="264"/>
      <c r="L56" s="264"/>
      <c r="M56" s="264"/>
    </row>
    <row r="57" spans="10:13" ht="21" customHeight="1">
      <c r="J57" s="264"/>
      <c r="K57" s="264"/>
      <c r="L57" s="264"/>
      <c r="M57" s="264"/>
    </row>
    <row r="58" spans="10:13" ht="21" customHeight="1">
      <c r="J58" s="264"/>
      <c r="K58" s="264"/>
      <c r="L58" s="264"/>
      <c r="M58" s="264"/>
    </row>
    <row r="59" spans="10:13" ht="21" customHeight="1">
      <c r="J59" s="264"/>
      <c r="K59" s="264"/>
      <c r="L59" s="264"/>
      <c r="M59" s="264"/>
    </row>
    <row r="60" spans="10:13" ht="21" customHeight="1">
      <c r="J60" s="264"/>
      <c r="K60" s="264"/>
      <c r="L60" s="264"/>
      <c r="M60" s="264"/>
    </row>
    <row r="61" spans="10:13" ht="21" customHeight="1">
      <c r="J61" s="264"/>
      <c r="K61" s="264"/>
      <c r="L61" s="264"/>
      <c r="M61" s="264"/>
    </row>
    <row r="62" spans="10:13" ht="21" customHeight="1">
      <c r="J62" s="264"/>
      <c r="K62" s="264"/>
      <c r="L62" s="264"/>
      <c r="M62" s="264"/>
    </row>
    <row r="63" spans="10:13" ht="21" customHeight="1">
      <c r="J63" s="264"/>
      <c r="K63" s="264"/>
      <c r="L63" s="264"/>
      <c r="M63" s="264"/>
    </row>
    <row r="64" spans="10:13" ht="21" customHeight="1">
      <c r="J64" s="264"/>
      <c r="K64" s="264"/>
      <c r="L64" s="264"/>
      <c r="M64" s="264"/>
    </row>
    <row r="65" spans="10:13" ht="21" customHeight="1">
      <c r="J65" s="264"/>
      <c r="K65" s="264"/>
      <c r="L65" s="264"/>
      <c r="M65" s="264"/>
    </row>
    <row r="66" spans="10:13" ht="21" customHeight="1">
      <c r="J66" s="264"/>
      <c r="K66" s="264"/>
      <c r="L66" s="264"/>
      <c r="M66" s="264"/>
    </row>
    <row r="67" spans="10:13" ht="21" customHeight="1">
      <c r="J67" s="264"/>
      <c r="K67" s="264"/>
      <c r="L67" s="264"/>
      <c r="M67" s="264"/>
    </row>
    <row r="68" spans="10:13" ht="21" customHeight="1">
      <c r="J68" s="264"/>
      <c r="K68" s="264"/>
      <c r="L68" s="264"/>
      <c r="M68" s="264"/>
    </row>
    <row r="69" spans="10:13" ht="21" customHeight="1">
      <c r="J69" s="264"/>
      <c r="K69" s="264"/>
      <c r="L69" s="264"/>
      <c r="M69" s="264"/>
    </row>
    <row r="70" spans="10:13" ht="21" customHeight="1">
      <c r="J70" s="264"/>
      <c r="K70" s="264"/>
      <c r="L70" s="264"/>
      <c r="M70" s="264"/>
    </row>
    <row r="71" ht="21" customHeight="1"/>
    <row r="72" ht="21" customHeight="1"/>
    <row r="73" ht="21" customHeight="1"/>
    <row r="74" ht="21" customHeight="1"/>
    <row r="75" ht="21.75" customHeight="1"/>
    <row r="76" ht="21" customHeight="1"/>
  </sheetData>
  <sheetProtection/>
  <mergeCells count="14">
    <mergeCell ref="H38:K38"/>
    <mergeCell ref="L38:M38"/>
    <mergeCell ref="H39:K39"/>
    <mergeCell ref="L39:M39"/>
    <mergeCell ref="A47:B47"/>
    <mergeCell ref="H41:K41"/>
    <mergeCell ref="H42:K42"/>
    <mergeCell ref="L42:M42"/>
    <mergeCell ref="A1:M1"/>
    <mergeCell ref="A4:B4"/>
    <mergeCell ref="H4:I4"/>
    <mergeCell ref="A7:B7"/>
    <mergeCell ref="H29:I29"/>
    <mergeCell ref="H30:I30"/>
  </mergeCells>
  <printOptions/>
  <pageMargins left="0.5118110236220472" right="0.5118110236220472" top="0.5511811023622047" bottom="0.35433070866141736" header="0" footer="0.3937007874015748"/>
  <pageSetup firstPageNumber="79" useFirstPageNumber="1" fitToHeight="1" fitToWidth="1" horizontalDpi="600" verticalDpi="600" orientation="portrait" paperSize="9" scale="59" r:id="rId1"/>
  <headerFooter>
    <oddFooter>&amp;C&amp;"ＭＳ ゴシック,標準"&amp;14&amp;P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6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10.59765625" defaultRowHeight="15"/>
  <cols>
    <col min="1" max="1" width="2.59765625" style="2" customWidth="1"/>
    <col min="2" max="3" width="5.59765625" style="2" customWidth="1"/>
    <col min="4" max="4" width="1.59765625" style="2" customWidth="1"/>
    <col min="5" max="5" width="10.19921875" style="2" customWidth="1"/>
    <col min="6" max="6" width="1.59765625" style="2" customWidth="1"/>
    <col min="7" max="8" width="14.59765625" style="2" customWidth="1"/>
    <col min="9" max="9" width="13.796875" style="2" customWidth="1"/>
    <col min="10" max="10" width="12.59765625" style="2" customWidth="1"/>
    <col min="11" max="11" width="2.59765625" style="2" customWidth="1"/>
    <col min="12" max="16384" width="10.59765625" style="2" customWidth="1"/>
  </cols>
  <sheetData>
    <row r="1" spans="1:11" ht="13.5">
      <c r="A1" s="1"/>
      <c r="B1" s="1" t="s">
        <v>110</v>
      </c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1"/>
      <c r="B2" s="474" t="s">
        <v>108</v>
      </c>
      <c r="C2" s="474"/>
      <c r="D2" s="474"/>
      <c r="E2" s="474"/>
      <c r="F2" s="474"/>
      <c r="G2" s="474"/>
      <c r="H2" s="474"/>
      <c r="I2" s="474"/>
      <c r="J2" s="474"/>
      <c r="K2" s="1"/>
    </row>
    <row r="3" spans="1:11" ht="13.5">
      <c r="A3" s="1"/>
      <c r="B3" s="1"/>
      <c r="C3" s="1"/>
      <c r="D3" s="1"/>
      <c r="E3" s="1"/>
      <c r="F3" s="1"/>
      <c r="G3" s="1"/>
      <c r="H3" s="1"/>
      <c r="I3" s="1" t="s">
        <v>97</v>
      </c>
      <c r="J3" s="1"/>
      <c r="K3" s="1"/>
    </row>
    <row r="4" spans="1:11" ht="13.5">
      <c r="A4" s="1"/>
      <c r="B4" s="475" t="s">
        <v>98</v>
      </c>
      <c r="C4" s="478" t="s">
        <v>104</v>
      </c>
      <c r="D4" s="41"/>
      <c r="E4" s="41"/>
      <c r="F4" s="41"/>
      <c r="G4" s="42" t="s">
        <v>101</v>
      </c>
      <c r="H4" s="42" t="s">
        <v>102</v>
      </c>
      <c r="I4" s="43" t="s">
        <v>85</v>
      </c>
      <c r="J4" s="44" t="s">
        <v>86</v>
      </c>
      <c r="K4" s="1"/>
    </row>
    <row r="5" spans="1:11" ht="13.5">
      <c r="A5" s="1"/>
      <c r="B5" s="476"/>
      <c r="C5" s="479"/>
      <c r="D5" s="11"/>
      <c r="E5" s="11" t="s">
        <v>0</v>
      </c>
      <c r="F5" s="11"/>
      <c r="G5" s="3" t="s">
        <v>107</v>
      </c>
      <c r="H5" s="3" t="s">
        <v>109</v>
      </c>
      <c r="I5" s="4" t="s">
        <v>87</v>
      </c>
      <c r="J5" s="45" t="s">
        <v>88</v>
      </c>
      <c r="K5" s="1"/>
    </row>
    <row r="6" spans="1:11" ht="13.5">
      <c r="A6" s="1"/>
      <c r="B6" s="477"/>
      <c r="C6" s="56" t="s">
        <v>106</v>
      </c>
      <c r="D6" s="27"/>
      <c r="E6" s="27"/>
      <c r="F6" s="27"/>
      <c r="G6" s="46" t="s">
        <v>1</v>
      </c>
      <c r="H6" s="47" t="s">
        <v>111</v>
      </c>
      <c r="I6" s="47" t="s">
        <v>89</v>
      </c>
      <c r="J6" s="48" t="s">
        <v>90</v>
      </c>
      <c r="K6" s="1"/>
    </row>
    <row r="7" spans="1:11" ht="15" customHeight="1">
      <c r="A7" s="1"/>
      <c r="B7" s="9">
        <v>1</v>
      </c>
      <c r="C7" s="52">
        <v>6</v>
      </c>
      <c r="D7" s="11"/>
      <c r="E7" s="29" t="s">
        <v>6</v>
      </c>
      <c r="F7" s="29"/>
      <c r="G7" s="33">
        <v>5635498</v>
      </c>
      <c r="H7" s="34">
        <v>5398581</v>
      </c>
      <c r="I7" s="25">
        <f aca="true" t="shared" si="0" ref="I7:I38">G7-H7</f>
        <v>236917</v>
      </c>
      <c r="J7" s="15">
        <f aca="true" t="shared" si="1" ref="J7:J38">IF(H7=0,IF(G7=0,"－　","皆増　"),IF(G7=0,"皆減　",ROUND(I7/H7*100,1)))</f>
        <v>4.4</v>
      </c>
      <c r="K7" s="1"/>
    </row>
    <row r="8" spans="1:11" ht="15" customHeight="1">
      <c r="A8" s="1"/>
      <c r="B8" s="51">
        <v>2</v>
      </c>
      <c r="C8" s="52">
        <v>12</v>
      </c>
      <c r="D8" s="14"/>
      <c r="E8" s="32" t="s">
        <v>12</v>
      </c>
      <c r="F8" s="32"/>
      <c r="G8" s="35">
        <v>5067145</v>
      </c>
      <c r="H8" s="36">
        <v>5295763</v>
      </c>
      <c r="I8" s="26">
        <f t="shared" si="0"/>
        <v>-228618</v>
      </c>
      <c r="J8" s="15">
        <f t="shared" si="1"/>
        <v>-4.3</v>
      </c>
      <c r="K8" s="1"/>
    </row>
    <row r="9" spans="1:11" ht="15" customHeight="1">
      <c r="A9" s="1"/>
      <c r="B9" s="51">
        <v>3</v>
      </c>
      <c r="C9" s="52">
        <v>19</v>
      </c>
      <c r="D9" s="14"/>
      <c r="E9" s="32" t="s">
        <v>19</v>
      </c>
      <c r="F9" s="32"/>
      <c r="G9" s="35">
        <v>3784400</v>
      </c>
      <c r="H9" s="36">
        <v>5040583</v>
      </c>
      <c r="I9" s="17">
        <f t="shared" si="0"/>
        <v>-1256183</v>
      </c>
      <c r="J9" s="12">
        <f t="shared" si="1"/>
        <v>-24.9</v>
      </c>
      <c r="K9" s="1"/>
    </row>
    <row r="10" spans="1:11" ht="15" customHeight="1">
      <c r="A10" s="1"/>
      <c r="B10" s="51">
        <v>4</v>
      </c>
      <c r="C10" s="52">
        <v>32</v>
      </c>
      <c r="D10" s="6"/>
      <c r="E10" s="37" t="s">
        <v>31</v>
      </c>
      <c r="F10" s="37"/>
      <c r="G10" s="33">
        <v>3683845</v>
      </c>
      <c r="H10" s="34">
        <v>3824270</v>
      </c>
      <c r="I10" s="17">
        <f t="shared" si="0"/>
        <v>-140425</v>
      </c>
      <c r="J10" s="12">
        <f t="shared" si="1"/>
        <v>-3.7</v>
      </c>
      <c r="K10" s="1"/>
    </row>
    <row r="11" spans="1:11" ht="15" customHeight="1">
      <c r="A11" s="1"/>
      <c r="B11" s="51">
        <v>5</v>
      </c>
      <c r="C11" s="52">
        <v>5</v>
      </c>
      <c r="D11" s="6"/>
      <c r="E11" s="37" t="s">
        <v>5</v>
      </c>
      <c r="F11" s="37"/>
      <c r="G11" s="33">
        <v>3109156</v>
      </c>
      <c r="H11" s="34">
        <v>3185521</v>
      </c>
      <c r="I11" s="16">
        <f t="shared" si="0"/>
        <v>-76365</v>
      </c>
      <c r="J11" s="12">
        <f t="shared" si="1"/>
        <v>-2.4</v>
      </c>
      <c r="K11" s="1"/>
    </row>
    <row r="12" spans="1:11" ht="15" customHeight="1">
      <c r="A12" s="1"/>
      <c r="B12" s="51">
        <v>6</v>
      </c>
      <c r="C12" s="52">
        <v>1</v>
      </c>
      <c r="D12" s="6"/>
      <c r="E12" s="37" t="s">
        <v>91</v>
      </c>
      <c r="F12" s="37"/>
      <c r="G12" s="33">
        <v>2779299</v>
      </c>
      <c r="H12" s="34">
        <v>3066078</v>
      </c>
      <c r="I12" s="17">
        <f t="shared" si="0"/>
        <v>-286779</v>
      </c>
      <c r="J12" s="12">
        <f t="shared" si="1"/>
        <v>-9.4</v>
      </c>
      <c r="K12" s="1"/>
    </row>
    <row r="13" spans="1:11" ht="15" customHeight="1">
      <c r="A13" s="1"/>
      <c r="B13" s="51">
        <v>7</v>
      </c>
      <c r="C13" s="52">
        <v>8</v>
      </c>
      <c r="D13" s="6"/>
      <c r="E13" s="37" t="s">
        <v>8</v>
      </c>
      <c r="F13" s="37"/>
      <c r="G13" s="35">
        <v>2576546</v>
      </c>
      <c r="H13" s="36">
        <v>2373064</v>
      </c>
      <c r="I13" s="17">
        <f t="shared" si="0"/>
        <v>203482</v>
      </c>
      <c r="J13" s="12">
        <f t="shared" si="1"/>
        <v>8.6</v>
      </c>
      <c r="K13" s="1"/>
    </row>
    <row r="14" spans="1:11" ht="15" customHeight="1">
      <c r="A14" s="1"/>
      <c r="B14" s="51">
        <v>8</v>
      </c>
      <c r="C14" s="52">
        <v>16</v>
      </c>
      <c r="D14" s="14"/>
      <c r="E14" s="32" t="s">
        <v>16</v>
      </c>
      <c r="F14" s="32"/>
      <c r="G14" s="35">
        <v>2483099</v>
      </c>
      <c r="H14" s="36">
        <v>2434370</v>
      </c>
      <c r="I14" s="17">
        <f t="shared" si="0"/>
        <v>48729</v>
      </c>
      <c r="J14" s="12">
        <f t="shared" si="1"/>
        <v>2</v>
      </c>
      <c r="K14" s="1"/>
    </row>
    <row r="15" spans="1:11" ht="15" customHeight="1">
      <c r="A15" s="1"/>
      <c r="B15" s="51">
        <v>9</v>
      </c>
      <c r="C15" s="52">
        <v>10</v>
      </c>
      <c r="D15" s="6"/>
      <c r="E15" s="37" t="s">
        <v>10</v>
      </c>
      <c r="F15" s="37"/>
      <c r="G15" s="35">
        <v>2241195</v>
      </c>
      <c r="H15" s="36">
        <v>2317320</v>
      </c>
      <c r="I15" s="17">
        <f t="shared" si="0"/>
        <v>-76125</v>
      </c>
      <c r="J15" s="12">
        <f t="shared" si="1"/>
        <v>-3.3</v>
      </c>
      <c r="K15" s="1"/>
    </row>
    <row r="16" spans="1:11" ht="15" customHeight="1">
      <c r="A16" s="1"/>
      <c r="B16" s="51">
        <v>10</v>
      </c>
      <c r="C16" s="52">
        <v>34</v>
      </c>
      <c r="D16" s="6"/>
      <c r="E16" s="37" t="s">
        <v>33</v>
      </c>
      <c r="F16" s="37"/>
      <c r="G16" s="35">
        <v>2197745</v>
      </c>
      <c r="H16" s="36">
        <v>2948141</v>
      </c>
      <c r="I16" s="17">
        <f t="shared" si="0"/>
        <v>-750396</v>
      </c>
      <c r="J16" s="12">
        <f t="shared" si="1"/>
        <v>-25.5</v>
      </c>
      <c r="K16" s="1"/>
    </row>
    <row r="17" spans="1:11" ht="15" customHeight="1">
      <c r="A17" s="1"/>
      <c r="B17" s="51">
        <v>11</v>
      </c>
      <c r="C17" s="52">
        <v>15</v>
      </c>
      <c r="D17" s="6"/>
      <c r="E17" s="37" t="s">
        <v>15</v>
      </c>
      <c r="F17" s="37"/>
      <c r="G17" s="35">
        <v>2194649</v>
      </c>
      <c r="H17" s="36">
        <v>2302701</v>
      </c>
      <c r="I17" s="17">
        <f t="shared" si="0"/>
        <v>-108052</v>
      </c>
      <c r="J17" s="12">
        <f t="shared" si="1"/>
        <v>-4.7</v>
      </c>
      <c r="K17" s="1"/>
    </row>
    <row r="18" spans="1:11" ht="15" customHeight="1">
      <c r="A18" s="1"/>
      <c r="B18" s="51">
        <v>12</v>
      </c>
      <c r="C18" s="52">
        <v>14</v>
      </c>
      <c r="D18" s="6"/>
      <c r="E18" s="37" t="s">
        <v>14</v>
      </c>
      <c r="F18" s="37"/>
      <c r="G18" s="35">
        <v>2141526</v>
      </c>
      <c r="H18" s="36">
        <v>2150177</v>
      </c>
      <c r="I18" s="17">
        <f t="shared" si="0"/>
        <v>-8651</v>
      </c>
      <c r="J18" s="12">
        <f t="shared" si="1"/>
        <v>-0.4</v>
      </c>
      <c r="K18" s="1"/>
    </row>
    <row r="19" spans="1:11" ht="15" customHeight="1">
      <c r="A19" s="1"/>
      <c r="B19" s="51">
        <v>13</v>
      </c>
      <c r="C19" s="52">
        <v>9</v>
      </c>
      <c r="D19" s="6"/>
      <c r="E19" s="37" t="s">
        <v>9</v>
      </c>
      <c r="F19" s="37"/>
      <c r="G19" s="35">
        <v>2127726</v>
      </c>
      <c r="H19" s="36">
        <v>2371785</v>
      </c>
      <c r="I19" s="17">
        <f t="shared" si="0"/>
        <v>-244059</v>
      </c>
      <c r="J19" s="12">
        <f t="shared" si="1"/>
        <v>-10.3</v>
      </c>
      <c r="K19" s="1"/>
    </row>
    <row r="20" spans="1:11" ht="15" customHeight="1">
      <c r="A20" s="1"/>
      <c r="B20" s="51">
        <v>14</v>
      </c>
      <c r="C20" s="52">
        <v>85</v>
      </c>
      <c r="D20" s="6"/>
      <c r="E20" s="37" t="s">
        <v>82</v>
      </c>
      <c r="F20" s="37"/>
      <c r="G20" s="33">
        <v>1970753</v>
      </c>
      <c r="H20" s="34">
        <v>1991979</v>
      </c>
      <c r="I20" s="17">
        <f t="shared" si="0"/>
        <v>-21226</v>
      </c>
      <c r="J20" s="12">
        <f t="shared" si="1"/>
        <v>-1.1</v>
      </c>
      <c r="K20" s="1"/>
    </row>
    <row r="21" spans="1:11" ht="15" customHeight="1">
      <c r="A21" s="1"/>
      <c r="B21" s="51">
        <v>15</v>
      </c>
      <c r="C21" s="52">
        <v>17</v>
      </c>
      <c r="D21" s="6"/>
      <c r="E21" s="37" t="s">
        <v>17</v>
      </c>
      <c r="F21" s="37"/>
      <c r="G21" s="35">
        <v>1861784</v>
      </c>
      <c r="H21" s="36">
        <v>1739677</v>
      </c>
      <c r="I21" s="17">
        <f t="shared" si="0"/>
        <v>122107</v>
      </c>
      <c r="J21" s="12">
        <f t="shared" si="1"/>
        <v>7</v>
      </c>
      <c r="K21" s="1"/>
    </row>
    <row r="22" spans="1:11" ht="15" customHeight="1">
      <c r="A22" s="1"/>
      <c r="B22" s="51">
        <v>16</v>
      </c>
      <c r="C22" s="52">
        <v>36</v>
      </c>
      <c r="D22" s="6"/>
      <c r="E22" s="37" t="s">
        <v>35</v>
      </c>
      <c r="F22" s="37"/>
      <c r="G22" s="35">
        <v>1860540</v>
      </c>
      <c r="H22" s="36">
        <v>1931018</v>
      </c>
      <c r="I22" s="17">
        <f t="shared" si="0"/>
        <v>-70478</v>
      </c>
      <c r="J22" s="12">
        <f t="shared" si="1"/>
        <v>-3.6</v>
      </c>
      <c r="K22" s="1"/>
    </row>
    <row r="23" spans="1:11" ht="15" customHeight="1">
      <c r="A23" s="1"/>
      <c r="B23" s="51">
        <v>17</v>
      </c>
      <c r="C23" s="52">
        <v>37</v>
      </c>
      <c r="D23" s="6"/>
      <c r="E23" s="37" t="s">
        <v>36</v>
      </c>
      <c r="F23" s="37"/>
      <c r="G23" s="33">
        <v>1847606</v>
      </c>
      <c r="H23" s="34">
        <v>2047190</v>
      </c>
      <c r="I23" s="17">
        <f t="shared" si="0"/>
        <v>-199584</v>
      </c>
      <c r="J23" s="12">
        <f t="shared" si="1"/>
        <v>-9.7</v>
      </c>
      <c r="K23" s="1"/>
    </row>
    <row r="24" spans="1:11" ht="15" customHeight="1">
      <c r="A24" s="1"/>
      <c r="B24" s="51">
        <v>18</v>
      </c>
      <c r="C24" s="52">
        <v>35</v>
      </c>
      <c r="D24" s="14"/>
      <c r="E24" s="32" t="s">
        <v>34</v>
      </c>
      <c r="F24" s="32"/>
      <c r="G24" s="33">
        <v>1799645</v>
      </c>
      <c r="H24" s="34">
        <v>1901411</v>
      </c>
      <c r="I24" s="17">
        <f t="shared" si="0"/>
        <v>-101766</v>
      </c>
      <c r="J24" s="12">
        <f t="shared" si="1"/>
        <v>-5.4</v>
      </c>
      <c r="K24" s="1"/>
    </row>
    <row r="25" spans="1:11" ht="15" customHeight="1">
      <c r="A25" s="1"/>
      <c r="B25" s="51">
        <v>19</v>
      </c>
      <c r="C25" s="52">
        <v>73</v>
      </c>
      <c r="D25" s="6"/>
      <c r="E25" s="37" t="s">
        <v>71</v>
      </c>
      <c r="F25" s="37"/>
      <c r="G25" s="35">
        <v>1768480</v>
      </c>
      <c r="H25" s="36">
        <v>1690338</v>
      </c>
      <c r="I25" s="17">
        <f t="shared" si="0"/>
        <v>78142</v>
      </c>
      <c r="J25" s="12">
        <f t="shared" si="1"/>
        <v>4.6</v>
      </c>
      <c r="K25" s="1"/>
    </row>
    <row r="26" spans="1:11" ht="15" customHeight="1">
      <c r="A26" s="1"/>
      <c r="B26" s="51">
        <v>20</v>
      </c>
      <c r="C26" s="52">
        <v>83</v>
      </c>
      <c r="D26" s="6"/>
      <c r="E26" s="37" t="s">
        <v>80</v>
      </c>
      <c r="F26" s="37"/>
      <c r="G26" s="33">
        <v>1735544</v>
      </c>
      <c r="H26" s="34">
        <v>1777179</v>
      </c>
      <c r="I26" s="17">
        <f t="shared" si="0"/>
        <v>-41635</v>
      </c>
      <c r="J26" s="12">
        <f t="shared" si="1"/>
        <v>-2.3</v>
      </c>
      <c r="K26" s="1"/>
    </row>
    <row r="27" spans="1:11" ht="15" customHeight="1">
      <c r="A27" s="1"/>
      <c r="B27" s="51">
        <v>21</v>
      </c>
      <c r="C27" s="52">
        <v>23</v>
      </c>
      <c r="D27" s="6"/>
      <c r="E27" s="37" t="s">
        <v>92</v>
      </c>
      <c r="F27" s="37"/>
      <c r="G27" s="33">
        <v>1707934</v>
      </c>
      <c r="H27" s="34">
        <v>1867138</v>
      </c>
      <c r="I27" s="17">
        <f t="shared" si="0"/>
        <v>-159204</v>
      </c>
      <c r="J27" s="12">
        <f t="shared" si="1"/>
        <v>-8.5</v>
      </c>
      <c r="K27" s="1"/>
    </row>
    <row r="28" spans="1:11" ht="15" customHeight="1">
      <c r="A28" s="1"/>
      <c r="B28" s="51">
        <v>22</v>
      </c>
      <c r="C28" s="52">
        <v>78</v>
      </c>
      <c r="D28" s="6"/>
      <c r="E28" s="37" t="s">
        <v>75</v>
      </c>
      <c r="F28" s="37"/>
      <c r="G28" s="33">
        <v>1660014</v>
      </c>
      <c r="H28" s="34">
        <v>1703611</v>
      </c>
      <c r="I28" s="17">
        <f t="shared" si="0"/>
        <v>-43597</v>
      </c>
      <c r="J28" s="12">
        <f t="shared" si="1"/>
        <v>-2.6</v>
      </c>
      <c r="K28" s="1"/>
    </row>
    <row r="29" spans="1:11" ht="15" customHeight="1">
      <c r="A29" s="1"/>
      <c r="B29" s="51">
        <v>23</v>
      </c>
      <c r="C29" s="52">
        <v>49</v>
      </c>
      <c r="D29" s="6"/>
      <c r="E29" s="37" t="s">
        <v>48</v>
      </c>
      <c r="F29" s="37"/>
      <c r="G29" s="35">
        <v>1651088</v>
      </c>
      <c r="H29" s="36">
        <v>1598955</v>
      </c>
      <c r="I29" s="17">
        <f t="shared" si="0"/>
        <v>52133</v>
      </c>
      <c r="J29" s="12">
        <f t="shared" si="1"/>
        <v>3.3</v>
      </c>
      <c r="K29" s="1"/>
    </row>
    <row r="30" spans="1:11" ht="15" customHeight="1">
      <c r="A30" s="1"/>
      <c r="B30" s="51">
        <v>24</v>
      </c>
      <c r="C30" s="52">
        <v>28</v>
      </c>
      <c r="D30" s="6"/>
      <c r="E30" s="37" t="s">
        <v>27</v>
      </c>
      <c r="F30" s="37"/>
      <c r="G30" s="33">
        <v>1630821</v>
      </c>
      <c r="H30" s="34">
        <v>1636899</v>
      </c>
      <c r="I30" s="17">
        <f t="shared" si="0"/>
        <v>-6078</v>
      </c>
      <c r="J30" s="12">
        <f t="shared" si="1"/>
        <v>-0.4</v>
      </c>
      <c r="K30" s="1"/>
    </row>
    <row r="31" spans="1:11" ht="15" customHeight="1">
      <c r="A31" s="1"/>
      <c r="B31" s="51">
        <v>25</v>
      </c>
      <c r="C31" s="52">
        <v>45</v>
      </c>
      <c r="D31" s="6"/>
      <c r="E31" s="37" t="s">
        <v>44</v>
      </c>
      <c r="F31" s="37"/>
      <c r="G31" s="35">
        <v>1603567</v>
      </c>
      <c r="H31" s="36">
        <v>1547791</v>
      </c>
      <c r="I31" s="17">
        <f t="shared" si="0"/>
        <v>55776</v>
      </c>
      <c r="J31" s="12">
        <f t="shared" si="1"/>
        <v>3.6</v>
      </c>
      <c r="K31" s="1"/>
    </row>
    <row r="32" spans="1:11" ht="15" customHeight="1">
      <c r="A32" s="1"/>
      <c r="B32" s="51">
        <v>26</v>
      </c>
      <c r="C32" s="52">
        <v>33</v>
      </c>
      <c r="D32" s="6"/>
      <c r="E32" s="37" t="s">
        <v>32</v>
      </c>
      <c r="F32" s="37"/>
      <c r="G32" s="33">
        <v>1594215</v>
      </c>
      <c r="H32" s="34">
        <v>1382748</v>
      </c>
      <c r="I32" s="17">
        <f t="shared" si="0"/>
        <v>211467</v>
      </c>
      <c r="J32" s="12">
        <f t="shared" si="1"/>
        <v>15.3</v>
      </c>
      <c r="K32" s="1"/>
    </row>
    <row r="33" spans="1:11" ht="15" customHeight="1">
      <c r="A33" s="1"/>
      <c r="B33" s="51">
        <v>27</v>
      </c>
      <c r="C33" s="52">
        <v>84</v>
      </c>
      <c r="D33" s="6"/>
      <c r="E33" s="37" t="s">
        <v>81</v>
      </c>
      <c r="F33" s="37"/>
      <c r="G33" s="33">
        <v>1571081</v>
      </c>
      <c r="H33" s="34">
        <v>1538465</v>
      </c>
      <c r="I33" s="17">
        <f t="shared" si="0"/>
        <v>32616</v>
      </c>
      <c r="J33" s="12">
        <f t="shared" si="1"/>
        <v>2.1</v>
      </c>
      <c r="K33" s="1"/>
    </row>
    <row r="34" spans="1:11" ht="15" customHeight="1">
      <c r="A34" s="1"/>
      <c r="B34" s="51">
        <v>28</v>
      </c>
      <c r="C34" s="52">
        <v>30</v>
      </c>
      <c r="D34" s="6"/>
      <c r="E34" s="37" t="s">
        <v>29</v>
      </c>
      <c r="F34" s="37"/>
      <c r="G34" s="33">
        <v>1560688</v>
      </c>
      <c r="H34" s="34">
        <v>1600111</v>
      </c>
      <c r="I34" s="17">
        <f t="shared" si="0"/>
        <v>-39423</v>
      </c>
      <c r="J34" s="12">
        <f t="shared" si="1"/>
        <v>-2.5</v>
      </c>
      <c r="K34" s="1"/>
    </row>
    <row r="35" spans="1:11" ht="15" customHeight="1">
      <c r="A35" s="1"/>
      <c r="B35" s="51">
        <v>29</v>
      </c>
      <c r="C35" s="52">
        <v>18</v>
      </c>
      <c r="D35" s="6"/>
      <c r="E35" s="37" t="s">
        <v>18</v>
      </c>
      <c r="F35" s="37"/>
      <c r="G35" s="35">
        <v>1543141</v>
      </c>
      <c r="H35" s="36">
        <v>2846671</v>
      </c>
      <c r="I35" s="17">
        <f t="shared" si="0"/>
        <v>-1303530</v>
      </c>
      <c r="J35" s="12">
        <f t="shared" si="1"/>
        <v>-45.8</v>
      </c>
      <c r="K35" s="1"/>
    </row>
    <row r="36" spans="1:11" ht="15" customHeight="1">
      <c r="A36" s="1"/>
      <c r="B36" s="51">
        <v>30</v>
      </c>
      <c r="C36" s="52">
        <v>40</v>
      </c>
      <c r="D36" s="6"/>
      <c r="E36" s="37" t="s">
        <v>38</v>
      </c>
      <c r="F36" s="37"/>
      <c r="G36" s="35">
        <v>1508300</v>
      </c>
      <c r="H36" s="36">
        <v>1575504</v>
      </c>
      <c r="I36" s="17">
        <f t="shared" si="0"/>
        <v>-67204</v>
      </c>
      <c r="J36" s="12">
        <f t="shared" si="1"/>
        <v>-4.3</v>
      </c>
      <c r="K36" s="1"/>
    </row>
    <row r="37" spans="1:11" ht="15" customHeight="1">
      <c r="A37" s="1"/>
      <c r="B37" s="51">
        <v>31</v>
      </c>
      <c r="C37" s="52">
        <v>82</v>
      </c>
      <c r="D37" s="6"/>
      <c r="E37" s="37" t="s">
        <v>79</v>
      </c>
      <c r="F37" s="37"/>
      <c r="G37" s="35">
        <v>1406227</v>
      </c>
      <c r="H37" s="36">
        <v>1412017</v>
      </c>
      <c r="I37" s="17">
        <f t="shared" si="0"/>
        <v>-5790</v>
      </c>
      <c r="J37" s="12">
        <f t="shared" si="1"/>
        <v>-0.4</v>
      </c>
      <c r="K37" s="1"/>
    </row>
    <row r="38" spans="1:11" ht="15" customHeight="1">
      <c r="A38" s="1"/>
      <c r="B38" s="51">
        <v>32</v>
      </c>
      <c r="C38" s="52">
        <v>80</v>
      </c>
      <c r="D38" s="6"/>
      <c r="E38" s="37" t="s">
        <v>77</v>
      </c>
      <c r="F38" s="37"/>
      <c r="G38" s="35">
        <v>1363474</v>
      </c>
      <c r="H38" s="36">
        <v>1360059</v>
      </c>
      <c r="I38" s="17">
        <f t="shared" si="0"/>
        <v>3415</v>
      </c>
      <c r="J38" s="12">
        <f t="shared" si="1"/>
        <v>0.3</v>
      </c>
      <c r="K38" s="1"/>
    </row>
    <row r="39" spans="1:11" ht="15" customHeight="1">
      <c r="A39" s="1"/>
      <c r="B39" s="51">
        <v>33</v>
      </c>
      <c r="C39" s="52">
        <v>20</v>
      </c>
      <c r="D39" s="6"/>
      <c r="E39" s="37" t="s">
        <v>20</v>
      </c>
      <c r="F39" s="37"/>
      <c r="G39" s="35">
        <v>1319998</v>
      </c>
      <c r="H39" s="36">
        <v>1456337</v>
      </c>
      <c r="I39" s="17">
        <f aca="true" t="shared" si="2" ref="I39:I70">G39-H39</f>
        <v>-136339</v>
      </c>
      <c r="J39" s="12">
        <f aca="true" t="shared" si="3" ref="J39:J70">IF(H39=0,IF(G39=0,"－　","皆増　"),IF(G39=0,"皆減　",ROUND(I39/H39*100,1)))</f>
        <v>-9.4</v>
      </c>
      <c r="K39" s="1"/>
    </row>
    <row r="40" spans="1:11" ht="15" customHeight="1">
      <c r="A40" s="1"/>
      <c r="B40" s="51">
        <v>34</v>
      </c>
      <c r="C40" s="52">
        <v>68</v>
      </c>
      <c r="D40" s="6"/>
      <c r="E40" s="37" t="s">
        <v>66</v>
      </c>
      <c r="F40" s="37"/>
      <c r="G40" s="35">
        <v>1292270</v>
      </c>
      <c r="H40" s="36">
        <v>1299777</v>
      </c>
      <c r="I40" s="17">
        <f t="shared" si="2"/>
        <v>-7507</v>
      </c>
      <c r="J40" s="12">
        <f t="shared" si="3"/>
        <v>-0.6</v>
      </c>
      <c r="K40" s="1"/>
    </row>
    <row r="41" spans="1:11" ht="15" customHeight="1">
      <c r="A41" s="1"/>
      <c r="B41" s="51">
        <v>35</v>
      </c>
      <c r="C41" s="52">
        <v>52</v>
      </c>
      <c r="D41" s="6"/>
      <c r="E41" s="37" t="s">
        <v>51</v>
      </c>
      <c r="F41" s="37"/>
      <c r="G41" s="33">
        <v>1278540</v>
      </c>
      <c r="H41" s="34">
        <v>1220431</v>
      </c>
      <c r="I41" s="17">
        <f t="shared" si="2"/>
        <v>58109</v>
      </c>
      <c r="J41" s="12">
        <f t="shared" si="3"/>
        <v>4.8</v>
      </c>
      <c r="K41" s="1"/>
    </row>
    <row r="42" spans="1:11" ht="15" customHeight="1">
      <c r="A42" s="1"/>
      <c r="B42" s="51">
        <v>36</v>
      </c>
      <c r="C42" s="52">
        <v>3</v>
      </c>
      <c r="D42" s="6"/>
      <c r="E42" s="37" t="s">
        <v>3</v>
      </c>
      <c r="F42" s="37"/>
      <c r="G42" s="35">
        <v>1257221</v>
      </c>
      <c r="H42" s="36">
        <v>1461671</v>
      </c>
      <c r="I42" s="17">
        <f t="shared" si="2"/>
        <v>-204450</v>
      </c>
      <c r="J42" s="12">
        <f t="shared" si="3"/>
        <v>-14</v>
      </c>
      <c r="K42" s="1"/>
    </row>
    <row r="43" spans="1:11" ht="15" customHeight="1">
      <c r="A43" s="1"/>
      <c r="B43" s="51">
        <v>37</v>
      </c>
      <c r="C43" s="52">
        <v>72</v>
      </c>
      <c r="D43" s="6"/>
      <c r="E43" s="37" t="s">
        <v>70</v>
      </c>
      <c r="F43" s="37"/>
      <c r="G43" s="35">
        <v>1249653</v>
      </c>
      <c r="H43" s="36">
        <v>1242384</v>
      </c>
      <c r="I43" s="17">
        <f t="shared" si="2"/>
        <v>7269</v>
      </c>
      <c r="J43" s="12">
        <f t="shared" si="3"/>
        <v>0.6</v>
      </c>
      <c r="K43" s="1"/>
    </row>
    <row r="44" spans="1:11" ht="15" customHeight="1">
      <c r="A44" s="1"/>
      <c r="B44" s="51">
        <v>38</v>
      </c>
      <c r="C44" s="52">
        <v>53</v>
      </c>
      <c r="D44" s="6"/>
      <c r="E44" s="37" t="s">
        <v>52</v>
      </c>
      <c r="F44" s="37"/>
      <c r="G44" s="33">
        <v>1231276</v>
      </c>
      <c r="H44" s="34">
        <v>1227922</v>
      </c>
      <c r="I44" s="17">
        <f t="shared" si="2"/>
        <v>3354</v>
      </c>
      <c r="J44" s="12">
        <f t="shared" si="3"/>
        <v>0.3</v>
      </c>
      <c r="K44" s="1"/>
    </row>
    <row r="45" spans="1:11" ht="15" customHeight="1">
      <c r="A45" s="1"/>
      <c r="B45" s="51">
        <v>39</v>
      </c>
      <c r="C45" s="53">
        <v>58</v>
      </c>
      <c r="D45" s="6"/>
      <c r="E45" s="37" t="s">
        <v>57</v>
      </c>
      <c r="F45" s="37"/>
      <c r="G45" s="35">
        <v>1227428</v>
      </c>
      <c r="H45" s="36">
        <v>1232045</v>
      </c>
      <c r="I45" s="17">
        <f t="shared" si="2"/>
        <v>-4617</v>
      </c>
      <c r="J45" s="12">
        <f t="shared" si="3"/>
        <v>-0.4</v>
      </c>
      <c r="K45" s="1"/>
    </row>
    <row r="46" spans="1:11" ht="15" customHeight="1">
      <c r="A46" s="1"/>
      <c r="B46" s="52">
        <v>40</v>
      </c>
      <c r="C46" s="52">
        <v>11</v>
      </c>
      <c r="D46" s="6"/>
      <c r="E46" s="37" t="s">
        <v>11</v>
      </c>
      <c r="F46" s="37"/>
      <c r="G46" s="35">
        <v>1186575</v>
      </c>
      <c r="H46" s="36">
        <v>1556627</v>
      </c>
      <c r="I46" s="17">
        <f t="shared" si="2"/>
        <v>-370052</v>
      </c>
      <c r="J46" s="12">
        <f t="shared" si="3"/>
        <v>-23.8</v>
      </c>
      <c r="K46" s="1"/>
    </row>
    <row r="47" spans="1:11" ht="15" customHeight="1">
      <c r="A47" s="1"/>
      <c r="B47" s="9">
        <v>41</v>
      </c>
      <c r="C47" s="54">
        <v>27</v>
      </c>
      <c r="D47" s="6"/>
      <c r="E47" s="37" t="s">
        <v>26</v>
      </c>
      <c r="F47" s="37"/>
      <c r="G47" s="33">
        <v>1143812</v>
      </c>
      <c r="H47" s="34">
        <v>1502799</v>
      </c>
      <c r="I47" s="16">
        <f t="shared" si="2"/>
        <v>-358987</v>
      </c>
      <c r="J47" s="12">
        <f t="shared" si="3"/>
        <v>-23.9</v>
      </c>
      <c r="K47" s="1"/>
    </row>
    <row r="48" spans="1:11" ht="13.5" customHeight="1">
      <c r="A48" s="1"/>
      <c r="B48" s="51">
        <v>42</v>
      </c>
      <c r="C48" s="52">
        <v>79</v>
      </c>
      <c r="D48" s="14"/>
      <c r="E48" s="32" t="s">
        <v>76</v>
      </c>
      <c r="F48" s="32"/>
      <c r="G48" s="28">
        <v>1137455</v>
      </c>
      <c r="H48" s="38">
        <v>1281731</v>
      </c>
      <c r="I48" s="17">
        <f t="shared" si="2"/>
        <v>-144276</v>
      </c>
      <c r="J48" s="12">
        <f t="shared" si="3"/>
        <v>-11.3</v>
      </c>
      <c r="K48" s="1"/>
    </row>
    <row r="49" spans="1:11" ht="13.5" customHeight="1">
      <c r="A49" s="1"/>
      <c r="B49" s="51">
        <v>43</v>
      </c>
      <c r="C49" s="52">
        <v>56</v>
      </c>
      <c r="D49" s="6"/>
      <c r="E49" s="37" t="s">
        <v>55</v>
      </c>
      <c r="F49" s="37"/>
      <c r="G49" s="28">
        <v>1131401</v>
      </c>
      <c r="H49" s="38">
        <v>1145793</v>
      </c>
      <c r="I49" s="17">
        <f t="shared" si="2"/>
        <v>-14392</v>
      </c>
      <c r="J49" s="12">
        <f t="shared" si="3"/>
        <v>-1.3</v>
      </c>
      <c r="K49" s="1"/>
    </row>
    <row r="50" spans="1:11" ht="13.5" customHeight="1">
      <c r="A50" s="1"/>
      <c r="B50" s="51">
        <v>44</v>
      </c>
      <c r="C50" s="52">
        <v>39</v>
      </c>
      <c r="D50" s="6"/>
      <c r="E50" s="37" t="s">
        <v>37</v>
      </c>
      <c r="F50" s="37"/>
      <c r="G50" s="28">
        <v>1103221</v>
      </c>
      <c r="H50" s="38">
        <v>1180946</v>
      </c>
      <c r="I50" s="17">
        <f t="shared" si="2"/>
        <v>-77725</v>
      </c>
      <c r="J50" s="12">
        <f t="shared" si="3"/>
        <v>-6.6</v>
      </c>
      <c r="K50" s="1"/>
    </row>
    <row r="51" spans="1:11" ht="13.5" customHeight="1">
      <c r="A51" s="1"/>
      <c r="B51" s="51">
        <v>45</v>
      </c>
      <c r="C51" s="52">
        <v>81</v>
      </c>
      <c r="D51" s="6"/>
      <c r="E51" s="37" t="s">
        <v>78</v>
      </c>
      <c r="F51" s="37"/>
      <c r="G51" s="28">
        <v>1013887</v>
      </c>
      <c r="H51" s="38">
        <v>1195486</v>
      </c>
      <c r="I51" s="17">
        <f t="shared" si="2"/>
        <v>-181599</v>
      </c>
      <c r="J51" s="12">
        <f t="shared" si="3"/>
        <v>-15.2</v>
      </c>
      <c r="K51" s="1"/>
    </row>
    <row r="52" spans="1:11" ht="13.5" customHeight="1">
      <c r="A52" s="1"/>
      <c r="B52" s="51">
        <v>46</v>
      </c>
      <c r="C52" s="52">
        <v>69</v>
      </c>
      <c r="D52" s="6"/>
      <c r="E52" s="37" t="s">
        <v>67</v>
      </c>
      <c r="F52" s="37"/>
      <c r="G52" s="28">
        <v>1004374</v>
      </c>
      <c r="H52" s="38">
        <v>939048</v>
      </c>
      <c r="I52" s="17">
        <f t="shared" si="2"/>
        <v>65326</v>
      </c>
      <c r="J52" s="12">
        <f t="shared" si="3"/>
        <v>7</v>
      </c>
      <c r="K52" s="1"/>
    </row>
    <row r="53" spans="1:11" ht="13.5" customHeight="1">
      <c r="A53" s="1"/>
      <c r="B53" s="51">
        <v>47</v>
      </c>
      <c r="C53" s="52">
        <v>46</v>
      </c>
      <c r="D53" s="14"/>
      <c r="E53" s="32" t="s">
        <v>45</v>
      </c>
      <c r="F53" s="32"/>
      <c r="G53" s="30">
        <v>980662</v>
      </c>
      <c r="H53" s="31">
        <v>994447</v>
      </c>
      <c r="I53" s="17">
        <f t="shared" si="2"/>
        <v>-13785</v>
      </c>
      <c r="J53" s="12">
        <f t="shared" si="3"/>
        <v>-1.4</v>
      </c>
      <c r="K53" s="1"/>
    </row>
    <row r="54" spans="1:11" ht="13.5" customHeight="1">
      <c r="A54" s="1"/>
      <c r="B54" s="51">
        <v>48</v>
      </c>
      <c r="C54" s="52">
        <v>50</v>
      </c>
      <c r="D54" s="6"/>
      <c r="E54" s="37" t="s">
        <v>49</v>
      </c>
      <c r="F54" s="37"/>
      <c r="G54" s="30">
        <v>967204</v>
      </c>
      <c r="H54" s="31">
        <v>990949</v>
      </c>
      <c r="I54" s="17">
        <f t="shared" si="2"/>
        <v>-23745</v>
      </c>
      <c r="J54" s="12">
        <f t="shared" si="3"/>
        <v>-2.4</v>
      </c>
      <c r="K54" s="1"/>
    </row>
    <row r="55" spans="1:11" ht="13.5" customHeight="1">
      <c r="A55" s="1"/>
      <c r="B55" s="51">
        <v>49</v>
      </c>
      <c r="C55" s="52">
        <v>42</v>
      </c>
      <c r="D55" s="6"/>
      <c r="E55" s="37" t="s">
        <v>41</v>
      </c>
      <c r="F55" s="37"/>
      <c r="G55" s="30">
        <v>959336</v>
      </c>
      <c r="H55" s="31">
        <v>1090019</v>
      </c>
      <c r="I55" s="17">
        <f t="shared" si="2"/>
        <v>-130683</v>
      </c>
      <c r="J55" s="12">
        <f t="shared" si="3"/>
        <v>-12</v>
      </c>
      <c r="K55" s="1"/>
    </row>
    <row r="56" spans="1:11" ht="13.5" customHeight="1">
      <c r="A56" s="1"/>
      <c r="B56" s="51">
        <v>50</v>
      </c>
      <c r="C56" s="52">
        <v>76</v>
      </c>
      <c r="D56" s="6"/>
      <c r="E56" s="37" t="s">
        <v>73</v>
      </c>
      <c r="F56" s="37"/>
      <c r="G56" s="28">
        <v>906541</v>
      </c>
      <c r="H56" s="38">
        <v>911153</v>
      </c>
      <c r="I56" s="17">
        <f t="shared" si="2"/>
        <v>-4612</v>
      </c>
      <c r="J56" s="12">
        <f t="shared" si="3"/>
        <v>-0.5</v>
      </c>
      <c r="K56" s="1"/>
    </row>
    <row r="57" spans="1:11" ht="13.5" customHeight="1">
      <c r="A57" s="1"/>
      <c r="B57" s="51">
        <v>51</v>
      </c>
      <c r="C57" s="52">
        <v>38</v>
      </c>
      <c r="D57" s="6"/>
      <c r="E57" s="37" t="s">
        <v>93</v>
      </c>
      <c r="F57" s="37"/>
      <c r="G57" s="28">
        <v>894009</v>
      </c>
      <c r="H57" s="38">
        <v>975298</v>
      </c>
      <c r="I57" s="17">
        <f t="shared" si="2"/>
        <v>-81289</v>
      </c>
      <c r="J57" s="12">
        <f t="shared" si="3"/>
        <v>-8.3</v>
      </c>
      <c r="K57" s="1"/>
    </row>
    <row r="58" spans="1:11" ht="13.5" customHeight="1">
      <c r="A58" s="1"/>
      <c r="B58" s="51">
        <v>52</v>
      </c>
      <c r="C58" s="52">
        <v>29</v>
      </c>
      <c r="D58" s="14"/>
      <c r="E58" s="32" t="s">
        <v>28</v>
      </c>
      <c r="F58" s="32"/>
      <c r="G58" s="28">
        <v>873998</v>
      </c>
      <c r="H58" s="38">
        <v>853938</v>
      </c>
      <c r="I58" s="17">
        <f t="shared" si="2"/>
        <v>20060</v>
      </c>
      <c r="J58" s="12">
        <f t="shared" si="3"/>
        <v>2.3</v>
      </c>
      <c r="K58" s="1"/>
    </row>
    <row r="59" spans="1:11" ht="13.5" customHeight="1">
      <c r="A59" s="1"/>
      <c r="B59" s="51">
        <v>53</v>
      </c>
      <c r="C59" s="52">
        <v>62</v>
      </c>
      <c r="D59" s="6"/>
      <c r="E59" s="37" t="s">
        <v>61</v>
      </c>
      <c r="F59" s="37"/>
      <c r="G59" s="30">
        <v>857858</v>
      </c>
      <c r="H59" s="31">
        <v>863510</v>
      </c>
      <c r="I59" s="17">
        <f t="shared" si="2"/>
        <v>-5652</v>
      </c>
      <c r="J59" s="12">
        <f t="shared" si="3"/>
        <v>-0.7</v>
      </c>
      <c r="K59" s="1"/>
    </row>
    <row r="60" spans="1:11" ht="13.5" customHeight="1">
      <c r="A60" s="1"/>
      <c r="B60" s="51">
        <v>54</v>
      </c>
      <c r="C60" s="52">
        <v>57</v>
      </c>
      <c r="D60" s="14"/>
      <c r="E60" s="32" t="s">
        <v>56</v>
      </c>
      <c r="F60" s="32"/>
      <c r="G60" s="28">
        <v>846312</v>
      </c>
      <c r="H60" s="38">
        <v>853123</v>
      </c>
      <c r="I60" s="17">
        <f t="shared" si="2"/>
        <v>-6811</v>
      </c>
      <c r="J60" s="12">
        <f t="shared" si="3"/>
        <v>-0.8</v>
      </c>
      <c r="K60" s="1"/>
    </row>
    <row r="61" spans="1:11" ht="13.5" customHeight="1">
      <c r="A61" s="1"/>
      <c r="B61" s="51">
        <v>55</v>
      </c>
      <c r="C61" s="52">
        <v>60</v>
      </c>
      <c r="D61" s="6"/>
      <c r="E61" s="37" t="s">
        <v>59</v>
      </c>
      <c r="F61" s="37"/>
      <c r="G61" s="30">
        <v>833399</v>
      </c>
      <c r="H61" s="31">
        <v>805013</v>
      </c>
      <c r="I61" s="17">
        <f t="shared" si="2"/>
        <v>28386</v>
      </c>
      <c r="J61" s="12">
        <f t="shared" si="3"/>
        <v>3.5</v>
      </c>
      <c r="K61" s="1"/>
    </row>
    <row r="62" spans="1:11" ht="13.5" customHeight="1">
      <c r="A62" s="1"/>
      <c r="B62" s="51">
        <v>56</v>
      </c>
      <c r="C62" s="52">
        <v>71</v>
      </c>
      <c r="D62" s="6"/>
      <c r="E62" s="37" t="s">
        <v>69</v>
      </c>
      <c r="F62" s="37"/>
      <c r="G62" s="30">
        <v>778551</v>
      </c>
      <c r="H62" s="31">
        <v>755961</v>
      </c>
      <c r="I62" s="17">
        <f t="shared" si="2"/>
        <v>22590</v>
      </c>
      <c r="J62" s="12">
        <f t="shared" si="3"/>
        <v>3</v>
      </c>
      <c r="K62" s="1"/>
    </row>
    <row r="63" spans="1:11" ht="13.5" customHeight="1">
      <c r="A63" s="1"/>
      <c r="B63" s="51">
        <v>57</v>
      </c>
      <c r="C63" s="52">
        <v>65</v>
      </c>
      <c r="D63" s="6"/>
      <c r="E63" s="37" t="s">
        <v>64</v>
      </c>
      <c r="F63" s="37"/>
      <c r="G63" s="30">
        <v>770373</v>
      </c>
      <c r="H63" s="31">
        <v>711231</v>
      </c>
      <c r="I63" s="17">
        <f t="shared" si="2"/>
        <v>59142</v>
      </c>
      <c r="J63" s="12">
        <f t="shared" si="3"/>
        <v>8.3</v>
      </c>
      <c r="K63" s="1"/>
    </row>
    <row r="64" spans="1:11" ht="13.5" customHeight="1">
      <c r="A64" s="1"/>
      <c r="B64" s="51">
        <v>58</v>
      </c>
      <c r="C64" s="52">
        <v>59</v>
      </c>
      <c r="D64" s="14"/>
      <c r="E64" s="32" t="s">
        <v>58</v>
      </c>
      <c r="F64" s="32"/>
      <c r="G64" s="28">
        <v>734323</v>
      </c>
      <c r="H64" s="38">
        <v>731685</v>
      </c>
      <c r="I64" s="17">
        <f t="shared" si="2"/>
        <v>2638</v>
      </c>
      <c r="J64" s="12">
        <f t="shared" si="3"/>
        <v>0.4</v>
      </c>
      <c r="K64" s="1"/>
    </row>
    <row r="65" spans="1:11" ht="13.5" customHeight="1">
      <c r="A65" s="1"/>
      <c r="B65" s="51">
        <v>59</v>
      </c>
      <c r="C65" s="52">
        <v>54</v>
      </c>
      <c r="D65" s="6"/>
      <c r="E65" s="37" t="s">
        <v>53</v>
      </c>
      <c r="F65" s="37"/>
      <c r="G65" s="28">
        <v>702814</v>
      </c>
      <c r="H65" s="38">
        <v>655492</v>
      </c>
      <c r="I65" s="17">
        <f t="shared" si="2"/>
        <v>47322</v>
      </c>
      <c r="J65" s="12">
        <f t="shared" si="3"/>
        <v>7.2</v>
      </c>
      <c r="K65" s="1"/>
    </row>
    <row r="66" spans="1:11" ht="13.5" customHeight="1">
      <c r="A66" s="1"/>
      <c r="B66" s="51">
        <v>60</v>
      </c>
      <c r="C66" s="52">
        <v>66</v>
      </c>
      <c r="D66" s="6"/>
      <c r="E66" s="37" t="s">
        <v>95</v>
      </c>
      <c r="F66" s="37"/>
      <c r="G66" s="28">
        <v>679658</v>
      </c>
      <c r="H66" s="38">
        <v>607602</v>
      </c>
      <c r="I66" s="17">
        <f t="shared" si="2"/>
        <v>72056</v>
      </c>
      <c r="J66" s="12">
        <f t="shared" si="3"/>
        <v>11.9</v>
      </c>
      <c r="K66" s="1"/>
    </row>
    <row r="67" spans="1:11" ht="13.5" customHeight="1">
      <c r="A67" s="1"/>
      <c r="B67" s="51">
        <v>61</v>
      </c>
      <c r="C67" s="52">
        <v>75</v>
      </c>
      <c r="D67" s="6"/>
      <c r="E67" s="37" t="s">
        <v>96</v>
      </c>
      <c r="F67" s="37"/>
      <c r="G67" s="28">
        <v>662746</v>
      </c>
      <c r="H67" s="38">
        <v>621844</v>
      </c>
      <c r="I67" s="17">
        <f t="shared" si="2"/>
        <v>40902</v>
      </c>
      <c r="J67" s="12">
        <f t="shared" si="3"/>
        <v>6.6</v>
      </c>
      <c r="K67" s="1"/>
    </row>
    <row r="68" spans="1:11" ht="13.5" customHeight="1">
      <c r="A68" s="1"/>
      <c r="B68" s="51">
        <v>62</v>
      </c>
      <c r="C68" s="52">
        <v>67</v>
      </c>
      <c r="D68" s="6"/>
      <c r="E68" s="37" t="s">
        <v>65</v>
      </c>
      <c r="F68" s="37"/>
      <c r="G68" s="28">
        <v>647375</v>
      </c>
      <c r="H68" s="38">
        <v>558404</v>
      </c>
      <c r="I68" s="17">
        <f t="shared" si="2"/>
        <v>88971</v>
      </c>
      <c r="J68" s="12">
        <f t="shared" si="3"/>
        <v>15.9</v>
      </c>
      <c r="K68" s="1"/>
    </row>
    <row r="69" spans="1:11" ht="13.5" customHeight="1">
      <c r="A69" s="1"/>
      <c r="B69" s="51">
        <v>63</v>
      </c>
      <c r="C69" s="52">
        <v>41</v>
      </c>
      <c r="D69" s="6"/>
      <c r="E69" s="37" t="s">
        <v>40</v>
      </c>
      <c r="F69" s="37"/>
      <c r="G69" s="28">
        <v>613071</v>
      </c>
      <c r="H69" s="38">
        <v>674303</v>
      </c>
      <c r="I69" s="17">
        <f t="shared" si="2"/>
        <v>-61232</v>
      </c>
      <c r="J69" s="12">
        <f t="shared" si="3"/>
        <v>-9.1</v>
      </c>
      <c r="K69" s="1"/>
    </row>
    <row r="70" spans="1:11" ht="13.5" customHeight="1">
      <c r="A70" s="1"/>
      <c r="B70" s="51">
        <v>64</v>
      </c>
      <c r="C70" s="52">
        <v>74</v>
      </c>
      <c r="D70" s="6"/>
      <c r="E70" s="37" t="s">
        <v>72</v>
      </c>
      <c r="F70" s="37"/>
      <c r="G70" s="28">
        <v>579047</v>
      </c>
      <c r="H70" s="38">
        <v>552793</v>
      </c>
      <c r="I70" s="17">
        <f t="shared" si="2"/>
        <v>26254</v>
      </c>
      <c r="J70" s="12">
        <f t="shared" si="3"/>
        <v>4.7</v>
      </c>
      <c r="K70" s="1"/>
    </row>
    <row r="71" spans="1:11" ht="13.5" customHeight="1">
      <c r="A71" s="1"/>
      <c r="B71" s="51">
        <v>65</v>
      </c>
      <c r="C71" s="52">
        <v>70</v>
      </c>
      <c r="D71" s="6"/>
      <c r="E71" s="37" t="s">
        <v>68</v>
      </c>
      <c r="F71" s="37"/>
      <c r="G71" s="30">
        <v>575794</v>
      </c>
      <c r="H71" s="31">
        <v>577558</v>
      </c>
      <c r="I71" s="17">
        <f aca="true" t="shared" si="4" ref="I71:I94">G71-H71</f>
        <v>-1764</v>
      </c>
      <c r="J71" s="12">
        <f aca="true" t="shared" si="5" ref="J71:J94">IF(H71=0,IF(G71=0,"－　","皆増　"),IF(G71=0,"皆減　",ROUND(I71/H71*100,1)))</f>
        <v>-0.3</v>
      </c>
      <c r="K71" s="1"/>
    </row>
    <row r="72" spans="1:11" ht="13.5" customHeight="1">
      <c r="A72" s="1"/>
      <c r="B72" s="51">
        <v>66</v>
      </c>
      <c r="C72" s="52">
        <v>48</v>
      </c>
      <c r="D72" s="6"/>
      <c r="E72" s="37" t="s">
        <v>47</v>
      </c>
      <c r="F72" s="37"/>
      <c r="G72" s="28">
        <v>542538</v>
      </c>
      <c r="H72" s="38">
        <v>729382</v>
      </c>
      <c r="I72" s="17">
        <f t="shared" si="4"/>
        <v>-186844</v>
      </c>
      <c r="J72" s="12">
        <f t="shared" si="5"/>
        <v>-25.6</v>
      </c>
      <c r="K72" s="1"/>
    </row>
    <row r="73" spans="1:11" ht="13.5" customHeight="1">
      <c r="A73" s="1"/>
      <c r="B73" s="51">
        <v>67</v>
      </c>
      <c r="C73" s="52">
        <v>22</v>
      </c>
      <c r="D73" s="6"/>
      <c r="E73" s="37" t="s">
        <v>22</v>
      </c>
      <c r="F73" s="37"/>
      <c r="G73" s="30">
        <v>526084</v>
      </c>
      <c r="H73" s="31">
        <v>1124181</v>
      </c>
      <c r="I73" s="17">
        <f t="shared" si="4"/>
        <v>-598097</v>
      </c>
      <c r="J73" s="12">
        <f t="shared" si="5"/>
        <v>-53.2</v>
      </c>
      <c r="K73" s="1"/>
    </row>
    <row r="74" spans="1:11" ht="13.5" customHeight="1">
      <c r="A74" s="1"/>
      <c r="B74" s="51">
        <v>68</v>
      </c>
      <c r="C74" s="52">
        <v>25</v>
      </c>
      <c r="D74" s="6"/>
      <c r="E74" s="37" t="s">
        <v>24</v>
      </c>
      <c r="F74" s="37"/>
      <c r="G74" s="28">
        <v>503805</v>
      </c>
      <c r="H74" s="38">
        <v>661931</v>
      </c>
      <c r="I74" s="17">
        <f t="shared" si="4"/>
        <v>-158126</v>
      </c>
      <c r="J74" s="12">
        <f t="shared" si="5"/>
        <v>-23.9</v>
      </c>
      <c r="K74" s="1"/>
    </row>
    <row r="75" spans="1:11" ht="13.5" customHeight="1">
      <c r="A75" s="1"/>
      <c r="B75" s="51">
        <v>69</v>
      </c>
      <c r="C75" s="52">
        <v>2</v>
      </c>
      <c r="D75" s="14"/>
      <c r="E75" s="32" t="s">
        <v>2</v>
      </c>
      <c r="F75" s="32"/>
      <c r="G75" s="28">
        <v>501598</v>
      </c>
      <c r="H75" s="38">
        <v>2179084</v>
      </c>
      <c r="I75" s="17">
        <f t="shared" si="4"/>
        <v>-1677486</v>
      </c>
      <c r="J75" s="12">
        <f t="shared" si="5"/>
        <v>-77</v>
      </c>
      <c r="K75" s="1"/>
    </row>
    <row r="76" spans="1:11" ht="13.5" customHeight="1">
      <c r="A76" s="1"/>
      <c r="B76" s="51">
        <v>70</v>
      </c>
      <c r="C76" s="52">
        <v>55</v>
      </c>
      <c r="D76" s="6"/>
      <c r="E76" s="37" t="s">
        <v>54</v>
      </c>
      <c r="F76" s="37"/>
      <c r="G76" s="30">
        <v>489977</v>
      </c>
      <c r="H76" s="31">
        <v>440060</v>
      </c>
      <c r="I76" s="16">
        <f t="shared" si="4"/>
        <v>49917</v>
      </c>
      <c r="J76" s="12">
        <f t="shared" si="5"/>
        <v>11.3</v>
      </c>
      <c r="K76" s="1"/>
    </row>
    <row r="77" spans="1:11" ht="13.5" customHeight="1">
      <c r="A77" s="1"/>
      <c r="B77" s="51">
        <v>71</v>
      </c>
      <c r="C77" s="52">
        <v>51</v>
      </c>
      <c r="D77" s="6"/>
      <c r="E77" s="37" t="s">
        <v>50</v>
      </c>
      <c r="F77" s="37"/>
      <c r="G77" s="30">
        <v>419630</v>
      </c>
      <c r="H77" s="31">
        <v>466547</v>
      </c>
      <c r="I77" s="17">
        <f t="shared" si="4"/>
        <v>-46917</v>
      </c>
      <c r="J77" s="12">
        <f t="shared" si="5"/>
        <v>-10.1</v>
      </c>
      <c r="K77" s="1"/>
    </row>
    <row r="78" spans="1:11" ht="13.5" customHeight="1">
      <c r="A78" s="1"/>
      <c r="B78" s="51">
        <v>72</v>
      </c>
      <c r="C78" s="52">
        <v>63</v>
      </c>
      <c r="D78" s="6"/>
      <c r="E78" s="37" t="s">
        <v>62</v>
      </c>
      <c r="F78" s="37"/>
      <c r="G78" s="30">
        <v>401039</v>
      </c>
      <c r="H78" s="31">
        <v>639510</v>
      </c>
      <c r="I78" s="17">
        <f t="shared" si="4"/>
        <v>-238471</v>
      </c>
      <c r="J78" s="12">
        <f t="shared" si="5"/>
        <v>-37.3</v>
      </c>
      <c r="K78" s="1"/>
    </row>
    <row r="79" spans="1:11" ht="13.5" customHeight="1">
      <c r="A79" s="1"/>
      <c r="B79" s="51">
        <v>73</v>
      </c>
      <c r="C79" s="52">
        <v>64</v>
      </c>
      <c r="D79" s="6"/>
      <c r="E79" s="37" t="s">
        <v>63</v>
      </c>
      <c r="F79" s="37"/>
      <c r="G79" s="28">
        <v>361258</v>
      </c>
      <c r="H79" s="38">
        <v>345513</v>
      </c>
      <c r="I79" s="17">
        <f t="shared" si="4"/>
        <v>15745</v>
      </c>
      <c r="J79" s="12">
        <f t="shared" si="5"/>
        <v>4.6</v>
      </c>
      <c r="K79" s="1"/>
    </row>
    <row r="80" spans="1:11" ht="13.5" customHeight="1">
      <c r="A80" s="1"/>
      <c r="B80" s="51">
        <v>74</v>
      </c>
      <c r="C80" s="52">
        <v>77</v>
      </c>
      <c r="D80" s="6"/>
      <c r="E80" s="37" t="s">
        <v>74</v>
      </c>
      <c r="F80" s="37"/>
      <c r="G80" s="28">
        <v>343438</v>
      </c>
      <c r="H80" s="38">
        <v>404136</v>
      </c>
      <c r="I80" s="17">
        <f t="shared" si="4"/>
        <v>-60698</v>
      </c>
      <c r="J80" s="12">
        <f t="shared" si="5"/>
        <v>-15</v>
      </c>
      <c r="K80" s="1"/>
    </row>
    <row r="81" spans="1:11" ht="13.5" customHeight="1">
      <c r="A81" s="1"/>
      <c r="B81" s="51">
        <v>75</v>
      </c>
      <c r="C81" s="52">
        <v>61</v>
      </c>
      <c r="D81" s="6"/>
      <c r="E81" s="37" t="s">
        <v>60</v>
      </c>
      <c r="F81" s="37"/>
      <c r="G81" s="28">
        <v>291584</v>
      </c>
      <c r="H81" s="38">
        <v>150331</v>
      </c>
      <c r="I81" s="17">
        <f t="shared" si="4"/>
        <v>141253</v>
      </c>
      <c r="J81" s="12">
        <f t="shared" si="5"/>
        <v>94</v>
      </c>
      <c r="K81" s="1"/>
    </row>
    <row r="82" spans="1:11" ht="13.5" customHeight="1">
      <c r="A82" s="1"/>
      <c r="B82" s="51">
        <v>76</v>
      </c>
      <c r="C82" s="52">
        <v>47</v>
      </c>
      <c r="D82" s="6"/>
      <c r="E82" s="37" t="s">
        <v>46</v>
      </c>
      <c r="F82" s="37"/>
      <c r="G82" s="28">
        <v>219820</v>
      </c>
      <c r="H82" s="38">
        <v>197456</v>
      </c>
      <c r="I82" s="17">
        <f t="shared" si="4"/>
        <v>22364</v>
      </c>
      <c r="J82" s="12">
        <f t="shared" si="5"/>
        <v>11.3</v>
      </c>
      <c r="K82" s="1"/>
    </row>
    <row r="83" spans="1:11" ht="13.5" customHeight="1">
      <c r="A83" s="1"/>
      <c r="B83" s="51">
        <v>77</v>
      </c>
      <c r="C83" s="52">
        <v>43</v>
      </c>
      <c r="D83" s="6"/>
      <c r="E83" s="37" t="s">
        <v>42</v>
      </c>
      <c r="F83" s="37"/>
      <c r="G83" s="28">
        <v>137089</v>
      </c>
      <c r="H83" s="38">
        <v>344045</v>
      </c>
      <c r="I83" s="17">
        <f t="shared" si="4"/>
        <v>-206956</v>
      </c>
      <c r="J83" s="12">
        <f t="shared" si="5"/>
        <v>-60.2</v>
      </c>
      <c r="K83" s="1"/>
    </row>
    <row r="84" spans="1:11" ht="13.5" customHeight="1">
      <c r="A84" s="1"/>
      <c r="B84" s="51">
        <v>78</v>
      </c>
      <c r="C84" s="52">
        <v>4</v>
      </c>
      <c r="D84" s="6"/>
      <c r="E84" s="37" t="s">
        <v>4</v>
      </c>
      <c r="F84" s="37"/>
      <c r="G84" s="30">
        <v>29495</v>
      </c>
      <c r="H84" s="31">
        <v>1287120</v>
      </c>
      <c r="I84" s="17">
        <f t="shared" si="4"/>
        <v>-1257625</v>
      </c>
      <c r="J84" s="12">
        <f t="shared" si="5"/>
        <v>-97.7</v>
      </c>
      <c r="K84" s="1"/>
    </row>
    <row r="85" spans="1:11" ht="13.5" customHeight="1">
      <c r="A85" s="1"/>
      <c r="B85" s="51">
        <v>79</v>
      </c>
      <c r="C85" s="52">
        <v>7</v>
      </c>
      <c r="D85" s="6"/>
      <c r="E85" s="37" t="s">
        <v>7</v>
      </c>
      <c r="F85" s="37"/>
      <c r="G85" s="30">
        <v>0</v>
      </c>
      <c r="H85" s="31">
        <v>0</v>
      </c>
      <c r="I85" s="17">
        <f t="shared" si="4"/>
        <v>0</v>
      </c>
      <c r="J85" s="12" t="str">
        <f t="shared" si="5"/>
        <v>－　</v>
      </c>
      <c r="K85" s="1"/>
    </row>
    <row r="86" spans="1:11" ht="13.5" customHeight="1">
      <c r="A86" s="1"/>
      <c r="B86" s="51">
        <v>80</v>
      </c>
      <c r="C86" s="52">
        <v>13</v>
      </c>
      <c r="D86" s="6"/>
      <c r="E86" s="37" t="s">
        <v>13</v>
      </c>
      <c r="F86" s="37"/>
      <c r="G86" s="30">
        <v>0</v>
      </c>
      <c r="H86" s="31">
        <v>0</v>
      </c>
      <c r="I86" s="17">
        <f t="shared" si="4"/>
        <v>0</v>
      </c>
      <c r="J86" s="12" t="str">
        <f t="shared" si="5"/>
        <v>－　</v>
      </c>
      <c r="K86" s="1"/>
    </row>
    <row r="87" spans="1:11" ht="13.5" customHeight="1">
      <c r="A87" s="1"/>
      <c r="B87" s="51">
        <v>81</v>
      </c>
      <c r="C87" s="52">
        <v>21</v>
      </c>
      <c r="D87" s="14"/>
      <c r="E87" s="32" t="s">
        <v>21</v>
      </c>
      <c r="F87" s="32"/>
      <c r="G87" s="30">
        <v>0</v>
      </c>
      <c r="H87" s="31">
        <v>0</v>
      </c>
      <c r="I87" s="17">
        <f t="shared" si="4"/>
        <v>0</v>
      </c>
      <c r="J87" s="12" t="str">
        <f t="shared" si="5"/>
        <v>－　</v>
      </c>
      <c r="K87" s="1"/>
    </row>
    <row r="88" spans="1:11" ht="13.5" customHeight="1">
      <c r="A88" s="1"/>
      <c r="B88" s="51">
        <v>82</v>
      </c>
      <c r="C88" s="52">
        <v>24</v>
      </c>
      <c r="D88" s="6"/>
      <c r="E88" s="37" t="s">
        <v>23</v>
      </c>
      <c r="F88" s="37"/>
      <c r="G88" s="30">
        <v>0</v>
      </c>
      <c r="H88" s="31">
        <v>0</v>
      </c>
      <c r="I88" s="17">
        <f t="shared" si="4"/>
        <v>0</v>
      </c>
      <c r="J88" s="12" t="str">
        <f t="shared" si="5"/>
        <v>－　</v>
      </c>
      <c r="K88" s="1"/>
    </row>
    <row r="89" spans="1:11" ht="13.5" customHeight="1">
      <c r="A89" s="1"/>
      <c r="B89" s="51">
        <v>83</v>
      </c>
      <c r="C89" s="52">
        <v>26</v>
      </c>
      <c r="D89" s="14"/>
      <c r="E89" s="32" t="s">
        <v>25</v>
      </c>
      <c r="F89" s="32"/>
      <c r="G89" s="30">
        <v>0</v>
      </c>
      <c r="H89" s="31">
        <v>0</v>
      </c>
      <c r="I89" s="17">
        <f t="shared" si="4"/>
        <v>0</v>
      </c>
      <c r="J89" s="12" t="str">
        <f t="shared" si="5"/>
        <v>－　</v>
      </c>
      <c r="K89" s="1"/>
    </row>
    <row r="90" spans="1:11" ht="13.5" customHeight="1">
      <c r="A90" s="1"/>
      <c r="B90" s="51">
        <v>84</v>
      </c>
      <c r="C90" s="52">
        <v>31</v>
      </c>
      <c r="D90" s="6"/>
      <c r="E90" s="37" t="s">
        <v>30</v>
      </c>
      <c r="F90" s="37"/>
      <c r="G90" s="28">
        <v>0</v>
      </c>
      <c r="H90" s="38">
        <v>91565</v>
      </c>
      <c r="I90" s="17">
        <f t="shared" si="4"/>
        <v>-91565</v>
      </c>
      <c r="J90" s="12" t="str">
        <f t="shared" si="5"/>
        <v>皆減　</v>
      </c>
      <c r="K90" s="1"/>
    </row>
    <row r="91" spans="1:11" ht="13.5" customHeight="1" thickBot="1">
      <c r="A91" s="1"/>
      <c r="B91" s="10">
        <v>85</v>
      </c>
      <c r="C91" s="9">
        <v>44</v>
      </c>
      <c r="D91" s="5"/>
      <c r="E91" s="37" t="s">
        <v>43</v>
      </c>
      <c r="F91" s="37"/>
      <c r="G91" s="30">
        <v>0</v>
      </c>
      <c r="H91" s="31">
        <v>0</v>
      </c>
      <c r="I91" s="17">
        <f t="shared" si="4"/>
        <v>0</v>
      </c>
      <c r="J91" s="12" t="str">
        <f t="shared" si="5"/>
        <v>－　</v>
      </c>
      <c r="K91" s="1"/>
    </row>
    <row r="92" spans="1:11" ht="15" customHeight="1" thickTop="1">
      <c r="A92" s="1"/>
      <c r="B92" s="18" t="s">
        <v>39</v>
      </c>
      <c r="C92" s="19"/>
      <c r="D92" s="19"/>
      <c r="E92" s="20" t="s">
        <v>94</v>
      </c>
      <c r="F92" s="20"/>
      <c r="G92" s="39">
        <v>66276319</v>
      </c>
      <c r="H92" s="39">
        <v>75568218</v>
      </c>
      <c r="I92" s="21">
        <f t="shared" si="4"/>
        <v>-9291899</v>
      </c>
      <c r="J92" s="22">
        <f t="shared" si="5"/>
        <v>-12.3</v>
      </c>
      <c r="K92" s="1"/>
    </row>
    <row r="93" spans="1:11" ht="13.5" customHeight="1">
      <c r="A93" s="1"/>
      <c r="B93" s="8" t="s">
        <v>39</v>
      </c>
      <c r="C93" s="13"/>
      <c r="D93" s="13"/>
      <c r="E93" s="14" t="s">
        <v>83</v>
      </c>
      <c r="F93" s="14"/>
      <c r="G93" s="38">
        <v>41597949</v>
      </c>
      <c r="H93" s="38">
        <v>42077078</v>
      </c>
      <c r="I93" s="17">
        <f t="shared" si="4"/>
        <v>-479129</v>
      </c>
      <c r="J93" s="12">
        <f t="shared" si="5"/>
        <v>-1.1</v>
      </c>
      <c r="K93" s="1"/>
    </row>
    <row r="94" spans="1:11" ht="13.5" customHeight="1">
      <c r="A94" s="1"/>
      <c r="B94" s="7" t="s">
        <v>39</v>
      </c>
      <c r="C94" s="5"/>
      <c r="D94" s="5"/>
      <c r="E94" s="6" t="s">
        <v>84</v>
      </c>
      <c r="F94" s="6"/>
      <c r="G94" s="25">
        <f>SUM(G7:G91)</f>
        <v>107874268</v>
      </c>
      <c r="H94" s="25">
        <f>SUM(H7:H91)</f>
        <v>117645296</v>
      </c>
      <c r="I94" s="25">
        <f t="shared" si="4"/>
        <v>-9771028</v>
      </c>
      <c r="J94" s="12">
        <f t="shared" si="5"/>
        <v>-8.3</v>
      </c>
      <c r="K94" s="1"/>
    </row>
    <row r="95" spans="1:11" ht="13.5" customHeight="1">
      <c r="A95" s="1"/>
      <c r="B95" s="11"/>
      <c r="C95" s="11"/>
      <c r="D95" s="11"/>
      <c r="E95" s="11"/>
      <c r="F95" s="11"/>
      <c r="G95" s="23"/>
      <c r="H95" s="23"/>
      <c r="I95" s="23"/>
      <c r="J95" s="24"/>
      <c r="K95" s="1"/>
    </row>
    <row r="96" spans="1:11" ht="13.5">
      <c r="A96" s="1"/>
      <c r="B96" s="1"/>
      <c r="C96" s="1"/>
      <c r="D96" s="1"/>
      <c r="E96" s="1"/>
      <c r="F96" s="1"/>
      <c r="G96" s="1" t="s">
        <v>103</v>
      </c>
      <c r="H96" s="1"/>
      <c r="I96" s="1"/>
      <c r="J96" s="1"/>
      <c r="K96" s="1"/>
    </row>
  </sheetData>
  <sheetProtection/>
  <mergeCells count="3">
    <mergeCell ref="B2:J2"/>
    <mergeCell ref="B4:B6"/>
    <mergeCell ref="C4:C5"/>
  </mergeCells>
  <printOptions horizont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  <rowBreaks count="1" manualBreakCount="1">
    <brk id="4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96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59765625" defaultRowHeight="15"/>
  <cols>
    <col min="1" max="1" width="2.59765625" style="2" customWidth="1"/>
    <col min="2" max="3" width="5.59765625" style="2" customWidth="1"/>
    <col min="4" max="4" width="1.59765625" style="2" customWidth="1"/>
    <col min="5" max="5" width="10.19921875" style="2" customWidth="1"/>
    <col min="6" max="6" width="1.59765625" style="2" customWidth="1"/>
    <col min="7" max="8" width="14.59765625" style="2" customWidth="1"/>
    <col min="9" max="9" width="13.796875" style="2" customWidth="1"/>
    <col min="10" max="10" width="12.59765625" style="2" customWidth="1"/>
    <col min="11" max="11" width="2.59765625" style="2" customWidth="1"/>
    <col min="12" max="16384" width="10.59765625" style="2" customWidth="1"/>
  </cols>
  <sheetData>
    <row r="1" spans="1:11" ht="13.5">
      <c r="A1" s="1"/>
      <c r="B1" s="1" t="s">
        <v>99</v>
      </c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1"/>
      <c r="B2" s="474" t="s">
        <v>108</v>
      </c>
      <c r="C2" s="474"/>
      <c r="D2" s="474"/>
      <c r="E2" s="474"/>
      <c r="F2" s="474"/>
      <c r="G2" s="474"/>
      <c r="H2" s="474"/>
      <c r="I2" s="474"/>
      <c r="J2" s="474"/>
      <c r="K2" s="1"/>
    </row>
    <row r="3" spans="1:11" ht="13.5">
      <c r="A3" s="1"/>
      <c r="B3" s="1"/>
      <c r="C3" s="1"/>
      <c r="D3" s="1"/>
      <c r="E3" s="1"/>
      <c r="F3" s="1"/>
      <c r="G3" s="1"/>
      <c r="H3" s="1"/>
      <c r="I3" s="1" t="s">
        <v>97</v>
      </c>
      <c r="J3" s="1"/>
      <c r="K3" s="1"/>
    </row>
    <row r="4" spans="1:11" ht="13.5">
      <c r="A4" s="1"/>
      <c r="B4" s="475" t="s">
        <v>98</v>
      </c>
      <c r="C4" s="478" t="s">
        <v>104</v>
      </c>
      <c r="D4" s="41"/>
      <c r="E4" s="41"/>
      <c r="F4" s="41"/>
      <c r="G4" s="42" t="s">
        <v>101</v>
      </c>
      <c r="H4" s="42" t="s">
        <v>102</v>
      </c>
      <c r="I4" s="43" t="s">
        <v>85</v>
      </c>
      <c r="J4" s="44" t="s">
        <v>86</v>
      </c>
      <c r="K4" s="1"/>
    </row>
    <row r="5" spans="1:11" ht="13.5">
      <c r="A5" s="1"/>
      <c r="B5" s="476"/>
      <c r="C5" s="479"/>
      <c r="D5" s="11"/>
      <c r="E5" s="11" t="s">
        <v>0</v>
      </c>
      <c r="F5" s="11"/>
      <c r="G5" s="3" t="s">
        <v>107</v>
      </c>
      <c r="H5" s="3" t="s">
        <v>109</v>
      </c>
      <c r="I5" s="4" t="s">
        <v>87</v>
      </c>
      <c r="J5" s="45" t="s">
        <v>88</v>
      </c>
      <c r="K5" s="1"/>
    </row>
    <row r="6" spans="1:11" ht="13.5">
      <c r="A6" s="1"/>
      <c r="B6" s="477"/>
      <c r="C6" s="56" t="s">
        <v>106</v>
      </c>
      <c r="D6" s="27"/>
      <c r="E6" s="27"/>
      <c r="F6" s="27"/>
      <c r="G6" s="46" t="s">
        <v>1</v>
      </c>
      <c r="H6" s="47" t="s">
        <v>111</v>
      </c>
      <c r="I6" s="47" t="s">
        <v>89</v>
      </c>
      <c r="J6" s="48" t="s">
        <v>90</v>
      </c>
      <c r="K6" s="1"/>
    </row>
    <row r="7" spans="1:11" ht="15" customHeight="1">
      <c r="A7" s="1"/>
      <c r="B7" s="40">
        <v>1</v>
      </c>
      <c r="C7" s="52">
        <v>6</v>
      </c>
      <c r="D7" s="11"/>
      <c r="E7" s="29" t="s">
        <v>6</v>
      </c>
      <c r="F7" s="29"/>
      <c r="G7" s="35">
        <v>5635498</v>
      </c>
      <c r="H7" s="36">
        <v>5398581</v>
      </c>
      <c r="I7" s="25">
        <f aca="true" t="shared" si="0" ref="I7:I38">G7-H7</f>
        <v>236917</v>
      </c>
      <c r="J7" s="15">
        <f aca="true" t="shared" si="1" ref="J7:J38">IF(H7=0,IF(G7=0,"－　","皆増　"),IF(G7=0,"皆減　",ROUND(I7/H7*100,1)))</f>
        <v>4.4</v>
      </c>
      <c r="K7" s="1"/>
    </row>
    <row r="8" spans="1:11" ht="15" customHeight="1">
      <c r="A8" s="1"/>
      <c r="B8" s="10">
        <v>2</v>
      </c>
      <c r="C8" s="52">
        <v>33</v>
      </c>
      <c r="D8" s="14"/>
      <c r="E8" s="32" t="s">
        <v>32</v>
      </c>
      <c r="F8" s="32"/>
      <c r="G8" s="33">
        <v>1594215</v>
      </c>
      <c r="H8" s="34">
        <v>1382748</v>
      </c>
      <c r="I8" s="26">
        <f t="shared" si="0"/>
        <v>211467</v>
      </c>
      <c r="J8" s="15">
        <f t="shared" si="1"/>
        <v>15.3</v>
      </c>
      <c r="K8" s="1"/>
    </row>
    <row r="9" spans="1:11" ht="15" customHeight="1">
      <c r="A9" s="1"/>
      <c r="B9" s="10">
        <v>3</v>
      </c>
      <c r="C9" s="52">
        <v>8</v>
      </c>
      <c r="D9" s="14"/>
      <c r="E9" s="32" t="s">
        <v>8</v>
      </c>
      <c r="F9" s="32"/>
      <c r="G9" s="33">
        <v>2576546</v>
      </c>
      <c r="H9" s="34">
        <v>2373064</v>
      </c>
      <c r="I9" s="17">
        <f t="shared" si="0"/>
        <v>203482</v>
      </c>
      <c r="J9" s="12">
        <f t="shared" si="1"/>
        <v>8.6</v>
      </c>
      <c r="K9" s="1"/>
    </row>
    <row r="10" spans="1:11" ht="15" customHeight="1">
      <c r="A10" s="1"/>
      <c r="B10" s="10">
        <v>4</v>
      </c>
      <c r="C10" s="52">
        <v>61</v>
      </c>
      <c r="D10" s="6"/>
      <c r="E10" s="37" t="s">
        <v>60</v>
      </c>
      <c r="F10" s="37"/>
      <c r="G10" s="35">
        <v>291584</v>
      </c>
      <c r="H10" s="36">
        <v>150331</v>
      </c>
      <c r="I10" s="17">
        <f t="shared" si="0"/>
        <v>141253</v>
      </c>
      <c r="J10" s="12">
        <f t="shared" si="1"/>
        <v>94</v>
      </c>
      <c r="K10" s="1"/>
    </row>
    <row r="11" spans="1:11" ht="15" customHeight="1">
      <c r="A11" s="1"/>
      <c r="B11" s="10">
        <v>5</v>
      </c>
      <c r="C11" s="52">
        <v>17</v>
      </c>
      <c r="D11" s="6"/>
      <c r="E11" s="37" t="s">
        <v>17</v>
      </c>
      <c r="F11" s="37"/>
      <c r="G11" s="33">
        <v>1861784</v>
      </c>
      <c r="H11" s="34">
        <v>1739677</v>
      </c>
      <c r="I11" s="17">
        <f t="shared" si="0"/>
        <v>122107</v>
      </c>
      <c r="J11" s="12">
        <f t="shared" si="1"/>
        <v>7</v>
      </c>
      <c r="K11" s="1"/>
    </row>
    <row r="12" spans="1:11" ht="15" customHeight="1">
      <c r="A12" s="1"/>
      <c r="B12" s="10">
        <v>6</v>
      </c>
      <c r="C12" s="52">
        <v>67</v>
      </c>
      <c r="D12" s="6"/>
      <c r="E12" s="37" t="s">
        <v>65</v>
      </c>
      <c r="F12" s="37"/>
      <c r="G12" s="35">
        <v>647375</v>
      </c>
      <c r="H12" s="36">
        <v>558404</v>
      </c>
      <c r="I12" s="17">
        <f t="shared" si="0"/>
        <v>88971</v>
      </c>
      <c r="J12" s="12">
        <f t="shared" si="1"/>
        <v>15.9</v>
      </c>
      <c r="K12" s="1"/>
    </row>
    <row r="13" spans="1:11" ht="15" customHeight="1">
      <c r="A13" s="1"/>
      <c r="B13" s="10">
        <v>7</v>
      </c>
      <c r="C13" s="52">
        <v>73</v>
      </c>
      <c r="D13" s="6"/>
      <c r="E13" s="37" t="s">
        <v>71</v>
      </c>
      <c r="F13" s="37"/>
      <c r="G13" s="33">
        <v>1768480</v>
      </c>
      <c r="H13" s="34">
        <v>1690338</v>
      </c>
      <c r="I13" s="17">
        <f t="shared" si="0"/>
        <v>78142</v>
      </c>
      <c r="J13" s="12">
        <f t="shared" si="1"/>
        <v>4.6</v>
      </c>
      <c r="K13" s="1"/>
    </row>
    <row r="14" spans="1:11" ht="15" customHeight="1">
      <c r="A14" s="1"/>
      <c r="B14" s="10">
        <v>8</v>
      </c>
      <c r="C14" s="52">
        <v>66</v>
      </c>
      <c r="D14" s="14"/>
      <c r="E14" s="32" t="s">
        <v>95</v>
      </c>
      <c r="F14" s="32"/>
      <c r="G14" s="33">
        <v>679658</v>
      </c>
      <c r="H14" s="34">
        <v>607602</v>
      </c>
      <c r="I14" s="17">
        <f t="shared" si="0"/>
        <v>72056</v>
      </c>
      <c r="J14" s="12">
        <f t="shared" si="1"/>
        <v>11.9</v>
      </c>
      <c r="K14" s="1"/>
    </row>
    <row r="15" spans="1:11" ht="15" customHeight="1">
      <c r="A15" s="1"/>
      <c r="B15" s="10">
        <v>9</v>
      </c>
      <c r="C15" s="52">
        <v>69</v>
      </c>
      <c r="D15" s="6"/>
      <c r="E15" s="37" t="s">
        <v>67</v>
      </c>
      <c r="F15" s="37"/>
      <c r="G15" s="33">
        <v>1004374</v>
      </c>
      <c r="H15" s="34">
        <v>939048</v>
      </c>
      <c r="I15" s="17">
        <f t="shared" si="0"/>
        <v>65326</v>
      </c>
      <c r="J15" s="12">
        <f t="shared" si="1"/>
        <v>7</v>
      </c>
      <c r="K15" s="1"/>
    </row>
    <row r="16" spans="1:11" ht="15" customHeight="1">
      <c r="A16" s="1"/>
      <c r="B16" s="10">
        <v>10</v>
      </c>
      <c r="C16" s="52">
        <v>65</v>
      </c>
      <c r="D16" s="6"/>
      <c r="E16" s="37" t="s">
        <v>64</v>
      </c>
      <c r="F16" s="37"/>
      <c r="G16" s="33">
        <v>770373</v>
      </c>
      <c r="H16" s="34">
        <v>711231</v>
      </c>
      <c r="I16" s="17">
        <f t="shared" si="0"/>
        <v>59142</v>
      </c>
      <c r="J16" s="12">
        <f t="shared" si="1"/>
        <v>8.3</v>
      </c>
      <c r="K16" s="1"/>
    </row>
    <row r="17" spans="1:11" ht="15" customHeight="1">
      <c r="A17" s="1"/>
      <c r="B17" s="10">
        <v>11</v>
      </c>
      <c r="C17" s="52">
        <v>52</v>
      </c>
      <c r="D17" s="6"/>
      <c r="E17" s="37" t="s">
        <v>51</v>
      </c>
      <c r="F17" s="37"/>
      <c r="G17" s="33">
        <v>1278540</v>
      </c>
      <c r="H17" s="34">
        <v>1220431</v>
      </c>
      <c r="I17" s="17">
        <f t="shared" si="0"/>
        <v>58109</v>
      </c>
      <c r="J17" s="12">
        <f t="shared" si="1"/>
        <v>4.8</v>
      </c>
      <c r="K17" s="1"/>
    </row>
    <row r="18" spans="1:11" ht="15" customHeight="1">
      <c r="A18" s="1"/>
      <c r="B18" s="10">
        <v>12</v>
      </c>
      <c r="C18" s="52">
        <v>45</v>
      </c>
      <c r="D18" s="6"/>
      <c r="E18" s="37" t="s">
        <v>44</v>
      </c>
      <c r="F18" s="37"/>
      <c r="G18" s="35">
        <v>1603567</v>
      </c>
      <c r="H18" s="36">
        <v>1547791</v>
      </c>
      <c r="I18" s="17">
        <f t="shared" si="0"/>
        <v>55776</v>
      </c>
      <c r="J18" s="12">
        <f t="shared" si="1"/>
        <v>3.6</v>
      </c>
      <c r="K18" s="1"/>
    </row>
    <row r="19" spans="1:11" ht="15" customHeight="1">
      <c r="A19" s="1"/>
      <c r="B19" s="10">
        <v>13</v>
      </c>
      <c r="C19" s="52">
        <v>49</v>
      </c>
      <c r="D19" s="6"/>
      <c r="E19" s="37" t="s">
        <v>48</v>
      </c>
      <c r="F19" s="37"/>
      <c r="G19" s="35">
        <v>1651088</v>
      </c>
      <c r="H19" s="36">
        <v>1598955</v>
      </c>
      <c r="I19" s="17">
        <f t="shared" si="0"/>
        <v>52133</v>
      </c>
      <c r="J19" s="12">
        <f t="shared" si="1"/>
        <v>3.3</v>
      </c>
      <c r="K19" s="1"/>
    </row>
    <row r="20" spans="1:11" ht="15" customHeight="1">
      <c r="A20" s="1"/>
      <c r="B20" s="10">
        <v>14</v>
      </c>
      <c r="C20" s="52">
        <v>55</v>
      </c>
      <c r="D20" s="6"/>
      <c r="E20" s="37" t="s">
        <v>54</v>
      </c>
      <c r="F20" s="37"/>
      <c r="G20" s="33">
        <v>489977</v>
      </c>
      <c r="H20" s="34">
        <v>440060</v>
      </c>
      <c r="I20" s="17">
        <f t="shared" si="0"/>
        <v>49917</v>
      </c>
      <c r="J20" s="12">
        <f t="shared" si="1"/>
        <v>11.3</v>
      </c>
      <c r="K20" s="1"/>
    </row>
    <row r="21" spans="1:11" ht="15" customHeight="1">
      <c r="A21" s="1"/>
      <c r="B21" s="10">
        <v>15</v>
      </c>
      <c r="C21" s="52">
        <v>16</v>
      </c>
      <c r="D21" s="6"/>
      <c r="E21" s="37" t="s">
        <v>16</v>
      </c>
      <c r="F21" s="37"/>
      <c r="G21" s="35">
        <v>2483099</v>
      </c>
      <c r="H21" s="36">
        <v>2434370</v>
      </c>
      <c r="I21" s="17">
        <f t="shared" si="0"/>
        <v>48729</v>
      </c>
      <c r="J21" s="12">
        <f t="shared" si="1"/>
        <v>2</v>
      </c>
      <c r="K21" s="1"/>
    </row>
    <row r="22" spans="1:11" ht="15" customHeight="1">
      <c r="A22" s="1"/>
      <c r="B22" s="10">
        <v>16</v>
      </c>
      <c r="C22" s="52">
        <v>54</v>
      </c>
      <c r="D22" s="6"/>
      <c r="E22" s="37" t="s">
        <v>53</v>
      </c>
      <c r="F22" s="37"/>
      <c r="G22" s="35">
        <v>702814</v>
      </c>
      <c r="H22" s="36">
        <v>655492</v>
      </c>
      <c r="I22" s="17">
        <f t="shared" si="0"/>
        <v>47322</v>
      </c>
      <c r="J22" s="12">
        <f t="shared" si="1"/>
        <v>7.2</v>
      </c>
      <c r="K22" s="1"/>
    </row>
    <row r="23" spans="1:11" ht="15" customHeight="1">
      <c r="A23" s="1"/>
      <c r="B23" s="10">
        <v>17</v>
      </c>
      <c r="C23" s="52">
        <v>75</v>
      </c>
      <c r="D23" s="6"/>
      <c r="E23" s="37" t="s">
        <v>96</v>
      </c>
      <c r="F23" s="37"/>
      <c r="G23" s="35">
        <v>662746</v>
      </c>
      <c r="H23" s="36">
        <v>621844</v>
      </c>
      <c r="I23" s="17">
        <f t="shared" si="0"/>
        <v>40902</v>
      </c>
      <c r="J23" s="12">
        <f t="shared" si="1"/>
        <v>6.6</v>
      </c>
      <c r="K23" s="1"/>
    </row>
    <row r="24" spans="1:11" ht="15" customHeight="1">
      <c r="A24" s="1"/>
      <c r="B24" s="10">
        <v>18</v>
      </c>
      <c r="C24" s="52">
        <v>84</v>
      </c>
      <c r="D24" s="14"/>
      <c r="E24" s="32" t="s">
        <v>81</v>
      </c>
      <c r="F24" s="32"/>
      <c r="G24" s="35">
        <v>1571081</v>
      </c>
      <c r="H24" s="36">
        <v>1538465</v>
      </c>
      <c r="I24" s="17">
        <f t="shared" si="0"/>
        <v>32616</v>
      </c>
      <c r="J24" s="12">
        <f t="shared" si="1"/>
        <v>2.1</v>
      </c>
      <c r="K24" s="1"/>
    </row>
    <row r="25" spans="1:11" ht="15" customHeight="1">
      <c r="A25" s="1"/>
      <c r="B25" s="10">
        <v>19</v>
      </c>
      <c r="C25" s="52">
        <v>60</v>
      </c>
      <c r="D25" s="6"/>
      <c r="E25" s="37" t="s">
        <v>59</v>
      </c>
      <c r="F25" s="37"/>
      <c r="G25" s="35">
        <v>833399</v>
      </c>
      <c r="H25" s="36">
        <v>805013</v>
      </c>
      <c r="I25" s="17">
        <f t="shared" si="0"/>
        <v>28386</v>
      </c>
      <c r="J25" s="12">
        <f t="shared" si="1"/>
        <v>3.5</v>
      </c>
      <c r="K25" s="1"/>
    </row>
    <row r="26" spans="1:11" ht="15" customHeight="1">
      <c r="A26" s="1"/>
      <c r="B26" s="10">
        <v>20</v>
      </c>
      <c r="C26" s="52">
        <v>74</v>
      </c>
      <c r="D26" s="6"/>
      <c r="E26" s="37" t="s">
        <v>72</v>
      </c>
      <c r="F26" s="37"/>
      <c r="G26" s="33">
        <v>579047</v>
      </c>
      <c r="H26" s="34">
        <v>552793</v>
      </c>
      <c r="I26" s="17">
        <f t="shared" si="0"/>
        <v>26254</v>
      </c>
      <c r="J26" s="12">
        <f t="shared" si="1"/>
        <v>4.7</v>
      </c>
      <c r="K26" s="1"/>
    </row>
    <row r="27" spans="1:11" ht="15" customHeight="1">
      <c r="A27" s="1"/>
      <c r="B27" s="10">
        <v>21</v>
      </c>
      <c r="C27" s="52">
        <v>71</v>
      </c>
      <c r="D27" s="6"/>
      <c r="E27" s="37" t="s">
        <v>69</v>
      </c>
      <c r="F27" s="37"/>
      <c r="G27" s="33">
        <v>778551</v>
      </c>
      <c r="H27" s="34">
        <v>755961</v>
      </c>
      <c r="I27" s="17">
        <f t="shared" si="0"/>
        <v>22590</v>
      </c>
      <c r="J27" s="12">
        <f t="shared" si="1"/>
        <v>3</v>
      </c>
      <c r="K27" s="1"/>
    </row>
    <row r="28" spans="1:11" ht="15" customHeight="1">
      <c r="A28" s="1"/>
      <c r="B28" s="10">
        <v>22</v>
      </c>
      <c r="C28" s="52">
        <v>47</v>
      </c>
      <c r="D28" s="6"/>
      <c r="E28" s="37" t="s">
        <v>46</v>
      </c>
      <c r="F28" s="37"/>
      <c r="G28" s="33">
        <v>219820</v>
      </c>
      <c r="H28" s="34">
        <v>197456</v>
      </c>
      <c r="I28" s="17">
        <f t="shared" si="0"/>
        <v>22364</v>
      </c>
      <c r="J28" s="12">
        <f t="shared" si="1"/>
        <v>11.3</v>
      </c>
      <c r="K28" s="1"/>
    </row>
    <row r="29" spans="1:11" ht="15" customHeight="1">
      <c r="A29" s="1"/>
      <c r="B29" s="10">
        <v>23</v>
      </c>
      <c r="C29" s="52">
        <v>29</v>
      </c>
      <c r="D29" s="6"/>
      <c r="E29" s="37" t="s">
        <v>28</v>
      </c>
      <c r="F29" s="37"/>
      <c r="G29" s="35">
        <v>873998</v>
      </c>
      <c r="H29" s="36">
        <v>853938</v>
      </c>
      <c r="I29" s="17">
        <f t="shared" si="0"/>
        <v>20060</v>
      </c>
      <c r="J29" s="12">
        <f t="shared" si="1"/>
        <v>2.3</v>
      </c>
      <c r="K29" s="1"/>
    </row>
    <row r="30" spans="1:11" ht="15" customHeight="1">
      <c r="A30" s="1"/>
      <c r="B30" s="10">
        <v>24</v>
      </c>
      <c r="C30" s="52">
        <v>64</v>
      </c>
      <c r="D30" s="6"/>
      <c r="E30" s="37" t="s">
        <v>63</v>
      </c>
      <c r="F30" s="37"/>
      <c r="G30" s="35">
        <v>361258</v>
      </c>
      <c r="H30" s="36">
        <v>345513</v>
      </c>
      <c r="I30" s="17">
        <f t="shared" si="0"/>
        <v>15745</v>
      </c>
      <c r="J30" s="12">
        <f t="shared" si="1"/>
        <v>4.6</v>
      </c>
      <c r="K30" s="1"/>
    </row>
    <row r="31" spans="1:11" ht="15" customHeight="1">
      <c r="A31" s="1"/>
      <c r="B31" s="10">
        <v>25</v>
      </c>
      <c r="C31" s="52">
        <v>72</v>
      </c>
      <c r="D31" s="6"/>
      <c r="E31" s="37" t="s">
        <v>70</v>
      </c>
      <c r="F31" s="37"/>
      <c r="G31" s="35">
        <v>1249653</v>
      </c>
      <c r="H31" s="36">
        <v>1242384</v>
      </c>
      <c r="I31" s="17">
        <f t="shared" si="0"/>
        <v>7269</v>
      </c>
      <c r="J31" s="12">
        <f t="shared" si="1"/>
        <v>0.6</v>
      </c>
      <c r="K31" s="1"/>
    </row>
    <row r="32" spans="1:11" ht="15" customHeight="1">
      <c r="A32" s="1"/>
      <c r="B32" s="10">
        <v>26</v>
      </c>
      <c r="C32" s="52">
        <v>80</v>
      </c>
      <c r="D32" s="6"/>
      <c r="E32" s="37" t="s">
        <v>77</v>
      </c>
      <c r="F32" s="37"/>
      <c r="G32" s="35">
        <v>1363474</v>
      </c>
      <c r="H32" s="36">
        <v>1360059</v>
      </c>
      <c r="I32" s="17">
        <f t="shared" si="0"/>
        <v>3415</v>
      </c>
      <c r="J32" s="12">
        <f t="shared" si="1"/>
        <v>0.3</v>
      </c>
      <c r="K32" s="1"/>
    </row>
    <row r="33" spans="1:11" ht="15" customHeight="1">
      <c r="A33" s="1"/>
      <c r="B33" s="10">
        <v>27</v>
      </c>
      <c r="C33" s="52">
        <v>53</v>
      </c>
      <c r="D33" s="6"/>
      <c r="E33" s="37" t="s">
        <v>52</v>
      </c>
      <c r="F33" s="37"/>
      <c r="G33" s="35">
        <v>1231276</v>
      </c>
      <c r="H33" s="36">
        <v>1227922</v>
      </c>
      <c r="I33" s="17">
        <f t="shared" si="0"/>
        <v>3354</v>
      </c>
      <c r="J33" s="12">
        <f t="shared" si="1"/>
        <v>0.3</v>
      </c>
      <c r="K33" s="1"/>
    </row>
    <row r="34" spans="1:11" ht="15" customHeight="1">
      <c r="A34" s="1"/>
      <c r="B34" s="10">
        <v>28</v>
      </c>
      <c r="C34" s="52">
        <v>59</v>
      </c>
      <c r="D34" s="6"/>
      <c r="E34" s="37" t="s">
        <v>58</v>
      </c>
      <c r="F34" s="37"/>
      <c r="G34" s="35">
        <v>734323</v>
      </c>
      <c r="H34" s="36">
        <v>731685</v>
      </c>
      <c r="I34" s="17">
        <f t="shared" si="0"/>
        <v>2638</v>
      </c>
      <c r="J34" s="12">
        <f t="shared" si="1"/>
        <v>0.4</v>
      </c>
      <c r="K34" s="1"/>
    </row>
    <row r="35" spans="1:11" ht="15" customHeight="1">
      <c r="A35" s="1"/>
      <c r="B35" s="10">
        <v>29</v>
      </c>
      <c r="C35" s="52">
        <v>7</v>
      </c>
      <c r="D35" s="6"/>
      <c r="E35" s="37" t="s">
        <v>7</v>
      </c>
      <c r="F35" s="37"/>
      <c r="G35" s="35">
        <v>0</v>
      </c>
      <c r="H35" s="36">
        <v>0</v>
      </c>
      <c r="I35" s="17">
        <f t="shared" si="0"/>
        <v>0</v>
      </c>
      <c r="J35" s="12" t="str">
        <f t="shared" si="1"/>
        <v>－　</v>
      </c>
      <c r="K35" s="1"/>
    </row>
    <row r="36" spans="1:11" ht="15" customHeight="1">
      <c r="A36" s="1"/>
      <c r="B36" s="10">
        <v>30</v>
      </c>
      <c r="C36" s="52">
        <v>13</v>
      </c>
      <c r="D36" s="6"/>
      <c r="E36" s="37" t="s">
        <v>13</v>
      </c>
      <c r="F36" s="37"/>
      <c r="G36" s="35">
        <v>0</v>
      </c>
      <c r="H36" s="36">
        <v>0</v>
      </c>
      <c r="I36" s="17">
        <f t="shared" si="0"/>
        <v>0</v>
      </c>
      <c r="J36" s="12" t="str">
        <f t="shared" si="1"/>
        <v>－　</v>
      </c>
      <c r="K36" s="1"/>
    </row>
    <row r="37" spans="1:11" ht="15" customHeight="1">
      <c r="A37" s="1"/>
      <c r="B37" s="10">
        <v>31</v>
      </c>
      <c r="C37" s="52">
        <v>21</v>
      </c>
      <c r="D37" s="6"/>
      <c r="E37" s="37" t="s">
        <v>21</v>
      </c>
      <c r="F37" s="37"/>
      <c r="G37" s="35">
        <v>0</v>
      </c>
      <c r="H37" s="36">
        <v>0</v>
      </c>
      <c r="I37" s="17">
        <f t="shared" si="0"/>
        <v>0</v>
      </c>
      <c r="J37" s="12" t="str">
        <f t="shared" si="1"/>
        <v>－　</v>
      </c>
      <c r="K37" s="1"/>
    </row>
    <row r="38" spans="1:11" ht="15" customHeight="1">
      <c r="A38" s="1"/>
      <c r="B38" s="10">
        <v>32</v>
      </c>
      <c r="C38" s="52">
        <v>24</v>
      </c>
      <c r="D38" s="6"/>
      <c r="E38" s="37" t="s">
        <v>23</v>
      </c>
      <c r="F38" s="37"/>
      <c r="G38" s="35">
        <v>0</v>
      </c>
      <c r="H38" s="36">
        <v>0</v>
      </c>
      <c r="I38" s="17">
        <f t="shared" si="0"/>
        <v>0</v>
      </c>
      <c r="J38" s="12" t="str">
        <f t="shared" si="1"/>
        <v>－　</v>
      </c>
      <c r="K38" s="1"/>
    </row>
    <row r="39" spans="1:11" ht="15" customHeight="1">
      <c r="A39" s="1"/>
      <c r="B39" s="10">
        <v>33</v>
      </c>
      <c r="C39" s="52">
        <v>26</v>
      </c>
      <c r="D39" s="6"/>
      <c r="E39" s="37" t="s">
        <v>25</v>
      </c>
      <c r="F39" s="37"/>
      <c r="G39" s="35">
        <v>0</v>
      </c>
      <c r="H39" s="36">
        <v>0</v>
      </c>
      <c r="I39" s="17">
        <f aca="true" t="shared" si="2" ref="I39:I70">G39-H39</f>
        <v>0</v>
      </c>
      <c r="J39" s="12" t="str">
        <f aca="true" t="shared" si="3" ref="J39:J70">IF(H39=0,IF(G39=0,"－　","皆増　"),IF(G39=0,"皆減　",ROUND(I39/H39*100,1)))</f>
        <v>－　</v>
      </c>
      <c r="K39" s="1"/>
    </row>
    <row r="40" spans="1:11" ht="15" customHeight="1">
      <c r="A40" s="1"/>
      <c r="B40" s="10">
        <v>34</v>
      </c>
      <c r="C40" s="52">
        <v>44</v>
      </c>
      <c r="D40" s="6"/>
      <c r="E40" s="37" t="s">
        <v>43</v>
      </c>
      <c r="F40" s="37"/>
      <c r="G40" s="33">
        <v>0</v>
      </c>
      <c r="H40" s="34">
        <v>0</v>
      </c>
      <c r="I40" s="17">
        <f t="shared" si="2"/>
        <v>0</v>
      </c>
      <c r="J40" s="12" t="str">
        <f t="shared" si="3"/>
        <v>－　</v>
      </c>
      <c r="K40" s="1"/>
    </row>
    <row r="41" spans="1:11" ht="15" customHeight="1">
      <c r="A41" s="1"/>
      <c r="B41" s="10">
        <v>35</v>
      </c>
      <c r="C41" s="52">
        <v>70</v>
      </c>
      <c r="D41" s="6"/>
      <c r="E41" s="37" t="s">
        <v>68</v>
      </c>
      <c r="F41" s="37"/>
      <c r="G41" s="33">
        <v>575794</v>
      </c>
      <c r="H41" s="34">
        <v>577558</v>
      </c>
      <c r="I41" s="17">
        <f t="shared" si="2"/>
        <v>-1764</v>
      </c>
      <c r="J41" s="12">
        <f t="shared" si="3"/>
        <v>-0.3</v>
      </c>
      <c r="K41" s="1"/>
    </row>
    <row r="42" spans="1:11" ht="15" customHeight="1">
      <c r="A42" s="1"/>
      <c r="B42" s="10">
        <v>36</v>
      </c>
      <c r="C42" s="52">
        <v>76</v>
      </c>
      <c r="D42" s="6"/>
      <c r="E42" s="37" t="s">
        <v>73</v>
      </c>
      <c r="F42" s="37"/>
      <c r="G42" s="35">
        <v>906541</v>
      </c>
      <c r="H42" s="36">
        <v>911153</v>
      </c>
      <c r="I42" s="17">
        <f t="shared" si="2"/>
        <v>-4612</v>
      </c>
      <c r="J42" s="12">
        <f t="shared" si="3"/>
        <v>-0.5</v>
      </c>
      <c r="K42" s="1"/>
    </row>
    <row r="43" spans="1:11" ht="15" customHeight="1">
      <c r="A43" s="1"/>
      <c r="B43" s="10">
        <v>37</v>
      </c>
      <c r="C43" s="52">
        <v>58</v>
      </c>
      <c r="D43" s="6"/>
      <c r="E43" s="37" t="s">
        <v>57</v>
      </c>
      <c r="F43" s="37"/>
      <c r="G43" s="33">
        <v>1227428</v>
      </c>
      <c r="H43" s="34">
        <v>1232045</v>
      </c>
      <c r="I43" s="17">
        <f t="shared" si="2"/>
        <v>-4617</v>
      </c>
      <c r="J43" s="12">
        <f t="shared" si="3"/>
        <v>-0.4</v>
      </c>
      <c r="K43" s="1"/>
    </row>
    <row r="44" spans="1:11" ht="15" customHeight="1">
      <c r="A44" s="1"/>
      <c r="B44" s="10">
        <v>38</v>
      </c>
      <c r="C44" s="52">
        <v>62</v>
      </c>
      <c r="D44" s="6"/>
      <c r="E44" s="37" t="s">
        <v>61</v>
      </c>
      <c r="F44" s="37"/>
      <c r="G44" s="35">
        <v>857858</v>
      </c>
      <c r="H44" s="36">
        <v>863510</v>
      </c>
      <c r="I44" s="17">
        <f t="shared" si="2"/>
        <v>-5652</v>
      </c>
      <c r="J44" s="12">
        <f t="shared" si="3"/>
        <v>-0.7</v>
      </c>
      <c r="K44" s="1"/>
    </row>
    <row r="45" spans="1:11" ht="15" customHeight="1">
      <c r="A45" s="1"/>
      <c r="B45" s="10">
        <v>39</v>
      </c>
      <c r="C45" s="53">
        <v>82</v>
      </c>
      <c r="D45" s="6"/>
      <c r="E45" s="37" t="s">
        <v>79</v>
      </c>
      <c r="F45" s="37"/>
      <c r="G45" s="33">
        <v>1406227</v>
      </c>
      <c r="H45" s="34">
        <v>1412017</v>
      </c>
      <c r="I45" s="16">
        <f t="shared" si="2"/>
        <v>-5790</v>
      </c>
      <c r="J45" s="12">
        <f t="shared" si="3"/>
        <v>-0.4</v>
      </c>
      <c r="K45" s="1"/>
    </row>
    <row r="46" spans="1:11" ht="15" customHeight="1">
      <c r="A46" s="1"/>
      <c r="B46" s="55">
        <v>40</v>
      </c>
      <c r="C46" s="52">
        <v>28</v>
      </c>
      <c r="D46" s="6"/>
      <c r="E46" s="37" t="s">
        <v>27</v>
      </c>
      <c r="F46" s="37"/>
      <c r="G46" s="35">
        <v>1630821</v>
      </c>
      <c r="H46" s="36">
        <v>1636899</v>
      </c>
      <c r="I46" s="17">
        <f t="shared" si="2"/>
        <v>-6078</v>
      </c>
      <c r="J46" s="12">
        <f t="shared" si="3"/>
        <v>-0.4</v>
      </c>
      <c r="K46" s="1"/>
    </row>
    <row r="47" spans="1:11" ht="13.5" customHeight="1">
      <c r="A47" s="1"/>
      <c r="B47" s="40">
        <v>41</v>
      </c>
      <c r="C47" s="54">
        <v>57</v>
      </c>
      <c r="D47" s="6"/>
      <c r="E47" s="37" t="s">
        <v>56</v>
      </c>
      <c r="F47" s="37"/>
      <c r="G47" s="35">
        <v>846312</v>
      </c>
      <c r="H47" s="36">
        <v>853123</v>
      </c>
      <c r="I47" s="17">
        <f t="shared" si="2"/>
        <v>-6811</v>
      </c>
      <c r="J47" s="12">
        <f t="shared" si="3"/>
        <v>-0.8</v>
      </c>
      <c r="K47" s="1"/>
    </row>
    <row r="48" spans="1:11" ht="13.5" customHeight="1">
      <c r="A48" s="1"/>
      <c r="B48" s="10">
        <v>42</v>
      </c>
      <c r="C48" s="52">
        <v>68</v>
      </c>
      <c r="D48" s="14"/>
      <c r="E48" s="32" t="s">
        <v>66</v>
      </c>
      <c r="F48" s="32"/>
      <c r="G48" s="28">
        <v>1292270</v>
      </c>
      <c r="H48" s="38">
        <v>1299777</v>
      </c>
      <c r="I48" s="17">
        <f t="shared" si="2"/>
        <v>-7507</v>
      </c>
      <c r="J48" s="12">
        <f t="shared" si="3"/>
        <v>-0.6</v>
      </c>
      <c r="K48" s="1"/>
    </row>
    <row r="49" spans="1:11" ht="13.5" customHeight="1">
      <c r="A49" s="1"/>
      <c r="B49" s="10">
        <v>43</v>
      </c>
      <c r="C49" s="52">
        <v>14</v>
      </c>
      <c r="D49" s="6"/>
      <c r="E49" s="37" t="s">
        <v>14</v>
      </c>
      <c r="F49" s="37"/>
      <c r="G49" s="30">
        <v>2141526</v>
      </c>
      <c r="H49" s="31">
        <v>2150177</v>
      </c>
      <c r="I49" s="17">
        <f t="shared" si="2"/>
        <v>-8651</v>
      </c>
      <c r="J49" s="12">
        <f t="shared" si="3"/>
        <v>-0.4</v>
      </c>
      <c r="K49" s="1"/>
    </row>
    <row r="50" spans="1:11" ht="13.5" customHeight="1">
      <c r="A50" s="1"/>
      <c r="B50" s="10">
        <v>44</v>
      </c>
      <c r="C50" s="52">
        <v>46</v>
      </c>
      <c r="D50" s="6"/>
      <c r="E50" s="37" t="s">
        <v>45</v>
      </c>
      <c r="F50" s="37"/>
      <c r="G50" s="30">
        <v>980662</v>
      </c>
      <c r="H50" s="31">
        <v>994447</v>
      </c>
      <c r="I50" s="17">
        <f t="shared" si="2"/>
        <v>-13785</v>
      </c>
      <c r="J50" s="12">
        <f t="shared" si="3"/>
        <v>-1.4</v>
      </c>
      <c r="K50" s="1"/>
    </row>
    <row r="51" spans="1:11" ht="13.5" customHeight="1">
      <c r="A51" s="1"/>
      <c r="B51" s="10">
        <v>45</v>
      </c>
      <c r="C51" s="52">
        <v>56</v>
      </c>
      <c r="D51" s="6"/>
      <c r="E51" s="37" t="s">
        <v>55</v>
      </c>
      <c r="F51" s="37"/>
      <c r="G51" s="28">
        <v>1131401</v>
      </c>
      <c r="H51" s="38">
        <v>1145793</v>
      </c>
      <c r="I51" s="17">
        <f t="shared" si="2"/>
        <v>-14392</v>
      </c>
      <c r="J51" s="12">
        <f t="shared" si="3"/>
        <v>-1.3</v>
      </c>
      <c r="K51" s="1"/>
    </row>
    <row r="52" spans="1:11" ht="13.5" customHeight="1">
      <c r="A52" s="1"/>
      <c r="B52" s="10">
        <v>46</v>
      </c>
      <c r="C52" s="52">
        <v>85</v>
      </c>
      <c r="D52" s="6"/>
      <c r="E52" s="37" t="s">
        <v>82</v>
      </c>
      <c r="F52" s="37"/>
      <c r="G52" s="28">
        <v>1970753</v>
      </c>
      <c r="H52" s="38">
        <v>1991979</v>
      </c>
      <c r="I52" s="17">
        <f t="shared" si="2"/>
        <v>-21226</v>
      </c>
      <c r="J52" s="12">
        <f t="shared" si="3"/>
        <v>-1.1</v>
      </c>
      <c r="K52" s="1"/>
    </row>
    <row r="53" spans="1:11" ht="13.5" customHeight="1">
      <c r="A53" s="1"/>
      <c r="B53" s="10">
        <v>47</v>
      </c>
      <c r="C53" s="52">
        <v>50</v>
      </c>
      <c r="D53" s="14"/>
      <c r="E53" s="32" t="s">
        <v>49</v>
      </c>
      <c r="F53" s="32"/>
      <c r="G53" s="28">
        <v>967204</v>
      </c>
      <c r="H53" s="38">
        <v>990949</v>
      </c>
      <c r="I53" s="17">
        <f t="shared" si="2"/>
        <v>-23745</v>
      </c>
      <c r="J53" s="12">
        <f t="shared" si="3"/>
        <v>-2.4</v>
      </c>
      <c r="K53" s="1"/>
    </row>
    <row r="54" spans="1:11" ht="13.5" customHeight="1">
      <c r="A54" s="1"/>
      <c r="B54" s="10">
        <v>48</v>
      </c>
      <c r="C54" s="52">
        <v>30</v>
      </c>
      <c r="D54" s="6"/>
      <c r="E54" s="37" t="s">
        <v>29</v>
      </c>
      <c r="F54" s="37"/>
      <c r="G54" s="30">
        <v>1560688</v>
      </c>
      <c r="H54" s="31">
        <v>1600111</v>
      </c>
      <c r="I54" s="17">
        <f t="shared" si="2"/>
        <v>-39423</v>
      </c>
      <c r="J54" s="12">
        <f t="shared" si="3"/>
        <v>-2.5</v>
      </c>
      <c r="K54" s="1"/>
    </row>
    <row r="55" spans="1:11" ht="13.5" customHeight="1">
      <c r="A55" s="1"/>
      <c r="B55" s="10">
        <v>49</v>
      </c>
      <c r="C55" s="52">
        <v>83</v>
      </c>
      <c r="D55" s="6"/>
      <c r="E55" s="37" t="s">
        <v>80</v>
      </c>
      <c r="F55" s="37"/>
      <c r="G55" s="28">
        <v>1735544</v>
      </c>
      <c r="H55" s="38">
        <v>1777179</v>
      </c>
      <c r="I55" s="17">
        <f t="shared" si="2"/>
        <v>-41635</v>
      </c>
      <c r="J55" s="12">
        <f t="shared" si="3"/>
        <v>-2.3</v>
      </c>
      <c r="K55" s="1"/>
    </row>
    <row r="56" spans="1:11" ht="13.5" customHeight="1">
      <c r="A56" s="1"/>
      <c r="B56" s="10">
        <v>50</v>
      </c>
      <c r="C56" s="52">
        <v>78</v>
      </c>
      <c r="D56" s="6"/>
      <c r="E56" s="37" t="s">
        <v>75</v>
      </c>
      <c r="F56" s="37"/>
      <c r="G56" s="30">
        <v>1660014</v>
      </c>
      <c r="H56" s="31">
        <v>1703611</v>
      </c>
      <c r="I56" s="17">
        <f t="shared" si="2"/>
        <v>-43597</v>
      </c>
      <c r="J56" s="12">
        <f t="shared" si="3"/>
        <v>-2.6</v>
      </c>
      <c r="K56" s="1"/>
    </row>
    <row r="57" spans="1:11" ht="13.5" customHeight="1">
      <c r="A57" s="1"/>
      <c r="B57" s="10">
        <v>51</v>
      </c>
      <c r="C57" s="52">
        <v>51</v>
      </c>
      <c r="D57" s="6"/>
      <c r="E57" s="37" t="s">
        <v>50</v>
      </c>
      <c r="F57" s="37"/>
      <c r="G57" s="30">
        <v>419630</v>
      </c>
      <c r="H57" s="31">
        <v>466547</v>
      </c>
      <c r="I57" s="17">
        <f t="shared" si="2"/>
        <v>-46917</v>
      </c>
      <c r="J57" s="12">
        <f t="shared" si="3"/>
        <v>-10.1</v>
      </c>
      <c r="K57" s="1"/>
    </row>
    <row r="58" spans="1:11" ht="13.5" customHeight="1">
      <c r="A58" s="1"/>
      <c r="B58" s="10">
        <v>52</v>
      </c>
      <c r="C58" s="52">
        <v>77</v>
      </c>
      <c r="D58" s="14"/>
      <c r="E58" s="32" t="s">
        <v>74</v>
      </c>
      <c r="F58" s="32"/>
      <c r="G58" s="28">
        <v>343438</v>
      </c>
      <c r="H58" s="38">
        <v>404136</v>
      </c>
      <c r="I58" s="17">
        <f t="shared" si="2"/>
        <v>-60698</v>
      </c>
      <c r="J58" s="12">
        <f t="shared" si="3"/>
        <v>-15</v>
      </c>
      <c r="K58" s="1"/>
    </row>
    <row r="59" spans="1:11" ht="13.5" customHeight="1">
      <c r="A59" s="1"/>
      <c r="B59" s="10">
        <v>53</v>
      </c>
      <c r="C59" s="52">
        <v>41</v>
      </c>
      <c r="D59" s="6"/>
      <c r="E59" s="37" t="s">
        <v>40</v>
      </c>
      <c r="F59" s="37"/>
      <c r="G59" s="28">
        <v>613071</v>
      </c>
      <c r="H59" s="38">
        <v>674303</v>
      </c>
      <c r="I59" s="17">
        <f t="shared" si="2"/>
        <v>-61232</v>
      </c>
      <c r="J59" s="12">
        <f t="shared" si="3"/>
        <v>-9.1</v>
      </c>
      <c r="K59" s="1"/>
    </row>
    <row r="60" spans="1:11" ht="13.5" customHeight="1">
      <c r="A60" s="1"/>
      <c r="B60" s="10">
        <v>54</v>
      </c>
      <c r="C60" s="52">
        <v>40</v>
      </c>
      <c r="D60" s="14"/>
      <c r="E60" s="32" t="s">
        <v>38</v>
      </c>
      <c r="F60" s="32"/>
      <c r="G60" s="28">
        <v>1508300</v>
      </c>
      <c r="H60" s="38">
        <v>1575504</v>
      </c>
      <c r="I60" s="17">
        <f t="shared" si="2"/>
        <v>-67204</v>
      </c>
      <c r="J60" s="12">
        <f t="shared" si="3"/>
        <v>-4.3</v>
      </c>
      <c r="K60" s="1"/>
    </row>
    <row r="61" spans="1:11" ht="13.5" customHeight="1">
      <c r="A61" s="1"/>
      <c r="B61" s="10">
        <v>55</v>
      </c>
      <c r="C61" s="52">
        <v>36</v>
      </c>
      <c r="D61" s="6"/>
      <c r="E61" s="37" t="s">
        <v>35</v>
      </c>
      <c r="F61" s="37"/>
      <c r="G61" s="30">
        <v>1860540</v>
      </c>
      <c r="H61" s="31">
        <v>1931018</v>
      </c>
      <c r="I61" s="17">
        <f t="shared" si="2"/>
        <v>-70478</v>
      </c>
      <c r="J61" s="12">
        <f t="shared" si="3"/>
        <v>-3.6</v>
      </c>
      <c r="K61" s="1"/>
    </row>
    <row r="62" spans="1:11" ht="13.5" customHeight="1">
      <c r="A62" s="1"/>
      <c r="B62" s="10">
        <v>56</v>
      </c>
      <c r="C62" s="52">
        <v>10</v>
      </c>
      <c r="D62" s="6"/>
      <c r="E62" s="37" t="s">
        <v>10</v>
      </c>
      <c r="F62" s="37"/>
      <c r="G62" s="30">
        <v>2241195</v>
      </c>
      <c r="H62" s="31">
        <v>2317320</v>
      </c>
      <c r="I62" s="17">
        <f t="shared" si="2"/>
        <v>-76125</v>
      </c>
      <c r="J62" s="12">
        <f t="shared" si="3"/>
        <v>-3.3</v>
      </c>
      <c r="K62" s="1"/>
    </row>
    <row r="63" spans="1:11" ht="13.5" customHeight="1">
      <c r="A63" s="1"/>
      <c r="B63" s="10">
        <v>57</v>
      </c>
      <c r="C63" s="52">
        <v>5</v>
      </c>
      <c r="D63" s="6"/>
      <c r="E63" s="37" t="s">
        <v>5</v>
      </c>
      <c r="F63" s="37"/>
      <c r="G63" s="28">
        <v>3109156</v>
      </c>
      <c r="H63" s="38">
        <v>3185521</v>
      </c>
      <c r="I63" s="17">
        <f t="shared" si="2"/>
        <v>-76365</v>
      </c>
      <c r="J63" s="12">
        <f t="shared" si="3"/>
        <v>-2.4</v>
      </c>
      <c r="K63" s="1"/>
    </row>
    <row r="64" spans="1:11" ht="13.5" customHeight="1">
      <c r="A64" s="1"/>
      <c r="B64" s="10">
        <v>58</v>
      </c>
      <c r="C64" s="52">
        <v>39</v>
      </c>
      <c r="D64" s="14"/>
      <c r="E64" s="32" t="s">
        <v>37</v>
      </c>
      <c r="F64" s="32"/>
      <c r="G64" s="30">
        <v>1103221</v>
      </c>
      <c r="H64" s="31">
        <v>1180946</v>
      </c>
      <c r="I64" s="17">
        <f t="shared" si="2"/>
        <v>-77725</v>
      </c>
      <c r="J64" s="12">
        <f t="shared" si="3"/>
        <v>-6.6</v>
      </c>
      <c r="K64" s="1"/>
    </row>
    <row r="65" spans="1:11" ht="13.5" customHeight="1">
      <c r="A65" s="1"/>
      <c r="B65" s="10">
        <v>59</v>
      </c>
      <c r="C65" s="52">
        <v>38</v>
      </c>
      <c r="D65" s="6"/>
      <c r="E65" s="37" t="s">
        <v>93</v>
      </c>
      <c r="F65" s="37"/>
      <c r="G65" s="30">
        <v>894009</v>
      </c>
      <c r="H65" s="31">
        <v>975298</v>
      </c>
      <c r="I65" s="16">
        <f t="shared" si="2"/>
        <v>-81289</v>
      </c>
      <c r="J65" s="12">
        <f t="shared" si="3"/>
        <v>-8.3</v>
      </c>
      <c r="K65" s="1"/>
    </row>
    <row r="66" spans="1:11" ht="13.5" customHeight="1">
      <c r="A66" s="1"/>
      <c r="B66" s="10">
        <v>60</v>
      </c>
      <c r="C66" s="52">
        <v>31</v>
      </c>
      <c r="D66" s="6"/>
      <c r="E66" s="37" t="s">
        <v>30</v>
      </c>
      <c r="F66" s="37"/>
      <c r="G66" s="30">
        <v>0</v>
      </c>
      <c r="H66" s="31">
        <v>91565</v>
      </c>
      <c r="I66" s="17">
        <f t="shared" si="2"/>
        <v>-91565</v>
      </c>
      <c r="J66" s="12" t="str">
        <f t="shared" si="3"/>
        <v>皆減　</v>
      </c>
      <c r="K66" s="1"/>
    </row>
    <row r="67" spans="1:11" ht="13.5" customHeight="1">
      <c r="A67" s="1"/>
      <c r="B67" s="10">
        <v>61</v>
      </c>
      <c r="C67" s="52">
        <v>35</v>
      </c>
      <c r="D67" s="6"/>
      <c r="E67" s="37" t="s">
        <v>34</v>
      </c>
      <c r="F67" s="37"/>
      <c r="G67" s="28">
        <v>1799645</v>
      </c>
      <c r="H67" s="38">
        <v>1901411</v>
      </c>
      <c r="I67" s="17">
        <f t="shared" si="2"/>
        <v>-101766</v>
      </c>
      <c r="J67" s="12">
        <f t="shared" si="3"/>
        <v>-5.4</v>
      </c>
      <c r="K67" s="1"/>
    </row>
    <row r="68" spans="1:11" ht="13.5" customHeight="1">
      <c r="A68" s="1"/>
      <c r="B68" s="10">
        <v>62</v>
      </c>
      <c r="C68" s="52">
        <v>15</v>
      </c>
      <c r="D68" s="6"/>
      <c r="E68" s="37" t="s">
        <v>15</v>
      </c>
      <c r="F68" s="37"/>
      <c r="G68" s="30">
        <v>2194649</v>
      </c>
      <c r="H68" s="31">
        <v>2302701</v>
      </c>
      <c r="I68" s="17">
        <f t="shared" si="2"/>
        <v>-108052</v>
      </c>
      <c r="J68" s="12">
        <f t="shared" si="3"/>
        <v>-4.7</v>
      </c>
      <c r="K68" s="1"/>
    </row>
    <row r="69" spans="1:11" ht="13.5" customHeight="1">
      <c r="A69" s="1"/>
      <c r="B69" s="10">
        <v>63</v>
      </c>
      <c r="C69" s="52">
        <v>42</v>
      </c>
      <c r="D69" s="6"/>
      <c r="E69" s="37" t="s">
        <v>41</v>
      </c>
      <c r="F69" s="37"/>
      <c r="G69" s="28">
        <v>959336</v>
      </c>
      <c r="H69" s="38">
        <v>1090019</v>
      </c>
      <c r="I69" s="17">
        <f t="shared" si="2"/>
        <v>-130683</v>
      </c>
      <c r="J69" s="12">
        <f t="shared" si="3"/>
        <v>-12</v>
      </c>
      <c r="K69" s="1"/>
    </row>
    <row r="70" spans="1:11" ht="13.5" customHeight="1">
      <c r="A70" s="1"/>
      <c r="B70" s="10">
        <v>64</v>
      </c>
      <c r="C70" s="52">
        <v>20</v>
      </c>
      <c r="D70" s="6"/>
      <c r="E70" s="37" t="s">
        <v>20</v>
      </c>
      <c r="F70" s="37"/>
      <c r="G70" s="28">
        <v>1319998</v>
      </c>
      <c r="H70" s="38">
        <v>1456337</v>
      </c>
      <c r="I70" s="17">
        <f t="shared" si="2"/>
        <v>-136339</v>
      </c>
      <c r="J70" s="12">
        <f t="shared" si="3"/>
        <v>-9.4</v>
      </c>
      <c r="K70" s="1"/>
    </row>
    <row r="71" spans="1:11" ht="13.5" customHeight="1">
      <c r="A71" s="1"/>
      <c r="B71" s="10">
        <v>65</v>
      </c>
      <c r="C71" s="52">
        <v>32</v>
      </c>
      <c r="D71" s="6"/>
      <c r="E71" s="37" t="s">
        <v>31</v>
      </c>
      <c r="F71" s="37"/>
      <c r="G71" s="28">
        <v>3683845</v>
      </c>
      <c r="H71" s="38">
        <v>3824270</v>
      </c>
      <c r="I71" s="17">
        <f aca="true" t="shared" si="4" ref="I71:I94">G71-H71</f>
        <v>-140425</v>
      </c>
      <c r="J71" s="12">
        <f aca="true" t="shared" si="5" ref="J71:J94">IF(H71=0,IF(G71=0,"－　","皆増　"),IF(G71=0,"皆減　",ROUND(I71/H71*100,1)))</f>
        <v>-3.7</v>
      </c>
      <c r="K71" s="1"/>
    </row>
    <row r="72" spans="1:11" ht="13.5" customHeight="1">
      <c r="A72" s="1"/>
      <c r="B72" s="10">
        <v>66</v>
      </c>
      <c r="C72" s="52">
        <v>79</v>
      </c>
      <c r="D72" s="6"/>
      <c r="E72" s="37" t="s">
        <v>76</v>
      </c>
      <c r="F72" s="37"/>
      <c r="G72" s="30">
        <v>1137455</v>
      </c>
      <c r="H72" s="31">
        <v>1281731</v>
      </c>
      <c r="I72" s="17">
        <f t="shared" si="4"/>
        <v>-144276</v>
      </c>
      <c r="J72" s="12">
        <f t="shared" si="5"/>
        <v>-11.3</v>
      </c>
      <c r="K72" s="1"/>
    </row>
    <row r="73" spans="1:11" ht="13.5" customHeight="1">
      <c r="A73" s="1"/>
      <c r="B73" s="10">
        <v>67</v>
      </c>
      <c r="C73" s="52">
        <v>25</v>
      </c>
      <c r="D73" s="6"/>
      <c r="E73" s="37" t="s">
        <v>24</v>
      </c>
      <c r="F73" s="37"/>
      <c r="G73" s="28">
        <v>503805</v>
      </c>
      <c r="H73" s="38">
        <v>661931</v>
      </c>
      <c r="I73" s="17">
        <f t="shared" si="4"/>
        <v>-158126</v>
      </c>
      <c r="J73" s="12">
        <f t="shared" si="5"/>
        <v>-23.9</v>
      </c>
      <c r="K73" s="1"/>
    </row>
    <row r="74" spans="1:11" ht="13.5" customHeight="1">
      <c r="A74" s="1"/>
      <c r="B74" s="10">
        <v>68</v>
      </c>
      <c r="C74" s="52">
        <v>23</v>
      </c>
      <c r="D74" s="6"/>
      <c r="E74" s="37" t="s">
        <v>92</v>
      </c>
      <c r="F74" s="37"/>
      <c r="G74" s="30">
        <v>1707934</v>
      </c>
      <c r="H74" s="31">
        <v>1867138</v>
      </c>
      <c r="I74" s="17">
        <f t="shared" si="4"/>
        <v>-159204</v>
      </c>
      <c r="J74" s="12">
        <f t="shared" si="5"/>
        <v>-8.5</v>
      </c>
      <c r="K74" s="1"/>
    </row>
    <row r="75" spans="1:11" ht="13.5" customHeight="1">
      <c r="A75" s="1"/>
      <c r="B75" s="10">
        <v>69</v>
      </c>
      <c r="C75" s="52">
        <v>81</v>
      </c>
      <c r="D75" s="14"/>
      <c r="E75" s="32" t="s">
        <v>78</v>
      </c>
      <c r="F75" s="32"/>
      <c r="G75" s="28">
        <v>1013887</v>
      </c>
      <c r="H75" s="38">
        <v>1195486</v>
      </c>
      <c r="I75" s="17">
        <f t="shared" si="4"/>
        <v>-181599</v>
      </c>
      <c r="J75" s="12">
        <f t="shared" si="5"/>
        <v>-15.2</v>
      </c>
      <c r="K75" s="1"/>
    </row>
    <row r="76" spans="1:11" ht="13.5" customHeight="1">
      <c r="A76" s="1"/>
      <c r="B76" s="10">
        <v>70</v>
      </c>
      <c r="C76" s="52">
        <v>48</v>
      </c>
      <c r="D76" s="6"/>
      <c r="E76" s="37" t="s">
        <v>47</v>
      </c>
      <c r="F76" s="37"/>
      <c r="G76" s="28">
        <v>542538</v>
      </c>
      <c r="H76" s="38">
        <v>729382</v>
      </c>
      <c r="I76" s="17">
        <f t="shared" si="4"/>
        <v>-186844</v>
      </c>
      <c r="J76" s="12">
        <f t="shared" si="5"/>
        <v>-25.6</v>
      </c>
      <c r="K76" s="1"/>
    </row>
    <row r="77" spans="1:11" ht="13.5" customHeight="1">
      <c r="A77" s="1"/>
      <c r="B77" s="10">
        <v>71</v>
      </c>
      <c r="C77" s="52">
        <v>37</v>
      </c>
      <c r="D77" s="6"/>
      <c r="E77" s="37" t="s">
        <v>36</v>
      </c>
      <c r="F77" s="37"/>
      <c r="G77" s="28">
        <v>1847606</v>
      </c>
      <c r="H77" s="38">
        <v>2047190</v>
      </c>
      <c r="I77" s="17">
        <f t="shared" si="4"/>
        <v>-199584</v>
      </c>
      <c r="J77" s="12">
        <f t="shared" si="5"/>
        <v>-9.7</v>
      </c>
      <c r="K77" s="1"/>
    </row>
    <row r="78" spans="1:11" ht="13.5" customHeight="1">
      <c r="A78" s="1"/>
      <c r="B78" s="10">
        <v>72</v>
      </c>
      <c r="C78" s="52">
        <v>3</v>
      </c>
      <c r="D78" s="6"/>
      <c r="E78" s="37" t="s">
        <v>3</v>
      </c>
      <c r="F78" s="37"/>
      <c r="G78" s="30">
        <v>1257221</v>
      </c>
      <c r="H78" s="31">
        <v>1461671</v>
      </c>
      <c r="I78" s="17">
        <f t="shared" si="4"/>
        <v>-204450</v>
      </c>
      <c r="J78" s="12">
        <f t="shared" si="5"/>
        <v>-14</v>
      </c>
      <c r="K78" s="1"/>
    </row>
    <row r="79" spans="1:11" ht="13.5" customHeight="1">
      <c r="A79" s="1"/>
      <c r="B79" s="10">
        <v>73</v>
      </c>
      <c r="C79" s="52">
        <v>43</v>
      </c>
      <c r="D79" s="6"/>
      <c r="E79" s="37" t="s">
        <v>42</v>
      </c>
      <c r="F79" s="37"/>
      <c r="G79" s="28">
        <v>137089</v>
      </c>
      <c r="H79" s="38">
        <v>344045</v>
      </c>
      <c r="I79" s="17">
        <f t="shared" si="4"/>
        <v>-206956</v>
      </c>
      <c r="J79" s="12">
        <f t="shared" si="5"/>
        <v>-60.2</v>
      </c>
      <c r="K79" s="1"/>
    </row>
    <row r="80" spans="1:11" ht="13.5" customHeight="1">
      <c r="A80" s="1"/>
      <c r="B80" s="10">
        <v>74</v>
      </c>
      <c r="C80" s="52">
        <v>12</v>
      </c>
      <c r="D80" s="6"/>
      <c r="E80" s="37" t="s">
        <v>12</v>
      </c>
      <c r="F80" s="37"/>
      <c r="G80" s="30">
        <v>5067145</v>
      </c>
      <c r="H80" s="31">
        <v>5295763</v>
      </c>
      <c r="I80" s="17">
        <f t="shared" si="4"/>
        <v>-228618</v>
      </c>
      <c r="J80" s="12">
        <f t="shared" si="5"/>
        <v>-4.3</v>
      </c>
      <c r="K80" s="1"/>
    </row>
    <row r="81" spans="1:11" ht="13.5" customHeight="1">
      <c r="A81" s="1"/>
      <c r="B81" s="10">
        <v>75</v>
      </c>
      <c r="C81" s="52">
        <v>63</v>
      </c>
      <c r="D81" s="6"/>
      <c r="E81" s="37" t="s">
        <v>62</v>
      </c>
      <c r="F81" s="37"/>
      <c r="G81" s="28">
        <v>401039</v>
      </c>
      <c r="H81" s="38">
        <v>639510</v>
      </c>
      <c r="I81" s="17">
        <f t="shared" si="4"/>
        <v>-238471</v>
      </c>
      <c r="J81" s="12">
        <f t="shared" si="5"/>
        <v>-37.3</v>
      </c>
      <c r="K81" s="1"/>
    </row>
    <row r="82" spans="1:11" ht="13.5" customHeight="1">
      <c r="A82" s="1"/>
      <c r="B82" s="10">
        <v>76</v>
      </c>
      <c r="C82" s="52">
        <v>9</v>
      </c>
      <c r="D82" s="6"/>
      <c r="E82" s="37" t="s">
        <v>9</v>
      </c>
      <c r="F82" s="37"/>
      <c r="G82" s="28">
        <v>2127726</v>
      </c>
      <c r="H82" s="38">
        <v>2371785</v>
      </c>
      <c r="I82" s="17">
        <f t="shared" si="4"/>
        <v>-244059</v>
      </c>
      <c r="J82" s="12">
        <f t="shared" si="5"/>
        <v>-10.3</v>
      </c>
      <c r="K82" s="1"/>
    </row>
    <row r="83" spans="1:11" ht="13.5" customHeight="1">
      <c r="A83" s="1"/>
      <c r="B83" s="10">
        <v>77</v>
      </c>
      <c r="C83" s="52">
        <v>1</v>
      </c>
      <c r="D83" s="6"/>
      <c r="E83" s="37" t="s">
        <v>91</v>
      </c>
      <c r="F83" s="37"/>
      <c r="G83" s="28">
        <v>2779299</v>
      </c>
      <c r="H83" s="38">
        <v>3066078</v>
      </c>
      <c r="I83" s="17">
        <f t="shared" si="4"/>
        <v>-286779</v>
      </c>
      <c r="J83" s="12">
        <f t="shared" si="5"/>
        <v>-9.4</v>
      </c>
      <c r="K83" s="1"/>
    </row>
    <row r="84" spans="1:11" ht="13.5" customHeight="1">
      <c r="A84" s="1"/>
      <c r="B84" s="10">
        <v>78</v>
      </c>
      <c r="C84" s="52">
        <v>27</v>
      </c>
      <c r="D84" s="6"/>
      <c r="E84" s="37" t="s">
        <v>26</v>
      </c>
      <c r="F84" s="37"/>
      <c r="G84" s="28">
        <v>1143812</v>
      </c>
      <c r="H84" s="38">
        <v>1502799</v>
      </c>
      <c r="I84" s="17">
        <f t="shared" si="4"/>
        <v>-358987</v>
      </c>
      <c r="J84" s="12">
        <f t="shared" si="5"/>
        <v>-23.9</v>
      </c>
      <c r="K84" s="1"/>
    </row>
    <row r="85" spans="1:11" ht="13.5" customHeight="1">
      <c r="A85" s="1"/>
      <c r="B85" s="10">
        <v>79</v>
      </c>
      <c r="C85" s="52">
        <v>11</v>
      </c>
      <c r="D85" s="6"/>
      <c r="E85" s="37" t="s">
        <v>11</v>
      </c>
      <c r="F85" s="37"/>
      <c r="G85" s="28">
        <v>1186575</v>
      </c>
      <c r="H85" s="38">
        <v>1556627</v>
      </c>
      <c r="I85" s="17">
        <f t="shared" si="4"/>
        <v>-370052</v>
      </c>
      <c r="J85" s="12">
        <f t="shared" si="5"/>
        <v>-23.8</v>
      </c>
      <c r="K85" s="1"/>
    </row>
    <row r="86" spans="1:11" ht="13.5" customHeight="1">
      <c r="A86" s="1"/>
      <c r="B86" s="10">
        <v>80</v>
      </c>
      <c r="C86" s="52">
        <v>22</v>
      </c>
      <c r="D86" s="6"/>
      <c r="E86" s="37" t="s">
        <v>22</v>
      </c>
      <c r="F86" s="37"/>
      <c r="G86" s="30">
        <v>526084</v>
      </c>
      <c r="H86" s="31">
        <v>1124181</v>
      </c>
      <c r="I86" s="17">
        <f t="shared" si="4"/>
        <v>-598097</v>
      </c>
      <c r="J86" s="12">
        <f t="shared" si="5"/>
        <v>-53.2</v>
      </c>
      <c r="K86" s="1"/>
    </row>
    <row r="87" spans="1:11" ht="13.5" customHeight="1">
      <c r="A87" s="1"/>
      <c r="B87" s="10">
        <v>81</v>
      </c>
      <c r="C87" s="52">
        <v>34</v>
      </c>
      <c r="D87" s="14"/>
      <c r="E87" s="32" t="s">
        <v>33</v>
      </c>
      <c r="F87" s="32"/>
      <c r="G87" s="30">
        <v>2197745</v>
      </c>
      <c r="H87" s="31">
        <v>2948141</v>
      </c>
      <c r="I87" s="17">
        <f t="shared" si="4"/>
        <v>-750396</v>
      </c>
      <c r="J87" s="12">
        <f t="shared" si="5"/>
        <v>-25.5</v>
      </c>
      <c r="K87" s="1"/>
    </row>
    <row r="88" spans="1:11" ht="13.5" customHeight="1">
      <c r="A88" s="1"/>
      <c r="B88" s="10">
        <v>82</v>
      </c>
      <c r="C88" s="52">
        <v>19</v>
      </c>
      <c r="D88" s="6"/>
      <c r="E88" s="37" t="s">
        <v>19</v>
      </c>
      <c r="F88" s="37"/>
      <c r="G88" s="30">
        <v>3784400</v>
      </c>
      <c r="H88" s="31">
        <v>5040583</v>
      </c>
      <c r="I88" s="17">
        <f t="shared" si="4"/>
        <v>-1256183</v>
      </c>
      <c r="J88" s="12">
        <f t="shared" si="5"/>
        <v>-24.9</v>
      </c>
      <c r="K88" s="1"/>
    </row>
    <row r="89" spans="1:11" ht="13.5" customHeight="1">
      <c r="A89" s="1"/>
      <c r="B89" s="10">
        <v>83</v>
      </c>
      <c r="C89" s="52">
        <v>4</v>
      </c>
      <c r="D89" s="14"/>
      <c r="E89" s="32" t="s">
        <v>4</v>
      </c>
      <c r="F89" s="32"/>
      <c r="G89" s="28">
        <v>29495</v>
      </c>
      <c r="H89" s="38">
        <v>1287120</v>
      </c>
      <c r="I89" s="17">
        <f t="shared" si="4"/>
        <v>-1257625</v>
      </c>
      <c r="J89" s="12">
        <f t="shared" si="5"/>
        <v>-97.7</v>
      </c>
      <c r="K89" s="1"/>
    </row>
    <row r="90" spans="1:11" ht="13.5" customHeight="1">
      <c r="A90" s="1"/>
      <c r="B90" s="10">
        <v>84</v>
      </c>
      <c r="C90" s="52">
        <v>18</v>
      </c>
      <c r="D90" s="6"/>
      <c r="E90" s="37" t="s">
        <v>18</v>
      </c>
      <c r="F90" s="37"/>
      <c r="G90" s="30">
        <v>1543141</v>
      </c>
      <c r="H90" s="31">
        <v>2846671</v>
      </c>
      <c r="I90" s="16">
        <f t="shared" si="4"/>
        <v>-1303530</v>
      </c>
      <c r="J90" s="12">
        <f t="shared" si="5"/>
        <v>-45.8</v>
      </c>
      <c r="K90" s="1"/>
    </row>
    <row r="91" spans="1:11" ht="13.5" customHeight="1" thickBot="1">
      <c r="A91" s="1"/>
      <c r="B91" s="10">
        <v>85</v>
      </c>
      <c r="C91" s="9">
        <v>2</v>
      </c>
      <c r="D91" s="5"/>
      <c r="E91" s="37" t="s">
        <v>2</v>
      </c>
      <c r="F91" s="37"/>
      <c r="G91" s="30">
        <v>501598</v>
      </c>
      <c r="H91" s="31">
        <v>2179084</v>
      </c>
      <c r="I91" s="17">
        <f t="shared" si="4"/>
        <v>-1677486</v>
      </c>
      <c r="J91" s="12">
        <f t="shared" si="5"/>
        <v>-77</v>
      </c>
      <c r="K91" s="1"/>
    </row>
    <row r="92" spans="1:11" ht="15" customHeight="1" thickTop="1">
      <c r="A92" s="1"/>
      <c r="B92" s="18" t="s">
        <v>39</v>
      </c>
      <c r="C92" s="19"/>
      <c r="D92" s="19"/>
      <c r="E92" s="20" t="s">
        <v>94</v>
      </c>
      <c r="F92" s="20"/>
      <c r="G92" s="39">
        <v>66276319</v>
      </c>
      <c r="H92" s="39">
        <v>75568218</v>
      </c>
      <c r="I92" s="21">
        <f t="shared" si="4"/>
        <v>-9291899</v>
      </c>
      <c r="J92" s="22">
        <f t="shared" si="5"/>
        <v>-12.3</v>
      </c>
      <c r="K92" s="1"/>
    </row>
    <row r="93" spans="1:11" ht="13.5" customHeight="1">
      <c r="A93" s="1"/>
      <c r="B93" s="8" t="s">
        <v>39</v>
      </c>
      <c r="C93" s="13"/>
      <c r="D93" s="13"/>
      <c r="E93" s="14" t="s">
        <v>83</v>
      </c>
      <c r="F93" s="14"/>
      <c r="G93" s="38">
        <v>41597949</v>
      </c>
      <c r="H93" s="38">
        <v>42077078</v>
      </c>
      <c r="I93" s="17">
        <f t="shared" si="4"/>
        <v>-479129</v>
      </c>
      <c r="J93" s="12">
        <f t="shared" si="5"/>
        <v>-1.1</v>
      </c>
      <c r="K93" s="1"/>
    </row>
    <row r="94" spans="1:11" ht="13.5" customHeight="1">
      <c r="A94" s="1"/>
      <c r="B94" s="7" t="s">
        <v>39</v>
      </c>
      <c r="C94" s="5"/>
      <c r="D94" s="5"/>
      <c r="E94" s="6" t="s">
        <v>84</v>
      </c>
      <c r="F94" s="6"/>
      <c r="G94" s="25">
        <f>SUM(G7:G91)</f>
        <v>107874268</v>
      </c>
      <c r="H94" s="25">
        <f>SUM(H7:H91)</f>
        <v>117645296</v>
      </c>
      <c r="I94" s="25">
        <f t="shared" si="4"/>
        <v>-9771028</v>
      </c>
      <c r="J94" s="12">
        <f t="shared" si="5"/>
        <v>-8.3</v>
      </c>
      <c r="K94" s="1"/>
    </row>
    <row r="95" spans="1:11" ht="13.5" customHeight="1">
      <c r="A95" s="1"/>
      <c r="B95" s="11"/>
      <c r="C95" s="11"/>
      <c r="D95" s="11"/>
      <c r="E95" s="11"/>
      <c r="F95" s="11"/>
      <c r="G95" s="23"/>
      <c r="H95" s="23"/>
      <c r="I95" s="23"/>
      <c r="J95" s="24"/>
      <c r="K95" s="1"/>
    </row>
    <row r="96" spans="1:11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</sheetData>
  <sheetProtection/>
  <mergeCells count="3">
    <mergeCell ref="B2:J2"/>
    <mergeCell ref="C4:C5"/>
    <mergeCell ref="B4:B6"/>
  </mergeCells>
  <printOptions horizont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96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59765625" defaultRowHeight="15"/>
  <cols>
    <col min="1" max="1" width="2.59765625" style="2" customWidth="1"/>
    <col min="2" max="3" width="5.59765625" style="2" customWidth="1"/>
    <col min="4" max="4" width="1.59765625" style="2" customWidth="1"/>
    <col min="5" max="5" width="10.19921875" style="2" customWidth="1"/>
    <col min="6" max="6" width="1.59765625" style="2" customWidth="1"/>
    <col min="7" max="8" width="14.59765625" style="2" customWidth="1"/>
    <col min="9" max="9" width="13.796875" style="2" customWidth="1"/>
    <col min="10" max="10" width="12.59765625" style="2" customWidth="1"/>
    <col min="11" max="11" width="2.59765625" style="2" customWidth="1"/>
    <col min="12" max="16384" width="10.59765625" style="2" customWidth="1"/>
  </cols>
  <sheetData>
    <row r="1" spans="1:11" ht="13.5">
      <c r="A1" s="1"/>
      <c r="B1" s="1" t="s">
        <v>100</v>
      </c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1"/>
      <c r="B2" s="474" t="s">
        <v>108</v>
      </c>
      <c r="C2" s="474"/>
      <c r="D2" s="474"/>
      <c r="E2" s="474"/>
      <c r="F2" s="474"/>
      <c r="G2" s="474"/>
      <c r="H2" s="474"/>
      <c r="I2" s="474"/>
      <c r="J2" s="474"/>
      <c r="K2" s="1"/>
    </row>
    <row r="3" spans="1:11" ht="13.5">
      <c r="A3" s="1"/>
      <c r="B3" s="1"/>
      <c r="C3" s="1"/>
      <c r="D3" s="1"/>
      <c r="E3" s="1"/>
      <c r="F3" s="1"/>
      <c r="G3" s="1"/>
      <c r="H3" s="1"/>
      <c r="I3" s="1" t="s">
        <v>97</v>
      </c>
      <c r="J3" s="1"/>
      <c r="K3" s="1"/>
    </row>
    <row r="4" spans="1:11" ht="13.5">
      <c r="A4" s="1"/>
      <c r="B4" s="475" t="s">
        <v>98</v>
      </c>
      <c r="C4" s="478" t="s">
        <v>104</v>
      </c>
      <c r="D4" s="41"/>
      <c r="E4" s="41"/>
      <c r="F4" s="41"/>
      <c r="G4" s="42" t="s">
        <v>101</v>
      </c>
      <c r="H4" s="42" t="s">
        <v>102</v>
      </c>
      <c r="I4" s="43" t="s">
        <v>85</v>
      </c>
      <c r="J4" s="44" t="s">
        <v>86</v>
      </c>
      <c r="K4" s="1"/>
    </row>
    <row r="5" spans="1:11" ht="13.5">
      <c r="A5" s="1"/>
      <c r="B5" s="476"/>
      <c r="C5" s="479"/>
      <c r="D5" s="11"/>
      <c r="E5" s="11" t="s">
        <v>0</v>
      </c>
      <c r="F5" s="11"/>
      <c r="G5" s="3" t="s">
        <v>107</v>
      </c>
      <c r="H5" s="3" t="s">
        <v>109</v>
      </c>
      <c r="I5" s="4" t="s">
        <v>87</v>
      </c>
      <c r="J5" s="45" t="s">
        <v>88</v>
      </c>
      <c r="K5" s="1"/>
    </row>
    <row r="6" spans="1:11" ht="13.5">
      <c r="A6" s="1"/>
      <c r="B6" s="477"/>
      <c r="C6" s="56" t="s">
        <v>106</v>
      </c>
      <c r="D6" s="27"/>
      <c r="E6" s="27"/>
      <c r="F6" s="27"/>
      <c r="G6" s="46" t="s">
        <v>1</v>
      </c>
      <c r="H6" s="47" t="s">
        <v>111</v>
      </c>
      <c r="I6" s="47" t="s">
        <v>89</v>
      </c>
      <c r="J6" s="48" t="s">
        <v>90</v>
      </c>
      <c r="K6" s="1"/>
    </row>
    <row r="7" spans="1:20" ht="15" customHeight="1">
      <c r="A7" s="1"/>
      <c r="B7" s="9">
        <v>1</v>
      </c>
      <c r="C7" s="52">
        <v>61</v>
      </c>
      <c r="D7" s="14"/>
      <c r="E7" s="32" t="s">
        <v>60</v>
      </c>
      <c r="F7" s="32"/>
      <c r="G7" s="35">
        <v>291584</v>
      </c>
      <c r="H7" s="36">
        <v>150331</v>
      </c>
      <c r="I7" s="17">
        <f aca="true" t="shared" si="0" ref="I7:I38">G7-H7</f>
        <v>141253</v>
      </c>
      <c r="J7" s="12">
        <f aca="true" t="shared" si="1" ref="J7:J38">IF(H7=0,IF(G7=0,"－　","皆増　"),IF(G7=0,"皆減　",ROUND(I7/H7*100,1)))</f>
        <v>94</v>
      </c>
      <c r="K7" s="1"/>
      <c r="M7" s="52">
        <v>31</v>
      </c>
      <c r="N7" s="14"/>
      <c r="O7" s="32" t="s">
        <v>30</v>
      </c>
      <c r="P7" s="32"/>
      <c r="Q7" s="35">
        <v>0</v>
      </c>
      <c r="R7" s="36">
        <v>91565</v>
      </c>
      <c r="S7" s="17">
        <f aca="true" t="shared" si="2" ref="S7:S13">Q7-R7</f>
        <v>-91565</v>
      </c>
      <c r="T7" s="12" t="str">
        <f aca="true" t="shared" si="3" ref="T7:T13">IF(R7=0,IF(Q7=0,"－　","皆増　"),IF(Q7=0,"皆減　",ROUND(S7/R7*100,1)))</f>
        <v>皆減　</v>
      </c>
    </row>
    <row r="8" spans="1:20" ht="15" customHeight="1">
      <c r="A8" s="1"/>
      <c r="B8" s="51">
        <v>2</v>
      </c>
      <c r="C8" s="52">
        <v>67</v>
      </c>
      <c r="D8" s="6"/>
      <c r="E8" s="37" t="s">
        <v>65</v>
      </c>
      <c r="F8" s="37"/>
      <c r="G8" s="33">
        <v>647375</v>
      </c>
      <c r="H8" s="34">
        <v>558404</v>
      </c>
      <c r="I8" s="17">
        <f t="shared" si="0"/>
        <v>88971</v>
      </c>
      <c r="J8" s="12">
        <f t="shared" si="1"/>
        <v>15.9</v>
      </c>
      <c r="K8" s="1"/>
      <c r="M8" s="52">
        <v>7</v>
      </c>
      <c r="N8" s="6"/>
      <c r="O8" s="37" t="s">
        <v>7</v>
      </c>
      <c r="P8" s="37"/>
      <c r="Q8" s="33">
        <v>0</v>
      </c>
      <c r="R8" s="34">
        <v>0</v>
      </c>
      <c r="S8" s="17">
        <f t="shared" si="2"/>
        <v>0</v>
      </c>
      <c r="T8" s="12" t="str">
        <f t="shared" si="3"/>
        <v>－　</v>
      </c>
    </row>
    <row r="9" spans="1:20" ht="15" customHeight="1">
      <c r="A9" s="1"/>
      <c r="B9" s="51">
        <v>3</v>
      </c>
      <c r="C9" s="52">
        <v>33</v>
      </c>
      <c r="D9" s="6"/>
      <c r="E9" s="37" t="s">
        <v>32</v>
      </c>
      <c r="F9" s="37"/>
      <c r="G9" s="33">
        <v>1594215</v>
      </c>
      <c r="H9" s="34">
        <v>1382748</v>
      </c>
      <c r="I9" s="17">
        <f t="shared" si="0"/>
        <v>211467</v>
      </c>
      <c r="J9" s="12">
        <f t="shared" si="1"/>
        <v>15.3</v>
      </c>
      <c r="K9" s="1"/>
      <c r="M9" s="52">
        <v>13</v>
      </c>
      <c r="N9" s="6"/>
      <c r="O9" s="37" t="s">
        <v>13</v>
      </c>
      <c r="P9" s="37"/>
      <c r="Q9" s="33">
        <v>0</v>
      </c>
      <c r="R9" s="34">
        <v>0</v>
      </c>
      <c r="S9" s="17">
        <f t="shared" si="2"/>
        <v>0</v>
      </c>
      <c r="T9" s="12" t="str">
        <f t="shared" si="3"/>
        <v>－　</v>
      </c>
    </row>
    <row r="10" spans="1:20" ht="15" customHeight="1">
      <c r="A10" s="1"/>
      <c r="B10" s="51">
        <v>4</v>
      </c>
      <c r="C10" s="52">
        <v>66</v>
      </c>
      <c r="D10" s="6"/>
      <c r="E10" s="37" t="s">
        <v>95</v>
      </c>
      <c r="F10" s="37"/>
      <c r="G10" s="35">
        <v>679658</v>
      </c>
      <c r="H10" s="36">
        <v>607602</v>
      </c>
      <c r="I10" s="17">
        <f t="shared" si="0"/>
        <v>72056</v>
      </c>
      <c r="J10" s="12">
        <f t="shared" si="1"/>
        <v>11.9</v>
      </c>
      <c r="K10" s="1"/>
      <c r="M10" s="52">
        <v>21</v>
      </c>
      <c r="N10" s="6"/>
      <c r="O10" s="37" t="s">
        <v>21</v>
      </c>
      <c r="P10" s="37"/>
      <c r="Q10" s="35">
        <v>0</v>
      </c>
      <c r="R10" s="36">
        <v>0</v>
      </c>
      <c r="S10" s="17">
        <f t="shared" si="2"/>
        <v>0</v>
      </c>
      <c r="T10" s="12" t="str">
        <f t="shared" si="3"/>
        <v>－　</v>
      </c>
    </row>
    <row r="11" spans="1:20" ht="15" customHeight="1">
      <c r="A11" s="1"/>
      <c r="B11" s="51">
        <v>5</v>
      </c>
      <c r="C11" s="52">
        <v>47</v>
      </c>
      <c r="D11" s="6"/>
      <c r="E11" s="37" t="s">
        <v>46</v>
      </c>
      <c r="F11" s="37"/>
      <c r="G11" s="35">
        <v>219820</v>
      </c>
      <c r="H11" s="36">
        <v>197456</v>
      </c>
      <c r="I11" s="17">
        <f t="shared" si="0"/>
        <v>22364</v>
      </c>
      <c r="J11" s="12">
        <f t="shared" si="1"/>
        <v>11.3</v>
      </c>
      <c r="K11" s="1"/>
      <c r="M11" s="52">
        <v>24</v>
      </c>
      <c r="N11" s="6"/>
      <c r="O11" s="37" t="s">
        <v>23</v>
      </c>
      <c r="P11" s="37"/>
      <c r="Q11" s="35">
        <v>0</v>
      </c>
      <c r="R11" s="36">
        <v>0</v>
      </c>
      <c r="S11" s="17">
        <f t="shared" si="2"/>
        <v>0</v>
      </c>
      <c r="T11" s="12" t="str">
        <f t="shared" si="3"/>
        <v>－　</v>
      </c>
    </row>
    <row r="12" spans="1:20" ht="15" customHeight="1">
      <c r="A12" s="1"/>
      <c r="B12" s="51">
        <v>6</v>
      </c>
      <c r="C12" s="52">
        <v>55</v>
      </c>
      <c r="D12" s="6"/>
      <c r="E12" s="37" t="s">
        <v>54</v>
      </c>
      <c r="F12" s="37"/>
      <c r="G12" s="33">
        <v>489977</v>
      </c>
      <c r="H12" s="34">
        <v>440060</v>
      </c>
      <c r="I12" s="17">
        <f t="shared" si="0"/>
        <v>49917</v>
      </c>
      <c r="J12" s="12">
        <f t="shared" si="1"/>
        <v>11.3</v>
      </c>
      <c r="K12" s="1"/>
      <c r="M12" s="52">
        <v>26</v>
      </c>
      <c r="N12" s="6"/>
      <c r="O12" s="37" t="s">
        <v>25</v>
      </c>
      <c r="P12" s="37"/>
      <c r="Q12" s="33">
        <v>0</v>
      </c>
      <c r="R12" s="34">
        <v>0</v>
      </c>
      <c r="S12" s="17">
        <f t="shared" si="2"/>
        <v>0</v>
      </c>
      <c r="T12" s="12" t="str">
        <f t="shared" si="3"/>
        <v>－　</v>
      </c>
    </row>
    <row r="13" spans="1:20" ht="15" customHeight="1">
      <c r="A13" s="1"/>
      <c r="B13" s="51">
        <v>7</v>
      </c>
      <c r="C13" s="52">
        <v>8</v>
      </c>
      <c r="D13" s="6"/>
      <c r="E13" s="37" t="s">
        <v>8</v>
      </c>
      <c r="F13" s="37"/>
      <c r="G13" s="33">
        <v>2576546</v>
      </c>
      <c r="H13" s="34">
        <v>2373064</v>
      </c>
      <c r="I13" s="17">
        <f t="shared" si="0"/>
        <v>203482</v>
      </c>
      <c r="J13" s="12">
        <f t="shared" si="1"/>
        <v>8.6</v>
      </c>
      <c r="K13" s="1"/>
      <c r="M13" s="52">
        <v>44</v>
      </c>
      <c r="N13" s="6"/>
      <c r="O13" s="37" t="s">
        <v>43</v>
      </c>
      <c r="P13" s="37"/>
      <c r="Q13" s="33">
        <v>0</v>
      </c>
      <c r="R13" s="34">
        <v>0</v>
      </c>
      <c r="S13" s="17">
        <f t="shared" si="2"/>
        <v>0</v>
      </c>
      <c r="T13" s="12" t="str">
        <f t="shared" si="3"/>
        <v>－　</v>
      </c>
    </row>
    <row r="14" spans="1:11" ht="15" customHeight="1">
      <c r="A14" s="1"/>
      <c r="B14" s="51">
        <v>8</v>
      </c>
      <c r="C14" s="52">
        <v>65</v>
      </c>
      <c r="D14" s="6"/>
      <c r="E14" s="37" t="s">
        <v>64</v>
      </c>
      <c r="F14" s="37"/>
      <c r="G14" s="35">
        <v>770373</v>
      </c>
      <c r="H14" s="36">
        <v>711231</v>
      </c>
      <c r="I14" s="17">
        <f t="shared" si="0"/>
        <v>59142</v>
      </c>
      <c r="J14" s="12">
        <f t="shared" si="1"/>
        <v>8.3</v>
      </c>
      <c r="K14" s="1"/>
    </row>
    <row r="15" spans="1:11" ht="15" customHeight="1">
      <c r="A15" s="1"/>
      <c r="B15" s="51">
        <v>9</v>
      </c>
      <c r="C15" s="52">
        <v>54</v>
      </c>
      <c r="D15" s="6"/>
      <c r="E15" s="37" t="s">
        <v>53</v>
      </c>
      <c r="F15" s="37"/>
      <c r="G15" s="35">
        <v>702814</v>
      </c>
      <c r="H15" s="36">
        <v>655492</v>
      </c>
      <c r="I15" s="17">
        <f t="shared" si="0"/>
        <v>47322</v>
      </c>
      <c r="J15" s="12">
        <f t="shared" si="1"/>
        <v>7.2</v>
      </c>
      <c r="K15" s="1"/>
    </row>
    <row r="16" spans="1:11" ht="15" customHeight="1">
      <c r="A16" s="1"/>
      <c r="B16" s="51">
        <v>10</v>
      </c>
      <c r="C16" s="52">
        <v>17</v>
      </c>
      <c r="D16" s="6"/>
      <c r="E16" s="37" t="s">
        <v>17</v>
      </c>
      <c r="F16" s="37"/>
      <c r="G16" s="35">
        <v>1861784</v>
      </c>
      <c r="H16" s="36">
        <v>1739677</v>
      </c>
      <c r="I16" s="17">
        <f t="shared" si="0"/>
        <v>122107</v>
      </c>
      <c r="J16" s="12">
        <f t="shared" si="1"/>
        <v>7</v>
      </c>
      <c r="K16" s="1"/>
    </row>
    <row r="17" spans="1:11" ht="15" customHeight="1">
      <c r="A17" s="1"/>
      <c r="B17" s="51">
        <v>11</v>
      </c>
      <c r="C17" s="52">
        <v>69</v>
      </c>
      <c r="D17" s="14"/>
      <c r="E17" s="32" t="s">
        <v>67</v>
      </c>
      <c r="F17" s="32"/>
      <c r="G17" s="33">
        <v>1004374</v>
      </c>
      <c r="H17" s="34">
        <v>939048</v>
      </c>
      <c r="I17" s="17">
        <f t="shared" si="0"/>
        <v>65326</v>
      </c>
      <c r="J17" s="12">
        <f t="shared" si="1"/>
        <v>7</v>
      </c>
      <c r="K17" s="1"/>
    </row>
    <row r="18" spans="1:11" ht="15" customHeight="1">
      <c r="A18" s="1"/>
      <c r="B18" s="51">
        <v>12</v>
      </c>
      <c r="C18" s="52">
        <v>75</v>
      </c>
      <c r="D18" s="6"/>
      <c r="E18" s="37" t="s">
        <v>96</v>
      </c>
      <c r="F18" s="37"/>
      <c r="G18" s="35">
        <v>662746</v>
      </c>
      <c r="H18" s="36">
        <v>621844</v>
      </c>
      <c r="I18" s="17">
        <f t="shared" si="0"/>
        <v>40902</v>
      </c>
      <c r="J18" s="12">
        <f t="shared" si="1"/>
        <v>6.6</v>
      </c>
      <c r="K18" s="1"/>
    </row>
    <row r="19" spans="1:11" ht="15" customHeight="1">
      <c r="A19" s="1"/>
      <c r="B19" s="51">
        <v>13</v>
      </c>
      <c r="C19" s="52">
        <v>52</v>
      </c>
      <c r="D19" s="6"/>
      <c r="E19" s="37" t="s">
        <v>51</v>
      </c>
      <c r="F19" s="37"/>
      <c r="G19" s="33">
        <v>1278540</v>
      </c>
      <c r="H19" s="34">
        <v>1220431</v>
      </c>
      <c r="I19" s="17">
        <f t="shared" si="0"/>
        <v>58109</v>
      </c>
      <c r="J19" s="12">
        <f t="shared" si="1"/>
        <v>4.8</v>
      </c>
      <c r="K19" s="1"/>
    </row>
    <row r="20" spans="1:11" ht="15" customHeight="1">
      <c r="A20" s="1"/>
      <c r="B20" s="51">
        <v>14</v>
      </c>
      <c r="C20" s="52">
        <v>74</v>
      </c>
      <c r="D20" s="6"/>
      <c r="E20" s="37" t="s">
        <v>72</v>
      </c>
      <c r="F20" s="37"/>
      <c r="G20" s="33">
        <v>579047</v>
      </c>
      <c r="H20" s="34">
        <v>552793</v>
      </c>
      <c r="I20" s="17">
        <f t="shared" si="0"/>
        <v>26254</v>
      </c>
      <c r="J20" s="12">
        <f t="shared" si="1"/>
        <v>4.7</v>
      </c>
      <c r="K20" s="1"/>
    </row>
    <row r="21" spans="1:11" ht="15" customHeight="1">
      <c r="A21" s="1"/>
      <c r="B21" s="51">
        <v>15</v>
      </c>
      <c r="C21" s="52">
        <v>64</v>
      </c>
      <c r="D21" s="6"/>
      <c r="E21" s="37" t="s">
        <v>63</v>
      </c>
      <c r="F21" s="37"/>
      <c r="G21" s="35">
        <v>361258</v>
      </c>
      <c r="H21" s="36">
        <v>345513</v>
      </c>
      <c r="I21" s="17">
        <f t="shared" si="0"/>
        <v>15745</v>
      </c>
      <c r="J21" s="12">
        <f t="shared" si="1"/>
        <v>4.6</v>
      </c>
      <c r="K21" s="1"/>
    </row>
    <row r="22" spans="1:11" ht="15" customHeight="1">
      <c r="A22" s="1"/>
      <c r="B22" s="51">
        <v>16</v>
      </c>
      <c r="C22" s="52">
        <v>73</v>
      </c>
      <c r="D22" s="6"/>
      <c r="E22" s="37" t="s">
        <v>71</v>
      </c>
      <c r="F22" s="37"/>
      <c r="G22" s="33">
        <v>1768480</v>
      </c>
      <c r="H22" s="34">
        <v>1690338</v>
      </c>
      <c r="I22" s="17">
        <f t="shared" si="0"/>
        <v>78142</v>
      </c>
      <c r="J22" s="12">
        <f t="shared" si="1"/>
        <v>4.6</v>
      </c>
      <c r="K22" s="1"/>
    </row>
    <row r="23" spans="1:11" ht="15" customHeight="1">
      <c r="A23" s="1"/>
      <c r="B23" s="51">
        <v>17</v>
      </c>
      <c r="C23" s="52">
        <v>6</v>
      </c>
      <c r="D23" s="6"/>
      <c r="E23" s="37" t="s">
        <v>6</v>
      </c>
      <c r="F23" s="37"/>
      <c r="G23" s="33">
        <v>5635498</v>
      </c>
      <c r="H23" s="34">
        <v>5398581</v>
      </c>
      <c r="I23" s="17">
        <f t="shared" si="0"/>
        <v>236917</v>
      </c>
      <c r="J23" s="12">
        <f t="shared" si="1"/>
        <v>4.4</v>
      </c>
      <c r="K23" s="1"/>
    </row>
    <row r="24" spans="1:11" ht="15" customHeight="1">
      <c r="A24" s="1"/>
      <c r="B24" s="51">
        <v>18</v>
      </c>
      <c r="C24" s="52">
        <v>45</v>
      </c>
      <c r="D24" s="6"/>
      <c r="E24" s="37" t="s">
        <v>44</v>
      </c>
      <c r="F24" s="37"/>
      <c r="G24" s="33">
        <v>1603567</v>
      </c>
      <c r="H24" s="34">
        <v>1547791</v>
      </c>
      <c r="I24" s="17">
        <f t="shared" si="0"/>
        <v>55776</v>
      </c>
      <c r="J24" s="12">
        <f t="shared" si="1"/>
        <v>3.6</v>
      </c>
      <c r="K24" s="1"/>
    </row>
    <row r="25" spans="1:11" ht="15" customHeight="1">
      <c r="A25" s="1"/>
      <c r="B25" s="51">
        <v>19</v>
      </c>
      <c r="C25" s="52">
        <v>60</v>
      </c>
      <c r="D25" s="6"/>
      <c r="E25" s="37" t="s">
        <v>59</v>
      </c>
      <c r="F25" s="37"/>
      <c r="G25" s="33">
        <v>833399</v>
      </c>
      <c r="H25" s="34">
        <v>805013</v>
      </c>
      <c r="I25" s="17">
        <f t="shared" si="0"/>
        <v>28386</v>
      </c>
      <c r="J25" s="12">
        <f t="shared" si="1"/>
        <v>3.5</v>
      </c>
      <c r="K25" s="1"/>
    </row>
    <row r="26" spans="1:11" ht="15" customHeight="1">
      <c r="A26" s="1"/>
      <c r="B26" s="51">
        <v>20</v>
      </c>
      <c r="C26" s="52">
        <v>49</v>
      </c>
      <c r="D26" s="6"/>
      <c r="E26" s="37" t="s">
        <v>48</v>
      </c>
      <c r="F26" s="37"/>
      <c r="G26" s="35">
        <v>1651088</v>
      </c>
      <c r="H26" s="36">
        <v>1598955</v>
      </c>
      <c r="I26" s="17">
        <f t="shared" si="0"/>
        <v>52133</v>
      </c>
      <c r="J26" s="12">
        <f t="shared" si="1"/>
        <v>3.3</v>
      </c>
      <c r="K26" s="1"/>
    </row>
    <row r="27" spans="1:11" ht="15" customHeight="1">
      <c r="A27" s="1"/>
      <c r="B27" s="51">
        <v>21</v>
      </c>
      <c r="C27" s="52">
        <v>71</v>
      </c>
      <c r="D27" s="6"/>
      <c r="E27" s="37" t="s">
        <v>69</v>
      </c>
      <c r="F27" s="37"/>
      <c r="G27" s="35">
        <v>778551</v>
      </c>
      <c r="H27" s="36">
        <v>755961</v>
      </c>
      <c r="I27" s="17">
        <f t="shared" si="0"/>
        <v>22590</v>
      </c>
      <c r="J27" s="12">
        <f t="shared" si="1"/>
        <v>3</v>
      </c>
      <c r="K27" s="1"/>
    </row>
    <row r="28" spans="1:11" ht="15" customHeight="1">
      <c r="A28" s="1"/>
      <c r="B28" s="51">
        <v>22</v>
      </c>
      <c r="C28" s="52">
        <v>29</v>
      </c>
      <c r="D28" s="6"/>
      <c r="E28" s="37" t="s">
        <v>28</v>
      </c>
      <c r="F28" s="37"/>
      <c r="G28" s="35">
        <v>873998</v>
      </c>
      <c r="H28" s="36">
        <v>853938</v>
      </c>
      <c r="I28" s="17">
        <f t="shared" si="0"/>
        <v>20060</v>
      </c>
      <c r="J28" s="12">
        <f t="shared" si="1"/>
        <v>2.3</v>
      </c>
      <c r="K28" s="1"/>
    </row>
    <row r="29" spans="1:11" ht="15" customHeight="1">
      <c r="A29" s="1"/>
      <c r="B29" s="51">
        <v>23</v>
      </c>
      <c r="C29" s="52">
        <v>84</v>
      </c>
      <c r="D29" s="6"/>
      <c r="E29" s="37" t="s">
        <v>81</v>
      </c>
      <c r="F29" s="37"/>
      <c r="G29" s="35">
        <v>1571081</v>
      </c>
      <c r="H29" s="36">
        <v>1538465</v>
      </c>
      <c r="I29" s="17">
        <f t="shared" si="0"/>
        <v>32616</v>
      </c>
      <c r="J29" s="12">
        <f t="shared" si="1"/>
        <v>2.1</v>
      </c>
      <c r="K29" s="1"/>
    </row>
    <row r="30" spans="1:11" ht="15" customHeight="1">
      <c r="A30" s="1"/>
      <c r="B30" s="51">
        <v>24</v>
      </c>
      <c r="C30" s="52">
        <v>16</v>
      </c>
      <c r="D30" s="6"/>
      <c r="E30" s="37" t="s">
        <v>16</v>
      </c>
      <c r="F30" s="37"/>
      <c r="G30" s="33">
        <v>2483099</v>
      </c>
      <c r="H30" s="34">
        <v>2434370</v>
      </c>
      <c r="I30" s="17">
        <f t="shared" si="0"/>
        <v>48729</v>
      </c>
      <c r="J30" s="12">
        <f t="shared" si="1"/>
        <v>2</v>
      </c>
      <c r="K30" s="1"/>
    </row>
    <row r="31" spans="1:11" ht="15" customHeight="1">
      <c r="A31" s="1"/>
      <c r="B31" s="51">
        <v>25</v>
      </c>
      <c r="C31" s="52">
        <v>72</v>
      </c>
      <c r="D31" s="6"/>
      <c r="E31" s="37" t="s">
        <v>70</v>
      </c>
      <c r="F31" s="37"/>
      <c r="G31" s="35">
        <v>1249653</v>
      </c>
      <c r="H31" s="36">
        <v>1242384</v>
      </c>
      <c r="I31" s="17">
        <f t="shared" si="0"/>
        <v>7269</v>
      </c>
      <c r="J31" s="12">
        <f t="shared" si="1"/>
        <v>0.6</v>
      </c>
      <c r="K31" s="1"/>
    </row>
    <row r="32" spans="1:11" ht="15" customHeight="1">
      <c r="A32" s="1"/>
      <c r="B32" s="51">
        <v>26</v>
      </c>
      <c r="C32" s="52">
        <v>59</v>
      </c>
      <c r="D32" s="6"/>
      <c r="E32" s="37" t="s">
        <v>58</v>
      </c>
      <c r="F32" s="37"/>
      <c r="G32" s="35">
        <v>734323</v>
      </c>
      <c r="H32" s="36">
        <v>731685</v>
      </c>
      <c r="I32" s="17">
        <f t="shared" si="0"/>
        <v>2638</v>
      </c>
      <c r="J32" s="12">
        <f t="shared" si="1"/>
        <v>0.4</v>
      </c>
      <c r="K32" s="1"/>
    </row>
    <row r="33" spans="1:11" ht="15" customHeight="1">
      <c r="A33" s="1"/>
      <c r="B33" s="51">
        <v>27</v>
      </c>
      <c r="C33" s="52">
        <v>53</v>
      </c>
      <c r="D33" s="6"/>
      <c r="E33" s="37" t="s">
        <v>52</v>
      </c>
      <c r="F33" s="37"/>
      <c r="G33" s="35">
        <v>1231276</v>
      </c>
      <c r="H33" s="36">
        <v>1227922</v>
      </c>
      <c r="I33" s="17">
        <f t="shared" si="0"/>
        <v>3354</v>
      </c>
      <c r="J33" s="12">
        <f t="shared" si="1"/>
        <v>0.3</v>
      </c>
      <c r="K33" s="1"/>
    </row>
    <row r="34" spans="1:11" ht="15" customHeight="1">
      <c r="A34" s="1"/>
      <c r="B34" s="51">
        <v>28</v>
      </c>
      <c r="C34" s="52">
        <v>80</v>
      </c>
      <c r="D34" s="6"/>
      <c r="E34" s="37" t="s">
        <v>77</v>
      </c>
      <c r="F34" s="37"/>
      <c r="G34" s="33">
        <v>1363474</v>
      </c>
      <c r="H34" s="34">
        <v>1360059</v>
      </c>
      <c r="I34" s="17">
        <f t="shared" si="0"/>
        <v>3415</v>
      </c>
      <c r="J34" s="12">
        <f t="shared" si="1"/>
        <v>0.3</v>
      </c>
      <c r="K34" s="1"/>
    </row>
    <row r="35" spans="1:11" ht="15" customHeight="1">
      <c r="A35" s="1"/>
      <c r="B35" s="51">
        <v>29</v>
      </c>
      <c r="C35" s="52">
        <v>70</v>
      </c>
      <c r="D35" s="6"/>
      <c r="E35" s="37" t="s">
        <v>68</v>
      </c>
      <c r="F35" s="37"/>
      <c r="G35" s="35">
        <v>575794</v>
      </c>
      <c r="H35" s="36">
        <v>577558</v>
      </c>
      <c r="I35" s="17">
        <f t="shared" si="0"/>
        <v>-1764</v>
      </c>
      <c r="J35" s="12">
        <f t="shared" si="1"/>
        <v>-0.3</v>
      </c>
      <c r="K35" s="1"/>
    </row>
    <row r="36" spans="1:11" ht="15" customHeight="1">
      <c r="A36" s="1"/>
      <c r="B36" s="51">
        <v>30</v>
      </c>
      <c r="C36" s="52">
        <v>14</v>
      </c>
      <c r="D36" s="6"/>
      <c r="E36" s="37" t="s">
        <v>14</v>
      </c>
      <c r="F36" s="37"/>
      <c r="G36" s="35">
        <v>2141526</v>
      </c>
      <c r="H36" s="36">
        <v>2150177</v>
      </c>
      <c r="I36" s="17">
        <f t="shared" si="0"/>
        <v>-8651</v>
      </c>
      <c r="J36" s="12">
        <f t="shared" si="1"/>
        <v>-0.4</v>
      </c>
      <c r="K36" s="1"/>
    </row>
    <row r="37" spans="1:11" ht="15" customHeight="1">
      <c r="A37" s="1"/>
      <c r="B37" s="51">
        <v>31</v>
      </c>
      <c r="C37" s="52">
        <v>28</v>
      </c>
      <c r="D37" s="6"/>
      <c r="E37" s="37" t="s">
        <v>27</v>
      </c>
      <c r="F37" s="37"/>
      <c r="G37" s="35">
        <v>1630821</v>
      </c>
      <c r="H37" s="36">
        <v>1636899</v>
      </c>
      <c r="I37" s="17">
        <f t="shared" si="0"/>
        <v>-6078</v>
      </c>
      <c r="J37" s="12">
        <f t="shared" si="1"/>
        <v>-0.4</v>
      </c>
      <c r="K37" s="1"/>
    </row>
    <row r="38" spans="1:11" ht="15" customHeight="1">
      <c r="A38" s="1"/>
      <c r="B38" s="51">
        <v>32</v>
      </c>
      <c r="C38" s="52">
        <v>58</v>
      </c>
      <c r="D38" s="6"/>
      <c r="E38" s="37" t="s">
        <v>57</v>
      </c>
      <c r="F38" s="37"/>
      <c r="G38" s="35">
        <v>1227428</v>
      </c>
      <c r="H38" s="36">
        <v>1232045</v>
      </c>
      <c r="I38" s="17">
        <f t="shared" si="0"/>
        <v>-4617</v>
      </c>
      <c r="J38" s="12">
        <f t="shared" si="1"/>
        <v>-0.4</v>
      </c>
      <c r="K38" s="1"/>
    </row>
    <row r="39" spans="1:11" ht="15" customHeight="1">
      <c r="A39" s="1"/>
      <c r="B39" s="51">
        <v>33</v>
      </c>
      <c r="C39" s="52">
        <v>82</v>
      </c>
      <c r="D39" s="6"/>
      <c r="E39" s="37" t="s">
        <v>79</v>
      </c>
      <c r="F39" s="37"/>
      <c r="G39" s="35">
        <v>1406227</v>
      </c>
      <c r="H39" s="36">
        <v>1412017</v>
      </c>
      <c r="I39" s="17">
        <f aca="true" t="shared" si="4" ref="I39:I70">G39-H39</f>
        <v>-5790</v>
      </c>
      <c r="J39" s="12">
        <f aca="true" t="shared" si="5" ref="J39:J70">IF(H39=0,IF(G39=0,"－　","皆増　"),IF(G39=0,"皆減　",ROUND(I39/H39*100,1)))</f>
        <v>-0.4</v>
      </c>
      <c r="K39" s="1"/>
    </row>
    <row r="40" spans="1:11" ht="15" customHeight="1">
      <c r="A40" s="1"/>
      <c r="B40" s="51">
        <v>34</v>
      </c>
      <c r="C40" s="52">
        <v>76</v>
      </c>
      <c r="D40" s="6"/>
      <c r="E40" s="37" t="s">
        <v>73</v>
      </c>
      <c r="F40" s="37"/>
      <c r="G40" s="35">
        <v>906541</v>
      </c>
      <c r="H40" s="36">
        <v>911153</v>
      </c>
      <c r="I40" s="17">
        <f t="shared" si="4"/>
        <v>-4612</v>
      </c>
      <c r="J40" s="12">
        <f t="shared" si="5"/>
        <v>-0.5</v>
      </c>
      <c r="K40" s="1"/>
    </row>
    <row r="41" spans="1:11" ht="15" customHeight="1">
      <c r="A41" s="1"/>
      <c r="B41" s="51">
        <v>35</v>
      </c>
      <c r="C41" s="52">
        <v>68</v>
      </c>
      <c r="D41" s="14"/>
      <c r="E41" s="32" t="s">
        <v>66</v>
      </c>
      <c r="F41" s="32"/>
      <c r="G41" s="30">
        <v>1292270</v>
      </c>
      <c r="H41" s="31">
        <v>1299777</v>
      </c>
      <c r="I41" s="17">
        <f t="shared" si="4"/>
        <v>-7507</v>
      </c>
      <c r="J41" s="12">
        <f t="shared" si="5"/>
        <v>-0.6</v>
      </c>
      <c r="K41" s="1"/>
    </row>
    <row r="42" spans="1:11" ht="15" customHeight="1">
      <c r="A42" s="1"/>
      <c r="B42" s="51">
        <v>36</v>
      </c>
      <c r="C42" s="52">
        <v>62</v>
      </c>
      <c r="D42" s="6"/>
      <c r="E42" s="37" t="s">
        <v>61</v>
      </c>
      <c r="F42" s="37"/>
      <c r="G42" s="28">
        <v>857858</v>
      </c>
      <c r="H42" s="38">
        <v>863510</v>
      </c>
      <c r="I42" s="17">
        <f t="shared" si="4"/>
        <v>-5652</v>
      </c>
      <c r="J42" s="12">
        <f t="shared" si="5"/>
        <v>-0.7</v>
      </c>
      <c r="K42" s="1"/>
    </row>
    <row r="43" spans="1:11" ht="15" customHeight="1">
      <c r="A43" s="1"/>
      <c r="B43" s="51">
        <v>37</v>
      </c>
      <c r="C43" s="52">
        <v>57</v>
      </c>
      <c r="D43" s="6"/>
      <c r="E43" s="37" t="s">
        <v>56</v>
      </c>
      <c r="F43" s="37"/>
      <c r="G43" s="28">
        <v>846312</v>
      </c>
      <c r="H43" s="38">
        <v>853123</v>
      </c>
      <c r="I43" s="17">
        <f t="shared" si="4"/>
        <v>-6811</v>
      </c>
      <c r="J43" s="12">
        <f t="shared" si="5"/>
        <v>-0.8</v>
      </c>
      <c r="K43" s="1"/>
    </row>
    <row r="44" spans="1:11" ht="15" customHeight="1">
      <c r="A44" s="1"/>
      <c r="B44" s="51">
        <v>38</v>
      </c>
      <c r="C44" s="52">
        <v>85</v>
      </c>
      <c r="D44" s="6"/>
      <c r="E44" s="37" t="s">
        <v>82</v>
      </c>
      <c r="F44" s="37"/>
      <c r="G44" s="30">
        <v>1970753</v>
      </c>
      <c r="H44" s="31">
        <v>1991979</v>
      </c>
      <c r="I44" s="17">
        <f t="shared" si="4"/>
        <v>-21226</v>
      </c>
      <c r="J44" s="12">
        <f t="shared" si="5"/>
        <v>-1.1</v>
      </c>
      <c r="K44" s="1"/>
    </row>
    <row r="45" spans="1:11" ht="15" customHeight="1">
      <c r="A45" s="1"/>
      <c r="B45" s="51">
        <v>39</v>
      </c>
      <c r="C45" s="53">
        <v>56</v>
      </c>
      <c r="D45" s="6"/>
      <c r="E45" s="37" t="s">
        <v>55</v>
      </c>
      <c r="F45" s="37"/>
      <c r="G45" s="28">
        <v>1131401</v>
      </c>
      <c r="H45" s="38">
        <v>1145793</v>
      </c>
      <c r="I45" s="17">
        <f t="shared" si="4"/>
        <v>-14392</v>
      </c>
      <c r="J45" s="12">
        <f t="shared" si="5"/>
        <v>-1.3</v>
      </c>
      <c r="K45" s="1"/>
    </row>
    <row r="46" spans="1:11" ht="15" customHeight="1">
      <c r="A46" s="1"/>
      <c r="B46" s="57">
        <v>40</v>
      </c>
      <c r="C46" s="52">
        <v>46</v>
      </c>
      <c r="D46" s="14"/>
      <c r="E46" s="32" t="s">
        <v>45</v>
      </c>
      <c r="F46" s="32"/>
      <c r="G46" s="28">
        <v>980662</v>
      </c>
      <c r="H46" s="38">
        <v>994447</v>
      </c>
      <c r="I46" s="17">
        <f t="shared" si="4"/>
        <v>-13785</v>
      </c>
      <c r="J46" s="12">
        <f t="shared" si="5"/>
        <v>-1.4</v>
      </c>
      <c r="K46" s="1"/>
    </row>
    <row r="47" spans="1:11" ht="15" customHeight="1">
      <c r="A47" s="1"/>
      <c r="B47" s="9">
        <v>41</v>
      </c>
      <c r="C47" s="54">
        <v>83</v>
      </c>
      <c r="D47" s="6"/>
      <c r="E47" s="37" t="s">
        <v>80</v>
      </c>
      <c r="F47" s="37"/>
      <c r="G47" s="28">
        <v>1735544</v>
      </c>
      <c r="H47" s="38">
        <v>1777179</v>
      </c>
      <c r="I47" s="17">
        <f t="shared" si="4"/>
        <v>-41635</v>
      </c>
      <c r="J47" s="12">
        <f t="shared" si="5"/>
        <v>-2.3</v>
      </c>
      <c r="K47" s="1"/>
    </row>
    <row r="48" spans="1:11" ht="13.5" customHeight="1">
      <c r="A48" s="1"/>
      <c r="B48" s="51">
        <v>42</v>
      </c>
      <c r="C48" s="52">
        <v>5</v>
      </c>
      <c r="D48" s="6"/>
      <c r="E48" s="37" t="s">
        <v>5</v>
      </c>
      <c r="F48" s="37"/>
      <c r="G48" s="28">
        <v>3109156</v>
      </c>
      <c r="H48" s="38">
        <v>3185521</v>
      </c>
      <c r="I48" s="17">
        <f t="shared" si="4"/>
        <v>-76365</v>
      </c>
      <c r="J48" s="12">
        <f t="shared" si="5"/>
        <v>-2.4</v>
      </c>
      <c r="K48" s="1"/>
    </row>
    <row r="49" spans="1:11" ht="13.5" customHeight="1">
      <c r="A49" s="1"/>
      <c r="B49" s="51">
        <v>43</v>
      </c>
      <c r="C49" s="52">
        <v>50</v>
      </c>
      <c r="D49" s="6"/>
      <c r="E49" s="37" t="s">
        <v>49</v>
      </c>
      <c r="F49" s="37"/>
      <c r="G49" s="28">
        <v>967204</v>
      </c>
      <c r="H49" s="38">
        <v>990949</v>
      </c>
      <c r="I49" s="17">
        <f t="shared" si="4"/>
        <v>-23745</v>
      </c>
      <c r="J49" s="12">
        <f t="shared" si="5"/>
        <v>-2.4</v>
      </c>
      <c r="K49" s="1"/>
    </row>
    <row r="50" spans="1:11" ht="13.5" customHeight="1">
      <c r="A50" s="1"/>
      <c r="B50" s="51">
        <v>44</v>
      </c>
      <c r="C50" s="52">
        <v>30</v>
      </c>
      <c r="D50" s="6"/>
      <c r="E50" s="37" t="s">
        <v>29</v>
      </c>
      <c r="F50" s="37"/>
      <c r="G50" s="30">
        <v>1560688</v>
      </c>
      <c r="H50" s="31">
        <v>1600111</v>
      </c>
      <c r="I50" s="17">
        <f t="shared" si="4"/>
        <v>-39423</v>
      </c>
      <c r="J50" s="12">
        <f t="shared" si="5"/>
        <v>-2.5</v>
      </c>
      <c r="K50" s="1"/>
    </row>
    <row r="51" spans="1:11" ht="13.5" customHeight="1">
      <c r="A51" s="1"/>
      <c r="B51" s="51">
        <v>45</v>
      </c>
      <c r="C51" s="52">
        <v>78</v>
      </c>
      <c r="D51" s="14"/>
      <c r="E51" s="32" t="s">
        <v>75</v>
      </c>
      <c r="F51" s="32"/>
      <c r="G51" s="30">
        <v>1660014</v>
      </c>
      <c r="H51" s="31">
        <v>1703611</v>
      </c>
      <c r="I51" s="17">
        <f t="shared" si="4"/>
        <v>-43597</v>
      </c>
      <c r="J51" s="12">
        <f t="shared" si="5"/>
        <v>-2.6</v>
      </c>
      <c r="K51" s="1"/>
    </row>
    <row r="52" spans="1:11" ht="13.5" customHeight="1">
      <c r="A52" s="1"/>
      <c r="B52" s="51">
        <v>46</v>
      </c>
      <c r="C52" s="52">
        <v>10</v>
      </c>
      <c r="D52" s="6"/>
      <c r="E52" s="37" t="s">
        <v>10</v>
      </c>
      <c r="F52" s="37"/>
      <c r="G52" s="28">
        <v>2241195</v>
      </c>
      <c r="H52" s="38">
        <v>2317320</v>
      </c>
      <c r="I52" s="17">
        <f t="shared" si="4"/>
        <v>-76125</v>
      </c>
      <c r="J52" s="12">
        <f t="shared" si="5"/>
        <v>-3.3</v>
      </c>
      <c r="K52" s="1"/>
    </row>
    <row r="53" spans="1:11" ht="13.5" customHeight="1">
      <c r="A53" s="1"/>
      <c r="B53" s="51">
        <v>47</v>
      </c>
      <c r="C53" s="52">
        <v>36</v>
      </c>
      <c r="D53" s="14"/>
      <c r="E53" s="32" t="s">
        <v>35</v>
      </c>
      <c r="F53" s="32"/>
      <c r="G53" s="30">
        <v>1860540</v>
      </c>
      <c r="H53" s="31">
        <v>1931018</v>
      </c>
      <c r="I53" s="17">
        <f t="shared" si="4"/>
        <v>-70478</v>
      </c>
      <c r="J53" s="12">
        <f t="shared" si="5"/>
        <v>-3.6</v>
      </c>
      <c r="K53" s="1"/>
    </row>
    <row r="54" spans="1:11" ht="13.5" customHeight="1">
      <c r="A54" s="1"/>
      <c r="B54" s="51">
        <v>48</v>
      </c>
      <c r="C54" s="52">
        <v>32</v>
      </c>
      <c r="D54" s="6"/>
      <c r="E54" s="37" t="s">
        <v>31</v>
      </c>
      <c r="F54" s="37"/>
      <c r="G54" s="30">
        <v>3683845</v>
      </c>
      <c r="H54" s="31">
        <v>3824270</v>
      </c>
      <c r="I54" s="17">
        <f t="shared" si="4"/>
        <v>-140425</v>
      </c>
      <c r="J54" s="12">
        <f t="shared" si="5"/>
        <v>-3.7</v>
      </c>
      <c r="K54" s="1"/>
    </row>
    <row r="55" spans="1:11" ht="13.5" customHeight="1">
      <c r="A55" s="1"/>
      <c r="B55" s="51">
        <v>49</v>
      </c>
      <c r="C55" s="52">
        <v>12</v>
      </c>
      <c r="D55" s="6"/>
      <c r="E55" s="37" t="s">
        <v>12</v>
      </c>
      <c r="F55" s="37"/>
      <c r="G55" s="28">
        <v>5067145</v>
      </c>
      <c r="H55" s="38">
        <v>5295763</v>
      </c>
      <c r="I55" s="17">
        <f t="shared" si="4"/>
        <v>-228618</v>
      </c>
      <c r="J55" s="12">
        <f t="shared" si="5"/>
        <v>-4.3</v>
      </c>
      <c r="K55" s="1"/>
    </row>
    <row r="56" spans="1:11" ht="13.5" customHeight="1">
      <c r="A56" s="1"/>
      <c r="B56" s="51">
        <v>50</v>
      </c>
      <c r="C56" s="52">
        <v>40</v>
      </c>
      <c r="D56" s="6"/>
      <c r="E56" s="37" t="s">
        <v>38</v>
      </c>
      <c r="F56" s="37"/>
      <c r="G56" s="28">
        <v>1508300</v>
      </c>
      <c r="H56" s="38">
        <v>1575504</v>
      </c>
      <c r="I56" s="17">
        <f t="shared" si="4"/>
        <v>-67204</v>
      </c>
      <c r="J56" s="12">
        <f t="shared" si="5"/>
        <v>-4.3</v>
      </c>
      <c r="K56" s="1"/>
    </row>
    <row r="57" spans="1:11" ht="13.5" customHeight="1">
      <c r="A57" s="1"/>
      <c r="B57" s="51">
        <v>51</v>
      </c>
      <c r="C57" s="52">
        <v>15</v>
      </c>
      <c r="D57" s="14"/>
      <c r="E57" s="32" t="s">
        <v>15</v>
      </c>
      <c r="F57" s="32"/>
      <c r="G57" s="28">
        <v>2194649</v>
      </c>
      <c r="H57" s="38">
        <v>2302701</v>
      </c>
      <c r="I57" s="17">
        <f t="shared" si="4"/>
        <v>-108052</v>
      </c>
      <c r="J57" s="12">
        <f t="shared" si="5"/>
        <v>-4.7</v>
      </c>
      <c r="K57" s="1"/>
    </row>
    <row r="58" spans="1:11" ht="13.5" customHeight="1">
      <c r="A58" s="1"/>
      <c r="B58" s="51">
        <v>52</v>
      </c>
      <c r="C58" s="52">
        <v>35</v>
      </c>
      <c r="D58" s="6"/>
      <c r="E58" s="37" t="s">
        <v>34</v>
      </c>
      <c r="F58" s="37"/>
      <c r="G58" s="28">
        <v>1799645</v>
      </c>
      <c r="H58" s="38">
        <v>1901411</v>
      </c>
      <c r="I58" s="17">
        <f t="shared" si="4"/>
        <v>-101766</v>
      </c>
      <c r="J58" s="12">
        <f t="shared" si="5"/>
        <v>-5.4</v>
      </c>
      <c r="K58" s="1"/>
    </row>
    <row r="59" spans="1:11" ht="13.5" customHeight="1">
      <c r="A59" s="1"/>
      <c r="B59" s="51">
        <v>53</v>
      </c>
      <c r="C59" s="52">
        <v>39</v>
      </c>
      <c r="D59" s="6"/>
      <c r="E59" s="37" t="s">
        <v>37</v>
      </c>
      <c r="F59" s="37"/>
      <c r="G59" s="30">
        <v>1103221</v>
      </c>
      <c r="H59" s="31">
        <v>1180946</v>
      </c>
      <c r="I59" s="17">
        <f t="shared" si="4"/>
        <v>-77725</v>
      </c>
      <c r="J59" s="12">
        <f t="shared" si="5"/>
        <v>-6.6</v>
      </c>
      <c r="K59" s="1"/>
    </row>
    <row r="60" spans="1:11" ht="13.5" customHeight="1">
      <c r="A60" s="1"/>
      <c r="B60" s="51">
        <v>54</v>
      </c>
      <c r="C60" s="52">
        <v>38</v>
      </c>
      <c r="D60" s="6"/>
      <c r="E60" s="37" t="s">
        <v>93</v>
      </c>
      <c r="F60" s="37"/>
      <c r="G60" s="30">
        <v>894009</v>
      </c>
      <c r="H60" s="31">
        <v>975298</v>
      </c>
      <c r="I60" s="17">
        <f t="shared" si="4"/>
        <v>-81289</v>
      </c>
      <c r="J60" s="12">
        <f t="shared" si="5"/>
        <v>-8.3</v>
      </c>
      <c r="K60" s="1"/>
    </row>
    <row r="61" spans="1:11" ht="13.5" customHeight="1">
      <c r="A61" s="1"/>
      <c r="B61" s="51">
        <v>55</v>
      </c>
      <c r="C61" s="52">
        <v>23</v>
      </c>
      <c r="D61" s="6"/>
      <c r="E61" s="37" t="s">
        <v>92</v>
      </c>
      <c r="F61" s="37"/>
      <c r="G61" s="28">
        <v>1707934</v>
      </c>
      <c r="H61" s="38">
        <v>1867138</v>
      </c>
      <c r="I61" s="17">
        <f t="shared" si="4"/>
        <v>-159204</v>
      </c>
      <c r="J61" s="12">
        <f t="shared" si="5"/>
        <v>-8.5</v>
      </c>
      <c r="K61" s="1"/>
    </row>
    <row r="62" spans="1:11" ht="13.5" customHeight="1">
      <c r="A62" s="1"/>
      <c r="B62" s="51">
        <v>56</v>
      </c>
      <c r="C62" s="52">
        <v>41</v>
      </c>
      <c r="D62" s="6"/>
      <c r="E62" s="37" t="s">
        <v>40</v>
      </c>
      <c r="F62" s="37"/>
      <c r="G62" s="28">
        <v>613071</v>
      </c>
      <c r="H62" s="38">
        <v>674303</v>
      </c>
      <c r="I62" s="17">
        <f t="shared" si="4"/>
        <v>-61232</v>
      </c>
      <c r="J62" s="12">
        <f t="shared" si="5"/>
        <v>-9.1</v>
      </c>
      <c r="K62" s="1"/>
    </row>
    <row r="63" spans="1:11" ht="13.5" customHeight="1">
      <c r="A63" s="1"/>
      <c r="B63" s="51">
        <v>57</v>
      </c>
      <c r="C63" s="52">
        <v>1</v>
      </c>
      <c r="D63" s="6"/>
      <c r="E63" s="37" t="s">
        <v>91</v>
      </c>
      <c r="F63" s="37"/>
      <c r="G63" s="28">
        <v>2779299</v>
      </c>
      <c r="H63" s="38">
        <v>3066078</v>
      </c>
      <c r="I63" s="17">
        <f t="shared" si="4"/>
        <v>-286779</v>
      </c>
      <c r="J63" s="12">
        <f t="shared" si="5"/>
        <v>-9.4</v>
      </c>
      <c r="K63" s="1"/>
    </row>
    <row r="64" spans="1:11" ht="13.5" customHeight="1">
      <c r="A64" s="1"/>
      <c r="B64" s="51">
        <v>58</v>
      </c>
      <c r="C64" s="52">
        <v>20</v>
      </c>
      <c r="D64" s="6"/>
      <c r="E64" s="37" t="s">
        <v>20</v>
      </c>
      <c r="F64" s="37"/>
      <c r="G64" s="28">
        <v>1319998</v>
      </c>
      <c r="H64" s="38">
        <v>1456337</v>
      </c>
      <c r="I64" s="17">
        <f t="shared" si="4"/>
        <v>-136339</v>
      </c>
      <c r="J64" s="12">
        <f t="shared" si="5"/>
        <v>-9.4</v>
      </c>
      <c r="K64" s="1"/>
    </row>
    <row r="65" spans="1:11" ht="13.5" customHeight="1">
      <c r="A65" s="1"/>
      <c r="B65" s="51">
        <v>59</v>
      </c>
      <c r="C65" s="52">
        <v>37</v>
      </c>
      <c r="D65" s="6"/>
      <c r="E65" s="37" t="s">
        <v>36</v>
      </c>
      <c r="F65" s="37"/>
      <c r="G65" s="28">
        <v>1847606</v>
      </c>
      <c r="H65" s="38">
        <v>2047190</v>
      </c>
      <c r="I65" s="17">
        <f t="shared" si="4"/>
        <v>-199584</v>
      </c>
      <c r="J65" s="12">
        <f t="shared" si="5"/>
        <v>-9.7</v>
      </c>
      <c r="K65" s="1"/>
    </row>
    <row r="66" spans="1:11" ht="13.5" customHeight="1">
      <c r="A66" s="1"/>
      <c r="B66" s="51">
        <v>60</v>
      </c>
      <c r="C66" s="52">
        <v>51</v>
      </c>
      <c r="D66" s="6"/>
      <c r="E66" s="37" t="s">
        <v>50</v>
      </c>
      <c r="F66" s="37"/>
      <c r="G66" s="30">
        <v>419630</v>
      </c>
      <c r="H66" s="31">
        <v>466547</v>
      </c>
      <c r="I66" s="17">
        <f t="shared" si="4"/>
        <v>-46917</v>
      </c>
      <c r="J66" s="12">
        <f t="shared" si="5"/>
        <v>-10.1</v>
      </c>
      <c r="K66" s="1"/>
    </row>
    <row r="67" spans="1:11" ht="13.5" customHeight="1">
      <c r="A67" s="1"/>
      <c r="B67" s="51">
        <v>61</v>
      </c>
      <c r="C67" s="52">
        <v>9</v>
      </c>
      <c r="D67" s="6"/>
      <c r="E67" s="37" t="s">
        <v>9</v>
      </c>
      <c r="F67" s="37"/>
      <c r="G67" s="28">
        <v>2127726</v>
      </c>
      <c r="H67" s="38">
        <v>2371785</v>
      </c>
      <c r="I67" s="17">
        <f t="shared" si="4"/>
        <v>-244059</v>
      </c>
      <c r="J67" s="12">
        <f t="shared" si="5"/>
        <v>-10.3</v>
      </c>
      <c r="K67" s="1"/>
    </row>
    <row r="68" spans="1:11" ht="13.5" customHeight="1">
      <c r="A68" s="1"/>
      <c r="B68" s="51">
        <v>62</v>
      </c>
      <c r="C68" s="52">
        <v>79</v>
      </c>
      <c r="D68" s="14"/>
      <c r="E68" s="32" t="s">
        <v>76</v>
      </c>
      <c r="F68" s="32"/>
      <c r="G68" s="28">
        <v>1137455</v>
      </c>
      <c r="H68" s="38">
        <v>1281731</v>
      </c>
      <c r="I68" s="17">
        <f t="shared" si="4"/>
        <v>-144276</v>
      </c>
      <c r="J68" s="12">
        <f t="shared" si="5"/>
        <v>-11.3</v>
      </c>
      <c r="K68" s="1"/>
    </row>
    <row r="69" spans="1:11" ht="13.5" customHeight="1">
      <c r="A69" s="1"/>
      <c r="B69" s="51">
        <v>63</v>
      </c>
      <c r="C69" s="52">
        <v>42</v>
      </c>
      <c r="D69" s="6"/>
      <c r="E69" s="37" t="s">
        <v>41</v>
      </c>
      <c r="F69" s="37"/>
      <c r="G69" s="30">
        <v>959336</v>
      </c>
      <c r="H69" s="31">
        <v>1090019</v>
      </c>
      <c r="I69" s="17">
        <f t="shared" si="4"/>
        <v>-130683</v>
      </c>
      <c r="J69" s="12">
        <f t="shared" si="5"/>
        <v>-12</v>
      </c>
      <c r="K69" s="1"/>
    </row>
    <row r="70" spans="1:11" ht="13.5" customHeight="1">
      <c r="A70" s="1"/>
      <c r="B70" s="51">
        <v>64</v>
      </c>
      <c r="C70" s="52">
        <v>3</v>
      </c>
      <c r="D70" s="6"/>
      <c r="E70" s="37" t="s">
        <v>3</v>
      </c>
      <c r="F70" s="37"/>
      <c r="G70" s="28">
        <v>1257221</v>
      </c>
      <c r="H70" s="38">
        <v>1461671</v>
      </c>
      <c r="I70" s="17">
        <f t="shared" si="4"/>
        <v>-204450</v>
      </c>
      <c r="J70" s="12">
        <f t="shared" si="5"/>
        <v>-14</v>
      </c>
      <c r="K70" s="1"/>
    </row>
    <row r="71" spans="1:11" ht="13.5" customHeight="1">
      <c r="A71" s="1"/>
      <c r="B71" s="51">
        <v>65</v>
      </c>
      <c r="C71" s="52">
        <v>77</v>
      </c>
      <c r="D71" s="6"/>
      <c r="E71" s="37" t="s">
        <v>74</v>
      </c>
      <c r="F71" s="37"/>
      <c r="G71" s="30">
        <v>343438</v>
      </c>
      <c r="H71" s="31">
        <v>404136</v>
      </c>
      <c r="I71" s="17">
        <f aca="true" t="shared" si="6" ref="I71:I94">G71-H71</f>
        <v>-60698</v>
      </c>
      <c r="J71" s="12">
        <f aca="true" t="shared" si="7" ref="J71:J94">IF(H71=0,IF(G71=0,"－　","皆増　"),IF(G71=0,"皆減　",ROUND(I71/H71*100,1)))</f>
        <v>-15</v>
      </c>
      <c r="K71" s="1"/>
    </row>
    <row r="72" spans="1:11" ht="13.5" customHeight="1">
      <c r="A72" s="1"/>
      <c r="B72" s="51">
        <v>66</v>
      </c>
      <c r="C72" s="52">
        <v>81</v>
      </c>
      <c r="D72" s="6"/>
      <c r="E72" s="37" t="s">
        <v>78</v>
      </c>
      <c r="F72" s="37"/>
      <c r="G72" s="28">
        <v>1013887</v>
      </c>
      <c r="H72" s="38">
        <v>1195486</v>
      </c>
      <c r="I72" s="17">
        <f t="shared" si="6"/>
        <v>-181599</v>
      </c>
      <c r="J72" s="12">
        <f t="shared" si="7"/>
        <v>-15.2</v>
      </c>
      <c r="K72" s="1"/>
    </row>
    <row r="73" spans="1:11" ht="13.5" customHeight="1">
      <c r="A73" s="1"/>
      <c r="B73" s="51">
        <v>67</v>
      </c>
      <c r="C73" s="52">
        <v>11</v>
      </c>
      <c r="D73" s="6"/>
      <c r="E73" s="37" t="s">
        <v>11</v>
      </c>
      <c r="F73" s="37"/>
      <c r="G73" s="30">
        <v>1186575</v>
      </c>
      <c r="H73" s="31">
        <v>1556627</v>
      </c>
      <c r="I73" s="17">
        <f t="shared" si="6"/>
        <v>-370052</v>
      </c>
      <c r="J73" s="12">
        <f t="shared" si="7"/>
        <v>-23.8</v>
      </c>
      <c r="K73" s="1"/>
    </row>
    <row r="74" spans="1:11" ht="13.5" customHeight="1">
      <c r="A74" s="1"/>
      <c r="B74" s="51">
        <v>68</v>
      </c>
      <c r="C74" s="52">
        <v>25</v>
      </c>
      <c r="D74" s="6"/>
      <c r="E74" s="37" t="s">
        <v>24</v>
      </c>
      <c r="F74" s="37"/>
      <c r="G74" s="28">
        <v>503805</v>
      </c>
      <c r="H74" s="38">
        <v>661931</v>
      </c>
      <c r="I74" s="17">
        <f t="shared" si="6"/>
        <v>-158126</v>
      </c>
      <c r="J74" s="12">
        <f t="shared" si="7"/>
        <v>-23.9</v>
      </c>
      <c r="K74" s="1"/>
    </row>
    <row r="75" spans="1:11" ht="13.5" customHeight="1">
      <c r="A75" s="1"/>
      <c r="B75" s="51">
        <v>69</v>
      </c>
      <c r="C75" s="52">
        <v>27</v>
      </c>
      <c r="D75" s="6"/>
      <c r="E75" s="37" t="s">
        <v>26</v>
      </c>
      <c r="F75" s="37"/>
      <c r="G75" s="30">
        <v>1143812</v>
      </c>
      <c r="H75" s="31">
        <v>1502799</v>
      </c>
      <c r="I75" s="17">
        <f t="shared" si="6"/>
        <v>-358987</v>
      </c>
      <c r="J75" s="12">
        <f t="shared" si="7"/>
        <v>-23.9</v>
      </c>
      <c r="K75" s="1"/>
    </row>
    <row r="76" spans="1:11" ht="13.5" customHeight="1">
      <c r="A76" s="1"/>
      <c r="B76" s="51">
        <v>70</v>
      </c>
      <c r="C76" s="52">
        <v>19</v>
      </c>
      <c r="D76" s="6"/>
      <c r="E76" s="37" t="s">
        <v>19</v>
      </c>
      <c r="F76" s="37"/>
      <c r="G76" s="28">
        <v>3784400</v>
      </c>
      <c r="H76" s="38">
        <v>5040583</v>
      </c>
      <c r="I76" s="17">
        <f t="shared" si="6"/>
        <v>-1256183</v>
      </c>
      <c r="J76" s="12">
        <f t="shared" si="7"/>
        <v>-24.9</v>
      </c>
      <c r="K76" s="1"/>
    </row>
    <row r="77" spans="1:11" ht="13.5" customHeight="1">
      <c r="A77" s="1"/>
      <c r="B77" s="51">
        <v>71</v>
      </c>
      <c r="C77" s="52">
        <v>34</v>
      </c>
      <c r="D77" s="6"/>
      <c r="E77" s="37" t="s">
        <v>33</v>
      </c>
      <c r="F77" s="37"/>
      <c r="G77" s="28">
        <v>2197745</v>
      </c>
      <c r="H77" s="38">
        <v>2948141</v>
      </c>
      <c r="I77" s="17">
        <f t="shared" si="6"/>
        <v>-750396</v>
      </c>
      <c r="J77" s="12">
        <f t="shared" si="7"/>
        <v>-25.5</v>
      </c>
      <c r="K77" s="1"/>
    </row>
    <row r="78" spans="1:11" ht="13.5" customHeight="1">
      <c r="A78" s="1"/>
      <c r="B78" s="51">
        <v>72</v>
      </c>
      <c r="C78" s="52">
        <v>48</v>
      </c>
      <c r="D78" s="6"/>
      <c r="E78" s="37" t="s">
        <v>47</v>
      </c>
      <c r="F78" s="37"/>
      <c r="G78" s="30">
        <v>542538</v>
      </c>
      <c r="H78" s="31">
        <v>729382</v>
      </c>
      <c r="I78" s="16">
        <f t="shared" si="6"/>
        <v>-186844</v>
      </c>
      <c r="J78" s="12">
        <f t="shared" si="7"/>
        <v>-25.6</v>
      </c>
      <c r="K78" s="1"/>
    </row>
    <row r="79" spans="1:11" ht="13.5" customHeight="1">
      <c r="A79" s="1"/>
      <c r="B79" s="51">
        <v>73</v>
      </c>
      <c r="C79" s="52">
        <v>63</v>
      </c>
      <c r="D79" s="6"/>
      <c r="E79" s="37" t="s">
        <v>62</v>
      </c>
      <c r="F79" s="37"/>
      <c r="G79" s="28">
        <v>401039</v>
      </c>
      <c r="H79" s="38">
        <v>639510</v>
      </c>
      <c r="I79" s="17">
        <f t="shared" si="6"/>
        <v>-238471</v>
      </c>
      <c r="J79" s="12">
        <f t="shared" si="7"/>
        <v>-37.3</v>
      </c>
      <c r="K79" s="1"/>
    </row>
    <row r="80" spans="1:11" ht="13.5" customHeight="1">
      <c r="A80" s="1"/>
      <c r="B80" s="51">
        <v>74</v>
      </c>
      <c r="C80" s="52">
        <v>18</v>
      </c>
      <c r="D80" s="14"/>
      <c r="E80" s="32" t="s">
        <v>18</v>
      </c>
      <c r="F80" s="32"/>
      <c r="G80" s="28">
        <v>1543141</v>
      </c>
      <c r="H80" s="38">
        <v>2846671</v>
      </c>
      <c r="I80" s="17">
        <f t="shared" si="6"/>
        <v>-1303530</v>
      </c>
      <c r="J80" s="12">
        <f t="shared" si="7"/>
        <v>-45.8</v>
      </c>
      <c r="K80" s="1"/>
    </row>
    <row r="81" spans="1:11" ht="13.5" customHeight="1">
      <c r="A81" s="1"/>
      <c r="B81" s="51">
        <v>75</v>
      </c>
      <c r="C81" s="52">
        <v>22</v>
      </c>
      <c r="D81" s="6"/>
      <c r="E81" s="37" t="s">
        <v>22</v>
      </c>
      <c r="F81" s="37"/>
      <c r="G81" s="28">
        <v>526084</v>
      </c>
      <c r="H81" s="38">
        <v>1124181</v>
      </c>
      <c r="I81" s="17">
        <f t="shared" si="6"/>
        <v>-598097</v>
      </c>
      <c r="J81" s="12">
        <f t="shared" si="7"/>
        <v>-53.2</v>
      </c>
      <c r="K81" s="1"/>
    </row>
    <row r="82" spans="1:11" ht="13.5" customHeight="1">
      <c r="A82" s="1"/>
      <c r="B82" s="51">
        <v>76</v>
      </c>
      <c r="C82" s="52">
        <v>43</v>
      </c>
      <c r="D82" s="14"/>
      <c r="E82" s="32" t="s">
        <v>42</v>
      </c>
      <c r="F82" s="32"/>
      <c r="G82" s="30">
        <v>137089</v>
      </c>
      <c r="H82" s="31">
        <v>344045</v>
      </c>
      <c r="I82" s="17">
        <f t="shared" si="6"/>
        <v>-206956</v>
      </c>
      <c r="J82" s="12">
        <f t="shared" si="7"/>
        <v>-60.2</v>
      </c>
      <c r="K82" s="1"/>
    </row>
    <row r="83" spans="1:11" ht="13.5" customHeight="1">
      <c r="A83" s="1"/>
      <c r="B83" s="51">
        <v>77</v>
      </c>
      <c r="C83" s="52">
        <v>2</v>
      </c>
      <c r="D83" s="6"/>
      <c r="E83" s="37" t="s">
        <v>2</v>
      </c>
      <c r="F83" s="37"/>
      <c r="G83" s="30">
        <v>501598</v>
      </c>
      <c r="H83" s="31">
        <v>2179084</v>
      </c>
      <c r="I83" s="16">
        <f t="shared" si="6"/>
        <v>-1677486</v>
      </c>
      <c r="J83" s="12">
        <f t="shared" si="7"/>
        <v>-77</v>
      </c>
      <c r="K83" s="1"/>
    </row>
    <row r="84" spans="1:11" ht="13.5" customHeight="1">
      <c r="A84" s="1"/>
      <c r="B84" s="51">
        <v>78</v>
      </c>
      <c r="C84" s="9">
        <v>4</v>
      </c>
      <c r="D84" s="5"/>
      <c r="E84" s="37" t="s">
        <v>4</v>
      </c>
      <c r="F84" s="37"/>
      <c r="G84" s="30">
        <v>29495</v>
      </c>
      <c r="H84" s="31">
        <v>1287120</v>
      </c>
      <c r="I84" s="17">
        <f t="shared" si="6"/>
        <v>-1257625</v>
      </c>
      <c r="J84" s="12">
        <f t="shared" si="7"/>
        <v>-97.7</v>
      </c>
      <c r="K84" s="1"/>
    </row>
    <row r="85" spans="1:11" ht="13.5" customHeight="1">
      <c r="A85" s="1"/>
      <c r="B85" s="51">
        <v>79</v>
      </c>
      <c r="C85" s="52">
        <v>31</v>
      </c>
      <c r="D85" s="14"/>
      <c r="E85" s="32" t="s">
        <v>30</v>
      </c>
      <c r="F85" s="32"/>
      <c r="G85" s="33">
        <v>0</v>
      </c>
      <c r="H85" s="34">
        <v>91565</v>
      </c>
      <c r="I85" s="26">
        <f t="shared" si="6"/>
        <v>-91565</v>
      </c>
      <c r="J85" s="15" t="str">
        <f t="shared" si="7"/>
        <v>皆減　</v>
      </c>
      <c r="K85" s="1"/>
    </row>
    <row r="86" spans="1:11" ht="13.5" customHeight="1">
      <c r="A86" s="1"/>
      <c r="B86" s="51">
        <v>80</v>
      </c>
      <c r="C86" s="52">
        <v>7</v>
      </c>
      <c r="D86" s="14"/>
      <c r="E86" s="32" t="s">
        <v>7</v>
      </c>
      <c r="F86" s="32"/>
      <c r="G86" s="33">
        <v>0</v>
      </c>
      <c r="H86" s="34">
        <v>0</v>
      </c>
      <c r="I86" s="16">
        <f t="shared" si="6"/>
        <v>0</v>
      </c>
      <c r="J86" s="12" t="str">
        <f t="shared" si="7"/>
        <v>－　</v>
      </c>
      <c r="K86" s="1"/>
    </row>
    <row r="87" spans="1:11" ht="13.5" customHeight="1">
      <c r="A87" s="1"/>
      <c r="B87" s="51">
        <v>81</v>
      </c>
      <c r="C87" s="52">
        <v>13</v>
      </c>
      <c r="D87" s="6"/>
      <c r="E87" s="37" t="s">
        <v>13</v>
      </c>
      <c r="F87" s="37"/>
      <c r="G87" s="33">
        <v>0</v>
      </c>
      <c r="H87" s="34">
        <v>0</v>
      </c>
      <c r="I87" s="17">
        <f t="shared" si="6"/>
        <v>0</v>
      </c>
      <c r="J87" s="12" t="str">
        <f t="shared" si="7"/>
        <v>－　</v>
      </c>
      <c r="K87" s="1"/>
    </row>
    <row r="88" spans="1:11" ht="13.5" customHeight="1">
      <c r="A88" s="1"/>
      <c r="B88" s="51">
        <v>82</v>
      </c>
      <c r="C88" s="52">
        <v>21</v>
      </c>
      <c r="D88" s="6"/>
      <c r="E88" s="37" t="s">
        <v>21</v>
      </c>
      <c r="F88" s="37"/>
      <c r="G88" s="33">
        <v>0</v>
      </c>
      <c r="H88" s="34">
        <v>0</v>
      </c>
      <c r="I88" s="17">
        <f t="shared" si="6"/>
        <v>0</v>
      </c>
      <c r="J88" s="12" t="str">
        <f t="shared" si="7"/>
        <v>－　</v>
      </c>
      <c r="K88" s="1"/>
    </row>
    <row r="89" spans="1:11" ht="13.5" customHeight="1">
      <c r="A89" s="1"/>
      <c r="B89" s="51">
        <v>83</v>
      </c>
      <c r="C89" s="52">
        <v>24</v>
      </c>
      <c r="D89" s="6"/>
      <c r="E89" s="37" t="s">
        <v>23</v>
      </c>
      <c r="F89" s="37"/>
      <c r="G89" s="33">
        <v>0</v>
      </c>
      <c r="H89" s="34">
        <v>0</v>
      </c>
      <c r="I89" s="17">
        <f t="shared" si="6"/>
        <v>0</v>
      </c>
      <c r="J89" s="12" t="str">
        <f t="shared" si="7"/>
        <v>－　</v>
      </c>
      <c r="K89" s="1"/>
    </row>
    <row r="90" spans="1:11" ht="13.5" customHeight="1">
      <c r="A90" s="1"/>
      <c r="B90" s="51">
        <v>84</v>
      </c>
      <c r="C90" s="52">
        <v>26</v>
      </c>
      <c r="D90" s="6"/>
      <c r="E90" s="37" t="s">
        <v>25</v>
      </c>
      <c r="F90" s="37"/>
      <c r="G90" s="33">
        <v>0</v>
      </c>
      <c r="H90" s="34">
        <v>0</v>
      </c>
      <c r="I90" s="17">
        <f t="shared" si="6"/>
        <v>0</v>
      </c>
      <c r="J90" s="12" t="str">
        <f t="shared" si="7"/>
        <v>－　</v>
      </c>
      <c r="K90" s="1"/>
    </row>
    <row r="91" spans="1:11" ht="13.5" customHeight="1" thickBot="1">
      <c r="A91" s="1"/>
      <c r="B91" s="10">
        <v>85</v>
      </c>
      <c r="C91" s="52">
        <v>44</v>
      </c>
      <c r="D91" s="11"/>
      <c r="E91" s="29" t="s">
        <v>43</v>
      </c>
      <c r="F91" s="29"/>
      <c r="G91" s="35">
        <v>0</v>
      </c>
      <c r="H91" s="36">
        <v>0</v>
      </c>
      <c r="I91" s="25">
        <f t="shared" si="6"/>
        <v>0</v>
      </c>
      <c r="J91" s="15" t="str">
        <f t="shared" si="7"/>
        <v>－　</v>
      </c>
      <c r="K91" s="1"/>
    </row>
    <row r="92" spans="1:11" ht="15" customHeight="1" thickTop="1">
      <c r="A92" s="1"/>
      <c r="B92" s="18" t="s">
        <v>39</v>
      </c>
      <c r="C92" s="19"/>
      <c r="D92" s="19"/>
      <c r="E92" s="20" t="s">
        <v>94</v>
      </c>
      <c r="F92" s="20"/>
      <c r="G92" s="39">
        <v>66276319</v>
      </c>
      <c r="H92" s="39">
        <v>75568218</v>
      </c>
      <c r="I92" s="21">
        <f t="shared" si="6"/>
        <v>-9291899</v>
      </c>
      <c r="J92" s="22">
        <f t="shared" si="7"/>
        <v>-12.3</v>
      </c>
      <c r="K92" s="1"/>
    </row>
    <row r="93" spans="1:11" ht="13.5" customHeight="1">
      <c r="A93" s="1"/>
      <c r="B93" s="8" t="s">
        <v>39</v>
      </c>
      <c r="C93" s="13"/>
      <c r="D93" s="13"/>
      <c r="E93" s="14" t="s">
        <v>83</v>
      </c>
      <c r="F93" s="14"/>
      <c r="G93" s="38">
        <v>41597949</v>
      </c>
      <c r="H93" s="38">
        <v>42077078</v>
      </c>
      <c r="I93" s="17">
        <f t="shared" si="6"/>
        <v>-479129</v>
      </c>
      <c r="J93" s="12">
        <f t="shared" si="7"/>
        <v>-1.1</v>
      </c>
      <c r="K93" s="1"/>
    </row>
    <row r="94" spans="1:11" ht="13.5" customHeight="1">
      <c r="A94" s="1"/>
      <c r="B94" s="7" t="s">
        <v>39</v>
      </c>
      <c r="C94" s="5"/>
      <c r="D94" s="5"/>
      <c r="E94" s="6" t="s">
        <v>84</v>
      </c>
      <c r="F94" s="6"/>
      <c r="G94" s="25">
        <f>SUM(G7:G91)</f>
        <v>107874268</v>
      </c>
      <c r="H94" s="25">
        <f>SUM(H7:H91)</f>
        <v>117645296</v>
      </c>
      <c r="I94" s="25">
        <f t="shared" si="6"/>
        <v>-9771028</v>
      </c>
      <c r="J94" s="12">
        <f t="shared" si="7"/>
        <v>-8.3</v>
      </c>
      <c r="K94" s="1"/>
    </row>
    <row r="95" spans="1:11" ht="13.5" customHeight="1">
      <c r="A95" s="1"/>
      <c r="B95" s="11"/>
      <c r="C95" s="11"/>
      <c r="D95" s="11"/>
      <c r="E95" s="11"/>
      <c r="F95" s="11"/>
      <c r="G95" s="23"/>
      <c r="H95" s="23"/>
      <c r="I95" s="23"/>
      <c r="J95" s="24"/>
      <c r="K95" s="1"/>
    </row>
    <row r="96" spans="1:11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</sheetData>
  <sheetProtection/>
  <mergeCells count="3">
    <mergeCell ref="B2:J2"/>
    <mergeCell ref="B4:B6"/>
    <mergeCell ref="C4:C5"/>
  </mergeCells>
  <printOptions horizont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78"/>
  <sheetViews>
    <sheetView showGridLines="0" tabSelected="1" view="pageBreakPreview" zoomScale="54" zoomScaleSheetLayoutView="54" zoomScalePageLayoutView="62" workbookViewId="0" topLeftCell="A1">
      <selection activeCell="A1" sqref="A1"/>
    </sheetView>
  </sheetViews>
  <sheetFormatPr defaultColWidth="10.59765625" defaultRowHeight="15"/>
  <cols>
    <col min="1" max="1" width="2.59765625" style="216" customWidth="1"/>
    <col min="2" max="2" width="4" style="126" customWidth="1"/>
    <col min="3" max="3" width="15.09765625" style="126" customWidth="1"/>
    <col min="4" max="8" width="17.5" style="126" customWidth="1"/>
    <col min="9" max="9" width="2.796875" style="126" customWidth="1"/>
    <col min="10" max="10" width="2.796875" style="216" customWidth="1"/>
    <col min="11" max="11" width="4" style="126" customWidth="1"/>
    <col min="12" max="12" width="15.09765625" style="126" customWidth="1"/>
    <col min="13" max="17" width="17.5" style="126" customWidth="1"/>
    <col min="18" max="18" width="2.796875" style="126" customWidth="1"/>
    <col min="19" max="16384" width="10.59765625" style="126" customWidth="1"/>
  </cols>
  <sheetData>
    <row r="1" spans="1:17" ht="54.75" customHeight="1">
      <c r="A1" s="126"/>
      <c r="B1" s="483" t="s">
        <v>401</v>
      </c>
      <c r="C1" s="483"/>
      <c r="D1" s="483"/>
      <c r="E1" s="483"/>
      <c r="F1" s="483"/>
      <c r="G1" s="483"/>
      <c r="H1" s="483"/>
      <c r="I1" s="323"/>
      <c r="J1" s="323"/>
      <c r="K1" s="483" t="s">
        <v>403</v>
      </c>
      <c r="L1" s="483"/>
      <c r="M1" s="483"/>
      <c r="N1" s="483"/>
      <c r="O1" s="483"/>
      <c r="P1" s="483"/>
      <c r="Q1" s="483"/>
    </row>
    <row r="2" spans="1:17" ht="8.25" customHeight="1">
      <c r="A2" s="126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</row>
    <row r="3" spans="1:17" ht="19.5" customHeight="1" thickBot="1">
      <c r="A3" s="126"/>
      <c r="B3" s="189"/>
      <c r="C3" s="189"/>
      <c r="D3" s="189"/>
      <c r="E3" s="189"/>
      <c r="F3" s="189"/>
      <c r="G3" s="189"/>
      <c r="H3" s="357" t="s">
        <v>351</v>
      </c>
      <c r="I3" s="218"/>
      <c r="K3" s="189"/>
      <c r="L3" s="189"/>
      <c r="M3" s="189"/>
      <c r="N3" s="189"/>
      <c r="O3" s="189"/>
      <c r="P3" s="189"/>
      <c r="Q3" s="357" t="s">
        <v>351</v>
      </c>
    </row>
    <row r="4" spans="1:17" ht="21" customHeight="1">
      <c r="A4" s="126"/>
      <c r="B4" s="220"/>
      <c r="C4" s="221"/>
      <c r="D4" s="329"/>
      <c r="E4" s="480" t="s">
        <v>315</v>
      </c>
      <c r="F4" s="481"/>
      <c r="G4" s="482"/>
      <c r="H4" s="222" t="s">
        <v>316</v>
      </c>
      <c r="I4" s="223"/>
      <c r="J4" s="224"/>
      <c r="K4" s="225"/>
      <c r="L4" s="226"/>
      <c r="M4" s="329"/>
      <c r="N4" s="480" t="s">
        <v>315</v>
      </c>
      <c r="O4" s="481"/>
      <c r="P4" s="482"/>
      <c r="Q4" s="222" t="s">
        <v>316</v>
      </c>
    </row>
    <row r="5" spans="1:17" ht="21" customHeight="1">
      <c r="A5" s="126"/>
      <c r="B5" s="490" t="s">
        <v>317</v>
      </c>
      <c r="C5" s="491"/>
      <c r="D5" s="330" t="s">
        <v>318</v>
      </c>
      <c r="E5" s="331" t="s">
        <v>319</v>
      </c>
      <c r="F5" s="332" t="s">
        <v>320</v>
      </c>
      <c r="G5" s="333" t="s">
        <v>347</v>
      </c>
      <c r="H5" s="355" t="s">
        <v>321</v>
      </c>
      <c r="I5" s="227"/>
      <c r="J5" s="224"/>
      <c r="K5" s="492" t="s">
        <v>317</v>
      </c>
      <c r="L5" s="493"/>
      <c r="M5" s="330" t="s">
        <v>318</v>
      </c>
      <c r="N5" s="331" t="s">
        <v>319</v>
      </c>
      <c r="O5" s="332" t="s">
        <v>320</v>
      </c>
      <c r="P5" s="348" t="s">
        <v>347</v>
      </c>
      <c r="Q5" s="355" t="s">
        <v>321</v>
      </c>
    </row>
    <row r="6" spans="1:17" ht="21" customHeight="1" thickBot="1">
      <c r="A6" s="126"/>
      <c r="B6" s="228"/>
      <c r="C6" s="229"/>
      <c r="D6" s="334"/>
      <c r="E6" s="335"/>
      <c r="F6" s="336"/>
      <c r="G6" s="337" t="s">
        <v>348</v>
      </c>
      <c r="H6" s="356" t="s">
        <v>322</v>
      </c>
      <c r="I6" s="227"/>
      <c r="J6" s="224"/>
      <c r="K6" s="230"/>
      <c r="L6" s="231"/>
      <c r="M6" s="334"/>
      <c r="N6" s="335"/>
      <c r="O6" s="336"/>
      <c r="P6" s="337" t="s">
        <v>348</v>
      </c>
      <c r="Q6" s="356" t="s">
        <v>322</v>
      </c>
    </row>
    <row r="7" spans="1:17" ht="27.75" customHeight="1" thickBot="1">
      <c r="A7" s="126"/>
      <c r="B7" s="338">
        <v>1</v>
      </c>
      <c r="C7" s="339" t="s">
        <v>323</v>
      </c>
      <c r="D7" s="234">
        <v>15557415</v>
      </c>
      <c r="E7" s="235">
        <v>13986640</v>
      </c>
      <c r="F7" s="236">
        <v>1570218</v>
      </c>
      <c r="G7" s="308">
        <v>557</v>
      </c>
      <c r="H7" s="237">
        <v>26093536</v>
      </c>
      <c r="I7" s="227"/>
      <c r="J7" s="224"/>
      <c r="K7" s="349">
        <v>41</v>
      </c>
      <c r="L7" s="350" t="s">
        <v>40</v>
      </c>
      <c r="M7" s="240">
        <v>1401939</v>
      </c>
      <c r="N7" s="241">
        <v>1302442</v>
      </c>
      <c r="O7" s="242">
        <v>99497</v>
      </c>
      <c r="P7" s="313">
        <v>0</v>
      </c>
      <c r="Q7" s="243">
        <v>819066</v>
      </c>
    </row>
    <row r="8" spans="1:17" ht="27.75" customHeight="1" thickBot="1" thickTop="1">
      <c r="A8" s="126"/>
      <c r="B8" s="494" t="s">
        <v>324</v>
      </c>
      <c r="C8" s="495"/>
      <c r="D8" s="244">
        <v>15557415</v>
      </c>
      <c r="E8" s="245">
        <v>13986640</v>
      </c>
      <c r="F8" s="246">
        <v>1570218</v>
      </c>
      <c r="G8" s="309">
        <v>557</v>
      </c>
      <c r="H8" s="247">
        <v>26093536</v>
      </c>
      <c r="I8" s="227"/>
      <c r="J8" s="224"/>
      <c r="K8" s="351">
        <v>42</v>
      </c>
      <c r="L8" s="352" t="s">
        <v>43</v>
      </c>
      <c r="M8" s="250">
        <v>119092</v>
      </c>
      <c r="N8" s="251">
        <v>54704</v>
      </c>
      <c r="O8" s="252">
        <v>64388</v>
      </c>
      <c r="P8" s="310">
        <v>0</v>
      </c>
      <c r="Q8" s="253">
        <v>21792</v>
      </c>
    </row>
    <row r="9" spans="1:17" ht="27.75" customHeight="1" thickTop="1">
      <c r="A9" s="126"/>
      <c r="B9" s="340">
        <v>2</v>
      </c>
      <c r="C9" s="341" t="s">
        <v>2</v>
      </c>
      <c r="D9" s="250">
        <v>4135926</v>
      </c>
      <c r="E9" s="251">
        <v>3835680</v>
      </c>
      <c r="F9" s="252">
        <v>299625</v>
      </c>
      <c r="G9" s="310">
        <v>621</v>
      </c>
      <c r="H9" s="253">
        <v>5086930</v>
      </c>
      <c r="I9" s="227"/>
      <c r="J9" s="224"/>
      <c r="K9" s="351">
        <v>43</v>
      </c>
      <c r="L9" s="353" t="s">
        <v>44</v>
      </c>
      <c r="M9" s="250">
        <v>2671199</v>
      </c>
      <c r="N9" s="251">
        <v>2549428</v>
      </c>
      <c r="O9" s="252">
        <v>121771</v>
      </c>
      <c r="P9" s="310">
        <v>0</v>
      </c>
      <c r="Q9" s="253">
        <v>511945</v>
      </c>
    </row>
    <row r="10" spans="1:17" ht="27.75" customHeight="1">
      <c r="A10" s="126"/>
      <c r="B10" s="340">
        <v>3</v>
      </c>
      <c r="C10" s="342" t="s">
        <v>3</v>
      </c>
      <c r="D10" s="250">
        <v>6148722</v>
      </c>
      <c r="E10" s="251">
        <v>5512137</v>
      </c>
      <c r="F10" s="252">
        <v>636470</v>
      </c>
      <c r="G10" s="310">
        <v>115</v>
      </c>
      <c r="H10" s="253">
        <v>4396553</v>
      </c>
      <c r="I10" s="227"/>
      <c r="J10" s="224"/>
      <c r="K10" s="351">
        <v>44</v>
      </c>
      <c r="L10" s="352" t="s">
        <v>45</v>
      </c>
      <c r="M10" s="250">
        <v>1601431</v>
      </c>
      <c r="N10" s="251">
        <v>1527193</v>
      </c>
      <c r="O10" s="252">
        <v>74238</v>
      </c>
      <c r="P10" s="310">
        <v>0</v>
      </c>
      <c r="Q10" s="253">
        <v>203655</v>
      </c>
    </row>
    <row r="11" spans="1:17" ht="27.75" customHeight="1">
      <c r="A11" s="126"/>
      <c r="B11" s="340">
        <v>4</v>
      </c>
      <c r="C11" s="341" t="s">
        <v>4</v>
      </c>
      <c r="D11" s="250">
        <v>8431804</v>
      </c>
      <c r="E11" s="251">
        <v>7639895</v>
      </c>
      <c r="F11" s="252">
        <v>791417</v>
      </c>
      <c r="G11" s="310">
        <v>492</v>
      </c>
      <c r="H11" s="253">
        <v>7450629</v>
      </c>
      <c r="I11" s="227"/>
      <c r="J11" s="224"/>
      <c r="K11" s="351">
        <v>45</v>
      </c>
      <c r="L11" s="352" t="s">
        <v>46</v>
      </c>
      <c r="M11" s="250">
        <v>749682</v>
      </c>
      <c r="N11" s="251">
        <v>679435</v>
      </c>
      <c r="O11" s="252">
        <v>70247</v>
      </c>
      <c r="P11" s="310">
        <v>0</v>
      </c>
      <c r="Q11" s="253">
        <v>554449</v>
      </c>
    </row>
    <row r="12" spans="1:17" ht="27.75" customHeight="1">
      <c r="A12" s="126"/>
      <c r="B12" s="340">
        <v>5</v>
      </c>
      <c r="C12" s="341" t="s">
        <v>5</v>
      </c>
      <c r="D12" s="250">
        <v>5311261</v>
      </c>
      <c r="E12" s="251">
        <v>4892691</v>
      </c>
      <c r="F12" s="252">
        <v>418546</v>
      </c>
      <c r="G12" s="310">
        <v>24</v>
      </c>
      <c r="H12" s="253">
        <v>1378703</v>
      </c>
      <c r="I12" s="227"/>
      <c r="J12" s="224"/>
      <c r="K12" s="351">
        <v>46</v>
      </c>
      <c r="L12" s="352" t="s">
        <v>47</v>
      </c>
      <c r="M12" s="250">
        <v>1105819</v>
      </c>
      <c r="N12" s="251">
        <v>1028551</v>
      </c>
      <c r="O12" s="252">
        <v>77212</v>
      </c>
      <c r="P12" s="310">
        <v>56</v>
      </c>
      <c r="Q12" s="253">
        <v>440503</v>
      </c>
    </row>
    <row r="13" spans="1:17" ht="27.75" customHeight="1">
      <c r="A13" s="126"/>
      <c r="B13" s="340">
        <v>6</v>
      </c>
      <c r="C13" s="341" t="s">
        <v>6</v>
      </c>
      <c r="D13" s="250">
        <v>8045007</v>
      </c>
      <c r="E13" s="251">
        <v>6944608</v>
      </c>
      <c r="F13" s="252">
        <v>1100389</v>
      </c>
      <c r="G13" s="310">
        <v>10</v>
      </c>
      <c r="H13" s="253">
        <v>1086614</v>
      </c>
      <c r="I13" s="227"/>
      <c r="J13" s="224"/>
      <c r="K13" s="351">
        <v>47</v>
      </c>
      <c r="L13" s="352" t="s">
        <v>48</v>
      </c>
      <c r="M13" s="250">
        <v>2429495</v>
      </c>
      <c r="N13" s="251">
        <v>2269011</v>
      </c>
      <c r="O13" s="252">
        <v>160484</v>
      </c>
      <c r="P13" s="310">
        <v>0</v>
      </c>
      <c r="Q13" s="253">
        <v>538087</v>
      </c>
    </row>
    <row r="14" spans="1:17" ht="27.75" customHeight="1">
      <c r="A14" s="126"/>
      <c r="B14" s="340">
        <v>7</v>
      </c>
      <c r="C14" s="341" t="s">
        <v>7</v>
      </c>
      <c r="D14" s="250">
        <v>3725959</v>
      </c>
      <c r="E14" s="251">
        <v>3431572</v>
      </c>
      <c r="F14" s="252">
        <v>294290</v>
      </c>
      <c r="G14" s="310">
        <v>97</v>
      </c>
      <c r="H14" s="253">
        <v>4254630</v>
      </c>
      <c r="I14" s="227"/>
      <c r="J14" s="224"/>
      <c r="K14" s="351">
        <v>48</v>
      </c>
      <c r="L14" s="352" t="s">
        <v>51</v>
      </c>
      <c r="M14" s="250">
        <v>1273491</v>
      </c>
      <c r="N14" s="251">
        <v>1164703</v>
      </c>
      <c r="O14" s="252">
        <v>108788</v>
      </c>
      <c r="P14" s="310">
        <v>0</v>
      </c>
      <c r="Q14" s="253">
        <v>468694</v>
      </c>
    </row>
    <row r="15" spans="1:17" ht="27.75" customHeight="1">
      <c r="A15" s="126"/>
      <c r="B15" s="340">
        <v>8</v>
      </c>
      <c r="C15" s="341" t="s">
        <v>8</v>
      </c>
      <c r="D15" s="250">
        <v>4596106</v>
      </c>
      <c r="E15" s="251">
        <v>4274843</v>
      </c>
      <c r="F15" s="252">
        <v>321176</v>
      </c>
      <c r="G15" s="310">
        <v>87</v>
      </c>
      <c r="H15" s="253">
        <v>1623937</v>
      </c>
      <c r="I15" s="227"/>
      <c r="J15" s="224"/>
      <c r="K15" s="351">
        <v>49</v>
      </c>
      <c r="L15" s="352" t="s">
        <v>52</v>
      </c>
      <c r="M15" s="250">
        <v>1683299</v>
      </c>
      <c r="N15" s="251">
        <v>1584077</v>
      </c>
      <c r="O15" s="252">
        <v>99222</v>
      </c>
      <c r="P15" s="310">
        <v>0</v>
      </c>
      <c r="Q15" s="253">
        <v>445328</v>
      </c>
    </row>
    <row r="16" spans="1:17" ht="27.75" customHeight="1">
      <c r="A16" s="126"/>
      <c r="B16" s="340">
        <v>9</v>
      </c>
      <c r="C16" s="341" t="s">
        <v>9</v>
      </c>
      <c r="D16" s="250">
        <v>6737623</v>
      </c>
      <c r="E16" s="251">
        <v>5975723</v>
      </c>
      <c r="F16" s="252">
        <v>760180</v>
      </c>
      <c r="G16" s="310">
        <v>1720</v>
      </c>
      <c r="H16" s="253">
        <v>2044107</v>
      </c>
      <c r="I16" s="227"/>
      <c r="J16" s="224"/>
      <c r="K16" s="351">
        <v>50</v>
      </c>
      <c r="L16" s="352" t="s">
        <v>53</v>
      </c>
      <c r="M16" s="250">
        <v>1712280</v>
      </c>
      <c r="N16" s="251">
        <v>1584882</v>
      </c>
      <c r="O16" s="252">
        <v>127390</v>
      </c>
      <c r="P16" s="310">
        <v>8</v>
      </c>
      <c r="Q16" s="253">
        <v>281957</v>
      </c>
    </row>
    <row r="17" spans="1:17" ht="27.75" customHeight="1">
      <c r="A17" s="126"/>
      <c r="B17" s="340">
        <v>10</v>
      </c>
      <c r="C17" s="341" t="s">
        <v>10</v>
      </c>
      <c r="D17" s="250">
        <v>4924390</v>
      </c>
      <c r="E17" s="251">
        <v>4209461</v>
      </c>
      <c r="F17" s="252">
        <v>714929</v>
      </c>
      <c r="G17" s="310">
        <v>0</v>
      </c>
      <c r="H17" s="253">
        <v>1443563</v>
      </c>
      <c r="I17" s="227"/>
      <c r="J17" s="224"/>
      <c r="K17" s="351">
        <v>51</v>
      </c>
      <c r="L17" s="352" t="s">
        <v>325</v>
      </c>
      <c r="M17" s="250">
        <v>2527277</v>
      </c>
      <c r="N17" s="251">
        <v>2264757</v>
      </c>
      <c r="O17" s="252">
        <v>262520</v>
      </c>
      <c r="P17" s="310">
        <v>0</v>
      </c>
      <c r="Q17" s="253">
        <v>209889</v>
      </c>
    </row>
    <row r="18" spans="1:17" ht="27.75" customHeight="1">
      <c r="A18" s="126"/>
      <c r="B18" s="340">
        <v>11</v>
      </c>
      <c r="C18" s="341" t="s">
        <v>11</v>
      </c>
      <c r="D18" s="250">
        <v>3153410</v>
      </c>
      <c r="E18" s="251">
        <v>2745067</v>
      </c>
      <c r="F18" s="252">
        <v>408107</v>
      </c>
      <c r="G18" s="310">
        <v>236</v>
      </c>
      <c r="H18" s="253">
        <v>1741393</v>
      </c>
      <c r="I18" s="227"/>
      <c r="J18" s="224"/>
      <c r="K18" s="351">
        <v>52</v>
      </c>
      <c r="L18" s="352" t="s">
        <v>54</v>
      </c>
      <c r="M18" s="250">
        <v>1353108</v>
      </c>
      <c r="N18" s="251">
        <v>1199788</v>
      </c>
      <c r="O18" s="252">
        <v>153320</v>
      </c>
      <c r="P18" s="310">
        <v>0</v>
      </c>
      <c r="Q18" s="253">
        <v>159907</v>
      </c>
    </row>
    <row r="19" spans="1:17" ht="27.75" customHeight="1">
      <c r="A19" s="126"/>
      <c r="B19" s="340">
        <v>12</v>
      </c>
      <c r="C19" s="341" t="s">
        <v>12</v>
      </c>
      <c r="D19" s="250">
        <v>11140552</v>
      </c>
      <c r="E19" s="251">
        <v>10744023</v>
      </c>
      <c r="F19" s="252">
        <v>396331</v>
      </c>
      <c r="G19" s="310">
        <v>198</v>
      </c>
      <c r="H19" s="253">
        <v>4387111</v>
      </c>
      <c r="I19" s="227"/>
      <c r="J19" s="224"/>
      <c r="K19" s="351">
        <v>53</v>
      </c>
      <c r="L19" s="352" t="s">
        <v>55</v>
      </c>
      <c r="M19" s="250">
        <v>1909856</v>
      </c>
      <c r="N19" s="251">
        <v>1756414</v>
      </c>
      <c r="O19" s="252">
        <v>153442</v>
      </c>
      <c r="P19" s="310">
        <v>0</v>
      </c>
      <c r="Q19" s="253">
        <v>152567</v>
      </c>
    </row>
    <row r="20" spans="1:17" ht="27.75" customHeight="1">
      <c r="A20" s="126"/>
      <c r="B20" s="340">
        <v>13</v>
      </c>
      <c r="C20" s="341" t="s">
        <v>13</v>
      </c>
      <c r="D20" s="250">
        <v>3525941</v>
      </c>
      <c r="E20" s="251">
        <v>3320832</v>
      </c>
      <c r="F20" s="252">
        <v>204696</v>
      </c>
      <c r="G20" s="310">
        <v>413</v>
      </c>
      <c r="H20" s="253">
        <v>2613654</v>
      </c>
      <c r="I20" s="227"/>
      <c r="J20" s="224"/>
      <c r="K20" s="351">
        <v>54</v>
      </c>
      <c r="L20" s="352" t="s">
        <v>56</v>
      </c>
      <c r="M20" s="250">
        <v>1556146</v>
      </c>
      <c r="N20" s="251">
        <v>1421889</v>
      </c>
      <c r="O20" s="252">
        <v>134257</v>
      </c>
      <c r="P20" s="310">
        <v>0</v>
      </c>
      <c r="Q20" s="253">
        <v>120986</v>
      </c>
    </row>
    <row r="21" spans="1:17" ht="27.75" customHeight="1">
      <c r="A21" s="126"/>
      <c r="B21" s="340">
        <v>14</v>
      </c>
      <c r="C21" s="341" t="s">
        <v>14</v>
      </c>
      <c r="D21" s="250">
        <v>2367274</v>
      </c>
      <c r="E21" s="251">
        <v>2105405</v>
      </c>
      <c r="F21" s="252">
        <v>261823</v>
      </c>
      <c r="G21" s="310">
        <v>46</v>
      </c>
      <c r="H21" s="253">
        <v>963319</v>
      </c>
      <c r="I21" s="227"/>
      <c r="J21" s="224"/>
      <c r="K21" s="351">
        <v>55</v>
      </c>
      <c r="L21" s="352" t="s">
        <v>57</v>
      </c>
      <c r="M21" s="250">
        <v>3410783</v>
      </c>
      <c r="N21" s="251">
        <v>2961812</v>
      </c>
      <c r="O21" s="252">
        <v>448971</v>
      </c>
      <c r="P21" s="310">
        <v>0</v>
      </c>
      <c r="Q21" s="253">
        <v>194842</v>
      </c>
    </row>
    <row r="22" spans="1:17" ht="27.75" customHeight="1">
      <c r="A22" s="126"/>
      <c r="B22" s="340">
        <v>15</v>
      </c>
      <c r="C22" s="341" t="s">
        <v>15</v>
      </c>
      <c r="D22" s="250">
        <v>7454961</v>
      </c>
      <c r="E22" s="251">
        <v>7053870</v>
      </c>
      <c r="F22" s="252">
        <v>400981</v>
      </c>
      <c r="G22" s="310">
        <v>110</v>
      </c>
      <c r="H22" s="253">
        <v>1982494</v>
      </c>
      <c r="I22" s="227"/>
      <c r="J22" s="224"/>
      <c r="K22" s="351">
        <v>56</v>
      </c>
      <c r="L22" s="352" t="s">
        <v>59</v>
      </c>
      <c r="M22" s="250">
        <v>1386450</v>
      </c>
      <c r="N22" s="251">
        <v>1257130</v>
      </c>
      <c r="O22" s="252">
        <v>129320</v>
      </c>
      <c r="P22" s="310">
        <v>0</v>
      </c>
      <c r="Q22" s="253">
        <v>54481</v>
      </c>
    </row>
    <row r="23" spans="1:17" ht="27.75" customHeight="1">
      <c r="A23" s="126"/>
      <c r="B23" s="340">
        <v>16</v>
      </c>
      <c r="C23" s="341" t="s">
        <v>16</v>
      </c>
      <c r="D23" s="250">
        <v>7620368</v>
      </c>
      <c r="E23" s="251">
        <v>6911902</v>
      </c>
      <c r="F23" s="252">
        <v>708343</v>
      </c>
      <c r="G23" s="310">
        <v>123</v>
      </c>
      <c r="H23" s="253">
        <v>2730780</v>
      </c>
      <c r="I23" s="227"/>
      <c r="J23" s="224"/>
      <c r="K23" s="351">
        <v>57</v>
      </c>
      <c r="L23" s="352" t="s">
        <v>60</v>
      </c>
      <c r="M23" s="250">
        <v>1216884</v>
      </c>
      <c r="N23" s="251">
        <v>1121364</v>
      </c>
      <c r="O23" s="252">
        <v>95520</v>
      </c>
      <c r="P23" s="310">
        <v>0</v>
      </c>
      <c r="Q23" s="253">
        <v>283292</v>
      </c>
    </row>
    <row r="24" spans="1:17" ht="27.75" customHeight="1">
      <c r="A24" s="126"/>
      <c r="B24" s="340">
        <v>17</v>
      </c>
      <c r="C24" s="341" t="s">
        <v>17</v>
      </c>
      <c r="D24" s="250">
        <v>4849035</v>
      </c>
      <c r="E24" s="251">
        <v>4448927</v>
      </c>
      <c r="F24" s="252">
        <v>399927</v>
      </c>
      <c r="G24" s="310">
        <v>181</v>
      </c>
      <c r="H24" s="253">
        <v>3486567</v>
      </c>
      <c r="I24" s="227"/>
      <c r="J24" s="224"/>
      <c r="K24" s="351">
        <v>58</v>
      </c>
      <c r="L24" s="352" t="s">
        <v>62</v>
      </c>
      <c r="M24" s="250">
        <v>2214160</v>
      </c>
      <c r="N24" s="251">
        <v>2032898</v>
      </c>
      <c r="O24" s="252">
        <v>181262</v>
      </c>
      <c r="P24" s="310">
        <v>0</v>
      </c>
      <c r="Q24" s="253">
        <v>266008</v>
      </c>
    </row>
    <row r="25" spans="1:17" ht="27.75" customHeight="1">
      <c r="A25" s="126"/>
      <c r="B25" s="340">
        <v>18</v>
      </c>
      <c r="C25" s="341" t="s">
        <v>18</v>
      </c>
      <c r="D25" s="250">
        <v>4877141</v>
      </c>
      <c r="E25" s="251">
        <v>4455791</v>
      </c>
      <c r="F25" s="252">
        <v>421193</v>
      </c>
      <c r="G25" s="310">
        <v>157</v>
      </c>
      <c r="H25" s="253">
        <v>4214255</v>
      </c>
      <c r="I25" s="227"/>
      <c r="J25" s="224"/>
      <c r="K25" s="351">
        <v>59</v>
      </c>
      <c r="L25" s="352" t="s">
        <v>64</v>
      </c>
      <c r="M25" s="250">
        <v>1531366</v>
      </c>
      <c r="N25" s="251">
        <v>1380563</v>
      </c>
      <c r="O25" s="252">
        <v>150803</v>
      </c>
      <c r="P25" s="310">
        <v>0</v>
      </c>
      <c r="Q25" s="253">
        <v>593830</v>
      </c>
    </row>
    <row r="26" spans="1:17" ht="27.75" customHeight="1">
      <c r="A26" s="126"/>
      <c r="B26" s="340">
        <v>19</v>
      </c>
      <c r="C26" s="341" t="s">
        <v>19</v>
      </c>
      <c r="D26" s="250">
        <v>6568895</v>
      </c>
      <c r="E26" s="251">
        <v>6188358</v>
      </c>
      <c r="F26" s="252">
        <v>380133</v>
      </c>
      <c r="G26" s="310">
        <v>404</v>
      </c>
      <c r="H26" s="253">
        <v>6200995</v>
      </c>
      <c r="I26" s="227"/>
      <c r="J26" s="224"/>
      <c r="K26" s="351">
        <v>60</v>
      </c>
      <c r="L26" s="352" t="s">
        <v>70</v>
      </c>
      <c r="M26" s="250">
        <v>1504212</v>
      </c>
      <c r="N26" s="251">
        <v>1366346</v>
      </c>
      <c r="O26" s="252">
        <v>137829</v>
      </c>
      <c r="P26" s="310">
        <v>37</v>
      </c>
      <c r="Q26" s="253">
        <v>704443</v>
      </c>
    </row>
    <row r="27" spans="1:17" ht="27.75" customHeight="1">
      <c r="A27" s="126"/>
      <c r="B27" s="340">
        <v>20</v>
      </c>
      <c r="C27" s="341" t="s">
        <v>20</v>
      </c>
      <c r="D27" s="250">
        <v>2170073</v>
      </c>
      <c r="E27" s="251">
        <v>2050404</v>
      </c>
      <c r="F27" s="252">
        <v>119650</v>
      </c>
      <c r="G27" s="310">
        <v>19</v>
      </c>
      <c r="H27" s="253">
        <v>1277465</v>
      </c>
      <c r="I27" s="227"/>
      <c r="J27" s="224"/>
      <c r="K27" s="351">
        <v>61</v>
      </c>
      <c r="L27" s="352" t="s">
        <v>75</v>
      </c>
      <c r="M27" s="250">
        <v>2709556</v>
      </c>
      <c r="N27" s="251">
        <v>2580227</v>
      </c>
      <c r="O27" s="252">
        <v>129200</v>
      </c>
      <c r="P27" s="310">
        <v>129</v>
      </c>
      <c r="Q27" s="253">
        <v>521100</v>
      </c>
    </row>
    <row r="28" spans="1:17" ht="27.75" customHeight="1">
      <c r="A28" s="126"/>
      <c r="B28" s="340">
        <v>21</v>
      </c>
      <c r="C28" s="341" t="s">
        <v>21</v>
      </c>
      <c r="D28" s="250">
        <v>23361</v>
      </c>
      <c r="E28" s="251">
        <v>0</v>
      </c>
      <c r="F28" s="252">
        <v>23265</v>
      </c>
      <c r="G28" s="310">
        <v>96</v>
      </c>
      <c r="H28" s="253">
        <v>0</v>
      </c>
      <c r="I28" s="227"/>
      <c r="J28" s="224"/>
      <c r="K28" s="351">
        <v>62</v>
      </c>
      <c r="L28" s="352" t="s">
        <v>80</v>
      </c>
      <c r="M28" s="250">
        <v>2137445</v>
      </c>
      <c r="N28" s="251">
        <v>2025100</v>
      </c>
      <c r="O28" s="252">
        <v>112075</v>
      </c>
      <c r="P28" s="310">
        <v>270</v>
      </c>
      <c r="Q28" s="253">
        <v>710366</v>
      </c>
    </row>
    <row r="29" spans="1:17" ht="27.75" customHeight="1" thickBot="1">
      <c r="A29" s="126"/>
      <c r="B29" s="340">
        <v>22</v>
      </c>
      <c r="C29" s="341" t="s">
        <v>22</v>
      </c>
      <c r="D29" s="250">
        <v>2798908</v>
      </c>
      <c r="E29" s="251">
        <v>2620752</v>
      </c>
      <c r="F29" s="252">
        <v>178077</v>
      </c>
      <c r="G29" s="310">
        <v>79</v>
      </c>
      <c r="H29" s="253">
        <v>2360753</v>
      </c>
      <c r="I29" s="227"/>
      <c r="J29" s="224"/>
      <c r="K29" s="354">
        <v>63</v>
      </c>
      <c r="L29" s="352" t="s">
        <v>81</v>
      </c>
      <c r="M29" s="250">
        <v>2126750</v>
      </c>
      <c r="N29" s="251">
        <v>2050291</v>
      </c>
      <c r="O29" s="252">
        <v>76418</v>
      </c>
      <c r="P29" s="310">
        <v>41</v>
      </c>
      <c r="Q29" s="253">
        <v>426395</v>
      </c>
    </row>
    <row r="30" spans="1:17" ht="27.75" customHeight="1" thickBot="1" thickTop="1">
      <c r="A30" s="126"/>
      <c r="B30" s="340">
        <v>23</v>
      </c>
      <c r="C30" s="341" t="s">
        <v>23</v>
      </c>
      <c r="D30" s="250">
        <v>1131977</v>
      </c>
      <c r="E30" s="251">
        <v>964920</v>
      </c>
      <c r="F30" s="252">
        <v>167057</v>
      </c>
      <c r="G30" s="310">
        <v>0</v>
      </c>
      <c r="H30" s="253">
        <v>1135173</v>
      </c>
      <c r="I30" s="227"/>
      <c r="J30" s="224"/>
      <c r="K30" s="484" t="s">
        <v>326</v>
      </c>
      <c r="L30" s="485"/>
      <c r="M30" s="244">
        <v>40331720</v>
      </c>
      <c r="N30" s="245">
        <v>37163005</v>
      </c>
      <c r="O30" s="246">
        <v>3168174</v>
      </c>
      <c r="P30" s="309">
        <v>541</v>
      </c>
      <c r="Q30" s="247">
        <v>8683582</v>
      </c>
    </row>
    <row r="31" spans="1:17" ht="27.75" customHeight="1" thickBot="1" thickTop="1">
      <c r="A31" s="126"/>
      <c r="B31" s="340">
        <v>24</v>
      </c>
      <c r="C31" s="341" t="s">
        <v>24</v>
      </c>
      <c r="D31" s="250">
        <v>2650507</v>
      </c>
      <c r="E31" s="251">
        <v>2354874</v>
      </c>
      <c r="F31" s="252">
        <v>295521</v>
      </c>
      <c r="G31" s="310">
        <v>112</v>
      </c>
      <c r="H31" s="253">
        <v>1385551</v>
      </c>
      <c r="I31" s="227"/>
      <c r="J31" s="224"/>
      <c r="K31" s="486" t="s">
        <v>350</v>
      </c>
      <c r="L31" s="487"/>
      <c r="M31" s="259">
        <v>213743602</v>
      </c>
      <c r="N31" s="260">
        <v>195146095</v>
      </c>
      <c r="O31" s="307">
        <v>18589024</v>
      </c>
      <c r="P31" s="259">
        <v>8483</v>
      </c>
      <c r="Q31" s="261">
        <v>120897503</v>
      </c>
    </row>
    <row r="32" spans="1:17" ht="27.75" customHeight="1">
      <c r="A32" s="126"/>
      <c r="B32" s="340">
        <v>25</v>
      </c>
      <c r="C32" s="341" t="s">
        <v>25</v>
      </c>
      <c r="D32" s="250">
        <v>315227</v>
      </c>
      <c r="E32" s="251">
        <v>164565</v>
      </c>
      <c r="F32" s="252">
        <v>150662</v>
      </c>
      <c r="G32" s="310">
        <v>0</v>
      </c>
      <c r="H32" s="253">
        <v>3806</v>
      </c>
      <c r="I32" s="227"/>
      <c r="J32" s="224"/>
      <c r="K32" s="262"/>
      <c r="L32" s="262"/>
      <c r="M32" s="236"/>
      <c r="N32" s="236"/>
      <c r="O32" s="236"/>
      <c r="P32" s="236"/>
      <c r="Q32" s="236"/>
    </row>
    <row r="33" spans="1:17" ht="27.75" customHeight="1">
      <c r="A33" s="126"/>
      <c r="B33" s="340">
        <v>26</v>
      </c>
      <c r="C33" s="341" t="s">
        <v>26</v>
      </c>
      <c r="D33" s="250">
        <v>3301325</v>
      </c>
      <c r="E33" s="251">
        <v>3092101</v>
      </c>
      <c r="F33" s="252">
        <v>209224</v>
      </c>
      <c r="G33" s="310">
        <v>0</v>
      </c>
      <c r="H33" s="253">
        <v>2443274</v>
      </c>
      <c r="I33" s="227"/>
      <c r="J33" s="224"/>
      <c r="K33" s="263" t="s">
        <v>372</v>
      </c>
      <c r="L33" s="264" t="s">
        <v>396</v>
      </c>
      <c r="M33" s="264"/>
      <c r="N33" s="264"/>
      <c r="O33" s="264"/>
      <c r="P33" s="264"/>
      <c r="Q33" s="264"/>
    </row>
    <row r="34" spans="1:17" ht="27.75" customHeight="1">
      <c r="A34" s="126"/>
      <c r="B34" s="340">
        <v>27</v>
      </c>
      <c r="C34" s="341" t="s">
        <v>27</v>
      </c>
      <c r="D34" s="250">
        <v>3328685</v>
      </c>
      <c r="E34" s="251">
        <v>3139090</v>
      </c>
      <c r="F34" s="252">
        <v>189562</v>
      </c>
      <c r="G34" s="310">
        <v>33</v>
      </c>
      <c r="H34" s="253">
        <v>1440666</v>
      </c>
      <c r="I34" s="227"/>
      <c r="J34" s="224"/>
      <c r="K34" s="265" t="s">
        <v>372</v>
      </c>
      <c r="L34" s="264" t="s">
        <v>400</v>
      </c>
      <c r="M34" s="264"/>
      <c r="N34" s="264"/>
      <c r="O34" s="264"/>
      <c r="P34" s="264"/>
      <c r="Q34" s="264"/>
    </row>
    <row r="35" spans="1:17" ht="27.75" customHeight="1">
      <c r="A35" s="126"/>
      <c r="B35" s="340">
        <v>28</v>
      </c>
      <c r="C35" s="341" t="s">
        <v>28</v>
      </c>
      <c r="D35" s="250">
        <v>5395950</v>
      </c>
      <c r="E35" s="251">
        <v>4695775</v>
      </c>
      <c r="F35" s="252">
        <v>700175</v>
      </c>
      <c r="G35" s="310">
        <v>0</v>
      </c>
      <c r="H35" s="253">
        <v>2853420</v>
      </c>
      <c r="I35" s="227"/>
      <c r="J35" s="224"/>
      <c r="K35" s="264"/>
      <c r="L35" s="264"/>
      <c r="M35" s="264"/>
      <c r="N35" s="264"/>
      <c r="O35" s="264"/>
      <c r="P35" s="264"/>
      <c r="Q35" s="264"/>
    </row>
    <row r="36" spans="1:17" ht="27.75" customHeight="1">
      <c r="A36" s="126"/>
      <c r="B36" s="340">
        <v>29</v>
      </c>
      <c r="C36" s="341" t="s">
        <v>29</v>
      </c>
      <c r="D36" s="250">
        <v>3003939</v>
      </c>
      <c r="E36" s="251">
        <v>2820402</v>
      </c>
      <c r="F36" s="252">
        <v>183503</v>
      </c>
      <c r="G36" s="310">
        <v>34</v>
      </c>
      <c r="H36" s="253">
        <v>1279373</v>
      </c>
      <c r="I36" s="227"/>
      <c r="J36" s="224"/>
      <c r="K36" s="264"/>
      <c r="L36" s="264"/>
      <c r="M36" s="264"/>
      <c r="N36" s="264"/>
      <c r="O36" s="264"/>
      <c r="P36" s="264"/>
      <c r="Q36" s="264"/>
    </row>
    <row r="37" spans="1:17" ht="27.75" customHeight="1">
      <c r="A37" s="126"/>
      <c r="B37" s="340">
        <v>30</v>
      </c>
      <c r="C37" s="341" t="s">
        <v>30</v>
      </c>
      <c r="D37" s="250">
        <v>496044</v>
      </c>
      <c r="E37" s="251">
        <v>384168</v>
      </c>
      <c r="F37" s="252">
        <v>111540</v>
      </c>
      <c r="G37" s="310">
        <v>336</v>
      </c>
      <c r="H37" s="253">
        <v>541653</v>
      </c>
      <c r="I37" s="227"/>
      <c r="J37" s="224"/>
      <c r="K37" s="264"/>
      <c r="L37" s="264"/>
      <c r="M37" s="264"/>
      <c r="N37" s="264"/>
      <c r="O37" s="264"/>
      <c r="P37" s="264"/>
      <c r="Q37" s="264"/>
    </row>
    <row r="38" spans="1:17" ht="27.75" customHeight="1">
      <c r="A38" s="126"/>
      <c r="B38" s="340">
        <v>31</v>
      </c>
      <c r="C38" s="341" t="s">
        <v>31</v>
      </c>
      <c r="D38" s="250">
        <v>3899785</v>
      </c>
      <c r="E38" s="251">
        <v>3660938</v>
      </c>
      <c r="F38" s="252">
        <v>238685</v>
      </c>
      <c r="G38" s="310">
        <v>162</v>
      </c>
      <c r="H38" s="253">
        <v>1951816</v>
      </c>
      <c r="I38" s="227"/>
      <c r="J38" s="224"/>
      <c r="K38" s="264"/>
      <c r="L38" s="264"/>
      <c r="M38" s="264"/>
      <c r="N38" s="264"/>
      <c r="O38" s="264"/>
      <c r="P38" s="264"/>
      <c r="Q38" s="264"/>
    </row>
    <row r="39" spans="1:17" ht="27.75" customHeight="1">
      <c r="A39" s="126"/>
      <c r="B39" s="340">
        <v>32</v>
      </c>
      <c r="C39" s="341" t="s">
        <v>33</v>
      </c>
      <c r="D39" s="250">
        <v>2145584</v>
      </c>
      <c r="E39" s="251">
        <v>1894580</v>
      </c>
      <c r="F39" s="252">
        <v>250681</v>
      </c>
      <c r="G39" s="310">
        <v>323</v>
      </c>
      <c r="H39" s="253">
        <v>1955059</v>
      </c>
      <c r="I39" s="227"/>
      <c r="J39" s="224"/>
      <c r="K39" s="264"/>
      <c r="L39" s="264"/>
      <c r="M39" s="264"/>
      <c r="N39" s="264"/>
      <c r="O39" s="264"/>
      <c r="P39" s="264"/>
      <c r="Q39" s="264"/>
    </row>
    <row r="40" spans="1:17" ht="27.75" customHeight="1">
      <c r="A40" s="126"/>
      <c r="B40" s="340">
        <v>33</v>
      </c>
      <c r="C40" s="341" t="s">
        <v>34</v>
      </c>
      <c r="D40" s="250">
        <v>3245607</v>
      </c>
      <c r="E40" s="251">
        <v>3049012</v>
      </c>
      <c r="F40" s="252">
        <v>196560</v>
      </c>
      <c r="G40" s="310">
        <v>35</v>
      </c>
      <c r="H40" s="253">
        <v>1168701</v>
      </c>
      <c r="I40" s="227"/>
      <c r="J40" s="224"/>
      <c r="K40" s="264"/>
      <c r="L40" s="264"/>
      <c r="M40" s="264"/>
      <c r="N40" s="264"/>
      <c r="O40" s="264"/>
      <c r="P40" s="264"/>
      <c r="Q40" s="264"/>
    </row>
    <row r="41" spans="1:17" ht="27.75" customHeight="1">
      <c r="A41" s="126"/>
      <c r="B41" s="340">
        <v>34</v>
      </c>
      <c r="C41" s="341" t="s">
        <v>35</v>
      </c>
      <c r="D41" s="250">
        <v>3832437</v>
      </c>
      <c r="E41" s="251">
        <v>3417539</v>
      </c>
      <c r="F41" s="252">
        <v>414509</v>
      </c>
      <c r="G41" s="310">
        <v>389</v>
      </c>
      <c r="H41" s="253">
        <v>1723534</v>
      </c>
      <c r="I41" s="227"/>
      <c r="J41" s="224"/>
      <c r="K41" s="264"/>
      <c r="L41" s="264"/>
      <c r="M41" s="264"/>
      <c r="N41" s="264"/>
      <c r="O41" s="264"/>
      <c r="P41" s="264"/>
      <c r="Q41" s="264"/>
    </row>
    <row r="42" spans="1:17" ht="27.75" customHeight="1">
      <c r="A42" s="126"/>
      <c r="B42" s="340">
        <v>35</v>
      </c>
      <c r="C42" s="341" t="s">
        <v>36</v>
      </c>
      <c r="D42" s="250">
        <v>3040020</v>
      </c>
      <c r="E42" s="251">
        <v>2812351</v>
      </c>
      <c r="F42" s="252">
        <v>227669</v>
      </c>
      <c r="G42" s="310">
        <v>0</v>
      </c>
      <c r="H42" s="253">
        <v>866584</v>
      </c>
      <c r="I42" s="227"/>
      <c r="J42" s="224"/>
      <c r="K42" s="264"/>
      <c r="L42" s="264"/>
      <c r="M42" s="264"/>
      <c r="N42" s="264"/>
      <c r="O42" s="264"/>
      <c r="P42" s="264"/>
      <c r="Q42" s="264"/>
    </row>
    <row r="43" spans="1:17" ht="27.75" customHeight="1">
      <c r="A43" s="126"/>
      <c r="B43" s="340">
        <v>36</v>
      </c>
      <c r="C43" s="341" t="s">
        <v>93</v>
      </c>
      <c r="D43" s="250">
        <v>2339703</v>
      </c>
      <c r="E43" s="251">
        <v>1971918</v>
      </c>
      <c r="F43" s="252">
        <v>367662</v>
      </c>
      <c r="G43" s="310">
        <v>123</v>
      </c>
      <c r="H43" s="253">
        <v>1229353</v>
      </c>
      <c r="I43" s="227"/>
      <c r="J43" s="224"/>
      <c r="K43" s="264"/>
      <c r="L43" s="264"/>
      <c r="M43" s="264"/>
      <c r="N43" s="264"/>
      <c r="O43" s="264"/>
      <c r="P43" s="264"/>
      <c r="Q43" s="264"/>
    </row>
    <row r="44" spans="1:17" ht="27.75" customHeight="1">
      <c r="A44" s="126"/>
      <c r="B44" s="340">
        <v>37</v>
      </c>
      <c r="C44" s="341" t="s">
        <v>37</v>
      </c>
      <c r="D44" s="250">
        <v>1926326</v>
      </c>
      <c r="E44" s="251">
        <v>1696190</v>
      </c>
      <c r="F44" s="252">
        <v>230136</v>
      </c>
      <c r="G44" s="310">
        <v>0</v>
      </c>
      <c r="H44" s="253">
        <v>1070640</v>
      </c>
      <c r="I44" s="227"/>
      <c r="J44" s="224"/>
      <c r="K44" s="264"/>
      <c r="L44" s="264"/>
      <c r="M44" s="264"/>
      <c r="N44" s="264"/>
      <c r="O44" s="264"/>
      <c r="P44" s="264"/>
      <c r="Q44" s="264"/>
    </row>
    <row r="45" spans="1:17" ht="27.75" customHeight="1">
      <c r="A45" s="126"/>
      <c r="B45" s="340">
        <v>38</v>
      </c>
      <c r="C45" s="339" t="s">
        <v>38</v>
      </c>
      <c r="D45" s="234">
        <v>2376487</v>
      </c>
      <c r="E45" s="251">
        <v>2201684</v>
      </c>
      <c r="F45" s="236">
        <v>174472</v>
      </c>
      <c r="G45" s="308">
        <v>331</v>
      </c>
      <c r="H45" s="237">
        <v>1300124</v>
      </c>
      <c r="I45" s="227"/>
      <c r="J45" s="224"/>
      <c r="K45" s="264"/>
      <c r="L45" s="264"/>
      <c r="M45" s="264"/>
      <c r="N45" s="264"/>
      <c r="O45" s="264"/>
      <c r="P45" s="264"/>
      <c r="Q45" s="264"/>
    </row>
    <row r="46" spans="1:17" ht="27.75" customHeight="1">
      <c r="A46" s="126"/>
      <c r="B46" s="340">
        <v>39</v>
      </c>
      <c r="C46" s="343" t="s">
        <v>328</v>
      </c>
      <c r="D46" s="304">
        <v>4868126</v>
      </c>
      <c r="E46" s="251">
        <v>4505513</v>
      </c>
      <c r="F46" s="305">
        <v>362334</v>
      </c>
      <c r="G46" s="311">
        <v>279</v>
      </c>
      <c r="H46" s="306">
        <v>2038233</v>
      </c>
      <c r="I46" s="227"/>
      <c r="J46" s="224"/>
      <c r="K46" s="264"/>
      <c r="L46" s="264"/>
      <c r="M46" s="264"/>
      <c r="N46" s="264"/>
      <c r="O46" s="264"/>
      <c r="P46" s="264"/>
      <c r="Q46" s="264"/>
    </row>
    <row r="47" spans="1:17" ht="27.75" customHeight="1" thickBot="1">
      <c r="A47" s="126"/>
      <c r="B47" s="344">
        <v>40</v>
      </c>
      <c r="C47" s="345" t="s">
        <v>346</v>
      </c>
      <c r="D47" s="266">
        <v>1950021</v>
      </c>
      <c r="E47" s="251">
        <v>1808889</v>
      </c>
      <c r="F47" s="267">
        <v>141132</v>
      </c>
      <c r="G47" s="312">
        <v>0</v>
      </c>
      <c r="H47" s="268">
        <v>1008973</v>
      </c>
      <c r="I47" s="227"/>
      <c r="J47" s="224"/>
      <c r="K47" s="264"/>
      <c r="L47" s="264"/>
      <c r="M47" s="264"/>
      <c r="N47" s="264"/>
      <c r="O47" s="264"/>
      <c r="P47" s="264"/>
      <c r="Q47" s="264"/>
    </row>
    <row r="48" spans="1:17" ht="27.75" customHeight="1" thickBot="1" thickTop="1">
      <c r="A48" s="126"/>
      <c r="B48" s="488" t="s">
        <v>329</v>
      </c>
      <c r="C48" s="489"/>
      <c r="D48" s="324">
        <v>157854467</v>
      </c>
      <c r="E48" s="325">
        <v>143996450</v>
      </c>
      <c r="F48" s="326">
        <v>13850632</v>
      </c>
      <c r="G48" s="346">
        <v>7385</v>
      </c>
      <c r="H48" s="347">
        <v>86120385</v>
      </c>
      <c r="I48" s="227"/>
      <c r="J48" s="224"/>
      <c r="M48" s="264"/>
      <c r="N48" s="264"/>
      <c r="O48" s="264"/>
      <c r="P48" s="264"/>
      <c r="Q48" s="264"/>
    </row>
    <row r="49" spans="1:17" ht="21" customHeight="1">
      <c r="A49" s="126"/>
      <c r="B49" s="263" t="s">
        <v>343</v>
      </c>
      <c r="C49" s="264" t="s">
        <v>396</v>
      </c>
      <c r="D49" s="269"/>
      <c r="E49" s="269"/>
      <c r="F49" s="269"/>
      <c r="G49" s="269"/>
      <c r="H49" s="269"/>
      <c r="M49" s="264"/>
      <c r="N49" s="264"/>
      <c r="O49" s="264"/>
      <c r="P49" s="264"/>
      <c r="Q49" s="264"/>
    </row>
    <row r="50" spans="1:17" ht="21" customHeight="1">
      <c r="A50" s="126"/>
      <c r="B50" s="263" t="s">
        <v>399</v>
      </c>
      <c r="C50" s="264" t="s">
        <v>400</v>
      </c>
      <c r="J50" s="126"/>
      <c r="M50" s="264"/>
      <c r="N50" s="264"/>
      <c r="O50" s="264"/>
      <c r="P50" s="264"/>
      <c r="Q50" s="264"/>
    </row>
    <row r="51" spans="1:17" ht="21" customHeight="1">
      <c r="A51" s="126"/>
      <c r="J51" s="126"/>
      <c r="M51" s="264"/>
      <c r="N51" s="264"/>
      <c r="O51" s="264"/>
      <c r="P51" s="264"/>
      <c r="Q51" s="264"/>
    </row>
    <row r="52" spans="1:17" ht="21" customHeight="1">
      <c r="A52" s="126"/>
      <c r="J52" s="126"/>
      <c r="M52" s="264"/>
      <c r="N52" s="264"/>
      <c r="O52" s="264"/>
      <c r="P52" s="264"/>
      <c r="Q52" s="264"/>
    </row>
    <row r="53" spans="1:17" ht="21" customHeight="1">
      <c r="A53" s="126"/>
      <c r="J53" s="126"/>
      <c r="M53" s="264"/>
      <c r="N53" s="264"/>
      <c r="O53" s="264"/>
      <c r="P53" s="264"/>
      <c r="Q53" s="264"/>
    </row>
    <row r="54" spans="1:17" ht="21" customHeight="1">
      <c r="A54" s="126"/>
      <c r="J54" s="126"/>
      <c r="M54" s="264"/>
      <c r="N54" s="264"/>
      <c r="O54" s="264"/>
      <c r="P54" s="264"/>
      <c r="Q54" s="264"/>
    </row>
    <row r="55" spans="1:17" ht="21" customHeight="1">
      <c r="A55" s="126"/>
      <c r="J55" s="126"/>
      <c r="M55" s="264"/>
      <c r="N55" s="264"/>
      <c r="O55" s="264"/>
      <c r="P55" s="264"/>
      <c r="Q55" s="264"/>
    </row>
    <row r="56" spans="1:17" ht="21" customHeight="1">
      <c r="A56" s="126"/>
      <c r="J56" s="126"/>
      <c r="M56" s="264"/>
      <c r="N56" s="264"/>
      <c r="O56" s="264"/>
      <c r="P56" s="264"/>
      <c r="Q56" s="264"/>
    </row>
    <row r="57" spans="1:17" ht="21" customHeight="1">
      <c r="A57" s="126"/>
      <c r="J57" s="126"/>
      <c r="M57" s="264"/>
      <c r="N57" s="264"/>
      <c r="O57" s="264"/>
      <c r="P57" s="264"/>
      <c r="Q57" s="264"/>
    </row>
    <row r="58" spans="1:17" ht="21" customHeight="1">
      <c r="A58" s="126"/>
      <c r="J58" s="126"/>
      <c r="M58" s="264"/>
      <c r="N58" s="264"/>
      <c r="O58" s="264"/>
      <c r="P58" s="264"/>
      <c r="Q58" s="264"/>
    </row>
    <row r="59" spans="1:17" ht="21" customHeight="1">
      <c r="A59" s="126"/>
      <c r="J59" s="126"/>
      <c r="M59" s="264"/>
      <c r="N59" s="264"/>
      <c r="O59" s="264"/>
      <c r="P59" s="264"/>
      <c r="Q59" s="264"/>
    </row>
    <row r="60" spans="1:17" ht="21" customHeight="1">
      <c r="A60" s="126"/>
      <c r="J60" s="126"/>
      <c r="M60" s="264"/>
      <c r="N60" s="264"/>
      <c r="O60" s="264"/>
      <c r="P60" s="264"/>
      <c r="Q60" s="264"/>
    </row>
    <row r="61" spans="1:17" ht="21" customHeight="1">
      <c r="A61" s="126"/>
      <c r="J61" s="126"/>
      <c r="M61" s="264"/>
      <c r="N61" s="264"/>
      <c r="O61" s="264"/>
      <c r="P61" s="264"/>
      <c r="Q61" s="264"/>
    </row>
    <row r="62" spans="1:17" ht="21" customHeight="1">
      <c r="A62" s="126"/>
      <c r="J62" s="126"/>
      <c r="M62" s="264"/>
      <c r="N62" s="264"/>
      <c r="O62" s="264"/>
      <c r="P62" s="264"/>
      <c r="Q62" s="264"/>
    </row>
    <row r="63" spans="1:17" ht="21" customHeight="1">
      <c r="A63" s="126"/>
      <c r="J63" s="126"/>
      <c r="M63" s="264"/>
      <c r="N63" s="264"/>
      <c r="O63" s="264"/>
      <c r="P63" s="264"/>
      <c r="Q63" s="264"/>
    </row>
    <row r="64" spans="1:17" ht="21" customHeight="1">
      <c r="A64" s="126"/>
      <c r="J64" s="126"/>
      <c r="M64" s="264"/>
      <c r="N64" s="264"/>
      <c r="O64" s="264"/>
      <c r="P64" s="264"/>
      <c r="Q64" s="264"/>
    </row>
    <row r="65" spans="1:17" ht="21" customHeight="1">
      <c r="A65" s="126"/>
      <c r="J65" s="126"/>
      <c r="M65" s="264"/>
      <c r="N65" s="264"/>
      <c r="O65" s="264"/>
      <c r="P65" s="264"/>
      <c r="Q65" s="264"/>
    </row>
    <row r="66" spans="1:17" ht="21" customHeight="1">
      <c r="A66" s="126"/>
      <c r="J66" s="126"/>
      <c r="M66" s="264"/>
      <c r="N66" s="264"/>
      <c r="O66" s="264"/>
      <c r="P66" s="264"/>
      <c r="Q66" s="264"/>
    </row>
    <row r="67" spans="1:17" ht="21" customHeight="1">
      <c r="A67" s="126"/>
      <c r="J67" s="126"/>
      <c r="M67" s="264"/>
      <c r="N67" s="264"/>
      <c r="O67" s="264"/>
      <c r="P67" s="264"/>
      <c r="Q67" s="264"/>
    </row>
    <row r="68" spans="1:17" ht="21" customHeight="1">
      <c r="A68" s="126"/>
      <c r="J68" s="126"/>
      <c r="M68" s="264"/>
      <c r="N68" s="264"/>
      <c r="O68" s="264"/>
      <c r="P68" s="264"/>
      <c r="Q68" s="264"/>
    </row>
    <row r="69" spans="1:17" ht="21" customHeight="1">
      <c r="A69" s="126"/>
      <c r="J69" s="126"/>
      <c r="M69" s="264"/>
      <c r="N69" s="264"/>
      <c r="O69" s="264"/>
      <c r="P69" s="264"/>
      <c r="Q69" s="264"/>
    </row>
    <row r="70" spans="1:17" ht="21" customHeight="1">
      <c r="A70" s="126"/>
      <c r="J70" s="126"/>
      <c r="M70" s="264"/>
      <c r="N70" s="264"/>
      <c r="O70" s="264"/>
      <c r="P70" s="264"/>
      <c r="Q70" s="264"/>
    </row>
    <row r="71" spans="1:17" ht="21" customHeight="1">
      <c r="A71" s="126"/>
      <c r="J71" s="126"/>
      <c r="M71" s="264"/>
      <c r="N71" s="264"/>
      <c r="O71" s="264"/>
      <c r="P71" s="264"/>
      <c r="Q71" s="264"/>
    </row>
    <row r="72" spans="1:17" ht="21" customHeight="1">
      <c r="A72" s="126"/>
      <c r="J72" s="126"/>
      <c r="M72" s="264"/>
      <c r="N72" s="264"/>
      <c r="O72" s="264"/>
      <c r="P72" s="264"/>
      <c r="Q72" s="264"/>
    </row>
    <row r="73" spans="1:17" ht="21" customHeight="1">
      <c r="A73" s="126"/>
      <c r="J73" s="126"/>
      <c r="M73" s="264"/>
      <c r="N73" s="264"/>
      <c r="O73" s="264"/>
      <c r="P73" s="264"/>
      <c r="Q73" s="264"/>
    </row>
    <row r="74" spans="1:17" ht="21" customHeight="1">
      <c r="A74" s="126"/>
      <c r="J74" s="126"/>
      <c r="M74" s="264"/>
      <c r="N74" s="264"/>
      <c r="O74" s="264"/>
      <c r="P74" s="264"/>
      <c r="Q74" s="264"/>
    </row>
    <row r="75" spans="1:10" ht="21" customHeight="1">
      <c r="A75" s="126"/>
      <c r="J75" s="126"/>
    </row>
    <row r="76" spans="1:10" ht="21" customHeight="1">
      <c r="A76" s="126"/>
      <c r="J76" s="126"/>
    </row>
    <row r="77" spans="1:10" ht="21.75" customHeight="1">
      <c r="A77" s="126"/>
      <c r="J77" s="126"/>
    </row>
    <row r="78" spans="1:10" ht="21" customHeight="1">
      <c r="A78" s="126"/>
      <c r="J78" s="126"/>
    </row>
  </sheetData>
  <sheetProtection/>
  <mergeCells count="10">
    <mergeCell ref="N4:P4"/>
    <mergeCell ref="B1:H1"/>
    <mergeCell ref="K1:Q1"/>
    <mergeCell ref="K30:L30"/>
    <mergeCell ref="K31:L31"/>
    <mergeCell ref="B48:C48"/>
    <mergeCell ref="B5:C5"/>
    <mergeCell ref="K5:L5"/>
    <mergeCell ref="B8:C8"/>
    <mergeCell ref="E4:G4"/>
  </mergeCells>
  <printOptions horizontalCentered="1"/>
  <pageMargins left="0.5118110236220472" right="0.5118110236220472" top="0.5511811023622047" bottom="0.5511811023622047" header="0" footer="0.3937007874015748"/>
  <pageSetup firstPageNumber="73" useFirstPageNumber="1" horizontalDpi="600" verticalDpi="600" orientation="portrait" paperSize="9" scale="59" r:id="rId1"/>
  <headerFooter>
    <oddFooter>&amp;C&amp;P</oddFooter>
  </headerFooter>
  <colBreaks count="1" manualBreakCount="1">
    <brk id="9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90"/>
  <sheetViews>
    <sheetView showGridLines="0" view="pageBreakPreview" zoomScale="42" zoomScaleNormal="70" zoomScaleSheetLayoutView="42" zoomScalePageLayoutView="57" workbookViewId="0" topLeftCell="A45">
      <selection activeCell="A1" sqref="A1"/>
    </sheetView>
  </sheetViews>
  <sheetFormatPr defaultColWidth="9" defaultRowHeight="15"/>
  <cols>
    <col min="1" max="1" width="4" style="375" customWidth="1"/>
    <col min="2" max="2" width="14.59765625" style="375" customWidth="1"/>
    <col min="3" max="3" width="11.5" style="375" customWidth="1"/>
    <col min="4" max="5" width="4.09765625" style="375" customWidth="1"/>
    <col min="6" max="6" width="5.796875" style="375" bestFit="1" customWidth="1"/>
    <col min="7" max="8" width="15.296875" style="375" bestFit="1" customWidth="1"/>
    <col min="9" max="9" width="13.59765625" style="375" customWidth="1"/>
    <col min="10" max="10" width="14.5" style="375" customWidth="1"/>
    <col min="11" max="12" width="17.296875" style="375" customWidth="1"/>
    <col min="13" max="13" width="13" style="377" customWidth="1"/>
    <col min="14" max="14" width="10.796875" style="377" bestFit="1" customWidth="1"/>
    <col min="15" max="16" width="10.19921875" style="375" customWidth="1"/>
    <col min="17" max="16384" width="9" style="375" customWidth="1"/>
  </cols>
  <sheetData>
    <row r="1" spans="1:16" ht="40.5" customHeight="1">
      <c r="A1" s="534" t="s">
        <v>379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264"/>
      <c r="M1" s="374"/>
      <c r="N1" s="374"/>
      <c r="O1" s="264"/>
      <c r="P1" s="264"/>
    </row>
    <row r="2" spans="2:16" ht="17.25" customHeight="1" thickBot="1"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376"/>
      <c r="O2" s="376"/>
      <c r="P2" s="376" t="s">
        <v>272</v>
      </c>
    </row>
    <row r="3" spans="1:16" s="381" customFormat="1" ht="17.25" customHeight="1">
      <c r="A3" s="531" t="s">
        <v>271</v>
      </c>
      <c r="B3" s="193"/>
      <c r="C3" s="192"/>
      <c r="D3" s="191"/>
      <c r="E3" s="192"/>
      <c r="F3" s="193"/>
      <c r="G3" s="193" t="s">
        <v>265</v>
      </c>
      <c r="H3" s="378" t="s">
        <v>266</v>
      </c>
      <c r="I3" s="379" t="s">
        <v>119</v>
      </c>
      <c r="J3" s="378" t="s">
        <v>122</v>
      </c>
      <c r="K3" s="379" t="s">
        <v>380</v>
      </c>
      <c r="L3" s="380" t="s">
        <v>373</v>
      </c>
      <c r="M3" s="380" t="s">
        <v>124</v>
      </c>
      <c r="N3" s="380" t="s">
        <v>268</v>
      </c>
      <c r="O3" s="368" t="s">
        <v>311</v>
      </c>
      <c r="P3" s="368" t="s">
        <v>311</v>
      </c>
    </row>
    <row r="4" spans="1:16" ht="17.25" customHeight="1">
      <c r="A4" s="532"/>
      <c r="B4" s="194" t="s">
        <v>125</v>
      </c>
      <c r="C4" s="373" t="s">
        <v>116</v>
      </c>
      <c r="D4" s="529" t="s">
        <v>114</v>
      </c>
      <c r="E4" s="530"/>
      <c r="F4" s="194" t="s">
        <v>115</v>
      </c>
      <c r="G4" s="194" t="s">
        <v>267</v>
      </c>
      <c r="H4" s="372" t="s">
        <v>267</v>
      </c>
      <c r="I4" s="382" t="s">
        <v>357</v>
      </c>
      <c r="J4" s="455">
        <v>0</v>
      </c>
      <c r="K4" s="382" t="s">
        <v>358</v>
      </c>
      <c r="L4" s="373"/>
      <c r="M4" s="383" t="s">
        <v>359</v>
      </c>
      <c r="N4" s="383" t="s">
        <v>360</v>
      </c>
      <c r="O4" s="369" t="s">
        <v>312</v>
      </c>
      <c r="P4" s="370" t="s">
        <v>314</v>
      </c>
    </row>
    <row r="5" spans="1:16" ht="17.25" customHeight="1">
      <c r="A5" s="533"/>
      <c r="B5" s="384"/>
      <c r="C5" s="196"/>
      <c r="D5" s="195"/>
      <c r="E5" s="196"/>
      <c r="F5" s="197"/>
      <c r="G5" s="371" t="s">
        <v>361</v>
      </c>
      <c r="H5" s="385" t="s">
        <v>362</v>
      </c>
      <c r="I5" s="386" t="s">
        <v>363</v>
      </c>
      <c r="J5" s="385" t="s">
        <v>369</v>
      </c>
      <c r="K5" s="386" t="s">
        <v>364</v>
      </c>
      <c r="L5" s="387" t="s">
        <v>365</v>
      </c>
      <c r="M5" s="388" t="s">
        <v>366</v>
      </c>
      <c r="N5" s="388" t="s">
        <v>367</v>
      </c>
      <c r="O5" s="371" t="s">
        <v>313</v>
      </c>
      <c r="P5" s="371" t="s">
        <v>344</v>
      </c>
    </row>
    <row r="6" spans="1:16" ht="17.25" customHeight="1">
      <c r="A6" s="389">
        <v>1</v>
      </c>
      <c r="B6" s="390" t="s">
        <v>381</v>
      </c>
      <c r="C6" s="391">
        <v>1324591</v>
      </c>
      <c r="D6" s="392" t="s">
        <v>370</v>
      </c>
      <c r="E6" s="393">
        <v>8</v>
      </c>
      <c r="F6" s="391">
        <v>896</v>
      </c>
      <c r="G6" s="394">
        <v>243893634</v>
      </c>
      <c r="H6" s="395">
        <v>229906994</v>
      </c>
      <c r="I6" s="396">
        <v>13986640</v>
      </c>
      <c r="J6" s="395">
        <v>0</v>
      </c>
      <c r="K6" s="396">
        <v>13986640</v>
      </c>
      <c r="L6" s="397">
        <v>5052736</v>
      </c>
      <c r="M6" s="394">
        <v>8933904</v>
      </c>
      <c r="N6" s="398">
        <v>176.813</v>
      </c>
      <c r="O6" s="399">
        <v>0.94</v>
      </c>
      <c r="P6" s="399">
        <v>0.97</v>
      </c>
    </row>
    <row r="7" spans="1:16" ht="17.25" customHeight="1">
      <c r="A7" s="389">
        <v>2</v>
      </c>
      <c r="B7" s="390" t="s">
        <v>2</v>
      </c>
      <c r="C7" s="391">
        <v>354680</v>
      </c>
      <c r="D7" s="400" t="s">
        <v>370</v>
      </c>
      <c r="E7" s="401">
        <v>6</v>
      </c>
      <c r="F7" s="391">
        <v>704</v>
      </c>
      <c r="G7" s="394">
        <v>51008809</v>
      </c>
      <c r="H7" s="395">
        <v>47173129</v>
      </c>
      <c r="I7" s="396">
        <v>3835680</v>
      </c>
      <c r="J7" s="395">
        <v>0</v>
      </c>
      <c r="K7" s="396">
        <v>3835680</v>
      </c>
      <c r="L7" s="397">
        <v>1382316</v>
      </c>
      <c r="M7" s="394">
        <v>2453364</v>
      </c>
      <c r="N7" s="402">
        <v>177.482</v>
      </c>
      <c r="O7" s="399">
        <v>0.92</v>
      </c>
      <c r="P7" s="399">
        <v>0.95</v>
      </c>
    </row>
    <row r="8" spans="1:16" ht="17.25" customHeight="1">
      <c r="A8" s="389">
        <v>3</v>
      </c>
      <c r="B8" s="390" t="s">
        <v>382</v>
      </c>
      <c r="C8" s="391">
        <v>194439</v>
      </c>
      <c r="D8" s="400" t="s">
        <v>370</v>
      </c>
      <c r="E8" s="401">
        <v>5</v>
      </c>
      <c r="F8" s="391">
        <v>592</v>
      </c>
      <c r="G8" s="394">
        <v>31224775</v>
      </c>
      <c r="H8" s="395">
        <v>25712638</v>
      </c>
      <c r="I8" s="396">
        <v>5512137</v>
      </c>
      <c r="J8" s="395">
        <v>0</v>
      </c>
      <c r="K8" s="396">
        <v>5512137</v>
      </c>
      <c r="L8" s="397">
        <v>4473445</v>
      </c>
      <c r="M8" s="394">
        <v>1038692</v>
      </c>
      <c r="N8" s="402">
        <v>23.219</v>
      </c>
      <c r="O8" s="399">
        <v>0.82</v>
      </c>
      <c r="P8" s="399">
        <v>0.87</v>
      </c>
    </row>
    <row r="9" spans="1:16" ht="17.25" customHeight="1">
      <c r="A9" s="389">
        <v>4</v>
      </c>
      <c r="B9" s="390" t="s">
        <v>368</v>
      </c>
      <c r="C9" s="391">
        <v>594461</v>
      </c>
      <c r="D9" s="400" t="s">
        <v>370</v>
      </c>
      <c r="E9" s="401">
        <v>7</v>
      </c>
      <c r="F9" s="391">
        <v>772</v>
      </c>
      <c r="G9" s="394">
        <v>86386790</v>
      </c>
      <c r="H9" s="395">
        <v>78746895</v>
      </c>
      <c r="I9" s="396">
        <v>7639895</v>
      </c>
      <c r="J9" s="395">
        <v>0</v>
      </c>
      <c r="K9" s="396">
        <v>7639895</v>
      </c>
      <c r="L9" s="397">
        <v>4098266</v>
      </c>
      <c r="M9" s="394">
        <v>3541629</v>
      </c>
      <c r="N9" s="402">
        <v>86.418</v>
      </c>
      <c r="O9" s="399">
        <v>0.92</v>
      </c>
      <c r="P9" s="399">
        <v>0.95</v>
      </c>
    </row>
    <row r="10" spans="1:16" ht="17.25" customHeight="1">
      <c r="A10" s="403">
        <v>5</v>
      </c>
      <c r="B10" s="404" t="s">
        <v>383</v>
      </c>
      <c r="C10" s="391">
        <v>78671</v>
      </c>
      <c r="D10" s="400" t="s">
        <v>370</v>
      </c>
      <c r="E10" s="401">
        <v>4</v>
      </c>
      <c r="F10" s="391">
        <v>476</v>
      </c>
      <c r="G10" s="405">
        <v>14309892</v>
      </c>
      <c r="H10" s="406">
        <v>9417201</v>
      </c>
      <c r="I10" s="407">
        <v>4892691</v>
      </c>
      <c r="J10" s="406">
        <v>0</v>
      </c>
      <c r="K10" s="407">
        <v>4892691</v>
      </c>
      <c r="L10" s="408">
        <v>4098595</v>
      </c>
      <c r="M10" s="405">
        <v>794096</v>
      </c>
      <c r="N10" s="409">
        <v>19.375</v>
      </c>
      <c r="O10" s="410">
        <v>0.66</v>
      </c>
      <c r="P10" s="410">
        <v>0.69</v>
      </c>
    </row>
    <row r="11" spans="1:16" ht="17.25" customHeight="1">
      <c r="A11" s="389">
        <v>6</v>
      </c>
      <c r="B11" s="390" t="s">
        <v>384</v>
      </c>
      <c r="C11" s="411">
        <v>59706</v>
      </c>
      <c r="D11" s="392" t="s">
        <v>370</v>
      </c>
      <c r="E11" s="393">
        <v>3</v>
      </c>
      <c r="F11" s="412">
        <v>394</v>
      </c>
      <c r="G11" s="394">
        <v>14926987</v>
      </c>
      <c r="H11" s="395">
        <v>7982379</v>
      </c>
      <c r="I11" s="396">
        <v>6944608</v>
      </c>
      <c r="J11" s="395">
        <v>0</v>
      </c>
      <c r="K11" s="396">
        <v>6944608</v>
      </c>
      <c r="L11" s="397">
        <v>5968505</v>
      </c>
      <c r="M11" s="394">
        <v>976103</v>
      </c>
      <c r="N11" s="402">
        <v>16.354</v>
      </c>
      <c r="O11" s="399">
        <v>0.53</v>
      </c>
      <c r="P11" s="399">
        <v>0.56</v>
      </c>
    </row>
    <row r="12" spans="1:16" ht="17.25" customHeight="1">
      <c r="A12" s="389">
        <v>7</v>
      </c>
      <c r="B12" s="390" t="s">
        <v>7</v>
      </c>
      <c r="C12" s="413">
        <v>342535</v>
      </c>
      <c r="D12" s="400" t="s">
        <v>371</v>
      </c>
      <c r="E12" s="401">
        <v>10</v>
      </c>
      <c r="F12" s="414">
        <v>955</v>
      </c>
      <c r="G12" s="394">
        <v>47688502</v>
      </c>
      <c r="H12" s="395">
        <v>44256930</v>
      </c>
      <c r="I12" s="396">
        <v>3431572</v>
      </c>
      <c r="J12" s="395">
        <v>0</v>
      </c>
      <c r="K12" s="396">
        <v>3431572</v>
      </c>
      <c r="L12" s="397">
        <v>1122132</v>
      </c>
      <c r="M12" s="394">
        <v>2309440</v>
      </c>
      <c r="N12" s="402">
        <v>205.808</v>
      </c>
      <c r="O12" s="399">
        <v>0.93</v>
      </c>
      <c r="P12" s="399">
        <v>0.96</v>
      </c>
    </row>
    <row r="13" spans="1:16" ht="17.25" customHeight="1">
      <c r="A13" s="389">
        <v>8</v>
      </c>
      <c r="B13" s="390" t="s">
        <v>374</v>
      </c>
      <c r="C13" s="413">
        <v>80391</v>
      </c>
      <c r="D13" s="400" t="s">
        <v>371</v>
      </c>
      <c r="E13" s="401">
        <v>6</v>
      </c>
      <c r="F13" s="414">
        <v>750</v>
      </c>
      <c r="G13" s="394">
        <v>14718576</v>
      </c>
      <c r="H13" s="395">
        <v>10443733</v>
      </c>
      <c r="I13" s="396">
        <v>4274843</v>
      </c>
      <c r="J13" s="395">
        <v>0</v>
      </c>
      <c r="K13" s="396">
        <v>4274843</v>
      </c>
      <c r="L13" s="397">
        <v>3247774</v>
      </c>
      <c r="M13" s="394">
        <v>1027069</v>
      </c>
      <c r="N13" s="402">
        <v>31.624</v>
      </c>
      <c r="O13" s="399">
        <v>0.71</v>
      </c>
      <c r="P13" s="399">
        <v>0.75</v>
      </c>
    </row>
    <row r="14" spans="1:16" ht="17.25" customHeight="1">
      <c r="A14" s="389">
        <v>9</v>
      </c>
      <c r="B14" s="390" t="s">
        <v>375</v>
      </c>
      <c r="C14" s="413">
        <v>111702</v>
      </c>
      <c r="D14" s="400" t="s">
        <v>370</v>
      </c>
      <c r="E14" s="401">
        <v>4</v>
      </c>
      <c r="F14" s="414">
        <v>469</v>
      </c>
      <c r="G14" s="394">
        <v>20391588</v>
      </c>
      <c r="H14" s="395">
        <v>14415865</v>
      </c>
      <c r="I14" s="396">
        <v>5975723</v>
      </c>
      <c r="J14" s="395">
        <v>0</v>
      </c>
      <c r="K14" s="396">
        <v>5975723</v>
      </c>
      <c r="L14" s="397">
        <v>4909019</v>
      </c>
      <c r="M14" s="394">
        <v>1066704</v>
      </c>
      <c r="N14" s="402">
        <v>21.729</v>
      </c>
      <c r="O14" s="399">
        <v>0.71</v>
      </c>
      <c r="P14" s="399">
        <v>0.74</v>
      </c>
    </row>
    <row r="15" spans="1:16" ht="17.25" customHeight="1">
      <c r="A15" s="403">
        <v>10</v>
      </c>
      <c r="B15" s="404" t="s">
        <v>385</v>
      </c>
      <c r="C15" s="415">
        <v>78623</v>
      </c>
      <c r="D15" s="416" t="s">
        <v>370</v>
      </c>
      <c r="E15" s="417">
        <v>4</v>
      </c>
      <c r="F15" s="418">
        <v>481</v>
      </c>
      <c r="G15" s="405">
        <v>14289335</v>
      </c>
      <c r="H15" s="406">
        <v>10079874</v>
      </c>
      <c r="I15" s="407">
        <v>4209461</v>
      </c>
      <c r="J15" s="406">
        <v>0</v>
      </c>
      <c r="K15" s="407">
        <v>4209461</v>
      </c>
      <c r="L15" s="408">
        <v>3401265</v>
      </c>
      <c r="M15" s="405">
        <v>808196</v>
      </c>
      <c r="N15" s="409">
        <v>23.762</v>
      </c>
      <c r="O15" s="410">
        <v>0.71</v>
      </c>
      <c r="P15" s="410">
        <v>0.74</v>
      </c>
    </row>
    <row r="16" spans="1:16" ht="17.25" customHeight="1">
      <c r="A16" s="389">
        <v>11</v>
      </c>
      <c r="B16" s="390" t="s">
        <v>11</v>
      </c>
      <c r="C16" s="391">
        <v>91838</v>
      </c>
      <c r="D16" s="400" t="s">
        <v>370</v>
      </c>
      <c r="E16" s="401">
        <v>4</v>
      </c>
      <c r="F16" s="391">
        <v>502</v>
      </c>
      <c r="G16" s="394">
        <v>14479613</v>
      </c>
      <c r="H16" s="395">
        <v>11734546</v>
      </c>
      <c r="I16" s="396">
        <v>2745067</v>
      </c>
      <c r="J16" s="395">
        <v>0</v>
      </c>
      <c r="K16" s="396">
        <v>2745067</v>
      </c>
      <c r="L16" s="397">
        <v>1756954</v>
      </c>
      <c r="M16" s="394">
        <v>988113</v>
      </c>
      <c r="N16" s="402">
        <v>56.24</v>
      </c>
      <c r="O16" s="399">
        <v>0.81</v>
      </c>
      <c r="P16" s="399">
        <v>0.85</v>
      </c>
    </row>
    <row r="17" spans="1:16" ht="17.25" customHeight="1">
      <c r="A17" s="389">
        <v>12</v>
      </c>
      <c r="B17" s="390" t="s">
        <v>386</v>
      </c>
      <c r="C17" s="391">
        <v>229767</v>
      </c>
      <c r="D17" s="400" t="s">
        <v>371</v>
      </c>
      <c r="E17" s="401">
        <v>8</v>
      </c>
      <c r="F17" s="391">
        <v>860</v>
      </c>
      <c r="G17" s="394">
        <v>36340504</v>
      </c>
      <c r="H17" s="395">
        <v>25596481</v>
      </c>
      <c r="I17" s="396">
        <v>10744023</v>
      </c>
      <c r="J17" s="395">
        <v>0</v>
      </c>
      <c r="K17" s="396">
        <v>10744023</v>
      </c>
      <c r="L17" s="397">
        <v>8792370</v>
      </c>
      <c r="M17" s="394">
        <v>1951653</v>
      </c>
      <c r="N17" s="402">
        <v>22.197</v>
      </c>
      <c r="O17" s="399">
        <v>0.7</v>
      </c>
      <c r="P17" s="399">
        <v>0.74</v>
      </c>
    </row>
    <row r="18" spans="1:16" ht="17.25" customHeight="1">
      <c r="A18" s="389">
        <v>13</v>
      </c>
      <c r="B18" s="390" t="s">
        <v>13</v>
      </c>
      <c r="C18" s="391">
        <v>148712</v>
      </c>
      <c r="D18" s="400" t="s">
        <v>370</v>
      </c>
      <c r="E18" s="401">
        <v>5</v>
      </c>
      <c r="F18" s="391">
        <v>605</v>
      </c>
      <c r="G18" s="394">
        <v>22015353</v>
      </c>
      <c r="H18" s="395">
        <v>18694521</v>
      </c>
      <c r="I18" s="396">
        <v>3320832</v>
      </c>
      <c r="J18" s="395">
        <v>0</v>
      </c>
      <c r="K18" s="396">
        <v>3320832</v>
      </c>
      <c r="L18" s="397">
        <v>1952443</v>
      </c>
      <c r="M18" s="394">
        <v>1368389</v>
      </c>
      <c r="N18" s="402">
        <v>70.086</v>
      </c>
      <c r="O18" s="399">
        <v>0.85</v>
      </c>
      <c r="P18" s="399">
        <v>0.89</v>
      </c>
    </row>
    <row r="19" spans="1:16" ht="17.25" customHeight="1">
      <c r="A19" s="389">
        <v>14</v>
      </c>
      <c r="B19" s="390" t="s">
        <v>14</v>
      </c>
      <c r="C19" s="391">
        <v>52879</v>
      </c>
      <c r="D19" s="400" t="s">
        <v>370</v>
      </c>
      <c r="E19" s="401">
        <v>3</v>
      </c>
      <c r="F19" s="391">
        <v>389</v>
      </c>
      <c r="G19" s="394">
        <v>9155102</v>
      </c>
      <c r="H19" s="395">
        <v>7049697</v>
      </c>
      <c r="I19" s="396">
        <v>2105405</v>
      </c>
      <c r="J19" s="395">
        <v>0</v>
      </c>
      <c r="K19" s="396">
        <v>2105405</v>
      </c>
      <c r="L19" s="397">
        <v>1668965</v>
      </c>
      <c r="M19" s="394">
        <v>436440</v>
      </c>
      <c r="N19" s="402">
        <v>26.15</v>
      </c>
      <c r="O19" s="399">
        <v>0.77</v>
      </c>
      <c r="P19" s="399">
        <v>0.79</v>
      </c>
    </row>
    <row r="20" spans="1:16" ht="17.25" customHeight="1">
      <c r="A20" s="403">
        <v>15</v>
      </c>
      <c r="B20" s="404" t="s">
        <v>387</v>
      </c>
      <c r="C20" s="391">
        <v>116864</v>
      </c>
      <c r="D20" s="400" t="s">
        <v>370</v>
      </c>
      <c r="E20" s="401">
        <v>4</v>
      </c>
      <c r="F20" s="391">
        <v>518</v>
      </c>
      <c r="G20" s="405">
        <v>20426156</v>
      </c>
      <c r="H20" s="406">
        <v>13372286</v>
      </c>
      <c r="I20" s="407">
        <v>7053870</v>
      </c>
      <c r="J20" s="406">
        <v>0</v>
      </c>
      <c r="K20" s="407">
        <v>7053870</v>
      </c>
      <c r="L20" s="408">
        <v>6002824</v>
      </c>
      <c r="M20" s="405">
        <v>1051046</v>
      </c>
      <c r="N20" s="409">
        <v>17.509</v>
      </c>
      <c r="O20" s="410">
        <v>0.65</v>
      </c>
      <c r="P20" s="410">
        <v>0.69</v>
      </c>
    </row>
    <row r="21" spans="1:16" ht="17.25" customHeight="1">
      <c r="A21" s="389">
        <v>16</v>
      </c>
      <c r="B21" s="390" t="s">
        <v>388</v>
      </c>
      <c r="C21" s="411">
        <v>141336</v>
      </c>
      <c r="D21" s="392" t="s">
        <v>370</v>
      </c>
      <c r="E21" s="393">
        <v>4</v>
      </c>
      <c r="F21" s="412">
        <v>511</v>
      </c>
      <c r="G21" s="394">
        <v>24815355</v>
      </c>
      <c r="H21" s="395">
        <v>17903453</v>
      </c>
      <c r="I21" s="396">
        <v>6911902</v>
      </c>
      <c r="J21" s="395">
        <v>0</v>
      </c>
      <c r="K21" s="396">
        <v>6911902</v>
      </c>
      <c r="L21" s="397">
        <v>5771453</v>
      </c>
      <c r="M21" s="394">
        <v>1140449</v>
      </c>
      <c r="N21" s="402">
        <v>19.76</v>
      </c>
      <c r="O21" s="399">
        <v>0.71</v>
      </c>
      <c r="P21" s="399">
        <v>0.75</v>
      </c>
    </row>
    <row r="22" spans="1:16" ht="17.25" customHeight="1">
      <c r="A22" s="389">
        <v>17</v>
      </c>
      <c r="B22" s="390" t="s">
        <v>17</v>
      </c>
      <c r="C22" s="413">
        <v>227020</v>
      </c>
      <c r="D22" s="400" t="s">
        <v>371</v>
      </c>
      <c r="E22" s="401">
        <v>8</v>
      </c>
      <c r="F22" s="414">
        <v>882</v>
      </c>
      <c r="G22" s="394">
        <v>31145416</v>
      </c>
      <c r="H22" s="395">
        <v>26696489</v>
      </c>
      <c r="I22" s="396">
        <v>4448927</v>
      </c>
      <c r="J22" s="395">
        <v>0</v>
      </c>
      <c r="K22" s="396">
        <v>4448927</v>
      </c>
      <c r="L22" s="397">
        <v>2613670</v>
      </c>
      <c r="M22" s="394">
        <v>1835257</v>
      </c>
      <c r="N22" s="402">
        <v>70.218</v>
      </c>
      <c r="O22" s="399">
        <v>0.86</v>
      </c>
      <c r="P22" s="399">
        <v>0.89</v>
      </c>
    </row>
    <row r="23" spans="1:16" ht="17.25" customHeight="1">
      <c r="A23" s="389">
        <v>18</v>
      </c>
      <c r="B23" s="390" t="s">
        <v>18</v>
      </c>
      <c r="C23" s="413">
        <v>248037</v>
      </c>
      <c r="D23" s="400" t="s">
        <v>371</v>
      </c>
      <c r="E23" s="401">
        <v>9</v>
      </c>
      <c r="F23" s="414">
        <v>920</v>
      </c>
      <c r="G23" s="394">
        <v>35163642</v>
      </c>
      <c r="H23" s="395">
        <v>30707851</v>
      </c>
      <c r="I23" s="396">
        <v>4455791</v>
      </c>
      <c r="J23" s="395">
        <v>0</v>
      </c>
      <c r="K23" s="396">
        <v>4455791</v>
      </c>
      <c r="L23" s="397">
        <v>2322584</v>
      </c>
      <c r="M23" s="394">
        <v>2133207</v>
      </c>
      <c r="N23" s="402">
        <v>91.846</v>
      </c>
      <c r="O23" s="399">
        <v>0.87</v>
      </c>
      <c r="P23" s="399">
        <v>0.91</v>
      </c>
    </row>
    <row r="24" spans="1:16" ht="17.25" customHeight="1">
      <c r="A24" s="389">
        <v>19</v>
      </c>
      <c r="B24" s="390" t="s">
        <v>19</v>
      </c>
      <c r="C24" s="413">
        <v>341765</v>
      </c>
      <c r="D24" s="400" t="s">
        <v>371</v>
      </c>
      <c r="E24" s="401">
        <v>10</v>
      </c>
      <c r="F24" s="414">
        <v>952</v>
      </c>
      <c r="G24" s="394">
        <v>48725888</v>
      </c>
      <c r="H24" s="395">
        <v>42537530</v>
      </c>
      <c r="I24" s="396">
        <v>6188358</v>
      </c>
      <c r="J24" s="395">
        <v>0</v>
      </c>
      <c r="K24" s="396">
        <v>6188358</v>
      </c>
      <c r="L24" s="397">
        <v>3531991</v>
      </c>
      <c r="M24" s="394">
        <v>2656367</v>
      </c>
      <c r="N24" s="402">
        <v>75.209</v>
      </c>
      <c r="O24" s="399">
        <v>0.87</v>
      </c>
      <c r="P24" s="399">
        <v>0.91</v>
      </c>
    </row>
    <row r="25" spans="1:16" ht="17.25" customHeight="1">
      <c r="A25" s="403">
        <v>20</v>
      </c>
      <c r="B25" s="404" t="s">
        <v>20</v>
      </c>
      <c r="C25" s="415">
        <v>74326</v>
      </c>
      <c r="D25" s="416" t="s">
        <v>371</v>
      </c>
      <c r="E25" s="417">
        <v>9</v>
      </c>
      <c r="F25" s="418">
        <v>924</v>
      </c>
      <c r="G25" s="405">
        <v>11773976</v>
      </c>
      <c r="H25" s="406">
        <v>9723572</v>
      </c>
      <c r="I25" s="407">
        <v>2050404</v>
      </c>
      <c r="J25" s="406">
        <v>0</v>
      </c>
      <c r="K25" s="407">
        <v>2050404</v>
      </c>
      <c r="L25" s="408">
        <v>1427347</v>
      </c>
      <c r="M25" s="405">
        <v>623057</v>
      </c>
      <c r="N25" s="409">
        <v>43.651</v>
      </c>
      <c r="O25" s="410">
        <v>0.83</v>
      </c>
      <c r="P25" s="410">
        <v>0.86</v>
      </c>
    </row>
    <row r="26" spans="1:16" ht="17.25" customHeight="1">
      <c r="A26" s="389">
        <v>21</v>
      </c>
      <c r="B26" s="390" t="s">
        <v>21</v>
      </c>
      <c r="C26" s="411">
        <v>140868</v>
      </c>
      <c r="D26" s="392" t="s">
        <v>371</v>
      </c>
      <c r="E26" s="393">
        <v>9</v>
      </c>
      <c r="F26" s="412">
        <v>946</v>
      </c>
      <c r="G26" s="394">
        <v>20042014</v>
      </c>
      <c r="H26" s="395">
        <v>22855835</v>
      </c>
      <c r="I26" s="396">
        <v>-2813821</v>
      </c>
      <c r="J26" s="395">
        <v>0</v>
      </c>
      <c r="K26" s="396">
        <v>0</v>
      </c>
      <c r="L26" s="397">
        <v>0</v>
      </c>
      <c r="M26" s="394">
        <v>0</v>
      </c>
      <c r="N26" s="402" t="s">
        <v>406</v>
      </c>
      <c r="O26" s="399">
        <v>1.14</v>
      </c>
      <c r="P26" s="399">
        <v>1.21</v>
      </c>
    </row>
    <row r="27" spans="1:16" ht="17.25" customHeight="1">
      <c r="A27" s="389">
        <v>22</v>
      </c>
      <c r="B27" s="390" t="s">
        <v>22</v>
      </c>
      <c r="C27" s="413">
        <v>145723</v>
      </c>
      <c r="D27" s="400" t="s">
        <v>371</v>
      </c>
      <c r="E27" s="401">
        <v>7</v>
      </c>
      <c r="F27" s="414">
        <v>847</v>
      </c>
      <c r="G27" s="394">
        <v>20766982</v>
      </c>
      <c r="H27" s="395">
        <v>18146230</v>
      </c>
      <c r="I27" s="396">
        <v>2620752</v>
      </c>
      <c r="J27" s="395">
        <v>0</v>
      </c>
      <c r="K27" s="396">
        <v>2620752</v>
      </c>
      <c r="L27" s="397">
        <v>1491445</v>
      </c>
      <c r="M27" s="394">
        <v>1129307</v>
      </c>
      <c r="N27" s="402">
        <v>75.719</v>
      </c>
      <c r="O27" s="399">
        <v>0.87</v>
      </c>
      <c r="P27" s="399">
        <v>0.91</v>
      </c>
    </row>
    <row r="28" spans="1:16" ht="17.25" customHeight="1">
      <c r="A28" s="389">
        <v>23</v>
      </c>
      <c r="B28" s="390" t="s">
        <v>23</v>
      </c>
      <c r="C28" s="413">
        <v>141036</v>
      </c>
      <c r="D28" s="400" t="s">
        <v>371</v>
      </c>
      <c r="E28" s="401">
        <v>10</v>
      </c>
      <c r="F28" s="414">
        <v>956</v>
      </c>
      <c r="G28" s="394">
        <v>20495122</v>
      </c>
      <c r="H28" s="395">
        <v>19530202</v>
      </c>
      <c r="I28" s="396">
        <v>964920</v>
      </c>
      <c r="J28" s="395">
        <v>0</v>
      </c>
      <c r="K28" s="396">
        <v>964920</v>
      </c>
      <c r="L28" s="397">
        <v>84923</v>
      </c>
      <c r="M28" s="394">
        <v>879997</v>
      </c>
      <c r="N28" s="402">
        <v>1036.229</v>
      </c>
      <c r="O28" s="399">
        <v>0.95</v>
      </c>
      <c r="P28" s="399">
        <v>0.98</v>
      </c>
    </row>
    <row r="29" spans="1:16" ht="17.25" customHeight="1">
      <c r="A29" s="389">
        <v>24</v>
      </c>
      <c r="B29" s="390" t="s">
        <v>24</v>
      </c>
      <c r="C29" s="413">
        <v>75377</v>
      </c>
      <c r="D29" s="400" t="s">
        <v>371</v>
      </c>
      <c r="E29" s="401">
        <v>9</v>
      </c>
      <c r="F29" s="414">
        <v>919</v>
      </c>
      <c r="G29" s="394">
        <v>11733403</v>
      </c>
      <c r="H29" s="395">
        <v>9378529</v>
      </c>
      <c r="I29" s="396">
        <v>2354874</v>
      </c>
      <c r="J29" s="395">
        <v>0</v>
      </c>
      <c r="K29" s="396">
        <v>2354874</v>
      </c>
      <c r="L29" s="397">
        <v>1510444</v>
      </c>
      <c r="M29" s="394">
        <v>844430</v>
      </c>
      <c r="N29" s="402">
        <v>55.906</v>
      </c>
      <c r="O29" s="399">
        <v>0.8</v>
      </c>
      <c r="P29" s="399">
        <v>0.84</v>
      </c>
    </row>
    <row r="30" spans="1:16" ht="17.25" customHeight="1">
      <c r="A30" s="389">
        <v>25</v>
      </c>
      <c r="B30" s="404" t="s">
        <v>25</v>
      </c>
      <c r="C30" s="415">
        <v>83997</v>
      </c>
      <c r="D30" s="416" t="s">
        <v>371</v>
      </c>
      <c r="E30" s="417">
        <v>9</v>
      </c>
      <c r="F30" s="418">
        <v>918</v>
      </c>
      <c r="G30" s="405">
        <v>12741297</v>
      </c>
      <c r="H30" s="406">
        <v>12576732</v>
      </c>
      <c r="I30" s="407">
        <v>164565</v>
      </c>
      <c r="J30" s="406">
        <v>0</v>
      </c>
      <c r="K30" s="407">
        <v>164565</v>
      </c>
      <c r="L30" s="408">
        <v>0</v>
      </c>
      <c r="M30" s="405">
        <v>164565</v>
      </c>
      <c r="N30" s="409" t="s">
        <v>408</v>
      </c>
      <c r="O30" s="410">
        <v>0.99</v>
      </c>
      <c r="P30" s="410">
        <v>1.05</v>
      </c>
    </row>
    <row r="31" spans="1:16" ht="17.25" customHeight="1">
      <c r="A31" s="419">
        <v>26</v>
      </c>
      <c r="B31" s="390" t="s">
        <v>26</v>
      </c>
      <c r="C31" s="391">
        <v>166104</v>
      </c>
      <c r="D31" s="400" t="s">
        <v>371</v>
      </c>
      <c r="E31" s="401">
        <v>9</v>
      </c>
      <c r="F31" s="391">
        <v>943</v>
      </c>
      <c r="G31" s="394">
        <v>24013226</v>
      </c>
      <c r="H31" s="395">
        <v>20921125</v>
      </c>
      <c r="I31" s="396">
        <v>3092101</v>
      </c>
      <c r="J31" s="395">
        <v>0</v>
      </c>
      <c r="K31" s="396">
        <v>3092101</v>
      </c>
      <c r="L31" s="397">
        <v>1771129</v>
      </c>
      <c r="M31" s="394">
        <v>1320972</v>
      </c>
      <c r="N31" s="402">
        <v>74.584</v>
      </c>
      <c r="O31" s="399">
        <v>0.87</v>
      </c>
      <c r="P31" s="399">
        <v>0.9</v>
      </c>
    </row>
    <row r="32" spans="1:16" ht="17.25" customHeight="1">
      <c r="A32" s="389">
        <v>27</v>
      </c>
      <c r="B32" s="390" t="s">
        <v>27</v>
      </c>
      <c r="C32" s="391">
        <v>74778</v>
      </c>
      <c r="D32" s="400" t="s">
        <v>371</v>
      </c>
      <c r="E32" s="401">
        <v>7</v>
      </c>
      <c r="F32" s="391">
        <v>820</v>
      </c>
      <c r="G32" s="394">
        <v>11909688</v>
      </c>
      <c r="H32" s="395">
        <v>8770598</v>
      </c>
      <c r="I32" s="396">
        <v>3139090</v>
      </c>
      <c r="J32" s="395">
        <v>0</v>
      </c>
      <c r="K32" s="396">
        <v>3139090</v>
      </c>
      <c r="L32" s="397">
        <v>2246919</v>
      </c>
      <c r="M32" s="394">
        <v>892171</v>
      </c>
      <c r="N32" s="402">
        <v>39.706</v>
      </c>
      <c r="O32" s="399">
        <v>0.74</v>
      </c>
      <c r="P32" s="399">
        <v>0.78</v>
      </c>
    </row>
    <row r="33" spans="1:16" ht="17.25" customHeight="1">
      <c r="A33" s="389">
        <v>28</v>
      </c>
      <c r="B33" s="390" t="s">
        <v>376</v>
      </c>
      <c r="C33" s="391">
        <v>150599</v>
      </c>
      <c r="D33" s="400" t="s">
        <v>370</v>
      </c>
      <c r="E33" s="401">
        <v>5</v>
      </c>
      <c r="F33" s="391">
        <v>572</v>
      </c>
      <c r="G33" s="394">
        <v>24557029</v>
      </c>
      <c r="H33" s="395">
        <v>19861254</v>
      </c>
      <c r="I33" s="396">
        <v>4695775</v>
      </c>
      <c r="J33" s="395">
        <v>0</v>
      </c>
      <c r="K33" s="396">
        <v>4695775</v>
      </c>
      <c r="L33" s="397">
        <v>3229492</v>
      </c>
      <c r="M33" s="394">
        <v>1466283</v>
      </c>
      <c r="N33" s="402">
        <v>45.403</v>
      </c>
      <c r="O33" s="399">
        <v>0.81</v>
      </c>
      <c r="P33" s="399">
        <v>0.84</v>
      </c>
    </row>
    <row r="34" spans="1:16" ht="17.25" customHeight="1">
      <c r="A34" s="389">
        <v>29</v>
      </c>
      <c r="B34" s="390" t="s">
        <v>29</v>
      </c>
      <c r="C34" s="391">
        <v>65228</v>
      </c>
      <c r="D34" s="400" t="s">
        <v>371</v>
      </c>
      <c r="E34" s="401">
        <v>6</v>
      </c>
      <c r="F34" s="391">
        <v>797</v>
      </c>
      <c r="G34" s="394">
        <v>10547320</v>
      </c>
      <c r="H34" s="395">
        <v>7726918</v>
      </c>
      <c r="I34" s="396">
        <v>2820402</v>
      </c>
      <c r="J34" s="395">
        <v>0</v>
      </c>
      <c r="K34" s="396">
        <v>2820402</v>
      </c>
      <c r="L34" s="397">
        <v>2123371</v>
      </c>
      <c r="M34" s="394">
        <v>697031</v>
      </c>
      <c r="N34" s="402">
        <v>32.827</v>
      </c>
      <c r="O34" s="399">
        <v>0.73</v>
      </c>
      <c r="P34" s="399">
        <v>0.77</v>
      </c>
    </row>
    <row r="35" spans="1:16" ht="17.25" customHeight="1">
      <c r="A35" s="404">
        <v>30</v>
      </c>
      <c r="B35" s="404" t="s">
        <v>30</v>
      </c>
      <c r="C35" s="391">
        <v>93412</v>
      </c>
      <c r="D35" s="400" t="s">
        <v>371</v>
      </c>
      <c r="E35" s="401">
        <v>8</v>
      </c>
      <c r="F35" s="391">
        <v>852</v>
      </c>
      <c r="G35" s="405">
        <v>14342045</v>
      </c>
      <c r="H35" s="406">
        <v>13957877</v>
      </c>
      <c r="I35" s="407">
        <v>384168</v>
      </c>
      <c r="J35" s="406">
        <v>0</v>
      </c>
      <c r="K35" s="407">
        <v>384168</v>
      </c>
      <c r="L35" s="408">
        <v>0</v>
      </c>
      <c r="M35" s="405">
        <v>384168</v>
      </c>
      <c r="N35" s="409" t="s">
        <v>408</v>
      </c>
      <c r="O35" s="410">
        <v>0.97</v>
      </c>
      <c r="P35" s="410">
        <v>1.01</v>
      </c>
    </row>
    <row r="36" spans="1:16" ht="17.25" customHeight="1">
      <c r="A36" s="389">
        <v>31</v>
      </c>
      <c r="B36" s="390" t="s">
        <v>31</v>
      </c>
      <c r="C36" s="411">
        <v>111881</v>
      </c>
      <c r="D36" s="392" t="s">
        <v>371</v>
      </c>
      <c r="E36" s="393">
        <v>9</v>
      </c>
      <c r="F36" s="412">
        <v>902</v>
      </c>
      <c r="G36" s="394">
        <v>16820516</v>
      </c>
      <c r="H36" s="395">
        <v>13159578</v>
      </c>
      <c r="I36" s="396">
        <v>3660938</v>
      </c>
      <c r="J36" s="395">
        <v>0</v>
      </c>
      <c r="K36" s="396">
        <v>3660938</v>
      </c>
      <c r="L36" s="397">
        <v>2537233</v>
      </c>
      <c r="M36" s="394">
        <v>1123705</v>
      </c>
      <c r="N36" s="402">
        <v>44.289</v>
      </c>
      <c r="O36" s="399">
        <v>0.78</v>
      </c>
      <c r="P36" s="399">
        <v>0.82</v>
      </c>
    </row>
    <row r="37" spans="1:16" ht="17.25" customHeight="1">
      <c r="A37" s="389">
        <v>32</v>
      </c>
      <c r="B37" s="390" t="s">
        <v>33</v>
      </c>
      <c r="C37" s="413">
        <v>142177</v>
      </c>
      <c r="D37" s="400" t="s">
        <v>371</v>
      </c>
      <c r="E37" s="401">
        <v>8</v>
      </c>
      <c r="F37" s="414">
        <v>857</v>
      </c>
      <c r="G37" s="394">
        <v>21603956</v>
      </c>
      <c r="H37" s="395">
        <v>19709376</v>
      </c>
      <c r="I37" s="396">
        <v>1894580</v>
      </c>
      <c r="J37" s="395">
        <v>0</v>
      </c>
      <c r="K37" s="396">
        <v>1894580</v>
      </c>
      <c r="L37" s="397">
        <v>985085</v>
      </c>
      <c r="M37" s="394">
        <v>909495</v>
      </c>
      <c r="N37" s="402">
        <v>92.327</v>
      </c>
      <c r="O37" s="399">
        <v>0.91</v>
      </c>
      <c r="P37" s="399">
        <v>0.94</v>
      </c>
    </row>
    <row r="38" spans="1:16" ht="17.25" customHeight="1">
      <c r="A38" s="389">
        <v>33</v>
      </c>
      <c r="B38" s="390" t="s">
        <v>34</v>
      </c>
      <c r="C38" s="413">
        <v>61530</v>
      </c>
      <c r="D38" s="400" t="s">
        <v>371</v>
      </c>
      <c r="E38" s="401">
        <v>7</v>
      </c>
      <c r="F38" s="414">
        <v>812</v>
      </c>
      <c r="G38" s="394">
        <v>10462626</v>
      </c>
      <c r="H38" s="395">
        <v>7413614</v>
      </c>
      <c r="I38" s="396">
        <v>3049012</v>
      </c>
      <c r="J38" s="395">
        <v>0</v>
      </c>
      <c r="K38" s="396">
        <v>3049012</v>
      </c>
      <c r="L38" s="397">
        <v>2397991</v>
      </c>
      <c r="M38" s="394">
        <v>651021</v>
      </c>
      <c r="N38" s="402">
        <v>27.149</v>
      </c>
      <c r="O38" s="399">
        <v>0.71</v>
      </c>
      <c r="P38" s="399">
        <v>0.75</v>
      </c>
    </row>
    <row r="39" spans="1:16" ht="17.25" customHeight="1">
      <c r="A39" s="389">
        <v>34</v>
      </c>
      <c r="B39" s="390" t="s">
        <v>35</v>
      </c>
      <c r="C39" s="413">
        <v>100300</v>
      </c>
      <c r="D39" s="400" t="s">
        <v>371</v>
      </c>
      <c r="E39" s="401">
        <v>6</v>
      </c>
      <c r="F39" s="414">
        <v>797</v>
      </c>
      <c r="G39" s="394">
        <v>15353870</v>
      </c>
      <c r="H39" s="395">
        <v>11936331</v>
      </c>
      <c r="I39" s="396">
        <v>3417539</v>
      </c>
      <c r="J39" s="395">
        <v>0</v>
      </c>
      <c r="K39" s="396">
        <v>3417539</v>
      </c>
      <c r="L39" s="397">
        <v>2487061</v>
      </c>
      <c r="M39" s="394">
        <v>930478</v>
      </c>
      <c r="N39" s="402">
        <v>37.413</v>
      </c>
      <c r="O39" s="399">
        <v>0.78</v>
      </c>
      <c r="P39" s="399">
        <v>0.81</v>
      </c>
    </row>
    <row r="40" spans="1:16" ht="17.25" customHeight="1">
      <c r="A40" s="389">
        <v>35</v>
      </c>
      <c r="B40" s="390" t="s">
        <v>36</v>
      </c>
      <c r="C40" s="415">
        <v>50095</v>
      </c>
      <c r="D40" s="416" t="s">
        <v>371</v>
      </c>
      <c r="E40" s="417">
        <v>5</v>
      </c>
      <c r="F40" s="418">
        <v>719</v>
      </c>
      <c r="G40" s="405">
        <v>8761603</v>
      </c>
      <c r="H40" s="420">
        <v>5949252</v>
      </c>
      <c r="I40" s="407">
        <v>2812351</v>
      </c>
      <c r="J40" s="406">
        <v>0</v>
      </c>
      <c r="K40" s="407">
        <v>2812351</v>
      </c>
      <c r="L40" s="397">
        <v>2200125</v>
      </c>
      <c r="M40" s="405">
        <v>612226</v>
      </c>
      <c r="N40" s="409">
        <v>27.827</v>
      </c>
      <c r="O40" s="410">
        <v>0.68</v>
      </c>
      <c r="P40" s="410">
        <v>0.72</v>
      </c>
    </row>
    <row r="41" spans="1:16" ht="17.25" customHeight="1">
      <c r="A41" s="419">
        <v>36</v>
      </c>
      <c r="B41" s="419" t="s">
        <v>356</v>
      </c>
      <c r="C41" s="391">
        <v>70198</v>
      </c>
      <c r="D41" s="400" t="s">
        <v>371</v>
      </c>
      <c r="E41" s="401">
        <v>7</v>
      </c>
      <c r="F41" s="391">
        <v>809</v>
      </c>
      <c r="G41" s="394">
        <v>10649514</v>
      </c>
      <c r="H41" s="395">
        <v>8677596</v>
      </c>
      <c r="I41" s="396">
        <v>1971918</v>
      </c>
      <c r="J41" s="395">
        <v>0</v>
      </c>
      <c r="K41" s="396">
        <v>1971918</v>
      </c>
      <c r="L41" s="421">
        <v>1326176</v>
      </c>
      <c r="M41" s="394">
        <v>645742</v>
      </c>
      <c r="N41" s="402">
        <v>48.692</v>
      </c>
      <c r="O41" s="399">
        <v>0.81</v>
      </c>
      <c r="P41" s="399">
        <v>0.85</v>
      </c>
    </row>
    <row r="42" spans="1:16" ht="17.25" customHeight="1">
      <c r="A42" s="389">
        <v>37</v>
      </c>
      <c r="B42" s="390" t="s">
        <v>37</v>
      </c>
      <c r="C42" s="391">
        <v>54591</v>
      </c>
      <c r="D42" s="400" t="s">
        <v>371</v>
      </c>
      <c r="E42" s="401">
        <v>5</v>
      </c>
      <c r="F42" s="391">
        <v>716</v>
      </c>
      <c r="G42" s="394">
        <v>8984815</v>
      </c>
      <c r="H42" s="395">
        <v>7288625</v>
      </c>
      <c r="I42" s="396">
        <v>1696190</v>
      </c>
      <c r="J42" s="395">
        <v>0</v>
      </c>
      <c r="K42" s="396">
        <v>1696190</v>
      </c>
      <c r="L42" s="397">
        <v>1099942</v>
      </c>
      <c r="M42" s="394">
        <v>596248</v>
      </c>
      <c r="N42" s="402">
        <v>54.207</v>
      </c>
      <c r="O42" s="399">
        <v>0.81</v>
      </c>
      <c r="P42" s="399">
        <v>0.86</v>
      </c>
    </row>
    <row r="43" spans="1:16" ht="17.25" customHeight="1">
      <c r="A43" s="389">
        <v>38</v>
      </c>
      <c r="B43" s="390" t="s">
        <v>38</v>
      </c>
      <c r="C43" s="391">
        <v>72028</v>
      </c>
      <c r="D43" s="400" t="s">
        <v>371</v>
      </c>
      <c r="E43" s="401">
        <v>8</v>
      </c>
      <c r="F43" s="391">
        <v>850</v>
      </c>
      <c r="G43" s="394">
        <v>10898582</v>
      </c>
      <c r="H43" s="395">
        <v>8696898</v>
      </c>
      <c r="I43" s="396">
        <v>2201684</v>
      </c>
      <c r="J43" s="395">
        <v>0</v>
      </c>
      <c r="K43" s="396">
        <v>2201684</v>
      </c>
      <c r="L43" s="397">
        <v>1399503</v>
      </c>
      <c r="M43" s="394">
        <v>802181</v>
      </c>
      <c r="N43" s="402">
        <v>57.319</v>
      </c>
      <c r="O43" s="399">
        <v>0.8</v>
      </c>
      <c r="P43" s="399">
        <v>0.84</v>
      </c>
    </row>
    <row r="44" spans="1:16" ht="17.25" customHeight="1">
      <c r="A44" s="389">
        <v>39</v>
      </c>
      <c r="B44" s="390" t="s">
        <v>389</v>
      </c>
      <c r="C44" s="391">
        <v>113640</v>
      </c>
      <c r="D44" s="400" t="s">
        <v>371</v>
      </c>
      <c r="E44" s="401">
        <v>8</v>
      </c>
      <c r="F44" s="391">
        <v>894</v>
      </c>
      <c r="G44" s="394">
        <v>18385092</v>
      </c>
      <c r="H44" s="395">
        <v>13879579</v>
      </c>
      <c r="I44" s="396">
        <v>4505513</v>
      </c>
      <c r="J44" s="395">
        <v>0</v>
      </c>
      <c r="K44" s="396">
        <v>4505513</v>
      </c>
      <c r="L44" s="397">
        <v>3544674</v>
      </c>
      <c r="M44" s="394">
        <v>960839</v>
      </c>
      <c r="N44" s="402">
        <v>27.107</v>
      </c>
      <c r="O44" s="399">
        <v>0.75</v>
      </c>
      <c r="P44" s="399">
        <v>0.79</v>
      </c>
    </row>
    <row r="45" spans="1:16" ht="17.25" customHeight="1" thickBot="1">
      <c r="A45" s="422">
        <v>40</v>
      </c>
      <c r="B45" s="422" t="s">
        <v>349</v>
      </c>
      <c r="C45" s="423">
        <v>52223</v>
      </c>
      <c r="D45" s="424" t="s">
        <v>371</v>
      </c>
      <c r="E45" s="425">
        <v>7</v>
      </c>
      <c r="F45" s="423">
        <v>805</v>
      </c>
      <c r="G45" s="426">
        <v>8308481</v>
      </c>
      <c r="H45" s="427">
        <v>6499592</v>
      </c>
      <c r="I45" s="428">
        <v>1808889</v>
      </c>
      <c r="J45" s="429">
        <v>0</v>
      </c>
      <c r="K45" s="428">
        <v>1808889</v>
      </c>
      <c r="L45" s="430">
        <v>1128426</v>
      </c>
      <c r="M45" s="426">
        <v>680463</v>
      </c>
      <c r="N45" s="431">
        <v>60.302</v>
      </c>
      <c r="O45" s="399">
        <v>0.78</v>
      </c>
      <c r="P45" s="399">
        <v>0.83</v>
      </c>
    </row>
    <row r="46" spans="1:16" ht="20.25" customHeight="1" thickTop="1">
      <c r="A46" s="505" t="s">
        <v>264</v>
      </c>
      <c r="B46" s="506"/>
      <c r="C46" s="500">
        <v>6858128</v>
      </c>
      <c r="D46" s="509"/>
      <c r="E46" s="526"/>
      <c r="F46" s="513"/>
      <c r="G46" s="500">
        <v>1094257074</v>
      </c>
      <c r="H46" s="515">
        <v>939087805</v>
      </c>
      <c r="I46" s="432">
        <v>157983090</v>
      </c>
      <c r="J46" s="496">
        <v>0</v>
      </c>
      <c r="K46" s="496">
        <v>157983090</v>
      </c>
      <c r="L46" s="498">
        <v>105158593</v>
      </c>
      <c r="M46" s="518">
        <v>52824497</v>
      </c>
      <c r="N46" s="520">
        <v>50.233</v>
      </c>
      <c r="O46" s="434"/>
      <c r="P46" s="434"/>
    </row>
    <row r="47" spans="1:16" ht="20.25" customHeight="1">
      <c r="A47" s="522"/>
      <c r="B47" s="523"/>
      <c r="C47" s="524"/>
      <c r="D47" s="525"/>
      <c r="E47" s="527"/>
      <c r="F47" s="528"/>
      <c r="G47" s="524"/>
      <c r="H47" s="535"/>
      <c r="I47" s="435">
        <v>-2813821</v>
      </c>
      <c r="J47" s="536"/>
      <c r="K47" s="536"/>
      <c r="L47" s="517"/>
      <c r="M47" s="519"/>
      <c r="N47" s="521"/>
      <c r="O47" s="410"/>
      <c r="P47" s="410"/>
    </row>
    <row r="48" spans="2:16" ht="9.75" customHeight="1">
      <c r="B48" s="264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374"/>
      <c r="N48" s="436"/>
      <c r="O48" s="264"/>
      <c r="P48" s="264"/>
    </row>
    <row r="49" spans="1:16" ht="18" customHeight="1">
      <c r="A49" s="264" t="s">
        <v>392</v>
      </c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374"/>
      <c r="N49" s="436"/>
      <c r="O49" s="264"/>
      <c r="P49" s="264"/>
    </row>
    <row r="50" spans="1:16" ht="18" customHeight="1">
      <c r="A50" s="264" t="s">
        <v>345</v>
      </c>
      <c r="B50" s="264"/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374"/>
      <c r="N50" s="436"/>
      <c r="O50" s="264"/>
      <c r="P50" s="264"/>
    </row>
    <row r="51" spans="1:16" ht="18" customHeight="1">
      <c r="A51" s="264" t="s">
        <v>395</v>
      </c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374"/>
      <c r="N51" s="436"/>
      <c r="O51" s="264"/>
      <c r="P51" s="264"/>
    </row>
    <row r="52" spans="1:16" ht="18" customHeight="1">
      <c r="A52" s="264" t="s">
        <v>352</v>
      </c>
      <c r="B52" s="264"/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374"/>
      <c r="N52" s="436"/>
      <c r="O52" s="264"/>
      <c r="P52" s="264"/>
    </row>
    <row r="53" spans="1:16" ht="18" customHeight="1">
      <c r="A53" s="264"/>
      <c r="B53" s="264"/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374"/>
      <c r="N53" s="436"/>
      <c r="O53" s="264"/>
      <c r="P53" s="264"/>
    </row>
    <row r="54" spans="1:16" ht="40.5" customHeight="1">
      <c r="A54" s="534" t="s">
        <v>409</v>
      </c>
      <c r="B54" s="534"/>
      <c r="C54" s="534"/>
      <c r="D54" s="534"/>
      <c r="E54" s="534"/>
      <c r="F54" s="534"/>
      <c r="G54" s="534"/>
      <c r="H54" s="534"/>
      <c r="I54" s="534"/>
      <c r="J54" s="534"/>
      <c r="K54" s="534"/>
      <c r="L54" s="264"/>
      <c r="M54" s="374"/>
      <c r="N54" s="374"/>
      <c r="O54" s="264"/>
      <c r="P54" s="264"/>
    </row>
    <row r="55" spans="1:16" s="381" customFormat="1" ht="17.25" customHeight="1" thickBot="1">
      <c r="A55" s="375"/>
      <c r="B55" s="264"/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376"/>
      <c r="N55" s="377"/>
      <c r="O55" s="376"/>
      <c r="P55" s="376" t="s">
        <v>272</v>
      </c>
    </row>
    <row r="56" spans="1:16" ht="17.25" customHeight="1">
      <c r="A56" s="531" t="s">
        <v>271</v>
      </c>
      <c r="B56" s="191"/>
      <c r="C56" s="193"/>
      <c r="D56" s="191"/>
      <c r="E56" s="192"/>
      <c r="F56" s="193"/>
      <c r="G56" s="368" t="s">
        <v>265</v>
      </c>
      <c r="H56" s="437" t="s">
        <v>266</v>
      </c>
      <c r="I56" s="438" t="s">
        <v>119</v>
      </c>
      <c r="J56" s="437" t="s">
        <v>122</v>
      </c>
      <c r="K56" s="438" t="s">
        <v>410</v>
      </c>
      <c r="L56" s="380" t="s">
        <v>411</v>
      </c>
      <c r="M56" s="380" t="s">
        <v>124</v>
      </c>
      <c r="N56" s="439" t="s">
        <v>268</v>
      </c>
      <c r="O56" s="368" t="s">
        <v>311</v>
      </c>
      <c r="P56" s="368" t="s">
        <v>311</v>
      </c>
    </row>
    <row r="57" spans="1:16" ht="17.25" customHeight="1">
      <c r="A57" s="532"/>
      <c r="B57" s="372" t="s">
        <v>125</v>
      </c>
      <c r="C57" s="194" t="s">
        <v>116</v>
      </c>
      <c r="D57" s="529" t="s">
        <v>114</v>
      </c>
      <c r="E57" s="530"/>
      <c r="F57" s="194" t="s">
        <v>115</v>
      </c>
      <c r="G57" s="440" t="s">
        <v>267</v>
      </c>
      <c r="H57" s="441" t="s">
        <v>267</v>
      </c>
      <c r="I57" s="442" t="s">
        <v>120</v>
      </c>
      <c r="J57" s="454">
        <v>0</v>
      </c>
      <c r="K57" s="442" t="s">
        <v>353</v>
      </c>
      <c r="L57" s="443"/>
      <c r="M57" s="383" t="s">
        <v>217</v>
      </c>
      <c r="N57" s="444" t="s">
        <v>269</v>
      </c>
      <c r="O57" s="369" t="s">
        <v>312</v>
      </c>
      <c r="P57" s="370" t="s">
        <v>314</v>
      </c>
    </row>
    <row r="58" spans="1:16" ht="17.25" customHeight="1">
      <c r="A58" s="533"/>
      <c r="B58" s="445"/>
      <c r="C58" s="197"/>
      <c r="D58" s="195"/>
      <c r="E58" s="196"/>
      <c r="F58" s="197"/>
      <c r="G58" s="371" t="s">
        <v>117</v>
      </c>
      <c r="H58" s="385" t="s">
        <v>118</v>
      </c>
      <c r="I58" s="386" t="s">
        <v>121</v>
      </c>
      <c r="J58" s="446" t="s">
        <v>355</v>
      </c>
      <c r="K58" s="386" t="s">
        <v>123</v>
      </c>
      <c r="L58" s="387" t="s">
        <v>215</v>
      </c>
      <c r="M58" s="388" t="s">
        <v>216</v>
      </c>
      <c r="N58" s="388" t="s">
        <v>270</v>
      </c>
      <c r="O58" s="371" t="s">
        <v>313</v>
      </c>
      <c r="P58" s="371" t="s">
        <v>344</v>
      </c>
    </row>
    <row r="59" spans="1:16" ht="17.25" customHeight="1">
      <c r="A59" s="390">
        <v>41</v>
      </c>
      <c r="B59" s="390" t="s">
        <v>40</v>
      </c>
      <c r="C59" s="391">
        <v>44848</v>
      </c>
      <c r="D59" s="400" t="s">
        <v>371</v>
      </c>
      <c r="E59" s="401">
        <v>7</v>
      </c>
      <c r="F59" s="391">
        <v>820</v>
      </c>
      <c r="G59" s="394">
        <v>6616077</v>
      </c>
      <c r="H59" s="447">
        <v>5313635</v>
      </c>
      <c r="I59" s="396">
        <v>1302442</v>
      </c>
      <c r="J59" s="395">
        <v>0</v>
      </c>
      <c r="K59" s="396">
        <v>1302442</v>
      </c>
      <c r="L59" s="397">
        <v>859794</v>
      </c>
      <c r="M59" s="394">
        <v>442648</v>
      </c>
      <c r="N59" s="402">
        <v>51.483</v>
      </c>
      <c r="O59" s="448">
        <v>0.8</v>
      </c>
      <c r="P59" s="448">
        <v>0.85</v>
      </c>
    </row>
    <row r="60" spans="1:16" ht="17.25" customHeight="1">
      <c r="A60" s="390">
        <v>42</v>
      </c>
      <c r="B60" s="390" t="s">
        <v>43</v>
      </c>
      <c r="C60" s="391">
        <v>38452</v>
      </c>
      <c r="D60" s="400" t="s">
        <v>371</v>
      </c>
      <c r="E60" s="401">
        <v>8</v>
      </c>
      <c r="F60" s="391">
        <v>850</v>
      </c>
      <c r="G60" s="394">
        <v>6545126</v>
      </c>
      <c r="H60" s="447">
        <v>6490422</v>
      </c>
      <c r="I60" s="396">
        <v>54704</v>
      </c>
      <c r="J60" s="395">
        <v>0</v>
      </c>
      <c r="K60" s="396">
        <v>54704</v>
      </c>
      <c r="L60" s="397">
        <v>0</v>
      </c>
      <c r="M60" s="394">
        <v>54704</v>
      </c>
      <c r="N60" s="402" t="s">
        <v>408</v>
      </c>
      <c r="O60" s="399">
        <v>0.99</v>
      </c>
      <c r="P60" s="399">
        <v>1.06</v>
      </c>
    </row>
    <row r="61" spans="1:16" ht="17.25" customHeight="1">
      <c r="A61" s="390">
        <v>43</v>
      </c>
      <c r="B61" s="390" t="s">
        <v>44</v>
      </c>
      <c r="C61" s="391">
        <v>35379</v>
      </c>
      <c r="D61" s="400" t="s">
        <v>371</v>
      </c>
      <c r="E61" s="401">
        <v>4</v>
      </c>
      <c r="F61" s="391">
        <v>694</v>
      </c>
      <c r="G61" s="394">
        <v>6014820</v>
      </c>
      <c r="H61" s="447">
        <v>3465392</v>
      </c>
      <c r="I61" s="396">
        <v>2549428</v>
      </c>
      <c r="J61" s="395">
        <v>0</v>
      </c>
      <c r="K61" s="396">
        <v>2549428</v>
      </c>
      <c r="L61" s="397">
        <v>2120239</v>
      </c>
      <c r="M61" s="394">
        <v>429189</v>
      </c>
      <c r="N61" s="402">
        <v>20.242</v>
      </c>
      <c r="O61" s="399">
        <v>0.58</v>
      </c>
      <c r="P61" s="399">
        <v>0.61</v>
      </c>
    </row>
    <row r="62" spans="1:16" ht="17.25" customHeight="1">
      <c r="A62" s="390">
        <v>44</v>
      </c>
      <c r="B62" s="390" t="s">
        <v>45</v>
      </c>
      <c r="C62" s="391">
        <v>11042</v>
      </c>
      <c r="D62" s="400" t="s">
        <v>371</v>
      </c>
      <c r="E62" s="401">
        <v>4</v>
      </c>
      <c r="F62" s="391">
        <v>697</v>
      </c>
      <c r="G62" s="394">
        <v>2836747</v>
      </c>
      <c r="H62" s="447">
        <v>1309554</v>
      </c>
      <c r="I62" s="396">
        <v>1527193</v>
      </c>
      <c r="J62" s="395">
        <v>0</v>
      </c>
      <c r="K62" s="396">
        <v>1527193</v>
      </c>
      <c r="L62" s="397">
        <v>1267757</v>
      </c>
      <c r="M62" s="394">
        <v>259436</v>
      </c>
      <c r="N62" s="402">
        <v>20.464</v>
      </c>
      <c r="O62" s="399">
        <v>0.46</v>
      </c>
      <c r="P62" s="399">
        <v>0.5</v>
      </c>
    </row>
    <row r="63" spans="1:16" ht="17.25" customHeight="1">
      <c r="A63" s="404">
        <v>45</v>
      </c>
      <c r="B63" s="404" t="s">
        <v>46</v>
      </c>
      <c r="C63" s="391">
        <v>19682</v>
      </c>
      <c r="D63" s="400" t="s">
        <v>371</v>
      </c>
      <c r="E63" s="401">
        <v>4</v>
      </c>
      <c r="F63" s="391">
        <v>672</v>
      </c>
      <c r="G63" s="405">
        <v>3578783</v>
      </c>
      <c r="H63" s="420">
        <v>2899348</v>
      </c>
      <c r="I63" s="407">
        <v>679435</v>
      </c>
      <c r="J63" s="406">
        <v>0</v>
      </c>
      <c r="K63" s="407">
        <v>679435</v>
      </c>
      <c r="L63" s="408">
        <v>364371</v>
      </c>
      <c r="M63" s="405">
        <v>315064</v>
      </c>
      <c r="N63" s="409">
        <v>86.468</v>
      </c>
      <c r="O63" s="410">
        <v>0.81</v>
      </c>
      <c r="P63" s="410">
        <v>0.87</v>
      </c>
    </row>
    <row r="64" spans="1:16" ht="17.25" customHeight="1">
      <c r="A64" s="419">
        <v>46</v>
      </c>
      <c r="B64" s="390" t="s">
        <v>47</v>
      </c>
      <c r="C64" s="411">
        <v>17904</v>
      </c>
      <c r="D64" s="392" t="s">
        <v>371</v>
      </c>
      <c r="E64" s="393">
        <v>4</v>
      </c>
      <c r="F64" s="412">
        <v>634</v>
      </c>
      <c r="G64" s="394">
        <v>3578447</v>
      </c>
      <c r="H64" s="447">
        <v>2549896</v>
      </c>
      <c r="I64" s="396">
        <v>1028551</v>
      </c>
      <c r="J64" s="395">
        <v>0</v>
      </c>
      <c r="K64" s="396">
        <v>1028551</v>
      </c>
      <c r="L64" s="397">
        <v>762490</v>
      </c>
      <c r="M64" s="394">
        <v>266061</v>
      </c>
      <c r="N64" s="402">
        <v>34.894</v>
      </c>
      <c r="O64" s="399">
        <v>0.71</v>
      </c>
      <c r="P64" s="399">
        <v>0.76</v>
      </c>
    </row>
    <row r="65" spans="1:16" ht="17.25" customHeight="1">
      <c r="A65" s="390">
        <v>47</v>
      </c>
      <c r="B65" s="390" t="s">
        <v>48</v>
      </c>
      <c r="C65" s="413">
        <v>28536</v>
      </c>
      <c r="D65" s="400" t="s">
        <v>371</v>
      </c>
      <c r="E65" s="401">
        <v>3</v>
      </c>
      <c r="F65" s="414">
        <v>586</v>
      </c>
      <c r="G65" s="394">
        <v>5570644</v>
      </c>
      <c r="H65" s="447">
        <v>3301633</v>
      </c>
      <c r="I65" s="396">
        <v>2269011</v>
      </c>
      <c r="J65" s="395">
        <v>0</v>
      </c>
      <c r="K65" s="396">
        <v>2269011</v>
      </c>
      <c r="L65" s="397">
        <v>1852201</v>
      </c>
      <c r="M65" s="394">
        <v>416810</v>
      </c>
      <c r="N65" s="402">
        <v>22.503</v>
      </c>
      <c r="O65" s="399">
        <v>0.59</v>
      </c>
      <c r="P65" s="399">
        <v>0.64</v>
      </c>
    </row>
    <row r="66" spans="1:16" ht="17.25" customHeight="1">
      <c r="A66" s="390">
        <v>48</v>
      </c>
      <c r="B66" s="390" t="s">
        <v>51</v>
      </c>
      <c r="C66" s="413">
        <v>19398</v>
      </c>
      <c r="D66" s="400" t="s">
        <v>371</v>
      </c>
      <c r="E66" s="401">
        <v>5</v>
      </c>
      <c r="F66" s="414">
        <v>706</v>
      </c>
      <c r="G66" s="394">
        <v>4271783</v>
      </c>
      <c r="H66" s="447">
        <v>3107080</v>
      </c>
      <c r="I66" s="396">
        <v>1164703</v>
      </c>
      <c r="J66" s="395">
        <v>0</v>
      </c>
      <c r="K66" s="396">
        <v>1164703</v>
      </c>
      <c r="L66" s="397">
        <v>912084</v>
      </c>
      <c r="M66" s="394">
        <v>252619</v>
      </c>
      <c r="N66" s="402">
        <v>27.697</v>
      </c>
      <c r="O66" s="399">
        <v>0.73</v>
      </c>
      <c r="P66" s="399">
        <v>0.77</v>
      </c>
    </row>
    <row r="67" spans="1:16" ht="17.25" customHeight="1">
      <c r="A67" s="390">
        <v>49</v>
      </c>
      <c r="B67" s="390" t="s">
        <v>52</v>
      </c>
      <c r="C67" s="413">
        <v>18196</v>
      </c>
      <c r="D67" s="400" t="s">
        <v>371</v>
      </c>
      <c r="E67" s="401">
        <v>4</v>
      </c>
      <c r="F67" s="414">
        <v>684</v>
      </c>
      <c r="G67" s="394">
        <v>4094680</v>
      </c>
      <c r="H67" s="447">
        <v>2510603</v>
      </c>
      <c r="I67" s="396">
        <v>1584077</v>
      </c>
      <c r="J67" s="395">
        <v>0</v>
      </c>
      <c r="K67" s="396">
        <v>1584077</v>
      </c>
      <c r="L67" s="397">
        <v>1229285</v>
      </c>
      <c r="M67" s="394">
        <v>354792</v>
      </c>
      <c r="N67" s="402">
        <v>28.862</v>
      </c>
      <c r="O67" s="399">
        <v>0.61</v>
      </c>
      <c r="P67" s="399">
        <v>0.66</v>
      </c>
    </row>
    <row r="68" spans="1:16" ht="17.25" customHeight="1">
      <c r="A68" s="404">
        <v>50</v>
      </c>
      <c r="B68" s="404" t="s">
        <v>53</v>
      </c>
      <c r="C68" s="415">
        <v>13581</v>
      </c>
      <c r="D68" s="416" t="s">
        <v>371</v>
      </c>
      <c r="E68" s="417">
        <v>5</v>
      </c>
      <c r="F68" s="418">
        <v>703</v>
      </c>
      <c r="G68" s="405">
        <v>3266672</v>
      </c>
      <c r="H68" s="420">
        <v>1681790</v>
      </c>
      <c r="I68" s="407">
        <v>1584882</v>
      </c>
      <c r="J68" s="406">
        <v>0</v>
      </c>
      <c r="K68" s="407">
        <v>1584882</v>
      </c>
      <c r="L68" s="408">
        <v>1288230</v>
      </c>
      <c r="M68" s="405">
        <v>296652</v>
      </c>
      <c r="N68" s="409">
        <v>23.028</v>
      </c>
      <c r="O68" s="410">
        <v>0.51</v>
      </c>
      <c r="P68" s="410">
        <v>0.56</v>
      </c>
    </row>
    <row r="69" spans="1:16" ht="17.25" customHeight="1">
      <c r="A69" s="419">
        <v>51</v>
      </c>
      <c r="B69" s="390" t="s">
        <v>214</v>
      </c>
      <c r="C69" s="391">
        <v>10547</v>
      </c>
      <c r="D69" s="400" t="s">
        <v>371</v>
      </c>
      <c r="E69" s="401">
        <v>4</v>
      </c>
      <c r="F69" s="391">
        <v>623</v>
      </c>
      <c r="G69" s="394">
        <v>3603404</v>
      </c>
      <c r="H69" s="447">
        <v>1338647</v>
      </c>
      <c r="I69" s="396">
        <v>2264757</v>
      </c>
      <c r="J69" s="395">
        <v>0</v>
      </c>
      <c r="K69" s="396">
        <v>2264757</v>
      </c>
      <c r="L69" s="397">
        <v>1997006</v>
      </c>
      <c r="M69" s="394">
        <v>267751</v>
      </c>
      <c r="N69" s="402">
        <v>13.408</v>
      </c>
      <c r="O69" s="399">
        <v>0.37</v>
      </c>
      <c r="P69" s="399">
        <v>0.41</v>
      </c>
    </row>
    <row r="70" spans="1:16" ht="17.25" customHeight="1">
      <c r="A70" s="390">
        <v>52</v>
      </c>
      <c r="B70" s="390" t="s">
        <v>54</v>
      </c>
      <c r="C70" s="391">
        <v>7981</v>
      </c>
      <c r="D70" s="400" t="s">
        <v>371</v>
      </c>
      <c r="E70" s="401">
        <v>3</v>
      </c>
      <c r="F70" s="391">
        <v>512</v>
      </c>
      <c r="G70" s="394">
        <v>2269691</v>
      </c>
      <c r="H70" s="447">
        <v>1069903</v>
      </c>
      <c r="I70" s="396">
        <v>1199788</v>
      </c>
      <c r="J70" s="395">
        <v>0</v>
      </c>
      <c r="K70" s="396">
        <v>1199788</v>
      </c>
      <c r="L70" s="397">
        <v>967320</v>
      </c>
      <c r="M70" s="394">
        <v>232468</v>
      </c>
      <c r="N70" s="402">
        <v>24.032</v>
      </c>
      <c r="O70" s="399">
        <v>0.47</v>
      </c>
      <c r="P70" s="399">
        <v>0.51</v>
      </c>
    </row>
    <row r="71" spans="1:16" ht="17.25" customHeight="1">
      <c r="A71" s="390">
        <v>53</v>
      </c>
      <c r="B71" s="390" t="s">
        <v>55</v>
      </c>
      <c r="C71" s="391">
        <v>9305</v>
      </c>
      <c r="D71" s="400" t="s">
        <v>371</v>
      </c>
      <c r="E71" s="401">
        <v>2</v>
      </c>
      <c r="F71" s="391">
        <v>495</v>
      </c>
      <c r="G71" s="394">
        <v>2806402</v>
      </c>
      <c r="H71" s="447">
        <v>1049988</v>
      </c>
      <c r="I71" s="396">
        <v>1756414</v>
      </c>
      <c r="J71" s="395">
        <v>0</v>
      </c>
      <c r="K71" s="396">
        <v>1756414</v>
      </c>
      <c r="L71" s="397">
        <v>1500624</v>
      </c>
      <c r="M71" s="394">
        <v>255790</v>
      </c>
      <c r="N71" s="402">
        <v>17.046</v>
      </c>
      <c r="O71" s="399">
        <v>0.37</v>
      </c>
      <c r="P71" s="399">
        <v>0.41</v>
      </c>
    </row>
    <row r="72" spans="1:16" ht="17.25" customHeight="1">
      <c r="A72" s="390">
        <v>54</v>
      </c>
      <c r="B72" s="390" t="s">
        <v>56</v>
      </c>
      <c r="C72" s="391">
        <v>6809</v>
      </c>
      <c r="D72" s="400" t="s">
        <v>371</v>
      </c>
      <c r="E72" s="401">
        <v>3</v>
      </c>
      <c r="F72" s="391">
        <v>508</v>
      </c>
      <c r="G72" s="394">
        <v>2196033</v>
      </c>
      <c r="H72" s="447">
        <v>774144</v>
      </c>
      <c r="I72" s="396">
        <v>1421889</v>
      </c>
      <c r="J72" s="395">
        <v>0</v>
      </c>
      <c r="K72" s="396">
        <v>1421889</v>
      </c>
      <c r="L72" s="397">
        <v>1194970</v>
      </c>
      <c r="M72" s="394">
        <v>226919</v>
      </c>
      <c r="N72" s="402">
        <v>18.99</v>
      </c>
      <c r="O72" s="399">
        <v>0.35</v>
      </c>
      <c r="P72" s="399">
        <v>0.39</v>
      </c>
    </row>
    <row r="73" spans="1:16" ht="17.25" customHeight="1">
      <c r="A73" s="404">
        <v>55</v>
      </c>
      <c r="B73" s="404" t="s">
        <v>390</v>
      </c>
      <c r="C73" s="415">
        <v>10890</v>
      </c>
      <c r="D73" s="416" t="s">
        <v>371</v>
      </c>
      <c r="E73" s="417">
        <v>2</v>
      </c>
      <c r="F73" s="418">
        <v>438</v>
      </c>
      <c r="G73" s="405">
        <v>4201074</v>
      </c>
      <c r="H73" s="420">
        <v>1239262</v>
      </c>
      <c r="I73" s="407">
        <v>2961812</v>
      </c>
      <c r="J73" s="406">
        <v>0</v>
      </c>
      <c r="K73" s="407">
        <v>2961812</v>
      </c>
      <c r="L73" s="408">
        <v>2675650</v>
      </c>
      <c r="M73" s="405">
        <v>286162</v>
      </c>
      <c r="N73" s="409">
        <v>10.695</v>
      </c>
      <c r="O73" s="410">
        <v>0.29</v>
      </c>
      <c r="P73" s="410">
        <v>0.32</v>
      </c>
    </row>
    <row r="74" spans="1:16" ht="17.25" customHeight="1">
      <c r="A74" s="419">
        <v>56</v>
      </c>
      <c r="B74" s="390" t="s">
        <v>59</v>
      </c>
      <c r="C74" s="391">
        <v>2710</v>
      </c>
      <c r="D74" s="400" t="s">
        <v>371</v>
      </c>
      <c r="E74" s="401">
        <v>2</v>
      </c>
      <c r="F74" s="391">
        <v>476</v>
      </c>
      <c r="G74" s="394">
        <v>1528324</v>
      </c>
      <c r="H74" s="447">
        <v>271194</v>
      </c>
      <c r="I74" s="396">
        <v>1257130</v>
      </c>
      <c r="J74" s="395">
        <v>0</v>
      </c>
      <c r="K74" s="396">
        <v>1257130</v>
      </c>
      <c r="L74" s="397">
        <v>1105019</v>
      </c>
      <c r="M74" s="394">
        <v>152111</v>
      </c>
      <c r="N74" s="402">
        <v>13.765</v>
      </c>
      <c r="O74" s="399">
        <v>0.18</v>
      </c>
      <c r="P74" s="399">
        <v>0.2</v>
      </c>
    </row>
    <row r="75" spans="1:16" ht="17.25" customHeight="1">
      <c r="A75" s="390">
        <v>57</v>
      </c>
      <c r="B75" s="390" t="s">
        <v>60</v>
      </c>
      <c r="C75" s="391">
        <v>11040</v>
      </c>
      <c r="D75" s="400" t="s">
        <v>371</v>
      </c>
      <c r="E75" s="401">
        <v>2</v>
      </c>
      <c r="F75" s="391">
        <v>488</v>
      </c>
      <c r="G75" s="394">
        <v>2848820</v>
      </c>
      <c r="H75" s="447">
        <v>1727456</v>
      </c>
      <c r="I75" s="396">
        <v>1121364</v>
      </c>
      <c r="J75" s="395">
        <v>0</v>
      </c>
      <c r="K75" s="396">
        <v>1121364</v>
      </c>
      <c r="L75" s="397">
        <v>921741</v>
      </c>
      <c r="M75" s="394">
        <v>199623</v>
      </c>
      <c r="N75" s="402">
        <v>21.657</v>
      </c>
      <c r="O75" s="399">
        <v>0.61</v>
      </c>
      <c r="P75" s="399">
        <v>0.64</v>
      </c>
    </row>
    <row r="76" spans="1:16" ht="17.25" customHeight="1">
      <c r="A76" s="390">
        <v>58</v>
      </c>
      <c r="B76" s="390" t="s">
        <v>391</v>
      </c>
      <c r="C76" s="391">
        <v>13380</v>
      </c>
      <c r="D76" s="400" t="s">
        <v>371</v>
      </c>
      <c r="E76" s="401">
        <v>3</v>
      </c>
      <c r="F76" s="391">
        <v>502</v>
      </c>
      <c r="G76" s="394">
        <v>3769722</v>
      </c>
      <c r="H76" s="447">
        <v>1736824</v>
      </c>
      <c r="I76" s="396">
        <v>2032898</v>
      </c>
      <c r="J76" s="395">
        <v>0</v>
      </c>
      <c r="K76" s="396">
        <v>2032898</v>
      </c>
      <c r="L76" s="397">
        <v>1735633</v>
      </c>
      <c r="M76" s="394">
        <v>297265</v>
      </c>
      <c r="N76" s="402">
        <v>17.127</v>
      </c>
      <c r="O76" s="399">
        <v>0.46</v>
      </c>
      <c r="P76" s="399">
        <v>0.5</v>
      </c>
    </row>
    <row r="77" spans="1:16" ht="17.25" customHeight="1">
      <c r="A77" s="390">
        <v>59</v>
      </c>
      <c r="B77" s="390" t="s">
        <v>64</v>
      </c>
      <c r="C77" s="391">
        <v>30347</v>
      </c>
      <c r="D77" s="400" t="s">
        <v>371</v>
      </c>
      <c r="E77" s="401">
        <v>3</v>
      </c>
      <c r="F77" s="391">
        <v>527</v>
      </c>
      <c r="G77" s="394">
        <v>5108023</v>
      </c>
      <c r="H77" s="447">
        <v>3727460</v>
      </c>
      <c r="I77" s="396">
        <v>1380563</v>
      </c>
      <c r="J77" s="395">
        <v>0</v>
      </c>
      <c r="K77" s="396">
        <v>1380563</v>
      </c>
      <c r="L77" s="397">
        <v>1002268</v>
      </c>
      <c r="M77" s="394">
        <v>378295</v>
      </c>
      <c r="N77" s="402">
        <v>37.744</v>
      </c>
      <c r="O77" s="399">
        <v>0.73</v>
      </c>
      <c r="P77" s="399">
        <v>0.77</v>
      </c>
    </row>
    <row r="78" spans="1:16" ht="17.25" customHeight="1">
      <c r="A78" s="390">
        <v>60</v>
      </c>
      <c r="B78" s="404" t="s">
        <v>70</v>
      </c>
      <c r="C78" s="415">
        <v>32386</v>
      </c>
      <c r="D78" s="416" t="s">
        <v>371</v>
      </c>
      <c r="E78" s="417">
        <v>3</v>
      </c>
      <c r="F78" s="415">
        <v>510</v>
      </c>
      <c r="G78" s="405">
        <v>5966845</v>
      </c>
      <c r="H78" s="420">
        <v>4600499</v>
      </c>
      <c r="I78" s="407">
        <v>1366346</v>
      </c>
      <c r="J78" s="406">
        <v>0</v>
      </c>
      <c r="K78" s="407">
        <v>1366346</v>
      </c>
      <c r="L78" s="408">
        <v>1064456</v>
      </c>
      <c r="M78" s="405">
        <v>301890</v>
      </c>
      <c r="N78" s="409">
        <v>28.361</v>
      </c>
      <c r="O78" s="410">
        <v>0.77</v>
      </c>
      <c r="P78" s="410">
        <v>0.81</v>
      </c>
    </row>
    <row r="79" spans="1:16" ht="17.25" customHeight="1">
      <c r="A79" s="419">
        <v>61</v>
      </c>
      <c r="B79" s="390" t="s">
        <v>75</v>
      </c>
      <c r="C79" s="391">
        <v>34163</v>
      </c>
      <c r="D79" s="400" t="s">
        <v>371</v>
      </c>
      <c r="E79" s="401">
        <v>6</v>
      </c>
      <c r="F79" s="391">
        <v>776</v>
      </c>
      <c r="G79" s="394">
        <v>6072072</v>
      </c>
      <c r="H79" s="447">
        <v>3491845</v>
      </c>
      <c r="I79" s="396">
        <v>2580227</v>
      </c>
      <c r="J79" s="395">
        <v>0</v>
      </c>
      <c r="K79" s="396">
        <v>2580227</v>
      </c>
      <c r="L79" s="397">
        <v>2098633</v>
      </c>
      <c r="M79" s="394">
        <v>481594</v>
      </c>
      <c r="N79" s="402">
        <v>22.948</v>
      </c>
      <c r="O79" s="399">
        <v>0.58</v>
      </c>
      <c r="P79" s="399">
        <v>0.61</v>
      </c>
    </row>
    <row r="80" spans="1:16" ht="17.25" customHeight="1">
      <c r="A80" s="390">
        <v>62</v>
      </c>
      <c r="B80" s="390" t="s">
        <v>80</v>
      </c>
      <c r="C80" s="391">
        <v>43860</v>
      </c>
      <c r="D80" s="400" t="s">
        <v>371</v>
      </c>
      <c r="E80" s="401">
        <v>6</v>
      </c>
      <c r="F80" s="391">
        <v>755</v>
      </c>
      <c r="G80" s="394">
        <v>7480028</v>
      </c>
      <c r="H80" s="447">
        <v>5454928</v>
      </c>
      <c r="I80" s="396">
        <v>2025100</v>
      </c>
      <c r="J80" s="395">
        <v>0</v>
      </c>
      <c r="K80" s="396">
        <v>2025100</v>
      </c>
      <c r="L80" s="397">
        <v>1619255</v>
      </c>
      <c r="M80" s="394">
        <v>405845</v>
      </c>
      <c r="N80" s="402">
        <v>25.064</v>
      </c>
      <c r="O80" s="399">
        <v>0.73</v>
      </c>
      <c r="P80" s="399">
        <v>0.75</v>
      </c>
    </row>
    <row r="81" spans="1:16" ht="17.25" customHeight="1" thickBot="1">
      <c r="A81" s="390">
        <v>63</v>
      </c>
      <c r="B81" s="390" t="s">
        <v>81</v>
      </c>
      <c r="C81" s="391">
        <v>28272</v>
      </c>
      <c r="D81" s="424" t="s">
        <v>371</v>
      </c>
      <c r="E81" s="425">
        <v>7</v>
      </c>
      <c r="F81" s="391">
        <v>827</v>
      </c>
      <c r="G81" s="394">
        <v>5154766</v>
      </c>
      <c r="H81" s="447">
        <v>3104475</v>
      </c>
      <c r="I81" s="396">
        <v>2050291</v>
      </c>
      <c r="J81" s="395">
        <v>0</v>
      </c>
      <c r="K81" s="396">
        <v>2050291</v>
      </c>
      <c r="L81" s="397">
        <v>1692420</v>
      </c>
      <c r="M81" s="394">
        <v>357871</v>
      </c>
      <c r="N81" s="409">
        <v>21.146</v>
      </c>
      <c r="O81" s="399">
        <v>0.6</v>
      </c>
      <c r="P81" s="399">
        <v>0.63</v>
      </c>
    </row>
    <row r="82" spans="1:16" ht="20.25" customHeight="1" thickTop="1">
      <c r="A82" s="505" t="s">
        <v>262</v>
      </c>
      <c r="B82" s="506"/>
      <c r="C82" s="500">
        <v>488708</v>
      </c>
      <c r="D82" s="509"/>
      <c r="E82" s="511"/>
      <c r="F82" s="513"/>
      <c r="G82" s="500">
        <v>99378983</v>
      </c>
      <c r="H82" s="515">
        <v>62215978</v>
      </c>
      <c r="I82" s="433">
        <v>37163005</v>
      </c>
      <c r="J82" s="496">
        <v>0</v>
      </c>
      <c r="K82" s="496">
        <v>37163005</v>
      </c>
      <c r="L82" s="498">
        <v>30231446</v>
      </c>
      <c r="M82" s="500">
        <v>6931559</v>
      </c>
      <c r="N82" s="502">
        <v>22.928</v>
      </c>
      <c r="O82" s="434"/>
      <c r="P82" s="434"/>
    </row>
    <row r="83" spans="1:16" ht="20.25" customHeight="1" thickBot="1">
      <c r="A83" s="507"/>
      <c r="B83" s="508"/>
      <c r="C83" s="501"/>
      <c r="D83" s="510"/>
      <c r="E83" s="512"/>
      <c r="F83" s="514"/>
      <c r="G83" s="501"/>
      <c r="H83" s="516"/>
      <c r="I83" s="449"/>
      <c r="J83" s="504"/>
      <c r="K83" s="504"/>
      <c r="L83" s="499"/>
      <c r="M83" s="501"/>
      <c r="N83" s="503"/>
      <c r="O83" s="450"/>
      <c r="P83" s="450"/>
    </row>
    <row r="84" spans="1:17" ht="20.25" customHeight="1" thickTop="1">
      <c r="A84" s="505" t="s">
        <v>263</v>
      </c>
      <c r="B84" s="506"/>
      <c r="C84" s="500">
        <v>7346836</v>
      </c>
      <c r="D84" s="509"/>
      <c r="E84" s="511"/>
      <c r="F84" s="513"/>
      <c r="G84" s="500">
        <v>1193636057</v>
      </c>
      <c r="H84" s="515">
        <v>1001303783</v>
      </c>
      <c r="I84" s="432">
        <v>195146095</v>
      </c>
      <c r="J84" s="496">
        <v>0</v>
      </c>
      <c r="K84" s="496">
        <v>195146095</v>
      </c>
      <c r="L84" s="498">
        <v>135390039</v>
      </c>
      <c r="M84" s="500">
        <v>59756056</v>
      </c>
      <c r="N84" s="502">
        <v>44.136</v>
      </c>
      <c r="O84" s="399"/>
      <c r="P84" s="399"/>
      <c r="Q84" s="451"/>
    </row>
    <row r="85" spans="1:17" ht="20.25" customHeight="1" thickBot="1">
      <c r="A85" s="507"/>
      <c r="B85" s="508"/>
      <c r="C85" s="501"/>
      <c r="D85" s="510"/>
      <c r="E85" s="512"/>
      <c r="F85" s="514"/>
      <c r="G85" s="501"/>
      <c r="H85" s="516"/>
      <c r="I85" s="449">
        <v>-2813821</v>
      </c>
      <c r="J85" s="504"/>
      <c r="K85" s="497"/>
      <c r="L85" s="499"/>
      <c r="M85" s="501"/>
      <c r="N85" s="503"/>
      <c r="O85" s="450"/>
      <c r="P85" s="450"/>
      <c r="Q85" s="452"/>
    </row>
    <row r="86" spans="2:16" ht="9.75" customHeight="1" thickTop="1">
      <c r="B86" s="264"/>
      <c r="C86" s="264"/>
      <c r="D86" s="264"/>
      <c r="E86" s="264"/>
      <c r="F86" s="264"/>
      <c r="G86" s="264"/>
      <c r="H86" s="264"/>
      <c r="I86" s="264"/>
      <c r="J86" s="264"/>
      <c r="K86" s="264"/>
      <c r="L86" s="264"/>
      <c r="M86" s="374"/>
      <c r="N86" s="436"/>
      <c r="O86" s="264"/>
      <c r="P86" s="264"/>
    </row>
    <row r="87" spans="1:16" ht="18" customHeight="1">
      <c r="A87" s="264" t="s">
        <v>412</v>
      </c>
      <c r="B87" s="264"/>
      <c r="C87" s="264"/>
      <c r="D87" s="264"/>
      <c r="E87" s="264"/>
      <c r="F87" s="264"/>
      <c r="G87" s="264"/>
      <c r="H87" s="264"/>
      <c r="I87" s="264"/>
      <c r="J87" s="264"/>
      <c r="K87" s="264"/>
      <c r="L87" s="264"/>
      <c r="M87" s="374"/>
      <c r="N87" s="436"/>
      <c r="O87" s="264"/>
      <c r="P87" s="264"/>
    </row>
    <row r="88" spans="1:16" ht="18" customHeight="1">
      <c r="A88" s="264" t="s">
        <v>413</v>
      </c>
      <c r="C88" s="264"/>
      <c r="D88" s="264"/>
      <c r="E88" s="264"/>
      <c r="F88" s="264"/>
      <c r="G88" s="264"/>
      <c r="H88" s="264"/>
      <c r="I88" s="264"/>
      <c r="J88" s="264"/>
      <c r="K88" s="264"/>
      <c r="L88" s="264"/>
      <c r="M88" s="374"/>
      <c r="N88" s="436"/>
      <c r="O88" s="264"/>
      <c r="P88" s="264"/>
    </row>
    <row r="89" spans="1:16" ht="17.25" customHeight="1">
      <c r="A89" s="264" t="s">
        <v>414</v>
      </c>
      <c r="B89" s="264"/>
      <c r="C89" s="264"/>
      <c r="D89" s="264"/>
      <c r="E89" s="264"/>
      <c r="F89" s="264"/>
      <c r="G89" s="264"/>
      <c r="H89" s="264"/>
      <c r="I89" s="264"/>
      <c r="J89" s="264"/>
      <c r="K89" s="264"/>
      <c r="L89" s="264"/>
      <c r="M89" s="374"/>
      <c r="N89" s="436"/>
      <c r="O89" s="264"/>
      <c r="P89" s="264"/>
    </row>
    <row r="90" spans="1:14" ht="17.25" customHeight="1">
      <c r="A90" s="264" t="s">
        <v>415</v>
      </c>
      <c r="B90" s="264"/>
      <c r="N90" s="453"/>
    </row>
    <row r="91" ht="24.75" customHeight="1"/>
    <row r="92" ht="24.75" customHeight="1"/>
    <row r="93" ht="24.75" customHeight="1"/>
    <row r="94" ht="24.75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</sheetData>
  <sheetProtection/>
  <mergeCells count="42">
    <mergeCell ref="D4:E4"/>
    <mergeCell ref="A3:A5"/>
    <mergeCell ref="A1:K1"/>
    <mergeCell ref="A56:A58"/>
    <mergeCell ref="D57:E57"/>
    <mergeCell ref="A54:K54"/>
    <mergeCell ref="H46:H47"/>
    <mergeCell ref="J46:J47"/>
    <mergeCell ref="K46:K47"/>
    <mergeCell ref="L46:L47"/>
    <mergeCell ref="M46:M47"/>
    <mergeCell ref="N46:N47"/>
    <mergeCell ref="A46:B47"/>
    <mergeCell ref="C46:C47"/>
    <mergeCell ref="D46:D47"/>
    <mergeCell ref="E46:E47"/>
    <mergeCell ref="F46:F47"/>
    <mergeCell ref="G46:G47"/>
    <mergeCell ref="H84:H85"/>
    <mergeCell ref="J84:J85"/>
    <mergeCell ref="A82:B83"/>
    <mergeCell ref="C82:C83"/>
    <mergeCell ref="D82:D83"/>
    <mergeCell ref="E82:E83"/>
    <mergeCell ref="F82:F83"/>
    <mergeCell ref="G82:G83"/>
    <mergeCell ref="H82:H83"/>
    <mergeCell ref="J82:J83"/>
    <mergeCell ref="A84:B85"/>
    <mergeCell ref="C84:C85"/>
    <mergeCell ref="D84:D85"/>
    <mergeCell ref="E84:E85"/>
    <mergeCell ref="F84:F85"/>
    <mergeCell ref="G84:G85"/>
    <mergeCell ref="K84:K85"/>
    <mergeCell ref="L84:L85"/>
    <mergeCell ref="M84:M85"/>
    <mergeCell ref="N84:N85"/>
    <mergeCell ref="M82:M83"/>
    <mergeCell ref="N82:N83"/>
    <mergeCell ref="K82:K83"/>
    <mergeCell ref="L82:L83"/>
  </mergeCells>
  <printOptions horizontalCentered="1"/>
  <pageMargins left="0.3937007874015748" right="0.3937007874015748" top="0.5905511811023623" bottom="0.1968503937007874" header="0.3937007874015748" footer="0"/>
  <pageSetup firstPageNumber="75" useFirstPageNumber="1" horizontalDpi="600" verticalDpi="600" orientation="portrait" paperSize="9" scale="49" r:id="rId1"/>
  <headerFooter alignWithMargins="0">
    <oddFooter>&amp;C&amp;P</oddFooter>
  </headerFooter>
  <rowBreaks count="1" manualBreakCount="1">
    <brk id="53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82"/>
  <sheetViews>
    <sheetView view="pageBreakPreview" zoomScale="120" zoomScaleNormal="130" zoomScaleSheetLayoutView="120" zoomScalePageLayoutView="0" workbookViewId="0" topLeftCell="A1">
      <selection activeCell="C33" sqref="C33"/>
    </sheetView>
  </sheetViews>
  <sheetFormatPr defaultColWidth="9" defaultRowHeight="15"/>
  <cols>
    <col min="1" max="1" width="1.4921875" style="65" customWidth="1"/>
    <col min="2" max="2" width="23.69921875" style="65" customWidth="1"/>
    <col min="3" max="5" width="14.796875" style="65" customWidth="1"/>
    <col min="6" max="6" width="9.69921875" style="67" customWidth="1"/>
    <col min="7" max="16384" width="9" style="65" customWidth="1"/>
  </cols>
  <sheetData>
    <row r="1" ht="12">
      <c r="B1" s="66" t="s">
        <v>273</v>
      </c>
    </row>
    <row r="2" spans="2:6" ht="12.75" customHeight="1">
      <c r="B2" s="68" t="s">
        <v>126</v>
      </c>
      <c r="F2" s="130" t="s">
        <v>219</v>
      </c>
    </row>
    <row r="3" spans="2:6" ht="10.5" customHeight="1">
      <c r="B3" s="537" t="s">
        <v>127</v>
      </c>
      <c r="C3" s="539" t="s">
        <v>220</v>
      </c>
      <c r="D3" s="540"/>
      <c r="E3" s="540"/>
      <c r="F3" s="541"/>
    </row>
    <row r="4" spans="2:6" ht="10.5" customHeight="1">
      <c r="B4" s="538"/>
      <c r="C4" s="131" t="s">
        <v>291</v>
      </c>
      <c r="D4" s="131" t="s">
        <v>286</v>
      </c>
      <c r="E4" s="132" t="s">
        <v>128</v>
      </c>
      <c r="F4" s="133" t="s">
        <v>129</v>
      </c>
    </row>
    <row r="5" spans="2:6" ht="12.75" customHeight="1">
      <c r="B5" s="134" t="s">
        <v>130</v>
      </c>
      <c r="C5" s="135">
        <v>89681924</v>
      </c>
      <c r="D5" s="135">
        <v>90079073</v>
      </c>
      <c r="E5" s="135">
        <f>C5-D5</f>
        <v>-397149</v>
      </c>
      <c r="F5" s="136">
        <f>IF(E5=0,0,IF(D5=0,"　　 皆増",IF(C5=0,"　　 皆減",ROUND(E5/D5*100,1))))</f>
        <v>-0.4</v>
      </c>
    </row>
    <row r="6" spans="2:6" ht="9">
      <c r="B6" s="137" t="s">
        <v>223</v>
      </c>
      <c r="C6" s="138">
        <v>17170184</v>
      </c>
      <c r="D6" s="138">
        <v>17629377</v>
      </c>
      <c r="E6" s="138">
        <f>C6-D6</f>
        <v>-459193</v>
      </c>
      <c r="F6" s="139">
        <f>IF(E6=0,0,IF(D6=0,"　　 皆増",IF(C6=0,"　　 皆減",ROUND(E6/D6*100,1))))</f>
        <v>-2.6</v>
      </c>
    </row>
    <row r="7" spans="2:6" ht="9">
      <c r="B7" s="137" t="s">
        <v>224</v>
      </c>
      <c r="C7" s="138">
        <v>27832053</v>
      </c>
      <c r="D7" s="138">
        <v>29855840</v>
      </c>
      <c r="E7" s="138">
        <f>C7-D7</f>
        <v>-2023787</v>
      </c>
      <c r="F7" s="139">
        <f>IF(E7=0,0,IF(D7=0,"　　 皆増",IF(C7=0,"　　 皆減",ROUND(E7/D7*100,1))))</f>
        <v>-6.8</v>
      </c>
    </row>
    <row r="8" spans="2:6" ht="9">
      <c r="B8" s="137" t="s">
        <v>131</v>
      </c>
      <c r="C8" s="140">
        <v>0</v>
      </c>
      <c r="D8" s="140">
        <v>0</v>
      </c>
      <c r="E8" s="140" t="s">
        <v>231</v>
      </c>
      <c r="F8" s="140" t="s">
        <v>231</v>
      </c>
    </row>
    <row r="9" spans="2:6" ht="9">
      <c r="B9" s="137" t="s">
        <v>132</v>
      </c>
      <c r="C9" s="140">
        <v>0</v>
      </c>
      <c r="D9" s="140">
        <v>0</v>
      </c>
      <c r="E9" s="140" t="s">
        <v>231</v>
      </c>
      <c r="F9" s="140" t="s">
        <v>231</v>
      </c>
    </row>
    <row r="10" spans="2:6" ht="9">
      <c r="B10" s="137" t="s">
        <v>133</v>
      </c>
      <c r="C10" s="138">
        <v>8301442</v>
      </c>
      <c r="D10" s="138">
        <v>8701573</v>
      </c>
      <c r="E10" s="138">
        <f aca="true" t="shared" si="0" ref="E10:E57">C10-D10</f>
        <v>-400131</v>
      </c>
      <c r="F10" s="141">
        <f aca="true" t="shared" si="1" ref="F10:F57">IF(E10=0,0,IF(D10=0,"　　 皆増",IF(C10=0,"　　 皆減",ROUND(E10/D10*100,1))))</f>
        <v>-4.6</v>
      </c>
    </row>
    <row r="11" spans="2:6" ht="11.25" customHeight="1">
      <c r="B11" s="137" t="s">
        <v>134</v>
      </c>
      <c r="C11" s="138">
        <v>5553093</v>
      </c>
      <c r="D11" s="138">
        <v>5676135</v>
      </c>
      <c r="E11" s="138">
        <f t="shared" si="0"/>
        <v>-123042</v>
      </c>
      <c r="F11" s="141">
        <f t="shared" si="1"/>
        <v>-2.2</v>
      </c>
    </row>
    <row r="12" spans="2:6" ht="11.25" customHeight="1">
      <c r="B12" s="137" t="s">
        <v>135</v>
      </c>
      <c r="C12" s="138">
        <v>1117207</v>
      </c>
      <c r="D12" s="138">
        <v>1106746</v>
      </c>
      <c r="E12" s="138">
        <f>C12-D12</f>
        <v>10461</v>
      </c>
      <c r="F12" s="142">
        <f t="shared" si="1"/>
        <v>0.9</v>
      </c>
    </row>
    <row r="13" spans="2:6" ht="9">
      <c r="B13" s="137" t="s">
        <v>136</v>
      </c>
      <c r="C13" s="138">
        <v>13042278</v>
      </c>
      <c r="D13" s="138">
        <v>13849031</v>
      </c>
      <c r="E13" s="138">
        <f t="shared" si="0"/>
        <v>-806753</v>
      </c>
      <c r="F13" s="141">
        <f t="shared" si="1"/>
        <v>-5.8</v>
      </c>
    </row>
    <row r="14" spans="2:6" ht="9">
      <c r="B14" s="137" t="s">
        <v>137</v>
      </c>
      <c r="C14" s="138">
        <v>15037505</v>
      </c>
      <c r="D14" s="138">
        <v>16123653</v>
      </c>
      <c r="E14" s="138">
        <f t="shared" si="0"/>
        <v>-1086148</v>
      </c>
      <c r="F14" s="141">
        <f t="shared" si="1"/>
        <v>-6.7</v>
      </c>
    </row>
    <row r="15" spans="2:6" ht="9">
      <c r="B15" s="137" t="s">
        <v>138</v>
      </c>
      <c r="C15" s="138">
        <f>SUM(C6:C14)</f>
        <v>88053762</v>
      </c>
      <c r="D15" s="138">
        <f>SUM(D6:D14)</f>
        <v>92942355</v>
      </c>
      <c r="E15" s="138">
        <f t="shared" si="0"/>
        <v>-4888593</v>
      </c>
      <c r="F15" s="141">
        <f t="shared" si="1"/>
        <v>-5.3</v>
      </c>
    </row>
    <row r="16" spans="2:6" ht="9">
      <c r="B16" s="143" t="s">
        <v>139</v>
      </c>
      <c r="C16" s="144">
        <v>17099043</v>
      </c>
      <c r="D16" s="144">
        <v>17319159</v>
      </c>
      <c r="E16" s="144">
        <f t="shared" si="0"/>
        <v>-220116</v>
      </c>
      <c r="F16" s="145">
        <f t="shared" si="1"/>
        <v>-1.3</v>
      </c>
    </row>
    <row r="17" spans="2:6" ht="9">
      <c r="B17" s="137" t="s">
        <v>140</v>
      </c>
      <c r="C17" s="138">
        <v>14911657</v>
      </c>
      <c r="D17" s="138">
        <v>15220380</v>
      </c>
      <c r="E17" s="138">
        <f t="shared" si="0"/>
        <v>-308723</v>
      </c>
      <c r="F17" s="141">
        <f t="shared" si="1"/>
        <v>-2</v>
      </c>
    </row>
    <row r="18" spans="2:6" ht="9">
      <c r="B18" s="137" t="s">
        <v>141</v>
      </c>
      <c r="C18" s="138">
        <v>7925357</v>
      </c>
      <c r="D18" s="138">
        <v>7979769</v>
      </c>
      <c r="E18" s="138">
        <f t="shared" si="0"/>
        <v>-54412</v>
      </c>
      <c r="F18" s="141">
        <f t="shared" si="1"/>
        <v>-0.7</v>
      </c>
    </row>
    <row r="19" spans="2:6" ht="9">
      <c r="B19" s="137" t="s">
        <v>142</v>
      </c>
      <c r="C19" s="138">
        <v>7873929</v>
      </c>
      <c r="D19" s="138">
        <v>7955470</v>
      </c>
      <c r="E19" s="138">
        <f t="shared" si="0"/>
        <v>-81541</v>
      </c>
      <c r="F19" s="141">
        <f t="shared" si="1"/>
        <v>-1</v>
      </c>
    </row>
    <row r="20" spans="2:6" ht="9">
      <c r="B20" s="137" t="s">
        <v>143</v>
      </c>
      <c r="C20" s="138">
        <v>8973024</v>
      </c>
      <c r="D20" s="138">
        <v>9610540</v>
      </c>
      <c r="E20" s="138">
        <f t="shared" si="0"/>
        <v>-637516</v>
      </c>
      <c r="F20" s="141">
        <f t="shared" si="1"/>
        <v>-6.6</v>
      </c>
    </row>
    <row r="21" spans="2:6" ht="9">
      <c r="B21" s="137" t="s">
        <v>141</v>
      </c>
      <c r="C21" s="138">
        <v>4303080</v>
      </c>
      <c r="D21" s="138">
        <v>4308296</v>
      </c>
      <c r="E21" s="138">
        <f t="shared" si="0"/>
        <v>-5216</v>
      </c>
      <c r="F21" s="141">
        <f t="shared" si="1"/>
        <v>-0.1</v>
      </c>
    </row>
    <row r="22" spans="2:6" ht="9">
      <c r="B22" s="137" t="s">
        <v>242</v>
      </c>
      <c r="C22" s="138">
        <v>3873432</v>
      </c>
      <c r="D22" s="138">
        <v>3819612</v>
      </c>
      <c r="E22" s="138">
        <f t="shared" si="0"/>
        <v>53820</v>
      </c>
      <c r="F22" s="141">
        <f t="shared" si="1"/>
        <v>1.4</v>
      </c>
    </row>
    <row r="23" spans="2:6" ht="9">
      <c r="B23" s="137" t="s">
        <v>243</v>
      </c>
      <c r="C23" s="138">
        <v>665443</v>
      </c>
      <c r="D23" s="138">
        <v>669183</v>
      </c>
      <c r="E23" s="138">
        <f t="shared" si="0"/>
        <v>-3740</v>
      </c>
      <c r="F23" s="141">
        <f t="shared" si="1"/>
        <v>-0.6</v>
      </c>
    </row>
    <row r="24" spans="2:6" ht="9">
      <c r="B24" s="137" t="s">
        <v>244</v>
      </c>
      <c r="C24" s="138">
        <v>42797744</v>
      </c>
      <c r="D24" s="138">
        <v>42803733</v>
      </c>
      <c r="E24" s="138">
        <f t="shared" si="0"/>
        <v>-5989</v>
      </c>
      <c r="F24" s="141">
        <f t="shared" si="1"/>
        <v>0</v>
      </c>
    </row>
    <row r="25" spans="2:6" ht="9">
      <c r="B25" s="137" t="s">
        <v>245</v>
      </c>
      <c r="C25" s="138">
        <v>1683410</v>
      </c>
      <c r="D25" s="138">
        <v>1743030</v>
      </c>
      <c r="E25" s="138">
        <f t="shared" si="0"/>
        <v>-59620</v>
      </c>
      <c r="F25" s="141">
        <f t="shared" si="1"/>
        <v>-3.4</v>
      </c>
    </row>
    <row r="26" spans="1:6" ht="9">
      <c r="A26" s="65" t="s">
        <v>144</v>
      </c>
      <c r="B26" s="146" t="s">
        <v>145</v>
      </c>
      <c r="C26" s="147">
        <f>SUM(C16:C25)</f>
        <v>110106119</v>
      </c>
      <c r="D26" s="147">
        <f>SUM(D16:D25)</f>
        <v>111429172</v>
      </c>
      <c r="E26" s="147">
        <f t="shared" si="0"/>
        <v>-1323053</v>
      </c>
      <c r="F26" s="148">
        <f t="shared" si="1"/>
        <v>-1.2</v>
      </c>
    </row>
    <row r="27" spans="2:6" ht="9">
      <c r="B27" s="137" t="s">
        <v>146</v>
      </c>
      <c r="C27" s="138">
        <v>44886920</v>
      </c>
      <c r="D27" s="138">
        <v>37835343</v>
      </c>
      <c r="E27" s="138">
        <f t="shared" si="0"/>
        <v>7051577</v>
      </c>
      <c r="F27" s="141">
        <f t="shared" si="1"/>
        <v>18.6</v>
      </c>
    </row>
    <row r="28" spans="2:6" ht="9">
      <c r="B28" s="137" t="s">
        <v>147</v>
      </c>
      <c r="C28" s="138">
        <v>118787670</v>
      </c>
      <c r="D28" s="138">
        <v>109392718</v>
      </c>
      <c r="E28" s="138">
        <f t="shared" si="0"/>
        <v>9394952</v>
      </c>
      <c r="F28" s="141">
        <f t="shared" si="1"/>
        <v>8.6</v>
      </c>
    </row>
    <row r="29" spans="2:6" ht="9">
      <c r="B29" s="137" t="s">
        <v>148</v>
      </c>
      <c r="C29" s="138">
        <v>59192859</v>
      </c>
      <c r="D29" s="138">
        <v>54146281</v>
      </c>
      <c r="E29" s="138">
        <f t="shared" si="0"/>
        <v>5046578</v>
      </c>
      <c r="F29" s="141">
        <f t="shared" si="1"/>
        <v>9.3</v>
      </c>
    </row>
    <row r="30" spans="2:6" ht="9">
      <c r="B30" s="137" t="s">
        <v>246</v>
      </c>
      <c r="C30" s="138">
        <v>78143655</v>
      </c>
      <c r="D30" s="138">
        <v>73826535</v>
      </c>
      <c r="E30" s="138">
        <f t="shared" si="0"/>
        <v>4317120</v>
      </c>
      <c r="F30" s="141">
        <f t="shared" si="1"/>
        <v>5.8</v>
      </c>
    </row>
    <row r="31" spans="2:6" ht="9">
      <c r="B31" s="149" t="s">
        <v>247</v>
      </c>
      <c r="C31" s="138">
        <v>46241224</v>
      </c>
      <c r="D31" s="138">
        <v>42879655</v>
      </c>
      <c r="E31" s="138">
        <f t="shared" si="0"/>
        <v>3361569</v>
      </c>
      <c r="F31" s="141">
        <f t="shared" si="1"/>
        <v>7.8</v>
      </c>
    </row>
    <row r="32" spans="2:6" ht="9">
      <c r="B32" s="137" t="s">
        <v>149</v>
      </c>
      <c r="C32" s="138">
        <v>54049114</v>
      </c>
      <c r="D32" s="138">
        <v>56622426</v>
      </c>
      <c r="E32" s="138">
        <f t="shared" si="0"/>
        <v>-2573312</v>
      </c>
      <c r="F32" s="141">
        <f t="shared" si="1"/>
        <v>-4.5</v>
      </c>
    </row>
    <row r="33" spans="2:6" ht="9">
      <c r="B33" s="137" t="s">
        <v>150</v>
      </c>
      <c r="C33" s="138">
        <f>SUM(C27:C32)</f>
        <v>401301442</v>
      </c>
      <c r="D33" s="138">
        <f>SUM(D27:D32)</f>
        <v>374702958</v>
      </c>
      <c r="E33" s="138">
        <f t="shared" si="0"/>
        <v>26598484</v>
      </c>
      <c r="F33" s="141">
        <f t="shared" si="1"/>
        <v>7.1</v>
      </c>
    </row>
    <row r="34" spans="2:6" ht="9">
      <c r="B34" s="143" t="s">
        <v>151</v>
      </c>
      <c r="C34" s="144">
        <v>8505579</v>
      </c>
      <c r="D34" s="144">
        <v>9081539</v>
      </c>
      <c r="E34" s="144">
        <f t="shared" si="0"/>
        <v>-575960</v>
      </c>
      <c r="F34" s="145">
        <f t="shared" si="1"/>
        <v>-6.3</v>
      </c>
    </row>
    <row r="35" spans="2:6" ht="9">
      <c r="B35" s="137" t="s">
        <v>248</v>
      </c>
      <c r="C35" s="138">
        <v>451725</v>
      </c>
      <c r="D35" s="138">
        <v>431186</v>
      </c>
      <c r="E35" s="138">
        <f t="shared" si="0"/>
        <v>20539</v>
      </c>
      <c r="F35" s="141">
        <f t="shared" si="1"/>
        <v>4.8</v>
      </c>
    </row>
    <row r="36" spans="2:6" ht="9">
      <c r="B36" s="137" t="s">
        <v>152</v>
      </c>
      <c r="C36" s="138">
        <v>12349973</v>
      </c>
      <c r="D36" s="138">
        <v>12510379</v>
      </c>
      <c r="E36" s="138">
        <f t="shared" si="0"/>
        <v>-160406</v>
      </c>
      <c r="F36" s="141">
        <f t="shared" si="1"/>
        <v>-1.3</v>
      </c>
    </row>
    <row r="37" spans="2:6" ht="9">
      <c r="B37" s="146" t="s">
        <v>153</v>
      </c>
      <c r="C37" s="147">
        <f>SUM(C34:C36)</f>
        <v>21307277</v>
      </c>
      <c r="D37" s="147">
        <f>SUM(D34:D36)</f>
        <v>22023104</v>
      </c>
      <c r="E37" s="147">
        <f t="shared" si="0"/>
        <v>-715827</v>
      </c>
      <c r="F37" s="148">
        <f t="shared" si="1"/>
        <v>-3.3</v>
      </c>
    </row>
    <row r="38" spans="2:6" ht="9">
      <c r="B38" s="137" t="s">
        <v>154</v>
      </c>
      <c r="C38" s="138">
        <v>14576160</v>
      </c>
      <c r="D38" s="138">
        <v>17615244</v>
      </c>
      <c r="E38" s="138">
        <f t="shared" si="0"/>
        <v>-3039084</v>
      </c>
      <c r="F38" s="141">
        <f t="shared" si="1"/>
        <v>-17.3</v>
      </c>
    </row>
    <row r="39" spans="2:6" ht="9">
      <c r="B39" s="137" t="s">
        <v>249</v>
      </c>
      <c r="C39" s="138">
        <v>3539283</v>
      </c>
      <c r="D39" s="138">
        <v>3667653</v>
      </c>
      <c r="E39" s="138">
        <f t="shared" si="0"/>
        <v>-128370</v>
      </c>
      <c r="F39" s="141">
        <f t="shared" si="1"/>
        <v>-3.5</v>
      </c>
    </row>
    <row r="40" spans="2:6" ht="9">
      <c r="B40" s="137" t="s">
        <v>250</v>
      </c>
      <c r="C40" s="138">
        <v>7821031</v>
      </c>
      <c r="D40" s="138">
        <v>7193059</v>
      </c>
      <c r="E40" s="138">
        <f t="shared" si="0"/>
        <v>627972</v>
      </c>
      <c r="F40" s="141">
        <f t="shared" si="1"/>
        <v>8.7</v>
      </c>
    </row>
    <row r="41" spans="2:6" ht="9">
      <c r="B41" s="137" t="s">
        <v>221</v>
      </c>
      <c r="C41" s="138">
        <v>54999382</v>
      </c>
      <c r="D41" s="138">
        <v>59081906</v>
      </c>
      <c r="E41" s="138">
        <f t="shared" si="0"/>
        <v>-4082524</v>
      </c>
      <c r="F41" s="141">
        <f t="shared" si="1"/>
        <v>-6.9</v>
      </c>
    </row>
    <row r="42" spans="2:6" ht="9">
      <c r="B42" s="137" t="s">
        <v>155</v>
      </c>
      <c r="C42" s="138">
        <v>2408206</v>
      </c>
      <c r="D42" s="138">
        <v>2399535</v>
      </c>
      <c r="E42" s="138">
        <f t="shared" si="0"/>
        <v>8671</v>
      </c>
      <c r="F42" s="141">
        <f t="shared" si="1"/>
        <v>0.4</v>
      </c>
    </row>
    <row r="43" spans="1:6" ht="9">
      <c r="A43" s="76"/>
      <c r="B43" s="137" t="s">
        <v>156</v>
      </c>
      <c r="C43" s="138">
        <f>SUM(C38:C42)</f>
        <v>83344062</v>
      </c>
      <c r="D43" s="138">
        <f>SUM(D38:D42)</f>
        <v>89957397</v>
      </c>
      <c r="E43" s="138">
        <f t="shared" si="0"/>
        <v>-6613335</v>
      </c>
      <c r="F43" s="141">
        <f t="shared" si="1"/>
        <v>-7.4</v>
      </c>
    </row>
    <row r="44" spans="1:6" ht="9">
      <c r="A44" s="76"/>
      <c r="B44" s="143" t="s">
        <v>232</v>
      </c>
      <c r="C44" s="144">
        <v>6018831</v>
      </c>
      <c r="D44" s="144">
        <v>7925687</v>
      </c>
      <c r="E44" s="144">
        <f>C44-D44</f>
        <v>-1906856</v>
      </c>
      <c r="F44" s="160">
        <f>IF(E44=0,0,IF(D44=0,"　　 皆増",IF(C44=0,"　　 皆減",ROUND(E44/D44*100,1))))</f>
        <v>-24.1</v>
      </c>
    </row>
    <row r="45" spans="2:6" ht="9">
      <c r="B45" s="149" t="s">
        <v>275</v>
      </c>
      <c r="C45" s="138">
        <v>144438</v>
      </c>
      <c r="D45" s="138">
        <v>197673</v>
      </c>
      <c r="E45" s="138">
        <f>C45-D45</f>
        <v>-53235</v>
      </c>
      <c r="F45" s="161">
        <f>IF(E45=0,0,IF(D45=0,"　　 皆増",IF(C45=0,"　　 皆減",ROUND(E45/D45*100,1))))</f>
        <v>-26.9</v>
      </c>
    </row>
    <row r="46" spans="2:6" ht="9">
      <c r="B46" s="137" t="s">
        <v>233</v>
      </c>
      <c r="C46" s="138">
        <f>SUM(C44:C45)</f>
        <v>6163269</v>
      </c>
      <c r="D46" s="138">
        <f>SUM(D44:D45)</f>
        <v>8123360</v>
      </c>
      <c r="E46" s="138">
        <f>C46-D46</f>
        <v>-1960091</v>
      </c>
      <c r="F46" s="161">
        <f>IF(E46=0,0,IF(D46=0,"　　 皆増",IF(C46=0,"　　 皆減",ROUND(E46/D46*100,1))))</f>
        <v>-24.1</v>
      </c>
    </row>
    <row r="47" spans="2:6" ht="9">
      <c r="B47" s="134" t="s">
        <v>287</v>
      </c>
      <c r="C47" s="135">
        <v>0</v>
      </c>
      <c r="D47" s="135">
        <v>11274181</v>
      </c>
      <c r="E47" s="135">
        <f>C47-D47</f>
        <v>-11274181</v>
      </c>
      <c r="F47" s="198" t="str">
        <f>IF(E47=0,0,IF(D47=0,"　　 皆増",IF(C47=0,"　　 皆減",ROUND(E47/D47*100,1))))</f>
        <v>　　 皆減</v>
      </c>
    </row>
    <row r="48" spans="2:6" ht="9">
      <c r="B48" s="134" t="s">
        <v>292</v>
      </c>
      <c r="C48" s="135">
        <v>7311340</v>
      </c>
      <c r="D48" s="135">
        <v>0</v>
      </c>
      <c r="E48" s="135">
        <f>C48-D48</f>
        <v>7311340</v>
      </c>
      <c r="F48" s="198" t="str">
        <f>IF(E48=0,0,IF(D48=0,"　　 皆増",IF(C48=0,"　　 皆減",ROUND(E48/D48*100,1))))</f>
        <v>　　 皆増</v>
      </c>
    </row>
    <row r="49" spans="2:6" ht="12.75" customHeight="1">
      <c r="B49" s="134" t="s">
        <v>157</v>
      </c>
      <c r="C49" s="135">
        <f>C5+C15+C26+C33+C37+C43+C46+C47+C48</f>
        <v>807269195</v>
      </c>
      <c r="D49" s="135">
        <f>D5+D15+D26+D33+D37+D43+D46+D47+D48</f>
        <v>800531600</v>
      </c>
      <c r="E49" s="135">
        <f t="shared" si="0"/>
        <v>6737595</v>
      </c>
      <c r="F49" s="136">
        <f t="shared" si="1"/>
        <v>0.8</v>
      </c>
    </row>
    <row r="50" spans="2:6" ht="12.75" customHeight="1">
      <c r="B50" s="152"/>
      <c r="C50" s="153"/>
      <c r="D50" s="153"/>
      <c r="E50" s="153"/>
      <c r="F50" s="154"/>
    </row>
    <row r="51" spans="2:6" ht="10.5" customHeight="1">
      <c r="B51" s="537" t="s">
        <v>127</v>
      </c>
      <c r="C51" s="539" t="s">
        <v>218</v>
      </c>
      <c r="D51" s="540"/>
      <c r="E51" s="540"/>
      <c r="F51" s="541"/>
    </row>
    <row r="52" spans="2:6" ht="10.5" customHeight="1">
      <c r="B52" s="538"/>
      <c r="C52" s="131" t="s">
        <v>291</v>
      </c>
      <c r="D52" s="131" t="s">
        <v>286</v>
      </c>
      <c r="E52" s="132" t="s">
        <v>128</v>
      </c>
      <c r="F52" s="155" t="s">
        <v>129</v>
      </c>
    </row>
    <row r="53" spans="2:6" ht="9">
      <c r="B53" s="137" t="s">
        <v>158</v>
      </c>
      <c r="C53" s="138">
        <v>34048</v>
      </c>
      <c r="D53" s="138">
        <v>42794</v>
      </c>
      <c r="E53" s="138">
        <f t="shared" si="0"/>
        <v>-8746</v>
      </c>
      <c r="F53" s="151">
        <f t="shared" si="1"/>
        <v>-20.4</v>
      </c>
    </row>
    <row r="54" spans="2:6" ht="9">
      <c r="B54" s="137" t="s">
        <v>159</v>
      </c>
      <c r="C54" s="138">
        <v>120854</v>
      </c>
      <c r="D54" s="138">
        <v>117153</v>
      </c>
      <c r="E54" s="138">
        <f t="shared" si="0"/>
        <v>3701</v>
      </c>
      <c r="F54" s="151">
        <f t="shared" si="1"/>
        <v>3.2</v>
      </c>
    </row>
    <row r="55" spans="2:6" ht="9">
      <c r="B55" s="137" t="s">
        <v>251</v>
      </c>
      <c r="C55" s="138">
        <v>1257257</v>
      </c>
      <c r="D55" s="138">
        <v>1502389</v>
      </c>
      <c r="E55" s="138">
        <f t="shared" si="0"/>
        <v>-245132</v>
      </c>
      <c r="F55" s="151">
        <f t="shared" si="1"/>
        <v>-16.3</v>
      </c>
    </row>
    <row r="56" spans="2:6" ht="9">
      <c r="B56" s="137" t="s">
        <v>252</v>
      </c>
      <c r="C56" s="138">
        <v>1908045</v>
      </c>
      <c r="D56" s="138">
        <v>1777813</v>
      </c>
      <c r="E56" s="138">
        <f t="shared" si="0"/>
        <v>130232</v>
      </c>
      <c r="F56" s="151">
        <f t="shared" si="1"/>
        <v>7.3</v>
      </c>
    </row>
    <row r="57" spans="2:6" ht="9">
      <c r="B57" s="137" t="s">
        <v>253</v>
      </c>
      <c r="C57" s="138">
        <v>184963</v>
      </c>
      <c r="D57" s="138">
        <v>169523</v>
      </c>
      <c r="E57" s="138">
        <f t="shared" si="0"/>
        <v>15440</v>
      </c>
      <c r="F57" s="151">
        <f t="shared" si="1"/>
        <v>9.1</v>
      </c>
    </row>
    <row r="58" spans="2:6" ht="9">
      <c r="B58" s="137" t="s">
        <v>160</v>
      </c>
      <c r="C58" s="140">
        <v>0</v>
      </c>
      <c r="D58" s="140">
        <v>0</v>
      </c>
      <c r="E58" s="140" t="s">
        <v>231</v>
      </c>
      <c r="F58" s="140" t="s">
        <v>231</v>
      </c>
    </row>
    <row r="59" spans="2:6" ht="9">
      <c r="B59" s="137" t="s">
        <v>161</v>
      </c>
      <c r="C59" s="138">
        <v>2271376</v>
      </c>
      <c r="D59" s="138">
        <v>3221964</v>
      </c>
      <c r="E59" s="138">
        <f aca="true" t="shared" si="2" ref="E59:E66">C59-D59</f>
        <v>-950588</v>
      </c>
      <c r="F59" s="151">
        <f aca="true" t="shared" si="3" ref="F59:F79">IF(E59=0,0,IF(D59=0,"　　 皆増",IF(C59=0,"　　 皆減",ROUND(E59/D59*100,1))))</f>
        <v>-29.5</v>
      </c>
    </row>
    <row r="60" spans="2:6" ht="9">
      <c r="B60" s="137" t="s">
        <v>162</v>
      </c>
      <c r="C60" s="138">
        <v>4734923</v>
      </c>
      <c r="D60" s="138">
        <v>4559224</v>
      </c>
      <c r="E60" s="138">
        <f t="shared" si="2"/>
        <v>175699</v>
      </c>
      <c r="F60" s="151">
        <f t="shared" si="3"/>
        <v>3.9</v>
      </c>
    </row>
    <row r="61" spans="2:6" ht="9">
      <c r="B61" s="137" t="s">
        <v>163</v>
      </c>
      <c r="C61" s="138">
        <v>27030564</v>
      </c>
      <c r="D61" s="138">
        <v>27041700</v>
      </c>
      <c r="E61" s="138">
        <f t="shared" si="2"/>
        <v>-11136</v>
      </c>
      <c r="F61" s="151">
        <f t="shared" si="3"/>
        <v>0</v>
      </c>
    </row>
    <row r="62" spans="2:6" ht="9">
      <c r="B62" s="137" t="s">
        <v>164</v>
      </c>
      <c r="C62" s="138">
        <v>2615543</v>
      </c>
      <c r="D62" s="138">
        <v>2615543</v>
      </c>
      <c r="E62" s="138">
        <f t="shared" si="2"/>
        <v>0</v>
      </c>
      <c r="F62" s="151">
        <f t="shared" si="3"/>
        <v>0</v>
      </c>
    </row>
    <row r="63" spans="2:6" ht="9">
      <c r="B63" s="137" t="s">
        <v>165</v>
      </c>
      <c r="C63" s="138">
        <v>42183040</v>
      </c>
      <c r="D63" s="138">
        <v>37362770</v>
      </c>
      <c r="E63" s="138">
        <f t="shared" si="2"/>
        <v>4820270</v>
      </c>
      <c r="F63" s="151">
        <f t="shared" si="3"/>
        <v>12.9</v>
      </c>
    </row>
    <row r="64" spans="2:6" ht="9">
      <c r="B64" s="137" t="s">
        <v>254</v>
      </c>
      <c r="C64" s="138">
        <v>14939</v>
      </c>
      <c r="D64" s="138">
        <v>21558</v>
      </c>
      <c r="E64" s="138">
        <f t="shared" si="2"/>
        <v>-6619</v>
      </c>
      <c r="F64" s="151">
        <f t="shared" si="3"/>
        <v>-30.7</v>
      </c>
    </row>
    <row r="65" spans="2:6" ht="9">
      <c r="B65" s="137" t="s">
        <v>166</v>
      </c>
      <c r="C65" s="138">
        <v>385034</v>
      </c>
      <c r="D65" s="138">
        <v>445531</v>
      </c>
      <c r="E65" s="138">
        <f t="shared" si="2"/>
        <v>-60497</v>
      </c>
      <c r="F65" s="151">
        <f t="shared" si="3"/>
        <v>-13.6</v>
      </c>
    </row>
    <row r="66" spans="2:6" ht="9">
      <c r="B66" s="137" t="s">
        <v>167</v>
      </c>
      <c r="C66" s="138">
        <v>30002711</v>
      </c>
      <c r="D66" s="138">
        <v>31012825</v>
      </c>
      <c r="E66" s="138">
        <f t="shared" si="2"/>
        <v>-1010114</v>
      </c>
      <c r="F66" s="151">
        <f t="shared" si="3"/>
        <v>-3.3</v>
      </c>
    </row>
    <row r="67" spans="2:6" ht="9">
      <c r="B67" s="137" t="s">
        <v>255</v>
      </c>
      <c r="C67" s="140">
        <v>0</v>
      </c>
      <c r="D67" s="140">
        <v>0</v>
      </c>
      <c r="E67" s="140" t="s">
        <v>231</v>
      </c>
      <c r="F67" s="140" t="s">
        <v>231</v>
      </c>
    </row>
    <row r="68" spans="2:6" ht="9">
      <c r="B68" s="137" t="s">
        <v>256</v>
      </c>
      <c r="C68" s="140">
        <v>0</v>
      </c>
      <c r="D68" s="140">
        <v>0</v>
      </c>
      <c r="E68" s="140" t="s">
        <v>231</v>
      </c>
      <c r="F68" s="140" t="s">
        <v>231</v>
      </c>
    </row>
    <row r="69" spans="2:6" ht="9">
      <c r="B69" s="137" t="s">
        <v>168</v>
      </c>
      <c r="C69" s="138">
        <v>11284134</v>
      </c>
      <c r="D69" s="138">
        <v>8163464</v>
      </c>
      <c r="E69" s="138">
        <f>C69-D69</f>
        <v>3120670</v>
      </c>
      <c r="F69" s="151">
        <f t="shared" si="3"/>
        <v>38.2</v>
      </c>
    </row>
    <row r="70" spans="2:6" ht="9">
      <c r="B70" s="137" t="s">
        <v>257</v>
      </c>
      <c r="C70" s="140">
        <v>0</v>
      </c>
      <c r="D70" s="140">
        <v>0</v>
      </c>
      <c r="E70" s="140" t="s">
        <v>231</v>
      </c>
      <c r="F70" s="140" t="s">
        <v>231</v>
      </c>
    </row>
    <row r="71" spans="2:6" ht="9">
      <c r="B71" s="137" t="s">
        <v>169</v>
      </c>
      <c r="C71" s="140">
        <v>0</v>
      </c>
      <c r="D71" s="140">
        <v>0</v>
      </c>
      <c r="E71" s="140" t="s">
        <v>231</v>
      </c>
      <c r="F71" s="140" t="s">
        <v>231</v>
      </c>
    </row>
    <row r="72" spans="2:6" ht="9">
      <c r="B72" s="146" t="s">
        <v>170</v>
      </c>
      <c r="C72" s="147">
        <f>SUM(C53:C71)</f>
        <v>124027431</v>
      </c>
      <c r="D72" s="147">
        <f>SUM(D53:D71)</f>
        <v>118054251</v>
      </c>
      <c r="E72" s="147">
        <f>C72-D72</f>
        <v>5973180</v>
      </c>
      <c r="F72" s="156">
        <f t="shared" si="3"/>
        <v>5.1</v>
      </c>
    </row>
    <row r="73" spans="2:6" ht="9">
      <c r="B73" s="137"/>
      <c r="C73" s="138"/>
      <c r="D73" s="138"/>
      <c r="E73" s="138"/>
      <c r="F73" s="151"/>
    </row>
    <row r="74" spans="2:6" ht="9">
      <c r="B74" s="162" t="s">
        <v>222</v>
      </c>
      <c r="C74" s="144"/>
      <c r="D74" s="144"/>
      <c r="E74" s="144"/>
      <c r="F74" s="150"/>
    </row>
    <row r="75" spans="2:6" ht="9">
      <c r="B75" s="137" t="s">
        <v>225</v>
      </c>
      <c r="C75" s="138">
        <v>152557449</v>
      </c>
      <c r="D75" s="138">
        <v>150092703</v>
      </c>
      <c r="E75" s="138">
        <f>C75-D75</f>
        <v>2464746</v>
      </c>
      <c r="F75" s="151">
        <f>IF(E75=0,0,IF(D75=0,"　　 皆増",IF(C75=0,"　　 皆減",ROUND(E75/D75*100,1))))</f>
        <v>1.6</v>
      </c>
    </row>
    <row r="76" spans="2:6" ht="9">
      <c r="B76" s="137" t="s">
        <v>234</v>
      </c>
      <c r="C76" s="138">
        <v>5183412</v>
      </c>
      <c r="D76" s="138">
        <v>5150310</v>
      </c>
      <c r="E76" s="138">
        <f>C76-D76</f>
        <v>33102</v>
      </c>
      <c r="F76" s="151">
        <f>IF(E76=0,0,IF(D76=0,"　　 皆増",IF(C76=0,"　　 皆減",ROUND(E76/D76*100,1))))</f>
        <v>0.6</v>
      </c>
    </row>
    <row r="77" spans="2:6" ht="9">
      <c r="B77" s="137" t="s">
        <v>226</v>
      </c>
      <c r="C77" s="138">
        <f>SUM(C75:C76)</f>
        <v>157740861</v>
      </c>
      <c r="D77" s="138">
        <f>SUM(D75:D76)</f>
        <v>155243013</v>
      </c>
      <c r="E77" s="138">
        <f>C77-D77</f>
        <v>2497848</v>
      </c>
      <c r="F77" s="151">
        <f>IF(E77=0,0,IF(D77=0,"　　 皆増",IF(C77=0,"　　 皆減",ROUND(E77/D77*100,1))))</f>
        <v>1.6</v>
      </c>
    </row>
    <row r="78" spans="2:6" ht="9">
      <c r="B78" s="134"/>
      <c r="C78" s="135"/>
      <c r="D78" s="135"/>
      <c r="E78" s="135"/>
      <c r="F78" s="157"/>
    </row>
    <row r="79" spans="2:6" ht="12.75" customHeight="1">
      <c r="B79" s="134" t="s">
        <v>171</v>
      </c>
      <c r="C79" s="135">
        <f>C49+C72+C77</f>
        <v>1089037487</v>
      </c>
      <c r="D79" s="135">
        <f>D49+D72+D77</f>
        <v>1073828864</v>
      </c>
      <c r="E79" s="135">
        <f>C79-D79</f>
        <v>15208623</v>
      </c>
      <c r="F79" s="157">
        <f t="shared" si="3"/>
        <v>1.4</v>
      </c>
    </row>
    <row r="80" spans="2:6" ht="12.75" customHeight="1">
      <c r="B80" s="158" t="s">
        <v>227</v>
      </c>
      <c r="C80" s="135">
        <v>107555581</v>
      </c>
      <c r="D80" s="135">
        <v>133256158</v>
      </c>
      <c r="E80" s="135">
        <f>C80-D80</f>
        <v>-25700577</v>
      </c>
      <c r="F80" s="157">
        <f>IF(E80=0,0,IF(D80=0,"　　 皆増",IF(C80=0,"　　 皆減",ROUND(E80/D80*100,1))))</f>
        <v>-19.3</v>
      </c>
    </row>
    <row r="81" spans="2:6" ht="12.75" customHeight="1">
      <c r="B81" s="134" t="s">
        <v>172</v>
      </c>
      <c r="C81" s="135">
        <f>SUM(C79-C80)</f>
        <v>981481906</v>
      </c>
      <c r="D81" s="135">
        <f>SUM(D79-D80)</f>
        <v>940572706</v>
      </c>
      <c r="E81" s="135">
        <f>C81-D81</f>
        <v>40909200</v>
      </c>
      <c r="F81" s="157">
        <f>IF(E81=0,0,IF(D81=0,"　　 皆増",IF(C81=0,"　　 皆減",ROUND(E81/D81*100,1))))</f>
        <v>4.3</v>
      </c>
    </row>
    <row r="82" spans="2:6" ht="9">
      <c r="B82" s="68" t="s">
        <v>276</v>
      </c>
      <c r="C82" s="68"/>
      <c r="D82" s="68"/>
      <c r="E82" s="68"/>
      <c r="F82" s="159"/>
    </row>
  </sheetData>
  <sheetProtection/>
  <mergeCells count="4">
    <mergeCell ref="B51:B52"/>
    <mergeCell ref="C51:F51"/>
    <mergeCell ref="B3:B4"/>
    <mergeCell ref="C3:F3"/>
  </mergeCells>
  <printOptions/>
  <pageMargins left="0.984251968503937" right="0.3937007874015748" top="0.5118110236220472" bottom="0.3937007874015748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50"/>
  <sheetViews>
    <sheetView view="pageBreakPreview" zoomScale="120" zoomScaleNormal="130" zoomScaleSheetLayoutView="120" zoomScalePageLayoutView="0" workbookViewId="0" topLeftCell="A1">
      <selection activeCell="D35" sqref="D35"/>
    </sheetView>
  </sheetViews>
  <sheetFormatPr defaultColWidth="9" defaultRowHeight="9.75" customHeight="1"/>
  <cols>
    <col min="1" max="1" width="3.5" style="69" customWidth="1"/>
    <col min="2" max="2" width="7.796875" style="69" customWidth="1"/>
    <col min="3" max="3" width="17.5" style="69" customWidth="1"/>
    <col min="4" max="6" width="12.59765625" style="71" customWidth="1"/>
    <col min="7" max="7" width="9.09765625" style="70" customWidth="1"/>
    <col min="8" max="16384" width="9" style="69" customWidth="1"/>
  </cols>
  <sheetData>
    <row r="1" spans="2:7" s="163" customFormat="1" ht="14.25" customHeight="1">
      <c r="B1" s="558" t="s">
        <v>274</v>
      </c>
      <c r="C1" s="558"/>
      <c r="D1" s="558"/>
      <c r="E1" s="558"/>
      <c r="F1" s="558"/>
      <c r="G1" s="558"/>
    </row>
    <row r="2" spans="2:7" s="163" customFormat="1" ht="14.25" customHeight="1">
      <c r="B2" s="163" t="s">
        <v>173</v>
      </c>
      <c r="D2" s="164"/>
      <c r="E2" s="164"/>
      <c r="F2" s="559" t="s">
        <v>236</v>
      </c>
      <c r="G2" s="559"/>
    </row>
    <row r="3" spans="2:7" s="163" customFormat="1" ht="14.25" customHeight="1">
      <c r="B3" s="548" t="s">
        <v>174</v>
      </c>
      <c r="C3" s="549"/>
      <c r="D3" s="165" t="s">
        <v>291</v>
      </c>
      <c r="E3" s="165" t="s">
        <v>286</v>
      </c>
      <c r="F3" s="166" t="s">
        <v>128</v>
      </c>
      <c r="G3" s="167" t="s">
        <v>235</v>
      </c>
    </row>
    <row r="4" spans="2:7" s="163" customFormat="1" ht="14.25" customHeight="1">
      <c r="B4" s="560" t="s">
        <v>175</v>
      </c>
      <c r="C4" s="129" t="s">
        <v>176</v>
      </c>
      <c r="D4" s="168">
        <v>7584181</v>
      </c>
      <c r="E4" s="168">
        <v>7687065</v>
      </c>
      <c r="F4" s="168">
        <f>D4-E4</f>
        <v>-102884</v>
      </c>
      <c r="G4" s="169">
        <f aca="true" t="shared" si="0" ref="G4:G24">IF(F4=0,0,IF(E4=0,"　　　 皆増",IF(D4=0,"　　　 皆減",ROUND(F4/E4*100,1))))</f>
        <v>-1.3</v>
      </c>
    </row>
    <row r="5" spans="2:7" s="163" customFormat="1" ht="14.25" customHeight="1">
      <c r="B5" s="560"/>
      <c r="C5" s="127" t="s">
        <v>177</v>
      </c>
      <c r="D5" s="170">
        <v>15531140</v>
      </c>
      <c r="E5" s="170">
        <v>15344309</v>
      </c>
      <c r="F5" s="170">
        <f aca="true" t="shared" si="1" ref="F5:F49">D5-E5</f>
        <v>186831</v>
      </c>
      <c r="G5" s="171">
        <f t="shared" si="0"/>
        <v>1.2</v>
      </c>
    </row>
    <row r="6" spans="2:7" s="163" customFormat="1" ht="14.25" customHeight="1">
      <c r="B6" s="560"/>
      <c r="C6" s="127" t="s">
        <v>178</v>
      </c>
      <c r="D6" s="170">
        <v>326579262</v>
      </c>
      <c r="E6" s="170">
        <v>316983327</v>
      </c>
      <c r="F6" s="170">
        <f t="shared" si="1"/>
        <v>9595935</v>
      </c>
      <c r="G6" s="171">
        <f t="shared" si="0"/>
        <v>3</v>
      </c>
    </row>
    <row r="7" spans="2:7" s="163" customFormat="1" ht="14.25" customHeight="1">
      <c r="B7" s="560"/>
      <c r="C7" s="172" t="s">
        <v>179</v>
      </c>
      <c r="D7" s="173">
        <v>32433216</v>
      </c>
      <c r="E7" s="173">
        <v>19593410</v>
      </c>
      <c r="F7" s="173">
        <f t="shared" si="1"/>
        <v>12839806</v>
      </c>
      <c r="G7" s="174">
        <f t="shared" si="0"/>
        <v>65.5</v>
      </c>
    </row>
    <row r="8" spans="2:7" s="163" customFormat="1" ht="14.25" customHeight="1">
      <c r="B8" s="560"/>
      <c r="C8" s="127" t="s">
        <v>180</v>
      </c>
      <c r="D8" s="170">
        <f>D4+D6</f>
        <v>334163443</v>
      </c>
      <c r="E8" s="170">
        <f>E4+E6</f>
        <v>324670392</v>
      </c>
      <c r="F8" s="170">
        <f t="shared" si="1"/>
        <v>9493051</v>
      </c>
      <c r="G8" s="171">
        <f t="shared" si="0"/>
        <v>2.9</v>
      </c>
    </row>
    <row r="9" spans="2:7" s="163" customFormat="1" ht="14.25" customHeight="1">
      <c r="B9" s="560"/>
      <c r="C9" s="127" t="s">
        <v>181</v>
      </c>
      <c r="D9" s="170">
        <f>D5+D7</f>
        <v>47964356</v>
      </c>
      <c r="E9" s="170">
        <f>E5+E7</f>
        <v>34937719</v>
      </c>
      <c r="F9" s="170">
        <f t="shared" si="1"/>
        <v>13026637</v>
      </c>
      <c r="G9" s="171">
        <f t="shared" si="0"/>
        <v>37.3</v>
      </c>
    </row>
    <row r="10" spans="2:7" s="163" customFormat="1" ht="14.25" customHeight="1">
      <c r="B10" s="560"/>
      <c r="C10" s="128" t="s">
        <v>182</v>
      </c>
      <c r="D10" s="175">
        <f>D8+D9</f>
        <v>382127799</v>
      </c>
      <c r="E10" s="175">
        <f>E8+E9</f>
        <v>359608111</v>
      </c>
      <c r="F10" s="175">
        <f t="shared" si="1"/>
        <v>22519688</v>
      </c>
      <c r="G10" s="176">
        <f t="shared" si="0"/>
        <v>6.3</v>
      </c>
    </row>
    <row r="11" spans="2:7" s="163" customFormat="1" ht="14.25" customHeight="1">
      <c r="B11" s="560" t="s">
        <v>183</v>
      </c>
      <c r="C11" s="129" t="s">
        <v>184</v>
      </c>
      <c r="D11" s="168">
        <v>145808720</v>
      </c>
      <c r="E11" s="168">
        <v>147474986</v>
      </c>
      <c r="F11" s="168">
        <f t="shared" si="1"/>
        <v>-1666266</v>
      </c>
      <c r="G11" s="169">
        <f t="shared" si="0"/>
        <v>-1.1</v>
      </c>
    </row>
    <row r="12" spans="2:7" s="163" customFormat="1" ht="14.25" customHeight="1">
      <c r="B12" s="560"/>
      <c r="C12" s="127" t="s">
        <v>185</v>
      </c>
      <c r="D12" s="170">
        <v>135411159</v>
      </c>
      <c r="E12" s="170">
        <v>131266202</v>
      </c>
      <c r="F12" s="170">
        <f t="shared" si="1"/>
        <v>4144957</v>
      </c>
      <c r="G12" s="171">
        <f t="shared" si="0"/>
        <v>3.2</v>
      </c>
    </row>
    <row r="13" spans="2:7" s="163" customFormat="1" ht="14.25" customHeight="1">
      <c r="B13" s="560"/>
      <c r="C13" s="172" t="s">
        <v>186</v>
      </c>
      <c r="D13" s="173">
        <v>44223322</v>
      </c>
      <c r="E13" s="173">
        <v>45626709</v>
      </c>
      <c r="F13" s="173">
        <f t="shared" si="1"/>
        <v>-1403387</v>
      </c>
      <c r="G13" s="174">
        <f t="shared" si="0"/>
        <v>-3.1</v>
      </c>
    </row>
    <row r="14" spans="2:7" s="163" customFormat="1" ht="14.25" customHeight="1">
      <c r="B14" s="560"/>
      <c r="C14" s="128" t="s">
        <v>187</v>
      </c>
      <c r="D14" s="175">
        <f>SUM(D11:D13)</f>
        <v>325443201</v>
      </c>
      <c r="E14" s="175">
        <f>SUM(E11:E13)</f>
        <v>324367897</v>
      </c>
      <c r="F14" s="175">
        <f t="shared" si="1"/>
        <v>1075304</v>
      </c>
      <c r="G14" s="176">
        <f t="shared" si="0"/>
        <v>0.3</v>
      </c>
    </row>
    <row r="15" spans="2:7" s="215" customFormat="1" ht="14.25" customHeight="1">
      <c r="B15" s="561" t="s">
        <v>188</v>
      </c>
      <c r="C15" s="562"/>
      <c r="D15" s="213">
        <v>5556967</v>
      </c>
      <c r="E15" s="213">
        <v>5409162</v>
      </c>
      <c r="F15" s="213">
        <f t="shared" si="1"/>
        <v>147805</v>
      </c>
      <c r="G15" s="214">
        <f t="shared" si="0"/>
        <v>2.7</v>
      </c>
    </row>
    <row r="16" spans="2:7" s="163" customFormat="1" ht="14.25" customHeight="1">
      <c r="B16" s="554" t="s">
        <v>189</v>
      </c>
      <c r="C16" s="555"/>
      <c r="D16" s="170">
        <v>28826502</v>
      </c>
      <c r="E16" s="170">
        <v>29142159</v>
      </c>
      <c r="F16" s="170">
        <f t="shared" si="1"/>
        <v>-315657</v>
      </c>
      <c r="G16" s="171">
        <f t="shared" si="0"/>
        <v>-1.1</v>
      </c>
    </row>
    <row r="17" spans="2:7" s="163" customFormat="1" ht="14.25" customHeight="1">
      <c r="B17" s="554" t="s">
        <v>190</v>
      </c>
      <c r="C17" s="555"/>
      <c r="D17" s="170">
        <v>18270</v>
      </c>
      <c r="E17" s="170">
        <v>17233</v>
      </c>
      <c r="F17" s="170">
        <f t="shared" si="1"/>
        <v>1037</v>
      </c>
      <c r="G17" s="171">
        <f t="shared" si="0"/>
        <v>6</v>
      </c>
    </row>
    <row r="18" spans="2:8" s="163" customFormat="1" ht="14.25" customHeight="1">
      <c r="B18" s="554" t="s">
        <v>191</v>
      </c>
      <c r="C18" s="555"/>
      <c r="D18" s="170">
        <v>5782823</v>
      </c>
      <c r="E18" s="170">
        <v>5730810</v>
      </c>
      <c r="F18" s="170">
        <f t="shared" si="1"/>
        <v>52013</v>
      </c>
      <c r="G18" s="171">
        <f t="shared" si="0"/>
        <v>0.9</v>
      </c>
      <c r="H18" s="163" t="s">
        <v>293</v>
      </c>
    </row>
    <row r="19" spans="2:8" s="163" customFormat="1" ht="14.25" customHeight="1">
      <c r="B19" s="554" t="s">
        <v>192</v>
      </c>
      <c r="C19" s="555"/>
      <c r="D19" s="170">
        <v>1144512</v>
      </c>
      <c r="E19" s="170">
        <v>2851610</v>
      </c>
      <c r="F19" s="170">
        <f t="shared" si="1"/>
        <v>-1707098</v>
      </c>
      <c r="G19" s="171">
        <f t="shared" si="0"/>
        <v>-59.9</v>
      </c>
      <c r="H19" s="163" t="s">
        <v>294</v>
      </c>
    </row>
    <row r="20" spans="2:8" s="163" customFormat="1" ht="14.25" customHeight="1">
      <c r="B20" s="554" t="s">
        <v>193</v>
      </c>
      <c r="C20" s="555"/>
      <c r="D20" s="170">
        <v>1220939</v>
      </c>
      <c r="E20" s="170">
        <v>811844</v>
      </c>
      <c r="F20" s="170">
        <f t="shared" si="1"/>
        <v>409095</v>
      </c>
      <c r="G20" s="171">
        <f t="shared" si="0"/>
        <v>50.4</v>
      </c>
      <c r="H20" s="163" t="s">
        <v>295</v>
      </c>
    </row>
    <row r="21" spans="2:8" s="163" customFormat="1" ht="14.25" customHeight="1">
      <c r="B21" s="554" t="s">
        <v>194</v>
      </c>
      <c r="C21" s="555"/>
      <c r="D21" s="170">
        <v>445335</v>
      </c>
      <c r="E21" s="170">
        <v>375166</v>
      </c>
      <c r="F21" s="170">
        <f>D21-E21</f>
        <v>70169</v>
      </c>
      <c r="G21" s="171">
        <f>IF(F21=0,0,IF(E21=0,"　　　 皆増",IF(D21=0,"　　　 皆減",ROUND(F21/E21*100,1))))</f>
        <v>18.7</v>
      </c>
      <c r="H21" s="163" t="s">
        <v>296</v>
      </c>
    </row>
    <row r="22" spans="2:8" s="163" customFormat="1" ht="14.25" customHeight="1">
      <c r="B22" s="554" t="s">
        <v>195</v>
      </c>
      <c r="C22" s="555"/>
      <c r="D22" s="170">
        <v>44666559</v>
      </c>
      <c r="E22" s="170">
        <v>41673858</v>
      </c>
      <c r="F22" s="170">
        <f t="shared" si="1"/>
        <v>2992701</v>
      </c>
      <c r="G22" s="171">
        <f t="shared" si="0"/>
        <v>7.2</v>
      </c>
      <c r="H22" s="163" t="s">
        <v>297</v>
      </c>
    </row>
    <row r="23" spans="2:8" s="163" customFormat="1" ht="14.25" customHeight="1">
      <c r="B23" s="554" t="s">
        <v>196</v>
      </c>
      <c r="C23" s="555"/>
      <c r="D23" s="170">
        <v>2675485</v>
      </c>
      <c r="E23" s="170">
        <v>2707567</v>
      </c>
      <c r="F23" s="170">
        <f t="shared" si="1"/>
        <v>-32082</v>
      </c>
      <c r="G23" s="171">
        <f t="shared" si="0"/>
        <v>-1.2</v>
      </c>
      <c r="H23" s="163" t="s">
        <v>298</v>
      </c>
    </row>
    <row r="24" spans="2:8" s="163" customFormat="1" ht="14.25" customHeight="1">
      <c r="B24" s="554" t="s">
        <v>197</v>
      </c>
      <c r="C24" s="555"/>
      <c r="D24" s="170">
        <v>1214416</v>
      </c>
      <c r="E24" s="170">
        <v>1271654</v>
      </c>
      <c r="F24" s="170">
        <f t="shared" si="1"/>
        <v>-57238</v>
      </c>
      <c r="G24" s="171">
        <f t="shared" si="0"/>
        <v>-4.5</v>
      </c>
      <c r="H24" s="163" t="s">
        <v>299</v>
      </c>
    </row>
    <row r="25" spans="2:8" s="163" customFormat="1" ht="14.25" customHeight="1">
      <c r="B25" s="554" t="s">
        <v>198</v>
      </c>
      <c r="C25" s="555"/>
      <c r="D25" s="170">
        <v>5371081</v>
      </c>
      <c r="E25" s="170">
        <v>6743358</v>
      </c>
      <c r="F25" s="170">
        <f t="shared" si="1"/>
        <v>-1372277</v>
      </c>
      <c r="G25" s="171">
        <f>IF(F25=0,0,IF(E25=0,"　　　 皆増",IF(D25=0,"　　　 皆減",ROUND(F25/E25*100,1))))</f>
        <v>-20.4</v>
      </c>
      <c r="H25" s="163" t="s">
        <v>300</v>
      </c>
    </row>
    <row r="26" spans="2:8" s="163" customFormat="1" ht="14.25" customHeight="1">
      <c r="B26" s="554" t="s">
        <v>199</v>
      </c>
      <c r="C26" s="555"/>
      <c r="D26" s="170">
        <v>3748345</v>
      </c>
      <c r="E26" s="170">
        <v>3596299</v>
      </c>
      <c r="F26" s="170">
        <f>D26-E26</f>
        <v>152046</v>
      </c>
      <c r="G26" s="171">
        <f>IF(F26=0,0,IF(E26=0,"　　　 皆増",IF(D26=0,"　　　 皆減",ROUND(F26/E26*100,1))))</f>
        <v>4.2</v>
      </c>
      <c r="H26" s="163" t="s">
        <v>301</v>
      </c>
    </row>
    <row r="27" spans="2:8" s="163" customFormat="1" ht="14.25" customHeight="1">
      <c r="B27" s="554" t="s">
        <v>200</v>
      </c>
      <c r="C27" s="555"/>
      <c r="D27" s="170">
        <v>0</v>
      </c>
      <c r="E27" s="170">
        <v>0</v>
      </c>
      <c r="F27" s="177" t="s">
        <v>231</v>
      </c>
      <c r="G27" s="177" t="s">
        <v>231</v>
      </c>
      <c r="H27" s="163" t="s">
        <v>302</v>
      </c>
    </row>
    <row r="28" spans="2:8" s="163" customFormat="1" ht="14.25" customHeight="1">
      <c r="B28" s="554" t="s">
        <v>284</v>
      </c>
      <c r="C28" s="555"/>
      <c r="D28" s="170">
        <v>5635504</v>
      </c>
      <c r="E28" s="170">
        <v>5226139</v>
      </c>
      <c r="F28" s="170">
        <f>D28-E28</f>
        <v>409365</v>
      </c>
      <c r="G28" s="171">
        <f>IF(F28=0,0,IF(E28=0,"　　　 皆増",IF(D28=0,"　　　 皆減",ROUND(F28/E28*100,1))))</f>
        <v>7.8</v>
      </c>
      <c r="H28" s="163" t="s">
        <v>303</v>
      </c>
    </row>
    <row r="29" spans="2:8" s="163" customFormat="1" ht="14.25" customHeight="1">
      <c r="B29" s="554" t="s">
        <v>201</v>
      </c>
      <c r="C29" s="555"/>
      <c r="D29" s="170">
        <v>41789</v>
      </c>
      <c r="E29" s="170">
        <v>44185</v>
      </c>
      <c r="F29" s="170">
        <f>D29-E29</f>
        <v>-2396</v>
      </c>
      <c r="G29" s="171">
        <f>IF(F29=0,0,IF(E29=0,"　　　 皆増",IF(D29=0,"　　　 皆減",ROUND(F29/E29*100,1))))</f>
        <v>-5.4</v>
      </c>
      <c r="H29" s="163" t="s">
        <v>304</v>
      </c>
    </row>
    <row r="30" spans="2:8" s="163" customFormat="1" ht="14.25" customHeight="1">
      <c r="B30" s="554" t="s">
        <v>202</v>
      </c>
      <c r="C30" s="555"/>
      <c r="D30" s="170">
        <v>12829352</v>
      </c>
      <c r="E30" s="170">
        <v>13359281</v>
      </c>
      <c r="F30" s="170">
        <f t="shared" si="1"/>
        <v>-529929</v>
      </c>
      <c r="G30" s="171">
        <f>IF(F30=0,0,IF(E30=0,"　　　 皆増",IF(D30=0,"　　　 皆減",ROUND(F30/E30*100,1))))</f>
        <v>-4</v>
      </c>
      <c r="H30" s="163" t="s">
        <v>305</v>
      </c>
    </row>
    <row r="31" spans="2:8" s="163" customFormat="1" ht="14.25" customHeight="1">
      <c r="B31" s="554" t="s">
        <v>203</v>
      </c>
      <c r="C31" s="555"/>
      <c r="D31" s="170">
        <v>0</v>
      </c>
      <c r="E31" s="170">
        <v>0</v>
      </c>
      <c r="F31" s="177" t="s">
        <v>231</v>
      </c>
      <c r="G31" s="177" t="s">
        <v>231</v>
      </c>
      <c r="H31" s="163" t="s">
        <v>306</v>
      </c>
    </row>
    <row r="32" spans="2:8" s="163" customFormat="1" ht="14.25" customHeight="1">
      <c r="B32" s="556" t="s">
        <v>204</v>
      </c>
      <c r="C32" s="557"/>
      <c r="D32" s="175">
        <v>1507029</v>
      </c>
      <c r="E32" s="175">
        <v>1566896</v>
      </c>
      <c r="F32" s="175">
        <f t="shared" si="1"/>
        <v>-59867</v>
      </c>
      <c r="G32" s="176">
        <f aca="true" t="shared" si="2" ref="G32:G49">IF(F32=0,0,IF(E32=0,"　　　 皆増",IF(D32=0,"　　　 皆減",ROUND(F32/E32*100,1))))</f>
        <v>-3.8</v>
      </c>
      <c r="H32" s="163" t="s">
        <v>307</v>
      </c>
    </row>
    <row r="33" spans="2:8" s="163" customFormat="1" ht="14.25" customHeight="1">
      <c r="B33" s="548" t="s">
        <v>182</v>
      </c>
      <c r="C33" s="549"/>
      <c r="D33" s="170">
        <f>D10+D14+SUM(D15:D32)</f>
        <v>828255908</v>
      </c>
      <c r="E33" s="170">
        <f>E10+E14+SUM(E15:E32)</f>
        <v>804503229</v>
      </c>
      <c r="F33" s="175">
        <f t="shared" si="1"/>
        <v>23752679</v>
      </c>
      <c r="G33" s="171">
        <f t="shared" si="2"/>
        <v>3</v>
      </c>
      <c r="H33" s="163" t="s">
        <v>308</v>
      </c>
    </row>
    <row r="34" spans="2:8" s="163" customFormat="1" ht="14.25" customHeight="1">
      <c r="B34" s="546" t="s">
        <v>205</v>
      </c>
      <c r="C34" s="547"/>
      <c r="D34" s="178">
        <f>D35+D36</f>
        <v>12009650</v>
      </c>
      <c r="E34" s="178">
        <f>E35+E36</f>
        <v>11608124</v>
      </c>
      <c r="F34" s="178">
        <f aca="true" t="shared" si="3" ref="F34:F39">D34-E34</f>
        <v>401526</v>
      </c>
      <c r="G34" s="179">
        <f t="shared" si="2"/>
        <v>3.5</v>
      </c>
      <c r="H34" s="163" t="s">
        <v>309</v>
      </c>
    </row>
    <row r="35" spans="2:8" s="163" customFormat="1" ht="14.25" customHeight="1">
      <c r="B35" s="180" t="s">
        <v>206</v>
      </c>
      <c r="C35" s="181" t="s">
        <v>279</v>
      </c>
      <c r="D35" s="175">
        <v>5073915</v>
      </c>
      <c r="E35" s="175">
        <v>5916890</v>
      </c>
      <c r="F35" s="175">
        <f t="shared" si="3"/>
        <v>-842975</v>
      </c>
      <c r="G35" s="176">
        <f t="shared" si="2"/>
        <v>-14.2</v>
      </c>
      <c r="H35" s="163" t="s">
        <v>309</v>
      </c>
    </row>
    <row r="36" spans="2:8" s="163" customFormat="1" ht="14.25" customHeight="1">
      <c r="B36" s="182"/>
      <c r="C36" s="181" t="s">
        <v>280</v>
      </c>
      <c r="D36" s="175">
        <v>6935735</v>
      </c>
      <c r="E36" s="175">
        <v>5691234</v>
      </c>
      <c r="F36" s="175">
        <f t="shared" si="3"/>
        <v>1244501</v>
      </c>
      <c r="G36" s="176">
        <f>IF(F36=0,0,IF(E36=0,"　　　 皆増",IF(D36=0,"　　　 皆減",ROUND(F36/E36*100,1))))</f>
        <v>21.9</v>
      </c>
      <c r="H36" s="163" t="s">
        <v>307</v>
      </c>
    </row>
    <row r="37" spans="2:8" s="163" customFormat="1" ht="14.25" customHeight="1" hidden="1">
      <c r="B37" s="180" t="s">
        <v>206</v>
      </c>
      <c r="C37" s="183" t="s">
        <v>239</v>
      </c>
      <c r="D37" s="188"/>
      <c r="E37" s="188">
        <v>338451</v>
      </c>
      <c r="F37" s="175">
        <f t="shared" si="3"/>
        <v>-338451</v>
      </c>
      <c r="G37" s="176" t="str">
        <f>IF(F37=0,0,IF(E37=0,"　　　 皆増",IF(D37=0,"　　　 皆減",ROUND(F37/E37*100,1))))</f>
        <v>　　　 皆減</v>
      </c>
      <c r="H37" s="163" t="s">
        <v>310</v>
      </c>
    </row>
    <row r="38" spans="2:8" s="163" customFormat="1" ht="14.25" customHeight="1" hidden="1">
      <c r="B38" s="184"/>
      <c r="C38" s="183" t="s">
        <v>240</v>
      </c>
      <c r="D38" s="188"/>
      <c r="E38" s="188">
        <v>197446</v>
      </c>
      <c r="F38" s="175">
        <f t="shared" si="3"/>
        <v>-197446</v>
      </c>
      <c r="G38" s="176" t="str">
        <f>IF(F38=0,0,IF(E38=0,"　　　 皆増",IF(D38=0,"　　　 皆減",ROUND(F38/E38*100,1))))</f>
        <v>　　　 皆減</v>
      </c>
      <c r="H38" s="163" t="s">
        <v>278</v>
      </c>
    </row>
    <row r="39" spans="2:8" s="163" customFormat="1" ht="14.25" customHeight="1" hidden="1">
      <c r="B39" s="182"/>
      <c r="C39" s="183" t="s">
        <v>241</v>
      </c>
      <c r="D39" s="188"/>
      <c r="E39" s="188">
        <v>86386</v>
      </c>
      <c r="F39" s="175">
        <f t="shared" si="3"/>
        <v>-86386</v>
      </c>
      <c r="G39" s="176" t="str">
        <f>IF(F39=0,0,IF(E39=0,"　　　 皆増",IF(D39=0,"　　　 皆減",ROUND(F39/E39*100,1))))</f>
        <v>　　　 皆減</v>
      </c>
      <c r="H39" s="163" t="s">
        <v>278</v>
      </c>
    </row>
    <row r="40" spans="2:7" s="163" customFormat="1" ht="14.25" customHeight="1">
      <c r="B40" s="548" t="s">
        <v>237</v>
      </c>
      <c r="C40" s="549"/>
      <c r="D40" s="187">
        <f>D33+D34</f>
        <v>840265558</v>
      </c>
      <c r="E40" s="187">
        <f>E33+E34</f>
        <v>816111353</v>
      </c>
      <c r="F40" s="175">
        <f t="shared" si="1"/>
        <v>24154205</v>
      </c>
      <c r="G40" s="179">
        <f t="shared" si="2"/>
        <v>3</v>
      </c>
    </row>
    <row r="41" spans="2:7" s="163" customFormat="1" ht="14.25" customHeight="1">
      <c r="B41" s="550" t="s">
        <v>207</v>
      </c>
      <c r="C41" s="551"/>
      <c r="D41" s="178">
        <v>8639</v>
      </c>
      <c r="E41" s="178">
        <v>11292</v>
      </c>
      <c r="F41" s="185">
        <f t="shared" si="1"/>
        <v>-2653</v>
      </c>
      <c r="G41" s="179">
        <f t="shared" si="2"/>
        <v>-23.5</v>
      </c>
    </row>
    <row r="42" spans="2:7" s="163" customFormat="1" ht="14.25" customHeight="1">
      <c r="B42" s="548" t="s">
        <v>238</v>
      </c>
      <c r="C42" s="549"/>
      <c r="D42" s="170">
        <f>D40-D41</f>
        <v>840256919</v>
      </c>
      <c r="E42" s="170">
        <f>E40-E41</f>
        <v>816100061</v>
      </c>
      <c r="F42" s="185">
        <f t="shared" si="1"/>
        <v>24156858</v>
      </c>
      <c r="G42" s="171">
        <f t="shared" si="2"/>
        <v>3</v>
      </c>
    </row>
    <row r="43" spans="2:7" s="163" customFormat="1" ht="14.25" customHeight="1">
      <c r="B43" s="552" t="s">
        <v>208</v>
      </c>
      <c r="C43" s="553"/>
      <c r="D43" s="168">
        <v>195933</v>
      </c>
      <c r="E43" s="168">
        <v>67556</v>
      </c>
      <c r="F43" s="168">
        <f t="shared" si="1"/>
        <v>128377</v>
      </c>
      <c r="G43" s="169">
        <f t="shared" si="2"/>
        <v>190</v>
      </c>
    </row>
    <row r="44" spans="2:7" s="163" customFormat="1" ht="14.25" customHeight="1">
      <c r="B44" s="544" t="s">
        <v>209</v>
      </c>
      <c r="C44" s="545"/>
      <c r="D44" s="170">
        <f>D42+D43</f>
        <v>840452852</v>
      </c>
      <c r="E44" s="170">
        <f>E42+E43</f>
        <v>816167617</v>
      </c>
      <c r="F44" s="170">
        <f t="shared" si="1"/>
        <v>24285235</v>
      </c>
      <c r="G44" s="171">
        <f t="shared" si="2"/>
        <v>3</v>
      </c>
    </row>
    <row r="45" spans="2:7" s="163" customFormat="1" ht="14.25" customHeight="1">
      <c r="B45" s="544" t="s">
        <v>210</v>
      </c>
      <c r="C45" s="545"/>
      <c r="D45" s="170">
        <f>'（3）基準財政需要額対前年度比較'!C81</f>
        <v>981481906</v>
      </c>
      <c r="E45" s="170">
        <f>'（3）基準財政需要額対前年度比較'!D81</f>
        <v>940572706</v>
      </c>
      <c r="F45" s="170">
        <f t="shared" si="1"/>
        <v>40909200</v>
      </c>
      <c r="G45" s="171">
        <f t="shared" si="2"/>
        <v>4.3</v>
      </c>
    </row>
    <row r="46" spans="2:7" s="163" customFormat="1" ht="14.25" customHeight="1">
      <c r="B46" s="544" t="s">
        <v>211</v>
      </c>
      <c r="C46" s="545"/>
      <c r="D46" s="170">
        <v>-52671</v>
      </c>
      <c r="E46" s="170">
        <v>480090</v>
      </c>
      <c r="F46" s="170">
        <f t="shared" si="1"/>
        <v>-532761</v>
      </c>
      <c r="G46" s="171">
        <f t="shared" si="2"/>
        <v>-111</v>
      </c>
    </row>
    <row r="47" spans="2:7" s="163" customFormat="1" ht="14.25" customHeight="1">
      <c r="B47" s="542" t="s">
        <v>212</v>
      </c>
      <c r="C47" s="543"/>
      <c r="D47" s="175">
        <f>D45+D46</f>
        <v>981429235</v>
      </c>
      <c r="E47" s="175">
        <f>E45+E46</f>
        <v>941052796</v>
      </c>
      <c r="F47" s="175">
        <f t="shared" si="1"/>
        <v>40376439</v>
      </c>
      <c r="G47" s="176">
        <f t="shared" si="2"/>
        <v>4.3</v>
      </c>
    </row>
    <row r="48" spans="2:7" s="163" customFormat="1" ht="14.25" customHeight="1">
      <c r="B48" s="544" t="s">
        <v>281</v>
      </c>
      <c r="C48" s="545"/>
      <c r="D48" s="170">
        <f>D45-D42</f>
        <v>141224987</v>
      </c>
      <c r="E48" s="170">
        <f>E45-E42</f>
        <v>124472645</v>
      </c>
      <c r="F48" s="168">
        <f t="shared" si="1"/>
        <v>16752342</v>
      </c>
      <c r="G48" s="171">
        <f t="shared" si="2"/>
        <v>13.5</v>
      </c>
    </row>
    <row r="49" spans="2:7" s="163" customFormat="1" ht="14.25" customHeight="1">
      <c r="B49" s="542" t="s">
        <v>282</v>
      </c>
      <c r="C49" s="543"/>
      <c r="D49" s="175">
        <f>D47-D44</f>
        <v>140976383</v>
      </c>
      <c r="E49" s="175">
        <f>E47-E44</f>
        <v>124885179</v>
      </c>
      <c r="F49" s="175">
        <f t="shared" si="1"/>
        <v>16091204</v>
      </c>
      <c r="G49" s="176">
        <f t="shared" si="2"/>
        <v>12.9</v>
      </c>
    </row>
    <row r="50" spans="2:7" s="163" customFormat="1" ht="14.25" customHeight="1">
      <c r="B50" s="163" t="s">
        <v>277</v>
      </c>
      <c r="D50" s="164"/>
      <c r="E50" s="164"/>
      <c r="F50" s="164"/>
      <c r="G50" s="186"/>
    </row>
    <row r="51" ht="9" customHeight="1"/>
  </sheetData>
  <sheetProtection/>
  <mergeCells count="35">
    <mergeCell ref="B16:C16"/>
    <mergeCell ref="B17:C17"/>
    <mergeCell ref="B18:C18"/>
    <mergeCell ref="B1:G1"/>
    <mergeCell ref="F2:G2"/>
    <mergeCell ref="B3:C3"/>
    <mergeCell ref="B4:B10"/>
    <mergeCell ref="B11:B14"/>
    <mergeCell ref="B15:C15"/>
    <mergeCell ref="B28:C28"/>
    <mergeCell ref="B19:C19"/>
    <mergeCell ref="B20:C20"/>
    <mergeCell ref="B21:C21"/>
    <mergeCell ref="B25:C25"/>
    <mergeCell ref="B26:C26"/>
    <mergeCell ref="B27:C27"/>
    <mergeCell ref="B22:C22"/>
    <mergeCell ref="B23:C23"/>
    <mergeCell ref="B24:C24"/>
    <mergeCell ref="B48:C48"/>
    <mergeCell ref="B29:C29"/>
    <mergeCell ref="B30:C30"/>
    <mergeCell ref="B31:C31"/>
    <mergeCell ref="B32:C32"/>
    <mergeCell ref="B33:C33"/>
    <mergeCell ref="B49:C49"/>
    <mergeCell ref="B44:C44"/>
    <mergeCell ref="B45:C45"/>
    <mergeCell ref="B46:C46"/>
    <mergeCell ref="B47:C47"/>
    <mergeCell ref="B34:C34"/>
    <mergeCell ref="B40:C40"/>
    <mergeCell ref="B41:C41"/>
    <mergeCell ref="B42:C42"/>
    <mergeCell ref="B43:C43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showGridLines="0" view="pageBreakPreview" zoomScale="70" zoomScaleSheetLayoutView="70" workbookViewId="0" topLeftCell="A1">
      <selection activeCell="A1" sqref="A1"/>
    </sheetView>
  </sheetViews>
  <sheetFormatPr defaultColWidth="10.59765625" defaultRowHeight="15"/>
  <cols>
    <col min="1" max="1" width="4" style="126" customWidth="1"/>
    <col min="2" max="2" width="11.59765625" style="126" bestFit="1" customWidth="1"/>
    <col min="3" max="5" width="14.09765625" style="126" customWidth="1"/>
    <col min="6" max="6" width="10.59765625" style="126" customWidth="1"/>
    <col min="7" max="7" width="3.69921875" style="126" customWidth="1"/>
    <col min="8" max="8" width="4" style="126" customWidth="1"/>
    <col min="9" max="9" width="11.59765625" style="126" bestFit="1" customWidth="1"/>
    <col min="10" max="12" width="14.09765625" style="126" customWidth="1"/>
    <col min="13" max="13" width="10.5" style="126" customWidth="1"/>
    <col min="14" max="16384" width="10.59765625" style="126" customWidth="1"/>
  </cols>
  <sheetData>
    <row r="1" spans="1:13" ht="50.25" customHeight="1">
      <c r="A1" s="565" t="s">
        <v>393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</row>
    <row r="2" spans="1:13" ht="21" customHeight="1" thickBot="1">
      <c r="A2" s="189"/>
      <c r="B2" s="189"/>
      <c r="C2" s="189"/>
      <c r="D2" s="189"/>
      <c r="E2" s="189"/>
      <c r="F2" s="219"/>
      <c r="G2" s="218"/>
      <c r="H2" s="189"/>
      <c r="I2" s="189"/>
      <c r="J2" s="189"/>
      <c r="K2" s="189"/>
      <c r="L2" s="189"/>
      <c r="M2" s="219" t="s">
        <v>330</v>
      </c>
    </row>
    <row r="3" spans="1:13" ht="21" customHeight="1">
      <c r="A3" s="283"/>
      <c r="B3" s="284"/>
      <c r="C3" s="459" t="s">
        <v>397</v>
      </c>
      <c r="D3" s="285" t="s">
        <v>377</v>
      </c>
      <c r="E3" s="286" t="s">
        <v>331</v>
      </c>
      <c r="F3" s="287" t="s">
        <v>332</v>
      </c>
      <c r="G3" s="282"/>
      <c r="H3" s="288"/>
      <c r="I3" s="289"/>
      <c r="J3" s="285" t="s">
        <v>404</v>
      </c>
      <c r="K3" s="286" t="s">
        <v>405</v>
      </c>
      <c r="L3" s="286" t="s">
        <v>331</v>
      </c>
      <c r="M3" s="287" t="s">
        <v>333</v>
      </c>
    </row>
    <row r="4" spans="1:13" ht="21" customHeight="1">
      <c r="A4" s="567" t="s">
        <v>317</v>
      </c>
      <c r="B4" s="568"/>
      <c r="C4" s="290" t="s">
        <v>334</v>
      </c>
      <c r="D4" s="291" t="s">
        <v>334</v>
      </c>
      <c r="E4" s="291" t="s">
        <v>335</v>
      </c>
      <c r="F4" s="292" t="s">
        <v>336</v>
      </c>
      <c r="G4" s="282"/>
      <c r="H4" s="569" t="s">
        <v>317</v>
      </c>
      <c r="I4" s="570"/>
      <c r="J4" s="290" t="s">
        <v>334</v>
      </c>
      <c r="K4" s="291" t="s">
        <v>334</v>
      </c>
      <c r="L4" s="291" t="s">
        <v>87</v>
      </c>
      <c r="M4" s="292" t="s">
        <v>337</v>
      </c>
    </row>
    <row r="5" spans="1:13" ht="21" customHeight="1" thickBot="1">
      <c r="A5" s="293"/>
      <c r="B5" s="294"/>
      <c r="C5" s="295" t="s">
        <v>339</v>
      </c>
      <c r="D5" s="296" t="s">
        <v>340</v>
      </c>
      <c r="E5" s="296" t="s">
        <v>341</v>
      </c>
      <c r="F5" s="297" t="s">
        <v>342</v>
      </c>
      <c r="G5" s="282"/>
      <c r="H5" s="298"/>
      <c r="I5" s="299"/>
      <c r="J5" s="295" t="s">
        <v>339</v>
      </c>
      <c r="K5" s="296" t="s">
        <v>340</v>
      </c>
      <c r="L5" s="296" t="s">
        <v>89</v>
      </c>
      <c r="M5" s="297" t="s">
        <v>90</v>
      </c>
    </row>
    <row r="6" spans="1:13" ht="29.25" customHeight="1" thickBot="1">
      <c r="A6" s="232">
        <v>1</v>
      </c>
      <c r="B6" s="233" t="s">
        <v>323</v>
      </c>
      <c r="C6" s="236">
        <v>1570218</v>
      </c>
      <c r="D6" s="234">
        <v>1551812</v>
      </c>
      <c r="E6" s="270">
        <v>18406</v>
      </c>
      <c r="F6" s="271">
        <v>1.2</v>
      </c>
      <c r="G6" s="227"/>
      <c r="H6" s="238">
        <v>41</v>
      </c>
      <c r="I6" s="239" t="s">
        <v>40</v>
      </c>
      <c r="J6" s="242">
        <v>99497</v>
      </c>
      <c r="K6" s="240">
        <v>99112</v>
      </c>
      <c r="L6" s="272">
        <v>385</v>
      </c>
      <c r="M6" s="314">
        <v>0.4</v>
      </c>
    </row>
    <row r="7" spans="1:13" ht="29.25" customHeight="1" thickBot="1" thickTop="1">
      <c r="A7" s="571" t="s">
        <v>324</v>
      </c>
      <c r="B7" s="572"/>
      <c r="C7" s="246">
        <v>1570218</v>
      </c>
      <c r="D7" s="244">
        <v>1551812</v>
      </c>
      <c r="E7" s="273">
        <v>18406</v>
      </c>
      <c r="F7" s="274">
        <v>1.2</v>
      </c>
      <c r="G7" s="227"/>
      <c r="H7" s="248">
        <v>42</v>
      </c>
      <c r="I7" s="249" t="s">
        <v>43</v>
      </c>
      <c r="J7" s="252">
        <v>64388</v>
      </c>
      <c r="K7" s="250">
        <v>34506</v>
      </c>
      <c r="L7" s="275">
        <v>29882</v>
      </c>
      <c r="M7" s="276">
        <v>86.6</v>
      </c>
    </row>
    <row r="8" spans="1:13" ht="29.25" customHeight="1" thickTop="1">
      <c r="A8" s="254">
        <v>2</v>
      </c>
      <c r="B8" s="255" t="s">
        <v>2</v>
      </c>
      <c r="C8" s="252">
        <v>299625</v>
      </c>
      <c r="D8" s="250">
        <v>277102</v>
      </c>
      <c r="E8" s="275">
        <v>22523</v>
      </c>
      <c r="F8" s="276">
        <v>8.1</v>
      </c>
      <c r="G8" s="227"/>
      <c r="H8" s="248">
        <v>43</v>
      </c>
      <c r="I8" s="257" t="s">
        <v>44</v>
      </c>
      <c r="J8" s="252">
        <v>121771</v>
      </c>
      <c r="K8" s="250">
        <v>90446</v>
      </c>
      <c r="L8" s="275">
        <v>31325</v>
      </c>
      <c r="M8" s="276">
        <v>34.6</v>
      </c>
    </row>
    <row r="9" spans="1:13" ht="29.25" customHeight="1">
      <c r="A9" s="254">
        <v>3</v>
      </c>
      <c r="B9" s="258" t="s">
        <v>3</v>
      </c>
      <c r="C9" s="252">
        <v>636470</v>
      </c>
      <c r="D9" s="250">
        <v>591297</v>
      </c>
      <c r="E9" s="275">
        <v>45173</v>
      </c>
      <c r="F9" s="277">
        <v>7.6</v>
      </c>
      <c r="G9" s="227"/>
      <c r="H9" s="248">
        <v>44</v>
      </c>
      <c r="I9" s="249" t="s">
        <v>45</v>
      </c>
      <c r="J9" s="252">
        <v>74238</v>
      </c>
      <c r="K9" s="250">
        <v>56111</v>
      </c>
      <c r="L9" s="275">
        <v>18127</v>
      </c>
      <c r="M9" s="276">
        <v>32.3</v>
      </c>
    </row>
    <row r="10" spans="1:13" ht="29.25" customHeight="1">
      <c r="A10" s="254">
        <v>4</v>
      </c>
      <c r="B10" s="255" t="s">
        <v>4</v>
      </c>
      <c r="C10" s="252">
        <v>791417</v>
      </c>
      <c r="D10" s="250">
        <v>641828</v>
      </c>
      <c r="E10" s="275">
        <v>149589</v>
      </c>
      <c r="F10" s="276">
        <v>23.3</v>
      </c>
      <c r="G10" s="227"/>
      <c r="H10" s="248">
        <v>45</v>
      </c>
      <c r="I10" s="249" t="s">
        <v>46</v>
      </c>
      <c r="J10" s="252">
        <v>70247</v>
      </c>
      <c r="K10" s="250">
        <v>66179</v>
      </c>
      <c r="L10" s="275">
        <v>4068</v>
      </c>
      <c r="M10" s="276">
        <v>6.1</v>
      </c>
    </row>
    <row r="11" spans="1:13" ht="29.25" customHeight="1">
      <c r="A11" s="254">
        <v>5</v>
      </c>
      <c r="B11" s="255" t="s">
        <v>5</v>
      </c>
      <c r="C11" s="252">
        <v>418546</v>
      </c>
      <c r="D11" s="250">
        <v>392185</v>
      </c>
      <c r="E11" s="275">
        <v>26361</v>
      </c>
      <c r="F11" s="276">
        <v>6.7</v>
      </c>
      <c r="G11" s="227"/>
      <c r="H11" s="248">
        <v>46</v>
      </c>
      <c r="I11" s="249" t="s">
        <v>47</v>
      </c>
      <c r="J11" s="252">
        <v>77212</v>
      </c>
      <c r="K11" s="250">
        <v>74847</v>
      </c>
      <c r="L11" s="275">
        <v>2365</v>
      </c>
      <c r="M11" s="276">
        <v>3.2</v>
      </c>
    </row>
    <row r="12" spans="1:13" ht="29.25" customHeight="1">
      <c r="A12" s="254">
        <v>6</v>
      </c>
      <c r="B12" s="255" t="s">
        <v>6</v>
      </c>
      <c r="C12" s="252">
        <v>1100389</v>
      </c>
      <c r="D12" s="250">
        <v>985472</v>
      </c>
      <c r="E12" s="275">
        <v>114917</v>
      </c>
      <c r="F12" s="276">
        <v>11.7</v>
      </c>
      <c r="G12" s="227"/>
      <c r="H12" s="248">
        <v>47</v>
      </c>
      <c r="I12" s="249" t="s">
        <v>48</v>
      </c>
      <c r="J12" s="252">
        <v>160484</v>
      </c>
      <c r="K12" s="250">
        <v>106718</v>
      </c>
      <c r="L12" s="275">
        <v>53766</v>
      </c>
      <c r="M12" s="276">
        <v>50.4</v>
      </c>
    </row>
    <row r="13" spans="1:13" ht="29.25" customHeight="1">
      <c r="A13" s="254">
        <v>7</v>
      </c>
      <c r="B13" s="255" t="s">
        <v>7</v>
      </c>
      <c r="C13" s="252">
        <v>294290</v>
      </c>
      <c r="D13" s="250">
        <v>176018</v>
      </c>
      <c r="E13" s="275">
        <v>118272</v>
      </c>
      <c r="F13" s="276">
        <v>67.2</v>
      </c>
      <c r="G13" s="227"/>
      <c r="H13" s="248">
        <v>48</v>
      </c>
      <c r="I13" s="249" t="s">
        <v>51</v>
      </c>
      <c r="J13" s="252">
        <v>108788</v>
      </c>
      <c r="K13" s="250">
        <v>96645</v>
      </c>
      <c r="L13" s="275">
        <v>12143</v>
      </c>
      <c r="M13" s="276">
        <v>12.6</v>
      </c>
    </row>
    <row r="14" spans="1:13" ht="29.25" customHeight="1">
      <c r="A14" s="254">
        <v>8</v>
      </c>
      <c r="B14" s="255" t="s">
        <v>8</v>
      </c>
      <c r="C14" s="252">
        <v>321176</v>
      </c>
      <c r="D14" s="250">
        <v>303373</v>
      </c>
      <c r="E14" s="275">
        <v>17803</v>
      </c>
      <c r="F14" s="276">
        <v>5.9</v>
      </c>
      <c r="G14" s="227"/>
      <c r="H14" s="248">
        <v>49</v>
      </c>
      <c r="I14" s="249" t="s">
        <v>52</v>
      </c>
      <c r="J14" s="252">
        <v>99222</v>
      </c>
      <c r="K14" s="250">
        <v>98572</v>
      </c>
      <c r="L14" s="275">
        <v>650</v>
      </c>
      <c r="M14" s="276">
        <v>0.7</v>
      </c>
    </row>
    <row r="15" spans="1:13" ht="29.25" customHeight="1">
      <c r="A15" s="254">
        <v>9</v>
      </c>
      <c r="B15" s="255" t="s">
        <v>9</v>
      </c>
      <c r="C15" s="252">
        <v>760180</v>
      </c>
      <c r="D15" s="250">
        <v>723752</v>
      </c>
      <c r="E15" s="275">
        <v>36428</v>
      </c>
      <c r="F15" s="276">
        <v>5</v>
      </c>
      <c r="G15" s="227"/>
      <c r="H15" s="248">
        <v>50</v>
      </c>
      <c r="I15" s="249" t="s">
        <v>53</v>
      </c>
      <c r="J15" s="252">
        <v>127390</v>
      </c>
      <c r="K15" s="250">
        <v>104469</v>
      </c>
      <c r="L15" s="275">
        <v>22921</v>
      </c>
      <c r="M15" s="276">
        <v>21.9</v>
      </c>
    </row>
    <row r="16" spans="1:13" ht="29.25" customHeight="1">
      <c r="A16" s="254">
        <v>10</v>
      </c>
      <c r="B16" s="255" t="s">
        <v>10</v>
      </c>
      <c r="C16" s="252">
        <v>714929</v>
      </c>
      <c r="D16" s="250">
        <v>668511</v>
      </c>
      <c r="E16" s="275">
        <v>46418</v>
      </c>
      <c r="F16" s="276">
        <v>6.9</v>
      </c>
      <c r="G16" s="227"/>
      <c r="H16" s="248">
        <v>51</v>
      </c>
      <c r="I16" s="249" t="s">
        <v>325</v>
      </c>
      <c r="J16" s="252">
        <v>262520</v>
      </c>
      <c r="K16" s="250">
        <v>182371</v>
      </c>
      <c r="L16" s="275">
        <v>80149</v>
      </c>
      <c r="M16" s="276">
        <v>43.9</v>
      </c>
    </row>
    <row r="17" spans="1:13" ht="29.25" customHeight="1">
      <c r="A17" s="254">
        <v>11</v>
      </c>
      <c r="B17" s="255" t="s">
        <v>11</v>
      </c>
      <c r="C17" s="252">
        <v>408107</v>
      </c>
      <c r="D17" s="250">
        <v>355418</v>
      </c>
      <c r="E17" s="275">
        <v>52689</v>
      </c>
      <c r="F17" s="276">
        <v>14.8</v>
      </c>
      <c r="G17" s="227"/>
      <c r="H17" s="248">
        <v>52</v>
      </c>
      <c r="I17" s="249" t="s">
        <v>54</v>
      </c>
      <c r="J17" s="252">
        <v>153320</v>
      </c>
      <c r="K17" s="250">
        <v>134640</v>
      </c>
      <c r="L17" s="275">
        <v>18680</v>
      </c>
      <c r="M17" s="276">
        <v>13.9</v>
      </c>
    </row>
    <row r="18" spans="1:13" ht="29.25" customHeight="1">
      <c r="A18" s="254">
        <v>12</v>
      </c>
      <c r="B18" s="255" t="s">
        <v>12</v>
      </c>
      <c r="C18" s="252">
        <v>396331</v>
      </c>
      <c r="D18" s="250">
        <v>391666</v>
      </c>
      <c r="E18" s="275">
        <v>4665</v>
      </c>
      <c r="F18" s="276">
        <v>1.2</v>
      </c>
      <c r="G18" s="227"/>
      <c r="H18" s="248">
        <v>53</v>
      </c>
      <c r="I18" s="249" t="s">
        <v>55</v>
      </c>
      <c r="J18" s="252">
        <v>153442</v>
      </c>
      <c r="K18" s="250">
        <v>136246</v>
      </c>
      <c r="L18" s="275">
        <v>17196</v>
      </c>
      <c r="M18" s="276">
        <v>12.6</v>
      </c>
    </row>
    <row r="19" spans="1:13" ht="29.25" customHeight="1">
      <c r="A19" s="254">
        <v>13</v>
      </c>
      <c r="B19" s="255" t="s">
        <v>13</v>
      </c>
      <c r="C19" s="252">
        <v>204696</v>
      </c>
      <c r="D19" s="250">
        <v>212080</v>
      </c>
      <c r="E19" s="275">
        <v>-7384</v>
      </c>
      <c r="F19" s="276">
        <v>-3.5</v>
      </c>
      <c r="G19" s="227"/>
      <c r="H19" s="248">
        <v>54</v>
      </c>
      <c r="I19" s="249" t="s">
        <v>56</v>
      </c>
      <c r="J19" s="252">
        <v>134257</v>
      </c>
      <c r="K19" s="250">
        <v>107113</v>
      </c>
      <c r="L19" s="275">
        <v>27144</v>
      </c>
      <c r="M19" s="276">
        <v>25.3</v>
      </c>
    </row>
    <row r="20" spans="1:13" ht="29.25" customHeight="1">
      <c r="A20" s="254">
        <v>14</v>
      </c>
      <c r="B20" s="255" t="s">
        <v>14</v>
      </c>
      <c r="C20" s="252">
        <v>261823</v>
      </c>
      <c r="D20" s="250">
        <v>247741</v>
      </c>
      <c r="E20" s="275">
        <v>14082</v>
      </c>
      <c r="F20" s="276">
        <v>5.7</v>
      </c>
      <c r="G20" s="227"/>
      <c r="H20" s="248">
        <v>55</v>
      </c>
      <c r="I20" s="249" t="s">
        <v>57</v>
      </c>
      <c r="J20" s="252">
        <v>448971</v>
      </c>
      <c r="K20" s="250">
        <v>402424</v>
      </c>
      <c r="L20" s="275">
        <v>46547</v>
      </c>
      <c r="M20" s="276">
        <v>11.6</v>
      </c>
    </row>
    <row r="21" spans="1:13" ht="29.25" customHeight="1">
      <c r="A21" s="254">
        <v>15</v>
      </c>
      <c r="B21" s="255" t="s">
        <v>15</v>
      </c>
      <c r="C21" s="252">
        <v>400981</v>
      </c>
      <c r="D21" s="250">
        <v>393695</v>
      </c>
      <c r="E21" s="275">
        <v>7286</v>
      </c>
      <c r="F21" s="276">
        <v>1.9</v>
      </c>
      <c r="G21" s="227"/>
      <c r="H21" s="248">
        <v>56</v>
      </c>
      <c r="I21" s="249" t="s">
        <v>59</v>
      </c>
      <c r="J21" s="252">
        <v>129320</v>
      </c>
      <c r="K21" s="250">
        <v>119182</v>
      </c>
      <c r="L21" s="275">
        <v>10138</v>
      </c>
      <c r="M21" s="276">
        <v>8.5</v>
      </c>
    </row>
    <row r="22" spans="1:13" ht="29.25" customHeight="1">
      <c r="A22" s="254">
        <v>16</v>
      </c>
      <c r="B22" s="255" t="s">
        <v>16</v>
      </c>
      <c r="C22" s="252">
        <v>708343</v>
      </c>
      <c r="D22" s="250">
        <v>684675</v>
      </c>
      <c r="E22" s="275">
        <v>23668</v>
      </c>
      <c r="F22" s="276">
        <v>3.5</v>
      </c>
      <c r="G22" s="227"/>
      <c r="H22" s="248">
        <v>57</v>
      </c>
      <c r="I22" s="249" t="s">
        <v>60</v>
      </c>
      <c r="J22" s="252">
        <v>95520</v>
      </c>
      <c r="K22" s="250">
        <v>95292</v>
      </c>
      <c r="L22" s="275">
        <v>228</v>
      </c>
      <c r="M22" s="276">
        <v>0.2</v>
      </c>
    </row>
    <row r="23" spans="1:13" ht="29.25" customHeight="1">
      <c r="A23" s="254">
        <v>17</v>
      </c>
      <c r="B23" s="255" t="s">
        <v>17</v>
      </c>
      <c r="C23" s="252">
        <v>399927</v>
      </c>
      <c r="D23" s="250">
        <v>365271</v>
      </c>
      <c r="E23" s="275">
        <v>34656</v>
      </c>
      <c r="F23" s="276">
        <v>9.5</v>
      </c>
      <c r="G23" s="227"/>
      <c r="H23" s="248">
        <v>58</v>
      </c>
      <c r="I23" s="249" t="s">
        <v>62</v>
      </c>
      <c r="J23" s="252">
        <v>181262</v>
      </c>
      <c r="K23" s="250">
        <v>176009</v>
      </c>
      <c r="L23" s="275">
        <v>5253</v>
      </c>
      <c r="M23" s="276">
        <v>3</v>
      </c>
    </row>
    <row r="24" spans="1:13" ht="29.25" customHeight="1">
      <c r="A24" s="254">
        <v>18</v>
      </c>
      <c r="B24" s="255" t="s">
        <v>18</v>
      </c>
      <c r="C24" s="252">
        <v>421193</v>
      </c>
      <c r="D24" s="250">
        <v>334362</v>
      </c>
      <c r="E24" s="275">
        <v>86831</v>
      </c>
      <c r="F24" s="276">
        <v>26</v>
      </c>
      <c r="G24" s="227"/>
      <c r="H24" s="248">
        <v>59</v>
      </c>
      <c r="I24" s="249" t="s">
        <v>64</v>
      </c>
      <c r="J24" s="252">
        <v>150803</v>
      </c>
      <c r="K24" s="250">
        <v>150680</v>
      </c>
      <c r="L24" s="275">
        <v>123</v>
      </c>
      <c r="M24" s="276">
        <v>0.1</v>
      </c>
    </row>
    <row r="25" spans="1:13" ht="29.25" customHeight="1">
      <c r="A25" s="254">
        <v>19</v>
      </c>
      <c r="B25" s="255" t="s">
        <v>19</v>
      </c>
      <c r="C25" s="252">
        <v>380133</v>
      </c>
      <c r="D25" s="250">
        <v>297295</v>
      </c>
      <c r="E25" s="275">
        <v>82838</v>
      </c>
      <c r="F25" s="276">
        <v>27.9</v>
      </c>
      <c r="G25" s="227"/>
      <c r="H25" s="248">
        <v>60</v>
      </c>
      <c r="I25" s="249" t="s">
        <v>70</v>
      </c>
      <c r="J25" s="252">
        <v>137829</v>
      </c>
      <c r="K25" s="250">
        <v>207253</v>
      </c>
      <c r="L25" s="275">
        <v>-69424</v>
      </c>
      <c r="M25" s="276">
        <v>-33.5</v>
      </c>
    </row>
    <row r="26" spans="1:13" ht="29.25" customHeight="1">
      <c r="A26" s="254">
        <v>20</v>
      </c>
      <c r="B26" s="255" t="s">
        <v>20</v>
      </c>
      <c r="C26" s="252">
        <v>119650</v>
      </c>
      <c r="D26" s="250">
        <v>112278</v>
      </c>
      <c r="E26" s="275">
        <v>7372</v>
      </c>
      <c r="F26" s="276">
        <v>6.6</v>
      </c>
      <c r="G26" s="227"/>
      <c r="H26" s="248">
        <v>61</v>
      </c>
      <c r="I26" s="249" t="s">
        <v>75</v>
      </c>
      <c r="J26" s="252">
        <v>129200</v>
      </c>
      <c r="K26" s="250">
        <v>120304</v>
      </c>
      <c r="L26" s="275">
        <v>8896</v>
      </c>
      <c r="M26" s="276">
        <v>7.4</v>
      </c>
    </row>
    <row r="27" spans="1:13" ht="29.25" customHeight="1">
      <c r="A27" s="254">
        <v>21</v>
      </c>
      <c r="B27" s="255" t="s">
        <v>21</v>
      </c>
      <c r="C27" s="252">
        <v>23265</v>
      </c>
      <c r="D27" s="250">
        <v>18470</v>
      </c>
      <c r="E27" s="275">
        <v>4795</v>
      </c>
      <c r="F27" s="276">
        <v>26</v>
      </c>
      <c r="G27" s="227"/>
      <c r="H27" s="248">
        <v>62</v>
      </c>
      <c r="I27" s="249" t="s">
        <v>80</v>
      </c>
      <c r="J27" s="252">
        <v>112075</v>
      </c>
      <c r="K27" s="250">
        <v>98352</v>
      </c>
      <c r="L27" s="275">
        <v>13723</v>
      </c>
      <c r="M27" s="276">
        <v>14</v>
      </c>
    </row>
    <row r="28" spans="1:13" ht="29.25" customHeight="1" thickBot="1">
      <c r="A28" s="254">
        <v>22</v>
      </c>
      <c r="B28" s="255" t="s">
        <v>22</v>
      </c>
      <c r="C28" s="252">
        <v>178077</v>
      </c>
      <c r="D28" s="250">
        <v>164756</v>
      </c>
      <c r="E28" s="275">
        <v>13321</v>
      </c>
      <c r="F28" s="276">
        <v>8.1</v>
      </c>
      <c r="G28" s="227"/>
      <c r="H28" s="256">
        <v>63</v>
      </c>
      <c r="I28" s="249" t="s">
        <v>81</v>
      </c>
      <c r="J28" s="252">
        <v>76418</v>
      </c>
      <c r="K28" s="250">
        <v>72922</v>
      </c>
      <c r="L28" s="275">
        <v>3496</v>
      </c>
      <c r="M28" s="276">
        <v>4.8</v>
      </c>
    </row>
    <row r="29" spans="1:13" ht="29.25" customHeight="1" thickBot="1" thickTop="1">
      <c r="A29" s="254">
        <v>23</v>
      </c>
      <c r="B29" s="255" t="s">
        <v>23</v>
      </c>
      <c r="C29" s="252">
        <v>167057</v>
      </c>
      <c r="D29" s="250">
        <v>141684</v>
      </c>
      <c r="E29" s="275">
        <v>25373</v>
      </c>
      <c r="F29" s="276">
        <v>17.9</v>
      </c>
      <c r="G29" s="227"/>
      <c r="H29" s="573" t="s">
        <v>326</v>
      </c>
      <c r="I29" s="574"/>
      <c r="J29" s="246">
        <v>3168174</v>
      </c>
      <c r="K29" s="244">
        <v>2830393</v>
      </c>
      <c r="L29" s="273">
        <v>337781</v>
      </c>
      <c r="M29" s="274">
        <v>11.9</v>
      </c>
    </row>
    <row r="30" spans="1:13" ht="29.25" customHeight="1" thickBot="1" thickTop="1">
      <c r="A30" s="254">
        <v>24</v>
      </c>
      <c r="B30" s="255" t="s">
        <v>24</v>
      </c>
      <c r="C30" s="252">
        <v>295521</v>
      </c>
      <c r="D30" s="250">
        <v>263417</v>
      </c>
      <c r="E30" s="275">
        <v>32104</v>
      </c>
      <c r="F30" s="276">
        <v>12.2</v>
      </c>
      <c r="G30" s="227"/>
      <c r="H30" s="575" t="s">
        <v>338</v>
      </c>
      <c r="I30" s="576"/>
      <c r="J30" s="259">
        <v>18589024</v>
      </c>
      <c r="K30" s="259">
        <v>16905571</v>
      </c>
      <c r="L30" s="278">
        <v>1683453</v>
      </c>
      <c r="M30" s="279">
        <v>10</v>
      </c>
    </row>
    <row r="31" spans="1:13" ht="29.25" customHeight="1">
      <c r="A31" s="254">
        <v>25</v>
      </c>
      <c r="B31" s="255" t="s">
        <v>25</v>
      </c>
      <c r="C31" s="252">
        <v>150662</v>
      </c>
      <c r="D31" s="250">
        <v>99554</v>
      </c>
      <c r="E31" s="275">
        <v>51108</v>
      </c>
      <c r="F31" s="276">
        <v>51.3</v>
      </c>
      <c r="G31" s="227"/>
      <c r="H31" s="262"/>
      <c r="I31" s="262"/>
      <c r="J31" s="236"/>
      <c r="K31" s="236"/>
      <c r="L31" s="236"/>
      <c r="M31" s="280"/>
    </row>
    <row r="32" spans="1:13" ht="29.25" customHeight="1">
      <c r="A32" s="254">
        <v>26</v>
      </c>
      <c r="B32" s="255" t="s">
        <v>26</v>
      </c>
      <c r="C32" s="252">
        <v>209224</v>
      </c>
      <c r="D32" s="250">
        <v>191687</v>
      </c>
      <c r="E32" s="275">
        <v>17537</v>
      </c>
      <c r="F32" s="276">
        <v>9.1</v>
      </c>
      <c r="G32" s="227"/>
      <c r="H32" s="263" t="s">
        <v>343</v>
      </c>
      <c r="I32" s="264" t="s">
        <v>396</v>
      </c>
      <c r="J32" s="264"/>
      <c r="K32" s="264"/>
      <c r="L32" s="264"/>
      <c r="M32" s="264"/>
    </row>
    <row r="33" spans="1:13" ht="29.25" customHeight="1">
      <c r="A33" s="254">
        <v>27</v>
      </c>
      <c r="B33" s="255" t="s">
        <v>27</v>
      </c>
      <c r="C33" s="252">
        <v>189562</v>
      </c>
      <c r="D33" s="250">
        <v>179612</v>
      </c>
      <c r="E33" s="275">
        <v>9950</v>
      </c>
      <c r="F33" s="276">
        <v>5.5</v>
      </c>
      <c r="G33" s="227"/>
      <c r="H33" s="300"/>
      <c r="I33" s="264"/>
      <c r="J33" s="264"/>
      <c r="K33" s="264"/>
      <c r="L33" s="264"/>
      <c r="M33" s="264"/>
    </row>
    <row r="34" spans="1:13" ht="29.25" customHeight="1">
      <c r="A34" s="254">
        <v>28</v>
      </c>
      <c r="B34" s="255" t="s">
        <v>28</v>
      </c>
      <c r="C34" s="252">
        <v>700175</v>
      </c>
      <c r="D34" s="250">
        <v>672689</v>
      </c>
      <c r="E34" s="275">
        <v>27486</v>
      </c>
      <c r="F34" s="276">
        <v>4.1</v>
      </c>
      <c r="G34" s="227"/>
      <c r="H34" s="300"/>
      <c r="I34" s="264"/>
      <c r="J34" s="264"/>
      <c r="K34" s="264"/>
      <c r="L34" s="264"/>
      <c r="M34" s="264"/>
    </row>
    <row r="35" spans="1:13" ht="29.25" customHeight="1">
      <c r="A35" s="254">
        <v>29</v>
      </c>
      <c r="B35" s="255" t="s">
        <v>29</v>
      </c>
      <c r="C35" s="252">
        <v>183503</v>
      </c>
      <c r="D35" s="250">
        <v>191653</v>
      </c>
      <c r="E35" s="275">
        <v>-8150</v>
      </c>
      <c r="F35" s="276">
        <v>-4.3</v>
      </c>
      <c r="G35" s="227"/>
      <c r="H35" s="264"/>
      <c r="I35" s="264"/>
      <c r="J35" s="264"/>
      <c r="K35" s="264"/>
      <c r="L35" s="264"/>
      <c r="M35" s="264"/>
    </row>
    <row r="36" spans="1:13" ht="29.25" customHeight="1">
      <c r="A36" s="254">
        <v>30</v>
      </c>
      <c r="B36" s="255" t="s">
        <v>30</v>
      </c>
      <c r="C36" s="252">
        <v>111540</v>
      </c>
      <c r="D36" s="250">
        <v>39053</v>
      </c>
      <c r="E36" s="275">
        <v>72487</v>
      </c>
      <c r="F36" s="276">
        <v>185.6</v>
      </c>
      <c r="G36" s="227"/>
      <c r="H36" s="264"/>
      <c r="I36" s="264"/>
      <c r="J36" s="264"/>
      <c r="K36" s="264"/>
      <c r="L36" s="264"/>
      <c r="M36" s="264"/>
    </row>
    <row r="37" spans="1:13" ht="29.25" customHeight="1">
      <c r="A37" s="254">
        <v>31</v>
      </c>
      <c r="B37" s="255" t="s">
        <v>31</v>
      </c>
      <c r="C37" s="252">
        <v>238685</v>
      </c>
      <c r="D37" s="250">
        <v>229919</v>
      </c>
      <c r="E37" s="275">
        <v>8766</v>
      </c>
      <c r="F37" s="276">
        <v>3.8</v>
      </c>
      <c r="G37" s="227"/>
      <c r="H37" s="264"/>
      <c r="I37" s="264"/>
      <c r="J37" s="264"/>
      <c r="K37" s="264"/>
      <c r="L37" s="264"/>
      <c r="M37" s="264"/>
    </row>
    <row r="38" spans="1:13" ht="29.25" customHeight="1">
      <c r="A38" s="254">
        <v>32</v>
      </c>
      <c r="B38" s="255" t="s">
        <v>33</v>
      </c>
      <c r="C38" s="252">
        <v>250681</v>
      </c>
      <c r="D38" s="250">
        <v>215365</v>
      </c>
      <c r="E38" s="275">
        <v>35316</v>
      </c>
      <c r="F38" s="276">
        <v>16.4</v>
      </c>
      <c r="G38" s="227"/>
      <c r="H38" s="264"/>
      <c r="I38" s="264"/>
      <c r="J38" s="264"/>
      <c r="K38" s="264"/>
      <c r="L38" s="264"/>
      <c r="M38" s="264"/>
    </row>
    <row r="39" spans="1:13" ht="29.25" customHeight="1">
      <c r="A39" s="254">
        <v>33</v>
      </c>
      <c r="B39" s="255" t="s">
        <v>34</v>
      </c>
      <c r="C39" s="252">
        <v>196560</v>
      </c>
      <c r="D39" s="250">
        <v>197825</v>
      </c>
      <c r="E39" s="275">
        <v>-1265</v>
      </c>
      <c r="F39" s="276">
        <v>-0.6</v>
      </c>
      <c r="G39" s="227"/>
      <c r="H39" s="264"/>
      <c r="I39" s="264"/>
      <c r="J39" s="264"/>
      <c r="K39" s="264"/>
      <c r="L39" s="264"/>
      <c r="M39" s="264"/>
    </row>
    <row r="40" spans="1:13" ht="29.25" customHeight="1">
      <c r="A40" s="254">
        <v>34</v>
      </c>
      <c r="B40" s="255" t="s">
        <v>35</v>
      </c>
      <c r="C40" s="252">
        <v>414509</v>
      </c>
      <c r="D40" s="250">
        <v>380716</v>
      </c>
      <c r="E40" s="275">
        <v>33793</v>
      </c>
      <c r="F40" s="276">
        <v>8.9</v>
      </c>
      <c r="G40" s="227"/>
      <c r="H40" s="264"/>
      <c r="I40" s="264"/>
      <c r="J40" s="264"/>
      <c r="K40" s="264"/>
      <c r="L40" s="264"/>
      <c r="M40" s="264"/>
    </row>
    <row r="41" spans="1:13" ht="29.25" customHeight="1">
      <c r="A41" s="254">
        <v>35</v>
      </c>
      <c r="B41" s="255" t="s">
        <v>36</v>
      </c>
      <c r="C41" s="252">
        <v>227669</v>
      </c>
      <c r="D41" s="250">
        <v>203891</v>
      </c>
      <c r="E41" s="275">
        <v>23778</v>
      </c>
      <c r="F41" s="276">
        <v>11.7</v>
      </c>
      <c r="G41" s="227"/>
      <c r="H41" s="264"/>
      <c r="I41" s="264"/>
      <c r="J41" s="264"/>
      <c r="K41" s="264"/>
      <c r="L41" s="264"/>
      <c r="M41" s="264"/>
    </row>
    <row r="42" spans="1:13" ht="29.25" customHeight="1">
      <c r="A42" s="254">
        <v>36</v>
      </c>
      <c r="B42" s="255" t="s">
        <v>93</v>
      </c>
      <c r="C42" s="252">
        <v>367662</v>
      </c>
      <c r="D42" s="250">
        <v>330108</v>
      </c>
      <c r="E42" s="275">
        <v>37554</v>
      </c>
      <c r="F42" s="276">
        <v>11.4</v>
      </c>
      <c r="G42" s="227"/>
      <c r="H42" s="264"/>
      <c r="I42" s="264"/>
      <c r="J42" s="264"/>
      <c r="K42" s="264"/>
      <c r="L42" s="264"/>
      <c r="M42" s="264"/>
    </row>
    <row r="43" spans="1:13" ht="29.25" customHeight="1">
      <c r="A43" s="254">
        <v>37</v>
      </c>
      <c r="B43" s="255" t="s">
        <v>37</v>
      </c>
      <c r="C43" s="252">
        <v>230136</v>
      </c>
      <c r="D43" s="250">
        <v>217035</v>
      </c>
      <c r="E43" s="275">
        <v>13101</v>
      </c>
      <c r="F43" s="276">
        <v>6</v>
      </c>
      <c r="G43" s="227"/>
      <c r="H43" s="264"/>
      <c r="I43" s="264"/>
      <c r="J43" s="264"/>
      <c r="K43" s="264"/>
      <c r="L43" s="264"/>
      <c r="M43" s="264"/>
    </row>
    <row r="44" spans="1:13" ht="29.25" customHeight="1">
      <c r="A44" s="254">
        <v>38</v>
      </c>
      <c r="B44" s="233" t="s">
        <v>38</v>
      </c>
      <c r="C44" s="236">
        <v>174472</v>
      </c>
      <c r="D44" s="234">
        <v>165656</v>
      </c>
      <c r="E44" s="270">
        <v>8816</v>
      </c>
      <c r="F44" s="271">
        <v>5.3</v>
      </c>
      <c r="G44" s="227"/>
      <c r="H44" s="264"/>
      <c r="I44" s="264"/>
      <c r="J44" s="264"/>
      <c r="K44" s="264"/>
      <c r="L44" s="264"/>
      <c r="M44" s="264"/>
    </row>
    <row r="45" spans="1:13" ht="29.25" customHeight="1">
      <c r="A45" s="254">
        <v>39</v>
      </c>
      <c r="B45" s="303" t="s">
        <v>328</v>
      </c>
      <c r="C45" s="305">
        <v>362334</v>
      </c>
      <c r="D45" s="304">
        <v>334354</v>
      </c>
      <c r="E45" s="315">
        <v>27980</v>
      </c>
      <c r="F45" s="316">
        <v>8.4</v>
      </c>
      <c r="G45" s="227"/>
      <c r="H45" s="264"/>
      <c r="I45" s="264"/>
      <c r="J45" s="264"/>
      <c r="K45" s="264"/>
      <c r="L45" s="264"/>
      <c r="M45" s="264"/>
    </row>
    <row r="46" spans="1:13" ht="29.25" customHeight="1" thickBot="1">
      <c r="A46" s="317">
        <v>40</v>
      </c>
      <c r="B46" s="318" t="s">
        <v>349</v>
      </c>
      <c r="C46" s="319">
        <v>141132</v>
      </c>
      <c r="D46" s="320">
        <v>131903</v>
      </c>
      <c r="E46" s="321">
        <v>9229</v>
      </c>
      <c r="F46" s="322">
        <v>7</v>
      </c>
      <c r="G46" s="227"/>
      <c r="J46" s="264"/>
      <c r="K46" s="264"/>
      <c r="L46" s="264"/>
      <c r="M46" s="264"/>
    </row>
    <row r="47" spans="1:13" ht="29.25" customHeight="1" thickBot="1" thickTop="1">
      <c r="A47" s="563" t="s">
        <v>329</v>
      </c>
      <c r="B47" s="564"/>
      <c r="C47" s="327">
        <v>13850632</v>
      </c>
      <c r="D47" s="324">
        <v>12523366</v>
      </c>
      <c r="E47" s="328">
        <v>1327266</v>
      </c>
      <c r="F47" s="281">
        <v>10.6</v>
      </c>
      <c r="J47" s="264"/>
      <c r="K47" s="264"/>
      <c r="L47" s="264"/>
      <c r="M47" s="264"/>
    </row>
    <row r="48" spans="3:13" ht="21" customHeight="1">
      <c r="C48" s="269"/>
      <c r="D48" s="269"/>
      <c r="E48" s="269"/>
      <c r="F48" s="269"/>
      <c r="J48" s="264"/>
      <c r="K48" s="264"/>
      <c r="L48" s="264"/>
      <c r="M48" s="264"/>
    </row>
    <row r="49" spans="10:13" ht="21" customHeight="1">
      <c r="J49" s="264"/>
      <c r="K49" s="264"/>
      <c r="L49" s="264"/>
      <c r="M49" s="264"/>
    </row>
    <row r="50" spans="10:13" ht="21" customHeight="1">
      <c r="J50" s="264"/>
      <c r="K50" s="264"/>
      <c r="L50" s="264"/>
      <c r="M50" s="264"/>
    </row>
    <row r="51" spans="10:13" ht="21" customHeight="1">
      <c r="J51" s="264"/>
      <c r="K51" s="264"/>
      <c r="L51" s="264"/>
      <c r="M51" s="264"/>
    </row>
    <row r="52" spans="10:13" ht="21" customHeight="1">
      <c r="J52" s="264"/>
      <c r="K52" s="264"/>
      <c r="L52" s="264"/>
      <c r="M52" s="264"/>
    </row>
    <row r="53" spans="10:13" ht="21" customHeight="1">
      <c r="J53" s="264"/>
      <c r="K53" s="264"/>
      <c r="L53" s="264"/>
      <c r="M53" s="264"/>
    </row>
    <row r="54" spans="10:13" ht="21" customHeight="1">
      <c r="J54" s="264"/>
      <c r="K54" s="264"/>
      <c r="L54" s="264"/>
      <c r="M54" s="264"/>
    </row>
    <row r="55" spans="10:13" ht="21" customHeight="1">
      <c r="J55" s="264"/>
      <c r="K55" s="264"/>
      <c r="L55" s="264"/>
      <c r="M55" s="264"/>
    </row>
    <row r="56" spans="10:13" ht="21" customHeight="1">
      <c r="J56" s="264"/>
      <c r="K56" s="264"/>
      <c r="L56" s="264"/>
      <c r="M56" s="264"/>
    </row>
    <row r="57" spans="10:13" ht="21" customHeight="1">
      <c r="J57" s="264"/>
      <c r="K57" s="264"/>
      <c r="L57" s="264"/>
      <c r="M57" s="264"/>
    </row>
    <row r="58" spans="10:13" ht="21" customHeight="1">
      <c r="J58" s="264"/>
      <c r="K58" s="264"/>
      <c r="L58" s="264"/>
      <c r="M58" s="264"/>
    </row>
    <row r="59" spans="10:13" ht="21" customHeight="1">
      <c r="J59" s="264"/>
      <c r="K59" s="264"/>
      <c r="L59" s="264"/>
      <c r="M59" s="264"/>
    </row>
    <row r="60" spans="10:13" ht="21" customHeight="1">
      <c r="J60" s="264"/>
      <c r="K60" s="264"/>
      <c r="L60" s="264"/>
      <c r="M60" s="264"/>
    </row>
    <row r="61" spans="10:13" ht="21" customHeight="1">
      <c r="J61" s="264"/>
      <c r="K61" s="264"/>
      <c r="L61" s="264"/>
      <c r="M61" s="264"/>
    </row>
    <row r="62" spans="10:13" ht="21" customHeight="1">
      <c r="J62" s="264"/>
      <c r="K62" s="264"/>
      <c r="L62" s="264"/>
      <c r="M62" s="264"/>
    </row>
    <row r="63" spans="10:13" ht="21" customHeight="1">
      <c r="J63" s="264"/>
      <c r="K63" s="264"/>
      <c r="L63" s="264"/>
      <c r="M63" s="264"/>
    </row>
    <row r="64" spans="10:13" ht="21" customHeight="1">
      <c r="J64" s="264"/>
      <c r="K64" s="264"/>
      <c r="L64" s="264"/>
      <c r="M64" s="264"/>
    </row>
    <row r="65" spans="10:13" ht="21" customHeight="1">
      <c r="J65" s="264"/>
      <c r="K65" s="264"/>
      <c r="L65" s="264"/>
      <c r="M65" s="264"/>
    </row>
    <row r="66" spans="10:13" ht="21" customHeight="1">
      <c r="J66" s="264"/>
      <c r="K66" s="264"/>
      <c r="L66" s="264"/>
      <c r="M66" s="264"/>
    </row>
    <row r="67" spans="10:13" ht="21" customHeight="1">
      <c r="J67" s="264"/>
      <c r="K67" s="264"/>
      <c r="L67" s="264"/>
      <c r="M67" s="264"/>
    </row>
    <row r="68" spans="10:13" ht="21" customHeight="1">
      <c r="J68" s="264"/>
      <c r="K68" s="264"/>
      <c r="L68" s="264"/>
      <c r="M68" s="264"/>
    </row>
    <row r="69" spans="10:13" ht="21" customHeight="1">
      <c r="J69" s="264"/>
      <c r="K69" s="264"/>
      <c r="L69" s="264"/>
      <c r="M69" s="264"/>
    </row>
    <row r="70" spans="10:13" ht="21" customHeight="1">
      <c r="J70" s="264"/>
      <c r="K70" s="264"/>
      <c r="L70" s="264"/>
      <c r="M70" s="264"/>
    </row>
    <row r="71" spans="10:13" ht="21" customHeight="1">
      <c r="J71" s="264"/>
      <c r="K71" s="264"/>
      <c r="L71" s="264"/>
      <c r="M71" s="264"/>
    </row>
    <row r="72" spans="10:13" ht="21" customHeight="1">
      <c r="J72" s="264"/>
      <c r="K72" s="264"/>
      <c r="L72" s="264"/>
      <c r="M72" s="264"/>
    </row>
    <row r="73" ht="21" customHeight="1"/>
    <row r="74" ht="21" customHeight="1"/>
    <row r="75" ht="21.75" customHeight="1"/>
    <row r="76" ht="21" customHeight="1"/>
  </sheetData>
  <sheetProtection/>
  <mergeCells count="7">
    <mergeCell ref="A47:B47"/>
    <mergeCell ref="A1:M1"/>
    <mergeCell ref="A4:B4"/>
    <mergeCell ref="H4:I4"/>
    <mergeCell ref="A7:B7"/>
    <mergeCell ref="H29:I29"/>
    <mergeCell ref="H30:I30"/>
  </mergeCells>
  <printOptions/>
  <pageMargins left="0.5118110236220472" right="0.5118110236220472" top="0.5511811023622047" bottom="0.35433070866141736" header="0" footer="0.3937007874015748"/>
  <pageSetup firstPageNumber="77" useFirstPageNumber="1" fitToHeight="1" fitToWidth="1" horizontalDpi="600" verticalDpi="600" orientation="portrait" paperSize="9" scale="59" r:id="rId1"/>
  <headerFooter>
    <oddFooter>&amp;C&amp;"ＭＳ ゴシック,標準"&amp;14&amp;P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庶務係長</dc:creator>
  <cp:keywords/>
  <dc:description/>
  <cp:lastModifiedBy> </cp:lastModifiedBy>
  <cp:lastPrinted>2023-02-28T09:33:56Z</cp:lastPrinted>
  <dcterms:created xsi:type="dcterms:W3CDTF">1999-04-02T06:42:12Z</dcterms:created>
  <dcterms:modified xsi:type="dcterms:W3CDTF">2023-02-28T09:34:20Z</dcterms:modified>
  <cp:category/>
  <cp:version/>
  <cp:contentType/>
  <cp:contentStatus/>
</cp:coreProperties>
</file>