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niiza110\財政課\一般\00 庶務\03庁外照会・回答・通知\財政担当・税制担当\財政状況資料集　H２２～\R3年度\県から　Ｒ2決算（２回目）の作業依頼R4.9.21〆\回答\"/>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<sst xmlns="http://schemas.openxmlformats.org/spreadsheetml/2006/main" count="1069" uniqueCount="597">
  <si>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</si>
  <si>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</si>
  <si>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</si>
  <si>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</si>
  <si>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</si>
  <si>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</si>
  <si>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</si>
  <si>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</si>
  <si>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</si>
  <si>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</si>
  <si>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</si>
  <si>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</si>
  <si>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</si>
  <si>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</si>
  <si>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</si>
  <si>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</si>
  <si>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</si>
  <si>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</si>
  <si>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</si>
  <si>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</si>
  <si>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</si>
  <si>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</si>
  <si>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</si>
  <si>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</si>
  <si>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</si>
  <si>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</si>
  <si>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</si>
  <si>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</si>
  <si>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</si>
  <si>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</si>
  <si>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</si>
  <si>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</si>
  <si>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</si>
  <si>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</si>
  <si>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</si>
  <si>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</si>
  <si>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</si>
  <si>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</si>
  <si>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</si>
  <si>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</si>
  <si>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</si>
  <si>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</si>
  <si>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</si>
  <si>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</si>
  <si>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</si>
  <si>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</si>
  <si>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</si>
  <si>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</si>
  <si>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</si>
  <si>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</si>
  <si>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</si>
  <si>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</si>
  <si>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</si>
  <si>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</si>
  <si>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</si>
  <si>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</si>
  <si>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</si>
  <si>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</si>
  <si>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</si>
  <si>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</si>
  <si>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</si>
  <si>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</si>
  <si>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</si>
  <si>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</si>
  <si>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</si>
  <si>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</si>
  <si>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</si>
  <si>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</si>
  <si>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</si>
  <si>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</si>
  <si>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</si>
  <si>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</si>
  <si>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</si>
  <si>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</si>
  <si>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</si>
  <si>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</si>
  <si>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</si>
  <si>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</si>
  <si>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</si>
  <si>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</si>
  <si>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</si>
  <si>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</si>
  <si>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</si>
  <si>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</si>
  <si>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</si>
  <si>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</si>
  <si>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</si>
  <si>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</si>
  <si>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</si>
  <si>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</si>
  <si>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</si>
  <si>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</si>
  <si>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</si>
  <si>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</si>
  <si>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</si>
  <si>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</si>
  <si>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</si>
  <si>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新座市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</si>
  <si>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</si>
  <si>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</si>
  <si>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</si>
  <si>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</si>
  <si>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</si>
  <si>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</si>
  <si>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</si>
  <si>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</si>
  <si>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</si>
  <si>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</si>
  <si>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</si>
  <si>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</si>
  <si>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</si>
  <si>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</si>
  <si>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</si>
  <si>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</si>
  <si>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</si>
  <si>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</si>
  <si>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</si>
  <si>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</si>
  <si>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</si>
  <si>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</si>
  <si>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</si>
  <si>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</si>
  <si>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</si>
  <si>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</si>
  <si>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</si>
  <si>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</si>
  <si>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</si>
  <si>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</si>
  <si>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</si>
  <si>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</si>
  <si>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</si>
  <si>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</si>
  <si>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</si>
  <si>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</si>
  <si>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</si>
  <si>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</si>
  <si>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</si>
  <si>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</si>
  <si>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</si>
  <si>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</si>
  <si>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</si>
  <si>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</si>
  <si>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</si>
  <si>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</si>
  <si>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</si>
  <si>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</si>
  <si>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</si>
  <si>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</si>
  <si>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</si>
  <si>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</si>
  <si>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</si>
  <si>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</si>
  <si>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</si>
  <si>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</si>
  <si>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</si>
  <si>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</si>
  <si>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</si>
  <si>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</si>
  <si>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</si>
  <si>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</si>
  <si>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</si>
  <si>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</si>
  <si>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</si>
  <si>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</si>
  <si>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</si>
  <si>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</si>
  <si>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</si>
  <si>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</si>
  <si>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</si>
  <si>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</si>
  <si>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</si>
  <si>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</si>
  <si>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</si>
  <si>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</si>
  <si>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</si>
  <si>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</si>
  <si>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</si>
  <si>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</si>
  <si>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</si>
  <si>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</si>
  <si>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</si>
  <si>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</si>
  <si>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</si>
  <si>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</si>
  <si>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</si>
  <si>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</si>
  <si>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</si>
  <si>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</si>
  <si>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</si>
  <si>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</si>
  <si>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</si>
  <si>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</si>
  <si>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</si>
  <si>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</si>
  <si>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</si>
  <si>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</si>
  <si>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</si>
  <si>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</si>
  <si>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</si>
  <si>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</si>
  <si>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</si>
  <si>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</si>
  <si>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</si>
  <si>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</si>
  <si>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</si>
  <si>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</si>
  <si>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</si>
  <si>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</si>
  <si>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</si>
  <si>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</si>
  <si>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埼玉県新座市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</si>
  <si>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</si>
  <si>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</si>
  <si>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</si>
  <si>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</si>
  <si>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</si>
  <si>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</si>
  <si>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</si>
  <si>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</si>
  <si>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</si>
  <si>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</si>
  <si>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</si>
  <si>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</si>
  <si>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</si>
  <si>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</si>
  <si>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</si>
  <si>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</si>
  <si>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</si>
  <si>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</si>
  <si>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</si>
  <si>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</si>
  <si>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</si>
  <si>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</si>
  <si>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</si>
  <si>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</si>
  <si>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</si>
  <si>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</si>
  <si>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</si>
  <si>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</si>
  <si>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</si>
  <si>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</si>
  <si>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</si>
  <si>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</si>
  <si>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</si>
  <si>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</si>
  <si>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</si>
  <si>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</si>
  <si>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</si>
  <si>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</si>
  <si>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</si>
  <si>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</si>
  <si>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</si>
  <si>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</si>
  <si>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</si>
  <si>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</si>
  <si>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</si>
  <si>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</si>
  <si>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</si>
  <si>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</si>
  <si>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</si>
  <si>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</si>
  <si>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</si>
  <si>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</si>
  <si>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</si>
  <si>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</si>
  <si>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</si>
  <si>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</si>
  <si>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</si>
  <si>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</si>
  <si>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</si>
  <si>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</si>
  <si>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</si>
  <si>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</si>
  <si>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</si>
  <si>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</si>
  <si>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</si>
  <si>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</si>
  <si>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</si>
  <si>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</si>
  <si>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</si>
  <si>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</si>
  <si>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</si>
  <si>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</si>
  <si>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</si>
  <si>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</si>
  <si>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</si>
  <si>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</si>
  <si>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</si>
  <si>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</si>
  <si>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</si>
  <si>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</si>
  <si>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</si>
  <si>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</si>
  <si>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</si>
  <si>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</si>
  <si>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</si>
  <si>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</si>
  <si>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</si>
  <si>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</si>
  <si>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</si>
  <si>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</si>
  <si>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</si>
  <si>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</si>
  <si>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</si>
  <si>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</si>
  <si>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</si>
  <si>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</si>
  <si>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</si>
  <si>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</si>
  <si>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</si>
  <si>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</si>
  <si>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</si>
  <si>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</si>
  <si>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</si>
  <si>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</si>
  <si>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</si>
  <si>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</si>
  <si>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</si>
  <si>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</si>
  <si>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</si>
  <si>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</si>
  <si>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</si>
  <si>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</si>
  <si>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</si>
  <si>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</si>
  <si>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</si>
  <si>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</si>
  <si>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</si>
  <si>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</si>
  <si>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</si>
  <si>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</si>
  <si>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</si>
  <si>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</si>
  <si>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</si>
  <si>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</si>
  <si>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</si>
  <si>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</si>
  <si>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</si>
  <si>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</si>
  <si>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</si>
  <si>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</si>
  <si>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</si>
  <si>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</si>
  <si>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</si>
  <si>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</si>
  <si>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</si>
  <si>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</si>
  <si>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</si>
  <si>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</si>
  <si>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</si>
  <si>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</si>
  <si>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</si>
  <si>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</si>
  <si>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</si>
  <si>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</si>
  <si>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</si>
  <si>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</si>
  <si>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</si>
  <si>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</si>
  <si>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</si>
  <si>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</si>
  <si>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</si>
  <si>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</si>
  <si>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</si>
  <si>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埼玉県新座市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</si>
  <si>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</si>
  <si>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</si>
  <si>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</si>
  <si>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</si>
  <si>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</si>
  <si>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</si>
  <si>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</si>
  <si>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</si>
  <si>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</si>
  <si>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</si>
  <si>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</si>
  <si>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</si>
  <si>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</si>
  <si>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</si>
  <si>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</si>
  <si>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</si>
  <si>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</si>
  <si>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</si>
  <si>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</si>
  <si>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</si>
  <si>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新座都市計画事業新座駅北口土地区画整理事業特別会計</t>
    <phoneticPr fontId="5"/>
  </si>
  <si>
    <t>新座都市計画事業大和田二・三丁目地区土地区画整理事業特別会計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</si>
  <si>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</si>
  <si>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</si>
  <si>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</si>
  <si>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</si>
  <si>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</si>
  <si>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</si>
  <si>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</si>
  <si>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</si>
  <si>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</si>
  <si>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</si>
  <si>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</si>
  <si>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</si>
  <si>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</si>
  <si>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</si>
  <si>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</si>
  <si>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</si>
  <si>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</si>
  <si>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</si>
  <si>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</si>
  <si>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</si>
  <si>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</si>
  <si>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</si>
  <si>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</si>
  <si>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</si>
  <si>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</si>
  <si>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</si>
  <si>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</si>
  <si>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</si>
  <si>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</si>
  <si>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</si>
  <si>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</si>
  <si>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</si>
  <si>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</si>
  <si>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</si>
  <si>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</si>
  <si>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</si>
  <si>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</si>
  <si>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</si>
  <si>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</si>
  <si>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</si>
  <si>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</si>
  <si>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</si>
  <si>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</si>
  <si>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</si>
  <si>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</si>
  <si>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</si>
  <si>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</si>
  <si>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</si>
  <si>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</si>
  <si>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</si>
  <si>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</si>
  <si>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</si>
  <si>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</si>
  <si>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</si>
  <si>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</si>
  <si>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</si>
  <si>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</si>
  <si>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</si>
  <si>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</si>
  <si>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</si>
  <si>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</si>
  <si>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</si>
  <si>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</si>
  <si>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</si>
  <si>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</si>
  <si>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</si>
  <si>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</si>
  <si>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</si>
  <si>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</si>
  <si>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</si>
  <si>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</si>
  <si>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</si>
  <si>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</si>
  <si>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</si>
  <si>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</si>
  <si>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</si>
  <si>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</si>
  <si>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</si>
  <si>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</si>
  <si>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</si>
  <si>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</si>
  <si>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</si>
  <si>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</si>
  <si>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</si>
  <si>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</si>
  <si>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</si>
  <si>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</si>
  <si>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</si>
  <si>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</si>
  <si>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</si>
  <si>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</si>
  <si>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</si>
  <si>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</si>
  <si>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</si>
  <si>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</si>
  <si>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</si>
  <si>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</si>
  <si>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</si>
  <si>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</si>
  <si>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</si>
  <si>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</si>
  <si>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</si>
  <si>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</si>
  <si>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</si>
  <si>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</si>
  <si>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</si>
  <si>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</si>
  <si>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</si>
  <si>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</si>
  <si>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</si>
  <si>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</si>
  <si>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</si>
  <si>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</si>
  <si>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</si>
  <si>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</si>
  <si>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</si>
  <si>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</si>
  <si>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</si>
  <si>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</si>
  <si>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</si>
  <si>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</si>
  <si>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</si>
  <si>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</si>
  <si>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</si>
  <si>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</si>
  <si>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</si>
  <si>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</si>
  <si>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</si>
  <si>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</si>
  <si>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</si>
  <si>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</si>
  <si>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</si>
  <si>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</si>
  <si>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</si>
  <si>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</si>
  <si>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</si>
  <si>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</si>
  <si>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</si>
  <si>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</si>
  <si>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</si>
  <si>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</si>
  <si>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</si>
  <si>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</si>
  <si>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</si>
  <si>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</si>
  <si>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</si>
  <si>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</si>
  <si>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</si>
  <si>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</si>
  <si>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</si>
  <si>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</si>
  <si>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</si>
  <si>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</si>
  <si>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</si>
  <si>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</si>
  <si>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</si>
  <si>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</si>
  <si>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</si>
  <si>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</si>
  <si>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</si>
  <si>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</si>
  <si>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</si>
  <si>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</si>
  <si>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</si>
  <si>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</si>
  <si>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</si>
  <si>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1.03</t>
  </si>
  <si>
    <t>▲ 1.51</t>
  </si>
  <si>
    <t>一般会計</t>
  </si>
  <si>
    <t>水道事業会計</t>
  </si>
  <si>
    <t>公共下水道事業会計</t>
  </si>
  <si>
    <t>国民健康保険事業特別会計</t>
  </si>
  <si>
    <t>介護保険事業特別会計</t>
  </si>
  <si>
    <t>新座都市計画事業大和田二・三丁目地区土地区画整理事業特別会計</t>
  </si>
  <si>
    <t>後期高齢者医療事業特別会計</t>
  </si>
  <si>
    <t>新座都市計画事業新座駅北口土地区画整理事業特別会計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</si>
  <si>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</si>
  <si>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</si>
  <si>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</si>
  <si>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</si>
  <si>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</si>
  <si>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</si>
  <si>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</si>
  <si>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</si>
  <si>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墓園管理基金</t>
    <rPh sb="0" eb="2">
      <t>ボエン</t>
    </rPh>
    <rPh sb="2" eb="4">
      <t>カンリ</t>
    </rPh>
    <rPh sb="4" eb="6">
      <t>キキン</t>
    </rPh>
    <phoneticPr fontId="5"/>
  </si>
  <si>
    <t>新座グリーンスマイル基金</t>
    <rPh sb="0" eb="2">
      <t>ニイザ</t>
    </rPh>
    <rPh sb="10" eb="12">
      <t>キキン</t>
    </rPh>
    <phoneticPr fontId="5"/>
  </si>
  <si>
    <t>青少年教育振興基金</t>
    <rPh sb="0" eb="3">
      <t>セイショウネン</t>
    </rPh>
    <rPh sb="3" eb="5">
      <t>キョウイク</t>
    </rPh>
    <rPh sb="5" eb="7">
      <t>シンコウ</t>
    </rPh>
    <rPh sb="7" eb="9">
      <t>キキン</t>
    </rPh>
    <phoneticPr fontId="5"/>
  </si>
  <si>
    <t>コブシ福祉基金</t>
    <rPh sb="3" eb="5">
      <t>フクシ</t>
    </rPh>
    <rPh sb="5" eb="7">
      <t>キキン</t>
    </rPh>
    <phoneticPr fontId="5"/>
  </si>
  <si>
    <t>森林環境整備基金</t>
    <rPh sb="0" eb="2">
      <t>シンリン</t>
    </rPh>
    <rPh sb="2" eb="4">
      <t>カンキョウ</t>
    </rPh>
    <rPh sb="4" eb="6">
      <t>セイビ</t>
    </rPh>
    <rPh sb="6" eb="8">
      <t>キキン</t>
    </rPh>
    <phoneticPr fontId="5"/>
  </si>
  <si>
    <t>新座市体育協会</t>
    <rPh sb="0" eb="3">
      <t>ニイザシ</t>
    </rPh>
    <rPh sb="3" eb="5">
      <t>タイイク</t>
    </rPh>
    <rPh sb="5" eb="7">
      <t>キョウカイ</t>
    </rPh>
    <phoneticPr fontId="2"/>
  </si>
  <si>
    <t>朝霞地区一部事務組合（一般会計）</t>
    <rPh sb="0" eb="2">
      <t>アサカ</t>
    </rPh>
    <rPh sb="2" eb="4">
      <t>チク</t>
    </rPh>
    <rPh sb="4" eb="6">
      <t>イチブ</t>
    </rPh>
    <rPh sb="6" eb="8">
      <t>ジム</t>
    </rPh>
    <rPh sb="8" eb="10">
      <t>クミアイ</t>
    </rPh>
    <rPh sb="11" eb="13">
      <t>イッパン</t>
    </rPh>
    <rPh sb="13" eb="15">
      <t>カイケイ</t>
    </rPh>
    <phoneticPr fontId="5"/>
  </si>
  <si>
    <t>志木地区衛生組合（一般会計）</t>
    <rPh sb="0" eb="2">
      <t>シキ</t>
    </rPh>
    <rPh sb="2" eb="4">
      <t>チク</t>
    </rPh>
    <rPh sb="4" eb="6">
      <t>エイセイ</t>
    </rPh>
    <rPh sb="6" eb="8">
      <t>クミアイ</t>
    </rPh>
    <rPh sb="9" eb="11">
      <t>イッパン</t>
    </rPh>
    <rPh sb="11" eb="13">
      <t>カイケイ</t>
    </rPh>
    <phoneticPr fontId="5"/>
  </si>
  <si>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5"/>
  </si>
  <si>
    <t>埼玉県後期高齢者医療広域連合（後期高齢者医療事業特別会計）</t>
    <rPh sb="15" eb="17">
      <t>コウキ</t>
    </rPh>
    <rPh sb="17" eb="20">
      <t>コウレイシャ</t>
    </rPh>
    <rPh sb="20" eb="22">
      <t>イリョウ</t>
    </rPh>
    <rPh sb="22" eb="24">
      <t>ジギョウ</t>
    </rPh>
    <rPh sb="24" eb="26">
      <t>トクベツ</t>
    </rPh>
    <rPh sb="26" eb="28">
      <t>カイケイ</t>
    </rPh>
    <phoneticPr fontId="5"/>
  </si>
  <si>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5"/>
  </si>
  <si>
    <t>埼玉県市町村総合事務組合（交通災害共済事業特別会計）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5"/>
  </si>
  <si>
    <t>彩の国さいたま人づくり広域連合</t>
    <rPh sb="0" eb="1">
      <t>サイ</t>
    </rPh>
    <rPh sb="2" eb="3">
      <t>クニ</t>
    </rPh>
    <rPh sb="7" eb="8">
      <t>ヒト</t>
    </rPh>
    <rPh sb="11" eb="13">
      <t>コウイキ</t>
    </rPh>
    <rPh sb="13" eb="15">
      <t>レンゴウ</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</si>
  <si>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</si>
  <si>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</si>
  <si>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</si>
  <si>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</si>
  <si>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</si>
  <si>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</si>
  <si>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</si>
  <si>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</si>
  <si>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</si>
  <si>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</si>
  <si>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将来負担比率、実質公債費比率ともに類似団体平均を上回っている状態が続いている。
　実質公債費比率については、平成２６年度までは類似団体の平均を下回っていたが、平成２７年度以降は類似団体平均を上回った状態が続いている。元利償還金については、平成２４年度及び平成２５年度に国の経済対策を積極的に活用して、後年度実施予定の事業を数多く実施したことにより、平成２６年度からは増加しており、今後も新庁舎建設事業や区画整理事業に係る償還によって更なる増加が見込まれる。
　起債の新規発行額の増加は、後年度における元利償還金の増加に繋がるため、借入れの抑制、計画的な償還を通じて、今後も引き続き市債残高を削減し、健全な財政運営に努めていく。</t>
    <phoneticPr fontId="2"/>
  </si>
  <si>
    <t>実質公債費比率</t>
    <phoneticPr fontId="5"/>
  </si>
  <si>
    <r>
      <t>　</t>
    </r>
    <r>
      <rPr>
        <sz val="9"/>
        <color indexed="8"/>
        <rFont val="ＭＳ Ｐゴシック"/>
        <family val="3"/>
        <charset val="128"/>
      </rPr>
      <t>将来負担比率、有形固定資産減価償却率ともに類似団体平均を上回っている。有形固定資産減価償却率については、学校関連施設を始めとして整備後３０年以上を経過している施設が多いことが要因である。　また、本市では近年、新庁舎建設事業や２つの土地区画整理事業、駅前広場の整備事業等の大型の建設事業を同時に進行しており、これらの普通建設事業に対して起債を充当しているため、地方債の現在高が令和元年度にピークを迎えている。　　　　 
　また、新型コロナウイルス感染症対策実施のため、都市高速鉄道１２号線建設促進基金及び庁舎建設改修基金を全額取り崩したことにより、基金残高が前年度末と比較して684百万円減少した。このため、将来負担比率が類似団体平均と比較して大きく上回っているものと考えられる。
　今後については、区画整理の完了後は、（仮称）保健センター・歴史民俗資料館複合施設整備事業や老朽化した学校施設の改修事業等の大型事業が控えていることから、借入れの抑制、計画的な償還を通じて、地方債残高の減少に努めていく。</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</si>
</sst>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20" applyFont="1" applyBorder="1" applyAlignment="1" applyProtection="1">
      <alignment horizontal="left" vertical="center" shrinkToFit="1"/>
      <protection locked="0"/>
    </xf>
    <xf numFmtId="0" fontId="34" fillId="0" borderId="99" xfId="20" applyFont="1" applyBorder="1" applyAlignment="1" applyProtection="1">
      <alignment horizontal="left" vertical="center" shrinkToFit="1"/>
      <protection locked="0"/>
    </xf>
    <xf numFmtId="0" fontId="34" fillId="0" borderId="100" xfId="20"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20" applyFont="1" applyBorder="1" applyAlignment="1" applyProtection="1">
      <alignment horizontal="left" vertical="center" shrinkToFit="1"/>
      <protection locked="0"/>
    </xf>
    <xf numFmtId="0" fontId="34" fillId="0" borderId="113" xfId="20" applyFont="1" applyBorder="1" applyAlignment="1" applyProtection="1">
      <alignment horizontal="left" vertical="center" shrinkToFit="1"/>
      <protection locked="0"/>
    </xf>
    <xf numFmtId="0" fontId="34" fillId="0" borderId="114" xfId="20"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3_決算状況カード(各会計・関係団体)_O-JJ1016-001-3_財政状況資料集(決算状況カード(各会計・関係団体))(Rev2)2 2" xfId="20"/>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552B-4859-AFE2-7DB9F85FB4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31324</c:v>
                </c:pt>
                <c:pt idx="1">
                  <c:v>51287</c:v>
                </c:pt>
                <c:pt idx="2">
                  <c:v>30991</c:v>
                </c:pt>
                <c:pt idx="3">
                  <c:v>40264</c:v>
                </c:pt>
                <c:pt idx="4">
                  <c:v>24087</c:v>
                </c:pt>
              </c:numCache>
            </c:numRef>
          </c:val>
          <c:smooth val="0"/>
          <c:extLst>
            <c:ext xmlns:c16="http://schemas.microsoft.com/office/drawing/2014/chart" uri="{C3380CC4-5D6E-409C-BE32-E72D297353CC}">
              <c16:uniqueId val="{00000001-552B-4859-AFE2-7DB9F85FB4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5.46</c:v>
                </c:pt>
                <c:pt idx="1">
                  <c:v>8.31</c:v>
                </c:pt>
                <c:pt idx="2">
                  <c:v>7.46</c:v>
                </c:pt>
                <c:pt idx="3">
                  <c:v>4.66</c:v>
                </c:pt>
                <c:pt idx="4">
                  <c:v>10.79</c:v>
                </c:pt>
              </c:numCache>
            </c:numRef>
          </c:val>
          <c:extLst>
            <c:ext xmlns:c16="http://schemas.microsoft.com/office/drawing/2014/chart" uri="{C3380CC4-5D6E-409C-BE32-E72D297353CC}">
              <c16:uniqueId val="{00000000-40A9-4192-BE8E-B3569A7BF3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7.5</c:v>
                </c:pt>
                <c:pt idx="1">
                  <c:v>8.08</c:v>
                </c:pt>
                <c:pt idx="2">
                  <c:v>7.7</c:v>
                </c:pt>
                <c:pt idx="3">
                  <c:v>8.9600000000000009</c:v>
                </c:pt>
                <c:pt idx="4">
                  <c:v>9.67</c:v>
                </c:pt>
              </c:numCache>
            </c:numRef>
          </c:val>
          <c:extLst>
            <c:ext xmlns:c16="http://schemas.microsoft.com/office/drawing/2014/chart" uri="{C3380CC4-5D6E-409C-BE32-E72D297353CC}">
              <c16:uniqueId val="{00000001-40A9-4192-BE8E-B3569A7BF3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3.13</c:v>
                </c:pt>
                <c:pt idx="1">
                  <c:v>3.56</c:v>
                </c:pt>
                <c:pt idx="2">
                  <c:v>-1.03</c:v>
                </c:pt>
                <c:pt idx="3">
                  <c:v>-1.51</c:v>
                </c:pt>
                <c:pt idx="4">
                  <c:v>7.25</c:v>
                </c:pt>
              </c:numCache>
            </c:numRef>
          </c:val>
          <c:smooth val="0"/>
          <c:extLst>
            <c:ext xmlns:c16="http://schemas.microsoft.com/office/drawing/2014/chart" uri="{C3380CC4-5D6E-409C-BE32-E72D297353CC}">
              <c16:uniqueId val="{00000002-40A9-4192-BE8E-B3569A7BF3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0.63</c:v>
                </c:pt>
                <c:pt idx="2">
                  <c:v>#N/A</c:v>
                </c:pt>
                <c:pt idx="3">
                  <c:v>0.37</c:v>
                </c:pt>
                <c:pt idx="4">
                  <c:v>#N/A</c:v>
                </c:pt>
                <c:pt idx="5">
                  <c:v>0.62</c:v>
                </c:pt>
                <c:pt idx="6">
                  <c:v>#N/A</c:v>
                </c:pt>
                <c:pt idx="7">
                  <c:v>0.76</c:v>
                </c:pt>
                <c:pt idx="8">
                  <c:v>0</c:v>
                </c:pt>
                <c:pt idx="9">
                  <c:v>0</c:v>
                </c:pt>
              </c:numCache>
            </c:numRef>
          </c:val>
          <c:extLst>
            <c:ext xmlns:c16="http://schemas.microsoft.com/office/drawing/2014/chart" uri="{C3380CC4-5D6E-409C-BE32-E72D297353CC}">
              <c16:uniqueId val="{00000000-84F6-4BFD-A37C-3CB940AA86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F6-4BFD-A37C-3CB940AA8677}"/>
            </c:ext>
          </c:extLst>
        </c:ser>
        <c:ser>
          <c:idx val="2"/>
          <c:order val="2"/>
          <c:tx>
            <c:strRef>
              <c:f>データシート!$A$29</c:f>
              <c:strCache>
                <c:ptCount val="1"/>
                <c:pt idx="0">
                  <c:v>新座都市計画事業新座駅北口土地区画整理事業特別会計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0.51</c:v>
                </c:pt>
                <c:pt idx="4">
                  <c:v>#N/A</c:v>
                </c:pt>
                <c:pt idx="5">
                  <c:v>0.01</c:v>
                </c:pt>
                <c:pt idx="6">
                  <c:v>#N/A</c:v>
                </c:pt>
                <c:pt idx="7">
                  <c:v>0.17</c:v>
                </c:pt>
                <c:pt idx="8">
                  <c:v>#N/A</c:v>
                </c:pt>
                <c:pt idx="9">
                  <c:v>0.09</c:v>
                </c:pt>
              </c:numCache>
            </c:numRef>
          </c:val>
          <c:extLst>
            <c:ext xmlns:c16="http://schemas.microsoft.com/office/drawing/2014/chart" uri="{C3380CC4-5D6E-409C-BE32-E72D297353CC}">
              <c16:uniqueId val="{00000002-84F6-4BFD-A37C-3CB940AA867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0.13</c:v>
                </c:pt>
                <c:pt idx="4">
                  <c:v>#N/A</c:v>
                </c:pt>
                <c:pt idx="5">
                  <c:v>0.12</c:v>
                </c:pt>
                <c:pt idx="6">
                  <c:v>#N/A</c:v>
                </c:pt>
                <c:pt idx="7">
                  <c:v>0.11</c:v>
                </c:pt>
                <c:pt idx="8">
                  <c:v>#N/A</c:v>
                </c:pt>
                <c:pt idx="9">
                  <c:v>0.13</c:v>
                </c:pt>
              </c:numCache>
            </c:numRef>
          </c:val>
          <c:extLst>
            <c:ext xmlns:c16="http://schemas.microsoft.com/office/drawing/2014/chart" uri="{C3380CC4-5D6E-409C-BE32-E72D297353CC}">
              <c16:uniqueId val="{00000003-84F6-4BFD-A37C-3CB940AA8677}"/>
            </c:ext>
          </c:extLst>
        </c:ser>
        <c:ser>
          <c:idx val="4"/>
          <c:order val="4"/>
          <c:tx>
            <c:strRef>
              <c:f>データシート!$A$31</c:f>
              <c:strCache>
                <c:ptCount val="1"/>
                <c:pt idx="0">
                  <c:v>新座都市計画事業大和田二・三丁目地区土地区画整理事業特別会計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1.32</c:v>
                </c:pt>
                <c:pt idx="4">
                  <c:v>#N/A</c:v>
                </c:pt>
                <c:pt idx="5">
                  <c:v>0.65</c:v>
                </c:pt>
                <c:pt idx="6">
                  <c:v>#N/A</c:v>
                </c:pt>
                <c:pt idx="7">
                  <c:v>0.06</c:v>
                </c:pt>
                <c:pt idx="8">
                  <c:v>#N/A</c:v>
                </c:pt>
                <c:pt idx="9">
                  <c:v>0.35</c:v>
                </c:pt>
              </c:numCache>
            </c:numRef>
          </c:val>
          <c:extLst>
            <c:ext xmlns:c16="http://schemas.microsoft.com/office/drawing/2014/chart" uri="{C3380CC4-5D6E-409C-BE32-E72D297353CC}">
              <c16:uniqueId val="{00000004-84F6-4BFD-A37C-3CB940AA867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0.67</c:v>
                </c:pt>
                <c:pt idx="2">
                  <c:v>#N/A</c:v>
                </c:pt>
                <c:pt idx="3">
                  <c:v>0.83</c:v>
                </c:pt>
                <c:pt idx="4">
                  <c:v>#N/A</c:v>
                </c:pt>
                <c:pt idx="5">
                  <c:v>0.78</c:v>
                </c:pt>
                <c:pt idx="6">
                  <c:v>#N/A</c:v>
                </c:pt>
                <c:pt idx="7">
                  <c:v>0.53</c:v>
                </c:pt>
                <c:pt idx="8">
                  <c:v>#N/A</c:v>
                </c:pt>
                <c:pt idx="9">
                  <c:v>1.1399999999999999</c:v>
                </c:pt>
              </c:numCache>
            </c:numRef>
          </c:val>
          <c:extLst>
            <c:ext xmlns:c16="http://schemas.microsoft.com/office/drawing/2014/chart" uri="{C3380CC4-5D6E-409C-BE32-E72D297353CC}">
              <c16:uniqueId val="{00000005-84F6-4BFD-A37C-3CB940AA867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2.42</c:v>
                </c:pt>
                <c:pt idx="2">
                  <c:v>#N/A</c:v>
                </c:pt>
                <c:pt idx="3">
                  <c:v>2.63</c:v>
                </c:pt>
                <c:pt idx="4">
                  <c:v>#N/A</c:v>
                </c:pt>
                <c:pt idx="5">
                  <c:v>1.07</c:v>
                </c:pt>
                <c:pt idx="6">
                  <c:v>#N/A</c:v>
                </c:pt>
                <c:pt idx="7">
                  <c:v>0.92</c:v>
                </c:pt>
                <c:pt idx="8">
                  <c:v>#N/A</c:v>
                </c:pt>
                <c:pt idx="9">
                  <c:v>1.37</c:v>
                </c:pt>
              </c:numCache>
            </c:numRef>
          </c:val>
          <c:extLst>
            <c:ext xmlns:c16="http://schemas.microsoft.com/office/drawing/2014/chart" uri="{C3380CC4-5D6E-409C-BE32-E72D297353CC}">
              <c16:uniqueId val="{00000006-84F6-4BFD-A37C-3CB940AA8677}"/>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1.8</c:v>
                </c:pt>
              </c:numCache>
            </c:numRef>
          </c:val>
          <c:extLst>
            <c:ext xmlns:c16="http://schemas.microsoft.com/office/drawing/2014/chart" uri="{C3380CC4-5D6E-409C-BE32-E72D297353CC}">
              <c16:uniqueId val="{00000007-84F6-4BFD-A37C-3CB940AA867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7.85</c:v>
                </c:pt>
                <c:pt idx="2">
                  <c:v>#N/A</c:v>
                </c:pt>
                <c:pt idx="3">
                  <c:v>7.6</c:v>
                </c:pt>
                <c:pt idx="4">
                  <c:v>#N/A</c:v>
                </c:pt>
                <c:pt idx="5">
                  <c:v>7.77</c:v>
                </c:pt>
                <c:pt idx="6">
                  <c:v>#N/A</c:v>
                </c:pt>
                <c:pt idx="7">
                  <c:v>7.91</c:v>
                </c:pt>
                <c:pt idx="8">
                  <c:v>#N/A</c:v>
                </c:pt>
                <c:pt idx="9">
                  <c:v>7.56</c:v>
                </c:pt>
              </c:numCache>
            </c:numRef>
          </c:val>
          <c:extLst>
            <c:ext xmlns:c16="http://schemas.microsoft.com/office/drawing/2014/chart" uri="{C3380CC4-5D6E-409C-BE32-E72D297353CC}">
              <c16:uniqueId val="{00000008-84F6-4BFD-A37C-3CB940AA86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4.88</c:v>
                </c:pt>
                <c:pt idx="2">
                  <c:v>#N/A</c:v>
                </c:pt>
                <c:pt idx="3">
                  <c:v>6.47</c:v>
                </c:pt>
                <c:pt idx="4">
                  <c:v>#N/A</c:v>
                </c:pt>
                <c:pt idx="5">
                  <c:v>6.78</c:v>
                </c:pt>
                <c:pt idx="6">
                  <c:v>#N/A</c:v>
                </c:pt>
                <c:pt idx="7">
                  <c:v>4.41</c:v>
                </c:pt>
                <c:pt idx="8">
                  <c:v>#N/A</c:v>
                </c:pt>
                <c:pt idx="9">
                  <c:v>10.33</c:v>
                </c:pt>
              </c:numCache>
            </c:numRef>
          </c:val>
          <c:extLst>
            <c:ext xmlns:c16="http://schemas.microsoft.com/office/drawing/2014/chart" uri="{C3380CC4-5D6E-409C-BE32-E72D297353CC}">
              <c16:uniqueId val="{00000009-84F6-4BFD-A37C-3CB940AA86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3700</c:v>
                </c:pt>
                <c:pt idx="5">
                  <c:v>3767</c:v>
                </c:pt>
                <c:pt idx="8">
                  <c:v>3769</c:v>
                </c:pt>
                <c:pt idx="11">
                  <c:v>3770</c:v>
                </c:pt>
                <c:pt idx="14">
                  <c:v>3853</c:v>
                </c:pt>
              </c:numCache>
            </c:numRef>
          </c:val>
          <c:extLst>
            <c:ext xmlns:c16="http://schemas.microsoft.com/office/drawing/2014/chart" uri="{C3380CC4-5D6E-409C-BE32-E72D297353CC}">
              <c16:uniqueId val="{00000000-D33D-4787-8BF1-BC26E6E848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3D-4787-8BF1-BC26E6E848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86</c:v>
                </c:pt>
                <c:pt idx="3">
                  <c:v>132</c:v>
                </c:pt>
                <c:pt idx="6">
                  <c:v>96</c:v>
                </c:pt>
                <c:pt idx="9">
                  <c:v>27</c:v>
                </c:pt>
                <c:pt idx="12">
                  <c:v>27</c:v>
                </c:pt>
              </c:numCache>
            </c:numRef>
          </c:val>
          <c:extLst>
            <c:ext xmlns:c16="http://schemas.microsoft.com/office/drawing/2014/chart" uri="{C3380CC4-5D6E-409C-BE32-E72D297353CC}">
              <c16:uniqueId val="{00000002-D33D-4787-8BF1-BC26E6E848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43</c:v>
                </c:pt>
                <c:pt idx="3">
                  <c:v>27</c:v>
                </c:pt>
                <c:pt idx="6">
                  <c:v>55</c:v>
                </c:pt>
                <c:pt idx="9">
                  <c:v>66</c:v>
                </c:pt>
                <c:pt idx="12">
                  <c:v>57</c:v>
                </c:pt>
              </c:numCache>
            </c:numRef>
          </c:val>
          <c:extLst>
            <c:ext xmlns:c16="http://schemas.microsoft.com/office/drawing/2014/chart" uri="{C3380CC4-5D6E-409C-BE32-E72D297353CC}">
              <c16:uniqueId val="{00000003-D33D-4787-8BF1-BC26E6E848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735</c:v>
                </c:pt>
                <c:pt idx="3">
                  <c:v>675</c:v>
                </c:pt>
                <c:pt idx="6">
                  <c:v>616</c:v>
                </c:pt>
                <c:pt idx="9">
                  <c:v>543</c:v>
                </c:pt>
                <c:pt idx="12">
                  <c:v>831</c:v>
                </c:pt>
              </c:numCache>
            </c:numRef>
          </c:val>
          <c:extLst>
            <c:ext xmlns:c16="http://schemas.microsoft.com/office/drawing/2014/chart" uri="{C3380CC4-5D6E-409C-BE32-E72D297353CC}">
              <c16:uniqueId val="{00000004-D33D-4787-8BF1-BC26E6E848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3D-4787-8BF1-BC26E6E848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3D-4787-8BF1-BC26E6E848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4401</c:v>
                </c:pt>
                <c:pt idx="3">
                  <c:v>4473</c:v>
                </c:pt>
                <c:pt idx="6">
                  <c:v>4519</c:v>
                </c:pt>
                <c:pt idx="9">
                  <c:v>4515</c:v>
                </c:pt>
                <c:pt idx="12">
                  <c:v>4419</c:v>
                </c:pt>
              </c:numCache>
            </c:numRef>
          </c:val>
          <c:extLst>
            <c:ext xmlns:c16="http://schemas.microsoft.com/office/drawing/2014/chart" uri="{C3380CC4-5D6E-409C-BE32-E72D297353CC}">
              <c16:uniqueId val="{00000007-D33D-4787-8BF1-BC26E6E848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1565</c:v>
                </c:pt>
                <c:pt idx="2">
                  <c:v>#N/A</c:v>
                </c:pt>
                <c:pt idx="3">
                  <c:v>#N/A</c:v>
                </c:pt>
                <c:pt idx="4">
                  <c:v>1540</c:v>
                </c:pt>
                <c:pt idx="5">
                  <c:v>#N/A</c:v>
                </c:pt>
                <c:pt idx="6">
                  <c:v>#N/A</c:v>
                </c:pt>
                <c:pt idx="7">
                  <c:v>1517</c:v>
                </c:pt>
                <c:pt idx="8">
                  <c:v>#N/A</c:v>
                </c:pt>
                <c:pt idx="9">
                  <c:v>#N/A</c:v>
                </c:pt>
                <c:pt idx="10">
                  <c:v>1381</c:v>
                </c:pt>
                <c:pt idx="11">
                  <c:v>#N/A</c:v>
                </c:pt>
                <c:pt idx="12">
                  <c:v>#N/A</c:v>
                </c:pt>
                <c:pt idx="13">
                  <c:v>1481</c:v>
                </c:pt>
                <c:pt idx="14">
                  <c:v>#N/A</c:v>
                </c:pt>
              </c:numCache>
            </c:numRef>
          </c:val>
          <c:smooth val="0"/>
          <c:extLst>
            <c:ext xmlns:c16="http://schemas.microsoft.com/office/drawing/2014/chart" uri="{C3380CC4-5D6E-409C-BE32-E72D297353CC}">
              <c16:uniqueId val="{00000008-D33D-4787-8BF1-BC26E6E848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33752</c:v>
                </c:pt>
                <c:pt idx="5">
                  <c:v>33777</c:v>
                </c:pt>
                <c:pt idx="8">
                  <c:v>33560</c:v>
                </c:pt>
                <c:pt idx="11">
                  <c:v>32780</c:v>
                </c:pt>
                <c:pt idx="14">
                  <c:v>31733</c:v>
                </c:pt>
              </c:numCache>
            </c:numRef>
          </c:val>
          <c:extLst>
            <c:ext xmlns:c16="http://schemas.microsoft.com/office/drawing/2014/chart" uri="{C3380CC4-5D6E-409C-BE32-E72D297353CC}">
              <c16:uniqueId val="{00000000-915A-4636-9CDB-A43A1BFDCF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7362</c:v>
                </c:pt>
                <c:pt idx="5">
                  <c:v>8208</c:v>
                </c:pt>
                <c:pt idx="8">
                  <c:v>9251</c:v>
                </c:pt>
                <c:pt idx="11">
                  <c:v>11170</c:v>
                </c:pt>
                <c:pt idx="14">
                  <c:v>11763</c:v>
                </c:pt>
              </c:numCache>
            </c:numRef>
          </c:val>
          <c:extLst>
            <c:ext xmlns:c16="http://schemas.microsoft.com/office/drawing/2014/chart" uri="{C3380CC4-5D6E-409C-BE32-E72D297353CC}">
              <c16:uniqueId val="{00000001-915A-4636-9CDB-A43A1BFDCF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3949</c:v>
                </c:pt>
                <c:pt idx="5">
                  <c:v>4768</c:v>
                </c:pt>
                <c:pt idx="8">
                  <c:v>5268</c:v>
                </c:pt>
                <c:pt idx="11">
                  <c:v>5775</c:v>
                </c:pt>
                <c:pt idx="14">
                  <c:v>5270</c:v>
                </c:pt>
              </c:numCache>
            </c:numRef>
          </c:val>
          <c:extLst>
            <c:ext xmlns:c16="http://schemas.microsoft.com/office/drawing/2014/chart" uri="{C3380CC4-5D6E-409C-BE32-E72D297353CC}">
              <c16:uniqueId val="{00000002-915A-4636-9CDB-A43A1BFDCF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5A-4636-9CDB-A43A1BFDCF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5A-4636-9CDB-A43A1BFDCF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c:v>
                </c:pt>
                <c:pt idx="3">
                  <c:v>16</c:v>
                </c:pt>
                <c:pt idx="6">
                  <c:v>15</c:v>
                </c:pt>
                <c:pt idx="9">
                  <c:v>7</c:v>
                </c:pt>
                <c:pt idx="12">
                  <c:v>2</c:v>
                </c:pt>
              </c:numCache>
            </c:numRef>
          </c:val>
          <c:extLst>
            <c:ext xmlns:c16="http://schemas.microsoft.com/office/drawing/2014/chart" uri="{C3380CC4-5D6E-409C-BE32-E72D297353CC}">
              <c16:uniqueId val="{00000005-915A-4636-9CDB-A43A1BFDCF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4121</c:v>
                </c:pt>
                <c:pt idx="3">
                  <c:v>3929</c:v>
                </c:pt>
                <c:pt idx="6">
                  <c:v>3599</c:v>
                </c:pt>
                <c:pt idx="9">
                  <c:v>3611</c:v>
                </c:pt>
                <c:pt idx="12">
                  <c:v>3599</c:v>
                </c:pt>
              </c:numCache>
            </c:numRef>
          </c:val>
          <c:extLst>
            <c:ext xmlns:c16="http://schemas.microsoft.com/office/drawing/2014/chart" uri="{C3380CC4-5D6E-409C-BE32-E72D297353CC}">
              <c16:uniqueId val="{00000006-915A-4636-9CDB-A43A1BFDCF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551</c:v>
                </c:pt>
                <c:pt idx="3">
                  <c:v>569</c:v>
                </c:pt>
                <c:pt idx="6">
                  <c:v>582</c:v>
                </c:pt>
                <c:pt idx="9">
                  <c:v>527</c:v>
                </c:pt>
                <c:pt idx="12">
                  <c:v>477</c:v>
                </c:pt>
              </c:numCache>
            </c:numRef>
          </c:val>
          <c:extLst>
            <c:ext xmlns:c16="http://schemas.microsoft.com/office/drawing/2014/chart" uri="{C3380CC4-5D6E-409C-BE32-E72D297353CC}">
              <c16:uniqueId val="{00000007-915A-4636-9CDB-A43A1BFDCF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6537</c:v>
                </c:pt>
                <c:pt idx="3">
                  <c:v>6169</c:v>
                </c:pt>
                <c:pt idx="6">
                  <c:v>6171</c:v>
                </c:pt>
                <c:pt idx="9">
                  <c:v>5603</c:v>
                </c:pt>
                <c:pt idx="12">
                  <c:v>5939</c:v>
                </c:pt>
              </c:numCache>
            </c:numRef>
          </c:val>
          <c:extLst>
            <c:ext xmlns:c16="http://schemas.microsoft.com/office/drawing/2014/chart" uri="{C3380CC4-5D6E-409C-BE32-E72D297353CC}">
              <c16:uniqueId val="{00000008-915A-4636-9CDB-A43A1BFDCF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243</c:v>
                </c:pt>
                <c:pt idx="3">
                  <c:v>172</c:v>
                </c:pt>
                <c:pt idx="6">
                  <c:v>76</c:v>
                </c:pt>
                <c:pt idx="9">
                  <c:v>42</c:v>
                </c:pt>
                <c:pt idx="12">
                  <c:v>15</c:v>
                </c:pt>
              </c:numCache>
            </c:numRef>
          </c:val>
          <c:extLst>
            <c:ext xmlns:c16="http://schemas.microsoft.com/office/drawing/2014/chart" uri="{C3380CC4-5D6E-409C-BE32-E72D297353CC}">
              <c16:uniqueId val="{00000009-915A-4636-9CDB-A43A1BFDCF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47632</c:v>
                </c:pt>
                <c:pt idx="3">
                  <c:v>50725</c:v>
                </c:pt>
                <c:pt idx="6">
                  <c:v>51332</c:v>
                </c:pt>
                <c:pt idx="9">
                  <c:v>53095</c:v>
                </c:pt>
                <c:pt idx="12">
                  <c:v>52746</c:v>
                </c:pt>
              </c:numCache>
            </c:numRef>
          </c:val>
          <c:extLst>
            <c:ext xmlns:c16="http://schemas.microsoft.com/office/drawing/2014/chart" uri="{C3380CC4-5D6E-409C-BE32-E72D297353CC}">
              <c16:uniqueId val="{0000000A-915A-4636-9CDB-A43A1BFDCF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14030</c:v>
                </c:pt>
                <c:pt idx="2">
                  <c:v>#N/A</c:v>
                </c:pt>
                <c:pt idx="3">
                  <c:v>#N/A</c:v>
                </c:pt>
                <c:pt idx="4">
                  <c:v>14827</c:v>
                </c:pt>
                <c:pt idx="5">
                  <c:v>#N/A</c:v>
                </c:pt>
                <c:pt idx="6">
                  <c:v>#N/A</c:v>
                </c:pt>
                <c:pt idx="7">
                  <c:v>13694</c:v>
                </c:pt>
                <c:pt idx="8">
                  <c:v>#N/A</c:v>
                </c:pt>
                <c:pt idx="9">
                  <c:v>#N/A</c:v>
                </c:pt>
                <c:pt idx="10">
                  <c:v>13160</c:v>
                </c:pt>
                <c:pt idx="11">
                  <c:v>#N/A</c:v>
                </c:pt>
                <c:pt idx="12">
                  <c:v>#N/A</c:v>
                </c:pt>
                <c:pt idx="13">
                  <c:v>14013</c:v>
                </c:pt>
                <c:pt idx="14">
                  <c:v>#N/A</c:v>
                </c:pt>
              </c:numCache>
            </c:numRef>
          </c:val>
          <c:smooth val="0"/>
          <c:extLst>
            <c:ext xmlns:c16="http://schemas.microsoft.com/office/drawing/2014/chart" uri="{C3380CC4-5D6E-409C-BE32-E72D297353CC}">
              <c16:uniqueId val="{0000000B-915A-4636-9CDB-A43A1BFDCF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2267</c:v>
                </c:pt>
                <c:pt idx="1">
                  <c:v>2643</c:v>
                </c:pt>
                <c:pt idx="2">
                  <c:v>2941</c:v>
                </c:pt>
              </c:numCache>
            </c:numRef>
          </c:val>
          <c:extLst>
            <c:ext xmlns:c16="http://schemas.microsoft.com/office/drawing/2014/chart" uri="{C3380CC4-5D6E-409C-BE32-E72D297353CC}">
              <c16:uniqueId val="{00000000-F0C4-47FE-B335-32C2C6E247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0C4-47FE-B335-32C2C6E247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1218</c:v>
                </c:pt>
                <c:pt idx="1">
                  <c:v>1204</c:v>
                </c:pt>
                <c:pt idx="2">
                  <c:v>221</c:v>
                </c:pt>
              </c:numCache>
            </c:numRef>
          </c:val>
          <c:extLst>
            <c:ext xmlns:c16="http://schemas.microsoft.com/office/drawing/2014/chart" uri="{C3380CC4-5D6E-409C-BE32-E72D297353CC}">
              <c16:uniqueId val="{00000002-F0C4-47FE-B335-32C2C6E247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{05F78B84-DACB-4AF8-9344-319C657855BC}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970-45DC-A3AE-5A61C96E00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{E29FDB60-7A96-4098-BEA2-8B76E821A0EC}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70-45DC-A3AE-5A61C96E00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{765D946E-3353-49BE-A655-82E81FB56DDF}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70-45DC-A3AE-5A61C96E00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{F5ADF74F-E2A3-4D98-9294-228CFB3057B5}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70-45DC-A3AE-5A61C96E00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{829036F6-8B75-4CAA-9BA2-42F83EEC5174}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70-45DC-A3AE-5A61C96E008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{DA452A35-C0EC-4F70-9259-1882BF3D23CB}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970-45DC-A3AE-5A61C96E008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{2ED974DE-187F-4451-8193-E959CD89CA5E}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970-45DC-A3AE-5A61C96E008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{FFEFE2DF-08D2-434D-B4B2-8F65569F25FF}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970-45DC-A3AE-5A61C96E008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{C3A656DD-912A-440F-8A1C-ABE7AE88CE3F}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970-45DC-A3AE-5A61C96E00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62.6</c:v>
                </c:pt>
                <c:pt idx="16">
                  <c:v>64.099999999999994</c:v>
                </c:pt>
                <c:pt idx="24">
                  <c:v>63.2</c:v>
                </c:pt>
                <c:pt idx="32">
                  <c:v>62.8</c:v>
                </c:pt>
              </c:numCache>
            </c:numRef>
          </c:xVal>
          <c:yVal>
            <c:numRef>
              <c:f>公会計指標分析・財政指標組合せ分析表!$BP$51:$DC$51</c:f>
              <c:numCache>
                <c:formatCode>#,##0.0;"▲ "#,##0.0</c:formatCode>
                <c:ptCount val="40"/>
                <c:pt idx="0">
                  <c:v>54.2</c:v>
                </c:pt>
                <c:pt idx="8">
                  <c:v>56.7</c:v>
                </c:pt>
                <c:pt idx="16">
                  <c:v>51.8</c:v>
                </c:pt>
                <c:pt idx="24">
                  <c:v>49.5</c:v>
                </c:pt>
                <c:pt idx="32">
                  <c:v>50.9</c:v>
                </c:pt>
              </c:numCache>
            </c:numRef>
          </c:yVal>
          <c:smooth val="0"/>
          <c:extLst>
            <c:ext xmlns:c16="http://schemas.microsoft.com/office/drawing/2014/chart" uri="{C3380CC4-5D6E-409C-BE32-E72D297353CC}">
              <c16:uniqueId val="{00000009-F970-45DC-A3AE-5A61C96E00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{A085261C-EAA4-4BAB-AAC2-08637FF2D1FF}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970-45DC-A3AE-5A61C96E00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{5888FC5B-699C-4D18-B383-D9E223EB53E3}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70-45DC-A3AE-5A61C96E00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{489618E6-99EE-42A7-A532-FF5DCDA06FAF}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70-45DC-A3AE-5A61C96E00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{5DB2CB07-D8EF-4DF5-B3CC-EF268B0CBC54}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70-45DC-A3AE-5A61C96E00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{69124A41-EE95-4CBC-A9D4-5A41414161F4}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70-45DC-A3AE-5A61C96E008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{8B952DA7-8F03-4182-9C70-5323DA390F01}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970-45DC-A3AE-5A61C96E008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{93047937-C7DF-4861-BD2F-347235CA1838}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970-45DC-A3AE-5A61C96E008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{F58BA954-4335-4B40-8026-E642F759CDA4}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970-45DC-A3AE-5A61C96E008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{C5D7973F-FB57-4B5A-BB22-5A90C3315C0D}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970-45DC-A3AE-5A61C96E00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F970-45DC-A3AE-5A61C96E008F}"/>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38E-2"/>
                  <c:y val="-6.9163309717673802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{2AA820BA-3328-4ED8-90D5-FAEA0D105402}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270-4413-81F8-14473A54D9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{B382BE58-BF26-46CF-B9FF-9598B82EF979}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70-4413-81F8-14473A54D9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{1031469D-5407-402C-A0D0-E14DC7C9E941}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70-4413-81F8-14473A54D9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{D1CCDD5E-D666-4AF4-87F1-551ED9B1A735}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70-4413-81F8-14473A54D9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{A4C90C73-8651-4E96-94D8-75DAFB0B1F4E}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70-4413-81F8-14473A54D926}"/>
                </c:ext>
              </c:extLst>
            </c:dLbl>
            <c:dLbl>
              <c:idx val="8"/>
              <c:layout>
                <c:manualLayout>
                  <c:x val="-1.8235628084250059E-2"/>
                  <c:y val="-5.566998445791417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{76890B47-EEA3-4878-99D8-B8D85CE20A7E}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270-4413-81F8-14473A54D92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{FB333EF5-6FFC-40D2-B4B9-AB6953A92E11}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270-4413-81F8-14473A54D92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{AED55D46-B475-4900-ACB3-EF45061B1569}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270-4413-81F8-14473A54D92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{7A09A456-4D77-49C1-9750-432A84B47106}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270-4413-81F8-14473A54D9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c:v>
                </c:pt>
                <c:pt idx="16">
                  <c:v>5.8</c:v>
                </c:pt>
                <c:pt idx="24">
                  <c:v>5.6</c:v>
                </c:pt>
                <c:pt idx="32">
                  <c:v>5.4</c:v>
                </c:pt>
              </c:numCache>
            </c:numRef>
          </c:xVal>
          <c:yVal>
            <c:numRef>
              <c:f>公会計指標分析・財政指標組合せ分析表!$BP$73:$DC$73</c:f>
              <c:numCache>
                <c:formatCode>#,##0.0;"▲ "#,##0.0</c:formatCode>
                <c:ptCount val="40"/>
                <c:pt idx="0">
                  <c:v>54.2</c:v>
                </c:pt>
                <c:pt idx="8">
                  <c:v>56.7</c:v>
                </c:pt>
                <c:pt idx="16">
                  <c:v>51.8</c:v>
                </c:pt>
                <c:pt idx="24">
                  <c:v>49.5</c:v>
                </c:pt>
                <c:pt idx="32">
                  <c:v>50.9</c:v>
                </c:pt>
              </c:numCache>
            </c:numRef>
          </c:yVal>
          <c:smooth val="0"/>
          <c:extLst>
            <c:ext xmlns:c16="http://schemas.microsoft.com/office/drawing/2014/chart" uri="{C3380CC4-5D6E-409C-BE32-E72D297353CC}">
              <c16:uniqueId val="{00000009-3270-4413-81F8-14473A54D9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4768899662787137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{AA428DE7-7BA7-4673-AAE5-643D08810841}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270-4413-81F8-14473A54D9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{E3D1960B-73E0-446C-AAB7-31A4F3EC8B52}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70-4413-81F8-14473A54D9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{8A5C4603-5C12-45A6-9192-FFCE3D8E7D9A}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70-4413-81F8-14473A54D9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{6D6BEEF9-1D0F-45ED-B532-7820D9B015AE}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70-4413-81F8-14473A54D9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{1CF176C8-F654-4606-9A0C-548BDD5D4EB6}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70-4413-81F8-14473A54D926}"/>
                </c:ext>
              </c:extLst>
            </c:dLbl>
            <c:dLbl>
              <c:idx val="8"/>
              <c:layout>
                <c:manualLayout>
                  <c:x val="0"/>
                  <c:y val="2.233224445118760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{A5C22B6E-9B73-4938-B77A-158A32510EE2}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270-4413-81F8-14473A54D926}"/>
                </c:ext>
              </c:extLst>
            </c:dLbl>
            <c:dLbl>
              <c:idx val="16"/>
              <c:layout>
                <c:manualLayout>
                  <c:x val="0"/>
                  <c:y val="9.9293996124410269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{46DF33CC-E4B4-41F2-8192-5EB92A80058A}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270-4413-81F8-14473A54D926}"/>
                </c:ext>
              </c:extLst>
            </c:dLbl>
            <c:dLbl>
              <c:idx val="24"/>
              <c:layout>
                <c:manualLayout>
                  <c:x val="0"/>
                  <c:y val="-1.443636478214023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{5820DDA8-EF34-472A-AF2D-A00FC226942B}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270-4413-81F8-14473A54D926}"/>
                </c:ext>
              </c:extLst>
            </c:dLbl>
            <c:dLbl>
              <c:idx val="32"/>
              <c:layout>
                <c:manualLayout>
                  <c:x val="0"/>
                  <c:y val="-1.234684812114744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{68FDBF5D-CB17-4902-AD92-E3161D50FFD5}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270-4413-81F8-14473A54D9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3270-4413-81F8-14473A54D926}"/>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元利償還金については、平成２４年度及び平成２５年度に国の経済対策を積極的に活用し、後年度に実施予定であった事業を数多く前倒しして実施したことにより、平成２７年度からは約</a:t>
          </a:r>
          <a:r>
            <a:rPr lang="ja-JP" altLang="en-US" sz="1100">
              <a:solidFill>
                <a:schemeClr val="dk1"/>
              </a:solidFill>
              <a:effectLst/>
              <a:latin typeface="+mn-lt"/>
              <a:ea typeface="+mn-ea"/>
              <a:cs typeface="+mn-cs"/>
            </a:rPr>
            <a:t>４４</a:t>
          </a:r>
          <a:r>
            <a:rPr lang="ja-JP" altLang="ja-JP" sz="1100">
              <a:solidFill>
                <a:schemeClr val="dk1"/>
              </a:solidFill>
              <a:effectLst/>
              <a:latin typeface="+mn-lt"/>
              <a:ea typeface="+mn-ea"/>
              <a:cs typeface="+mn-cs"/>
            </a:rPr>
            <a:t>億円前後の額となっている。今後は新庁舎建設事業や区画整理事業に係る元利償還金の増により最大約</a:t>
          </a:r>
          <a:r>
            <a:rPr lang="ja-JP" altLang="en-US" sz="1100">
              <a:solidFill>
                <a:schemeClr val="dk1"/>
              </a:solidFill>
              <a:effectLst/>
              <a:latin typeface="+mn-lt"/>
              <a:ea typeface="+mn-ea"/>
              <a:cs typeface="+mn-cs"/>
            </a:rPr>
            <a:t>５０</a:t>
          </a:r>
          <a:r>
            <a:rPr lang="ja-JP" altLang="ja-JP" sz="1100">
              <a:solidFill>
                <a:schemeClr val="dk1"/>
              </a:solidFill>
              <a:effectLst/>
              <a:latin typeface="+mn-lt"/>
              <a:ea typeface="+mn-ea"/>
              <a:cs typeface="+mn-cs"/>
            </a:rPr>
            <a:t>億円となる見込みである。</a:t>
          </a:r>
          <a:endParaRPr lang="ja-JP" altLang="ja-JP" sz="1400">
            <a:effectLst/>
          </a:endParaRPr>
        </a:p>
        <a:p>
          <a:r>
            <a:rPr lang="ja-JP" altLang="ja-JP" sz="1100">
              <a:solidFill>
                <a:schemeClr val="dk1"/>
              </a:solidFill>
              <a:effectLst/>
              <a:latin typeface="+mn-lt"/>
              <a:ea typeface="+mn-ea"/>
              <a:cs typeface="+mn-cs"/>
            </a:rPr>
            <a:t>　起債の新規発行額の増加は、後年度における元利償還金の増加に繋がるため、借入の抑制、計画的な償還を通じて、今後も引き続き市債残高を削減し、健全な財政運営に努めていく。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将来負担額（Ａ）については、地方債残高</a:t>
          </a:r>
          <a:r>
            <a:rPr lang="ja-JP" altLang="en-US" sz="1100">
              <a:solidFill>
                <a:schemeClr val="dk1"/>
              </a:solidFill>
              <a:effectLst/>
              <a:latin typeface="+mn-lt"/>
              <a:ea typeface="+mn-ea"/>
              <a:cs typeface="+mn-cs"/>
            </a:rPr>
            <a:t>の減少により約１億円減少</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　充当可能財源等（Ｂ）については、</a:t>
          </a:r>
          <a:r>
            <a:rPr lang="ja-JP" altLang="en-US" sz="1100">
              <a:solidFill>
                <a:schemeClr val="dk1"/>
              </a:solidFill>
              <a:effectLst/>
              <a:latin typeface="+mn-lt"/>
              <a:ea typeface="+mn-ea"/>
              <a:cs typeface="+mn-cs"/>
            </a:rPr>
            <a:t>都市高速鉄道１２号線建設促進基金及び庁舎建設改修基金の取崩し等により</a:t>
          </a:r>
          <a:r>
            <a:rPr lang="ja-JP" altLang="ja-JP" sz="1100">
              <a:solidFill>
                <a:schemeClr val="dk1"/>
              </a:solidFill>
              <a:effectLst/>
              <a:latin typeface="+mn-lt"/>
              <a:ea typeface="+mn-ea"/>
              <a:cs typeface="+mn-cs"/>
            </a:rPr>
            <a:t>、充当可能金額が約</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　これらの要因により、令和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年度の将来負担比率の分子は</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年度と比較して減少した。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埼玉県新座市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都市高速鉄道１２号線建設促進基金及び</a:t>
          </a:r>
          <a:r>
            <a:rPr kumimoji="1" lang="ja-JP" altLang="ja-JP" sz="1100" b="0" i="0" baseline="0">
              <a:solidFill>
                <a:schemeClr val="dk1"/>
              </a:solidFill>
              <a:effectLst/>
              <a:latin typeface="+mn-lt"/>
              <a:ea typeface="+mn-ea"/>
              <a:cs typeface="+mn-cs"/>
            </a:rPr>
            <a:t>庁舎建設改修基金</a:t>
          </a:r>
          <a:r>
            <a:rPr kumimoji="1" lang="ja-JP" altLang="en-US" sz="1100" b="0" i="0" baseline="0">
              <a:solidFill>
                <a:schemeClr val="dk1"/>
              </a:solidFill>
              <a:effectLst/>
              <a:latin typeface="+mn-lt"/>
              <a:ea typeface="+mn-ea"/>
              <a:cs typeface="+mn-cs"/>
            </a:rPr>
            <a:t>の廃止により約９億８，０００万円を取り崩したため</a:t>
          </a:r>
          <a:r>
            <a:rPr kumimoji="1" lang="ja-JP" altLang="ja-JP" sz="1100" b="0" i="0" baseline="0">
              <a:solidFill>
                <a:schemeClr val="dk1"/>
              </a:solidFill>
              <a:effectLst/>
              <a:latin typeface="+mn-lt"/>
              <a:ea typeface="+mn-ea"/>
              <a:cs typeface="+mn-cs"/>
            </a:rPr>
            <a:t>、基金全体として</a:t>
          </a:r>
          <a:r>
            <a:rPr kumimoji="1" lang="ja-JP" altLang="en-US" sz="1100" b="0" i="0" baseline="0">
              <a:solidFill>
                <a:schemeClr val="dk1"/>
              </a:solidFill>
              <a:effectLst/>
              <a:latin typeface="+mn-lt"/>
              <a:ea typeface="+mn-ea"/>
              <a:cs typeface="+mn-cs"/>
            </a:rPr>
            <a:t>約６</a:t>
          </a:r>
          <a:r>
            <a:rPr kumimoji="1" lang="ja-JP" altLang="ja-JP" sz="1100" b="0" i="0" baseline="0">
              <a:solidFill>
                <a:schemeClr val="dk1"/>
              </a:solidFill>
              <a:effectLst/>
              <a:latin typeface="+mn-lt"/>
              <a:ea typeface="+mn-ea"/>
              <a:cs typeface="+mn-cs"/>
            </a:rPr>
            <a:t>億</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，０００万円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財政調整基金は、標準財政規模の１２</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５％程度（平成３０年度県内市町村平均）である３５億円程度を</a:t>
          </a:r>
          <a:r>
            <a:rPr kumimoji="1" lang="ja-JP" altLang="en-US" sz="1100" b="0" i="0" baseline="0">
              <a:solidFill>
                <a:schemeClr val="dk1"/>
              </a:solidFill>
              <a:effectLst/>
              <a:latin typeface="+mn-lt"/>
              <a:ea typeface="+mn-ea"/>
              <a:cs typeface="+mn-cs"/>
            </a:rPr>
            <a:t>通年で維持することを</a:t>
          </a:r>
          <a:r>
            <a:rPr kumimoji="1" lang="ja-JP" altLang="ja-JP" sz="1100" b="0" i="0" baseline="0">
              <a:solidFill>
                <a:schemeClr val="dk1"/>
              </a:solidFill>
              <a:effectLst/>
              <a:latin typeface="+mn-lt"/>
              <a:ea typeface="+mn-ea"/>
              <a:cs typeface="+mn-cs"/>
            </a:rPr>
            <a:t>目標として、不測の事態に備えるといった本来の機能の回復に努める。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・コブシ福祉基金：地域福祉活動の推進</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・青少年教育振興基金：青少年の健全育成</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・墓園管理基金：新座市営墓園管理の円滑かつ合理的な実施</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・新座グリーンスマイル基金：緑地の保全及び緑化の推進</a:t>
          </a:r>
          <a:endParaRPr lang="ja-JP" altLang="ja-JP" sz="1600">
            <a:effectLst/>
          </a:endParaRPr>
        </a:p>
        <a:p>
          <a:r>
            <a:rPr kumimoji="1" lang="ja-JP" altLang="ja-JP" sz="1200">
              <a:solidFill>
                <a:schemeClr val="dk1"/>
              </a:solidFill>
              <a:effectLst/>
              <a:latin typeface="+mn-lt"/>
              <a:ea typeface="+mn-ea"/>
              <a:cs typeface="+mn-cs"/>
            </a:rPr>
            <a:t>・森林環境整備基金：森林環境譲与税を活用した森林の整備及びその促進</a:t>
          </a:r>
          <a:endParaRPr lang="ja-JP" altLang="ja-JP" sz="1600">
            <a:effectLst/>
          </a:endParaRPr>
        </a:p>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・庁舎建設改修基金：</a:t>
          </a:r>
          <a:r>
            <a:rPr kumimoji="1" lang="ja-JP" altLang="en-US" sz="1200" b="0" i="0" baseline="0">
              <a:solidFill>
                <a:schemeClr val="dk1"/>
              </a:solidFill>
              <a:effectLst/>
              <a:latin typeface="+mn-lt"/>
              <a:ea typeface="+mn-ea"/>
              <a:cs typeface="+mn-cs"/>
            </a:rPr>
            <a:t>基金廃止による皆減</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・都市高速鉄道１２号線建設促進基金：基金廃止による皆減</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・墓園管理基金：墓所管理事業に係る経費の一部について、２，</a:t>
          </a:r>
          <a:r>
            <a:rPr kumimoji="1" lang="ja-JP" altLang="en-US" sz="1200" b="0" i="0" baseline="0">
              <a:solidFill>
                <a:schemeClr val="dk1"/>
              </a:solidFill>
              <a:effectLst/>
              <a:latin typeface="+mn-lt"/>
              <a:ea typeface="+mn-ea"/>
              <a:cs typeface="+mn-cs"/>
            </a:rPr>
            <a:t>３</a:t>
          </a:r>
          <a:r>
            <a:rPr kumimoji="1" lang="ja-JP" altLang="ja-JP" sz="1200" b="0" i="0" baseline="0">
              <a:solidFill>
                <a:schemeClr val="dk1"/>
              </a:solidFill>
              <a:effectLst/>
              <a:latin typeface="+mn-lt"/>
              <a:ea typeface="+mn-ea"/>
              <a:cs typeface="+mn-cs"/>
            </a:rPr>
            <a:t>００万円充当したことにより減少</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・墓園管理基金：令和５年度が５年に１度の墓所管理料の収入の年度となるため、墓所管理料を積立てする予定</a:t>
          </a:r>
          <a:endParaRPr lang="ja-JP" altLang="ja-JP" sz="16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市税や繰越金の増等により、積立額が取崩額を上回ったことによる。</a:t>
          </a:r>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標準財政規模の１２</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５％程度（平成３０年度県内市町村平均）である３５億円程度を通年で維持することを目標として、不測の事態に備えるといった本来の機能の回復に努める。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166,208
162,482
22.78
76,790,691
73,329,639
3,281,076
30,418,297
52,746,392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では、平成２８年度に新座市公共施設等総合管理計画を策定し、老朽化した施設の集約化・複合化や除却を進めているが、有形固定資産減価償却率は、類似団体よりも高い水準で推移している。主な要因として、本市の公共施設の多くは整備後３０年以上経過しており、特に保健センターの有形固定資産減価償却率は、７</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％となっていることが挙げられる。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平成２９年度に大きく減少した要因は、庁舎の建替えを行ったためである。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令和３年度から令和４年度にかけて、老朽化した保健センター及び歴史民俗資料館の複合施設建設工事を実施しているが、今後も、公共施設等総合管理計画に基づき、老朽化対策に積極的に取り組んでいく。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79" name="楕円 78"/>
        <xdr:cNvSpPr/>
      </xdr:nvSpPr>
      <xdr:spPr>
        <a:xfrm>
          <a:off x="4711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121556</xdr:rowOff>
    </xdr:from>
    <xdr:ext cx="405111" cy="259045"/>
    <xdr:sp macro="" textlink="">
      <xdr:nvSpPr>
        <xdr:cNvPr id="80" name="有形固定資産減価償却率該当値テキスト"/>
        <xdr:cNvSpPr txBox="1"/>
      </xdr:nvSpPr>
      <xdr:spPr>
        <a:xfrm>
          <a:off x="4813300" y="586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160401</xdr:rowOff>
    </xdr:from>
    <xdr:to>
      <xdr:col>19</xdr:col>
      <xdr:colOff>187325</xdr:colOff>
      <xdr:row>30</xdr:row>
      <xdr:rowOff>90551</xdr:rowOff>
    </xdr:to>
    <xdr:sp macro="" textlink="">
      <xdr:nvSpPr>
        <xdr:cNvPr id="81" name="楕円 80"/>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22479</xdr:rowOff>
    </xdr:from>
    <xdr:to>
      <xdr:col>23</xdr:col>
      <xdr:colOff>85725</xdr:colOff>
      <xdr:row>30</xdr:row>
      <xdr:rowOff>39751</xdr:rowOff>
    </xdr:to>
    <xdr:cxnSp macro="">
      <xdr:nvCxnSpPr>
        <xdr:cNvPr id="82" name="直線コネクタ 81"/>
        <xdr:cNvCxnSpPr/>
      </xdr:nvCxnSpPr>
      <xdr:spPr>
        <a:xfrm flipV="1">
          <a:off x="4051300" y="5937504"/>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27813</xdr:rowOff>
    </xdr:from>
    <xdr:to>
      <xdr:col>15</xdr:col>
      <xdr:colOff>187325</xdr:colOff>
      <xdr:row>30</xdr:row>
      <xdr:rowOff>129413</xdr:rowOff>
    </xdr:to>
    <xdr:sp macro="" textlink="">
      <xdr:nvSpPr>
        <xdr:cNvPr id="83" name="楕円 82"/>
        <xdr:cNvSpPr/>
      </xdr:nvSpPr>
      <xdr:spPr>
        <a:xfrm>
          <a:off x="3238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39751</xdr:rowOff>
    </xdr:from>
    <xdr:to>
      <xdr:col>19</xdr:col>
      <xdr:colOff>136525</xdr:colOff>
      <xdr:row>30</xdr:row>
      <xdr:rowOff>78613</xdr:rowOff>
    </xdr:to>
    <xdr:cxnSp macro="">
      <xdr:nvCxnSpPr>
        <xdr:cNvPr id="84" name="直線コネクタ 83"/>
        <xdr:cNvCxnSpPr/>
      </xdr:nvCxnSpPr>
      <xdr:spPr>
        <a:xfrm flipV="1">
          <a:off x="3289300" y="595477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134493</xdr:rowOff>
    </xdr:from>
    <xdr:to>
      <xdr:col>11</xdr:col>
      <xdr:colOff>187325</xdr:colOff>
      <xdr:row>30</xdr:row>
      <xdr:rowOff>64643</xdr:rowOff>
    </xdr:to>
    <xdr:sp macro="" textlink="">
      <xdr:nvSpPr>
        <xdr:cNvPr id="85" name="楕円 84"/>
        <xdr:cNvSpPr/>
      </xdr:nvSpPr>
      <xdr:spPr>
        <a:xfrm>
          <a:off x="2476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13843</xdr:rowOff>
    </xdr:from>
    <xdr:to>
      <xdr:col>15</xdr:col>
      <xdr:colOff>136525</xdr:colOff>
      <xdr:row>30</xdr:row>
      <xdr:rowOff>78613</xdr:rowOff>
    </xdr:to>
    <xdr:cxnSp macro="">
      <xdr:nvCxnSpPr>
        <xdr:cNvPr id="86" name="直線コネクタ 85"/>
        <xdr:cNvCxnSpPr/>
      </xdr:nvCxnSpPr>
      <xdr:spPr>
        <a:xfrm>
          <a:off x="2527300" y="592886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87" name="楕円 86"/>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13843</xdr:rowOff>
    </xdr:from>
    <xdr:to>
      <xdr:col>11</xdr:col>
      <xdr:colOff>136525</xdr:colOff>
      <xdr:row>30</xdr:row>
      <xdr:rowOff>117475</xdr:rowOff>
    </xdr:to>
    <xdr:cxnSp macro="">
      <xdr:nvCxnSpPr>
        <xdr:cNvPr id="88" name="直線コネクタ 87"/>
        <xdr:cNvCxnSpPr/>
      </xdr:nvCxnSpPr>
      <xdr:spPr>
        <a:xfrm flipV="1">
          <a:off x="1765300" y="5928868"/>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0" name="n_2aveValue有形固定資産減価償却率"/>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1" name="n_3ave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2" name="n_4aveValue有形固定資産減価償却率"/>
        <xdr:cNvSpPr txBox="1"/>
      </xdr:nvSpPr>
      <xdr:spPr>
        <a:xfrm>
          <a:off x="1562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81678</xdr:rowOff>
    </xdr:from>
    <xdr:ext cx="405111" cy="259045"/>
    <xdr:sp macro="" textlink="">
      <xdr:nvSpPr>
        <xdr:cNvPr id="93" name="n_1main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120540</xdr:rowOff>
    </xdr:from>
    <xdr:ext cx="405111" cy="259045"/>
    <xdr:sp macro="" textlink="">
      <xdr:nvSpPr>
        <xdr:cNvPr id="94" name="n_2mainValue有形固定資産減価償却率"/>
        <xdr:cNvSpPr txBox="1"/>
      </xdr:nvSpPr>
      <xdr:spPr>
        <a:xfrm>
          <a:off x="3086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55770</xdr:rowOff>
    </xdr:from>
    <xdr:ext cx="405111" cy="259045"/>
    <xdr:sp macro="" textlink="">
      <xdr:nvSpPr>
        <xdr:cNvPr id="95" name="n_3mainValue有形固定資産減価償却率"/>
        <xdr:cNvSpPr txBox="1"/>
      </xdr:nvSpPr>
      <xdr:spPr>
        <a:xfrm>
          <a:off x="2324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6" name="n_4mainValue有形固定資産減価償却率"/>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債務償還比率が前年度に比べて</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５９</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１ポイント減少</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した主な要因として、</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新型コロナウイルス感染症の影響に伴い、区画整理事業等の普通建設事業の一部を先送りしたことにより、地方債の新規発行額を元金償還額が上回ったことで将来負担額が減少（△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105,810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千円）したことや区画整理事業の実施による新築家屋の増等に伴い、固定資産税が</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+477,523</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千円）したこと、令和元年</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月の消費税率の引上げ等により地方消費税交付金</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+595,331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等により経常一般財源（歳入）等が増加（</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+485,845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千円）したことなど</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が挙げられる。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行財政改革等により、</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削減を進めるとともに、借入れの抑制を通じて将来負担額の減少に努めていく</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xdr:cNvSpPr txBox="1"/>
      </xdr:nvSpPr>
      <xdr:spPr>
        <a:xfrm>
          <a:off x="14846300" y="58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73070</xdr:rowOff>
    </xdr:from>
    <xdr:to>
      <xdr:col>76</xdr:col>
      <xdr:colOff>73025</xdr:colOff>
      <xdr:row>33</xdr:row>
      <xdr:rowOff>3220</xdr:rowOff>
    </xdr:to>
    <xdr:sp macro="" textlink="">
      <xdr:nvSpPr>
        <xdr:cNvPr id="143" name="楕円 142"/>
        <xdr:cNvSpPr/>
      </xdr:nvSpPr>
      <xdr:spPr>
        <a:xfrm>
          <a:off x="14744700" y="63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51497</xdr:rowOff>
    </xdr:from>
    <xdr:ext cx="469744" cy="259045"/>
    <xdr:sp macro="" textlink="">
      <xdr:nvSpPr>
        <xdr:cNvPr id="144" name="債務償還比率該当値テキスト"/>
        <xdr:cNvSpPr txBox="1"/>
      </xdr:nvSpPr>
      <xdr:spPr>
        <a:xfrm>
          <a:off x="14846300" y="630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164211</xdr:rowOff>
    </xdr:from>
    <xdr:to>
      <xdr:col>72</xdr:col>
      <xdr:colOff>123825</xdr:colOff>
      <xdr:row>33</xdr:row>
      <xdr:rowOff>94361</xdr:rowOff>
    </xdr:to>
    <xdr:sp macro="" textlink="">
      <xdr:nvSpPr>
        <xdr:cNvPr id="145" name="楕円 144"/>
        <xdr:cNvSpPr/>
      </xdr:nvSpPr>
      <xdr:spPr>
        <a:xfrm>
          <a:off x="140335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123870</xdr:rowOff>
    </xdr:from>
    <xdr:to>
      <xdr:col>76</xdr:col>
      <xdr:colOff>22225</xdr:colOff>
      <xdr:row>33</xdr:row>
      <xdr:rowOff>43561</xdr:rowOff>
    </xdr:to>
    <xdr:cxnSp macro="">
      <xdr:nvCxnSpPr>
        <xdr:cNvPr id="146" name="直線コネクタ 145"/>
        <xdr:cNvCxnSpPr/>
      </xdr:nvCxnSpPr>
      <xdr:spPr>
        <a:xfrm flipV="1">
          <a:off x="14084300" y="6381795"/>
          <a:ext cx="711200" cy="9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90651</xdr:rowOff>
    </xdr:from>
    <xdr:to>
      <xdr:col>68</xdr:col>
      <xdr:colOff>123825</xdr:colOff>
      <xdr:row>33</xdr:row>
      <xdr:rowOff>20801</xdr:rowOff>
    </xdr:to>
    <xdr:sp macro="" textlink="">
      <xdr:nvSpPr>
        <xdr:cNvPr id="147" name="楕円 146"/>
        <xdr:cNvSpPr/>
      </xdr:nvSpPr>
      <xdr:spPr>
        <a:xfrm>
          <a:off x="13271500" y="6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141451</xdr:rowOff>
    </xdr:from>
    <xdr:to>
      <xdr:col>72</xdr:col>
      <xdr:colOff>73025</xdr:colOff>
      <xdr:row>33</xdr:row>
      <xdr:rowOff>43561</xdr:rowOff>
    </xdr:to>
    <xdr:cxnSp macro="">
      <xdr:nvCxnSpPr>
        <xdr:cNvPr id="148" name="直線コネクタ 147"/>
        <xdr:cNvCxnSpPr/>
      </xdr:nvCxnSpPr>
      <xdr:spPr>
        <a:xfrm>
          <a:off x="13322300" y="6399376"/>
          <a:ext cx="762000" cy="7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94043</xdr:rowOff>
    </xdr:from>
    <xdr:to>
      <xdr:col>64</xdr:col>
      <xdr:colOff>123825</xdr:colOff>
      <xdr:row>33</xdr:row>
      <xdr:rowOff>24193</xdr:rowOff>
    </xdr:to>
    <xdr:sp macro="" textlink="">
      <xdr:nvSpPr>
        <xdr:cNvPr id="149" name="楕円 148"/>
        <xdr:cNvSpPr/>
      </xdr:nvSpPr>
      <xdr:spPr>
        <a:xfrm>
          <a:off x="125095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141451</xdr:rowOff>
    </xdr:from>
    <xdr:to>
      <xdr:col>68</xdr:col>
      <xdr:colOff>73025</xdr:colOff>
      <xdr:row>32</xdr:row>
      <xdr:rowOff>144843</xdr:rowOff>
    </xdr:to>
    <xdr:cxnSp macro="">
      <xdr:nvCxnSpPr>
        <xdr:cNvPr id="150" name="直線コネクタ 149"/>
        <xdr:cNvCxnSpPr/>
      </xdr:nvCxnSpPr>
      <xdr:spPr>
        <a:xfrm flipV="1">
          <a:off x="12560300" y="6399376"/>
          <a:ext cx="762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125195</xdr:rowOff>
    </xdr:from>
    <xdr:to>
      <xdr:col>60</xdr:col>
      <xdr:colOff>123825</xdr:colOff>
      <xdr:row>33</xdr:row>
      <xdr:rowOff>55345</xdr:rowOff>
    </xdr:to>
    <xdr:sp macro="" textlink="">
      <xdr:nvSpPr>
        <xdr:cNvPr id="151" name="楕円 150"/>
        <xdr:cNvSpPr/>
      </xdr:nvSpPr>
      <xdr:spPr>
        <a:xfrm>
          <a:off x="11747500" y="63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144843</xdr:rowOff>
    </xdr:from>
    <xdr:to>
      <xdr:col>64</xdr:col>
      <xdr:colOff>73025</xdr:colOff>
      <xdr:row>33</xdr:row>
      <xdr:rowOff>4545</xdr:rowOff>
    </xdr:to>
    <xdr:cxnSp macro="">
      <xdr:nvCxnSpPr>
        <xdr:cNvPr id="152" name="直線コネクタ 151"/>
        <xdr:cNvCxnSpPr/>
      </xdr:nvCxnSpPr>
      <xdr:spPr>
        <a:xfrm flipV="1">
          <a:off x="11798300" y="6402768"/>
          <a:ext cx="762000" cy="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3" name="n_1aveValue債務償還比率"/>
        <xdr:cNvSpPr txBox="1"/>
      </xdr:nvSpPr>
      <xdr:spPr>
        <a:xfrm>
          <a:off x="138367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xdr:cNvSpPr txBox="1"/>
      </xdr:nvSpPr>
      <xdr:spPr>
        <a:xfrm>
          <a:off x="13087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xdr:cNvSpPr txBox="1"/>
      </xdr:nvSpPr>
      <xdr:spPr>
        <a:xfrm>
          <a:off x="12325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xdr:cNvSpPr txBox="1"/>
      </xdr:nvSpPr>
      <xdr:spPr>
        <a:xfrm>
          <a:off x="11563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85488</xdr:rowOff>
    </xdr:from>
    <xdr:ext cx="469744" cy="259045"/>
    <xdr:sp macro="" textlink="">
      <xdr:nvSpPr>
        <xdr:cNvPr id="157" name="n_1mainValue債務償還比率"/>
        <xdr:cNvSpPr txBox="1"/>
      </xdr:nvSpPr>
      <xdr:spPr>
        <a:xfrm>
          <a:off x="13836727" y="65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11928</xdr:rowOff>
    </xdr:from>
    <xdr:ext cx="469744" cy="259045"/>
    <xdr:sp macro="" textlink="">
      <xdr:nvSpPr>
        <xdr:cNvPr id="158" name="n_2mainValue債務償還比率"/>
        <xdr:cNvSpPr txBox="1"/>
      </xdr:nvSpPr>
      <xdr:spPr>
        <a:xfrm>
          <a:off x="13087427" y="644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15320</xdr:rowOff>
    </xdr:from>
    <xdr:ext cx="469744" cy="259045"/>
    <xdr:sp macro="" textlink="">
      <xdr:nvSpPr>
        <xdr:cNvPr id="159" name="n_3mainValue債務償還比率"/>
        <xdr:cNvSpPr txBox="1"/>
      </xdr:nvSpPr>
      <xdr:spPr>
        <a:xfrm>
          <a:off x="12325427" y="6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46472</xdr:rowOff>
    </xdr:from>
    <xdr:ext cx="469744" cy="259045"/>
    <xdr:sp macro="" textlink="">
      <xdr:nvSpPr>
        <xdr:cNvPr id="160" name="n_4mainValue債務償還比率"/>
        <xdr:cNvSpPr txBox="1"/>
      </xdr:nvSpPr>
      <xdr:spPr>
        <a:xfrm>
          <a:off x="11563427" y="647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166,208
162,482
22.78
76,790,691
73,329,639
3,281,076
30,418,297
52,746,392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87449</xdr:rowOff>
    </xdr:from>
    <xdr:to>
      <xdr:col>24</xdr:col>
      <xdr:colOff>114300</xdr:colOff>
      <xdr:row>42</xdr:row>
      <xdr:rowOff>17599</xdr:rowOff>
    </xdr:to>
    <xdr:sp macro="" textlink="">
      <xdr:nvSpPr>
        <xdr:cNvPr id="74" name="楕円 73"/>
        <xdr:cNvSpPr/>
      </xdr:nvSpPr>
      <xdr:spPr>
        <a:xfrm>
          <a:off x="45847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2376</xdr:rowOff>
    </xdr:from>
    <xdr:ext cx="405111" cy="259045"/>
    <xdr:sp macro="" textlink="">
      <xdr:nvSpPr>
        <xdr:cNvPr id="75" name="【道路】&#10;有形固定資産減価償却率該当値テキスト"/>
        <xdr:cNvSpPr txBox="1"/>
      </xdr:nvSpPr>
      <xdr:spPr>
        <a:xfrm>
          <a:off x="4673600" y="703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90715</xdr:rowOff>
    </xdr:from>
    <xdr:to>
      <xdr:col>20</xdr:col>
      <xdr:colOff>38100</xdr:colOff>
      <xdr:row>42</xdr:row>
      <xdr:rowOff>20865</xdr:rowOff>
    </xdr:to>
    <xdr:sp macro="" textlink="">
      <xdr:nvSpPr>
        <xdr:cNvPr id="76" name="楕円 75"/>
        <xdr:cNvSpPr/>
      </xdr:nvSpPr>
      <xdr:spPr>
        <a:xfrm>
          <a:off x="3746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138249</xdr:rowOff>
    </xdr:from>
    <xdr:to>
      <xdr:col>24</xdr:col>
      <xdr:colOff>63500</xdr:colOff>
      <xdr:row>41</xdr:row>
      <xdr:rowOff>141515</xdr:rowOff>
    </xdr:to>
    <xdr:cxnSp macro="">
      <xdr:nvCxnSpPr>
        <xdr:cNvPr id="77" name="直線コネクタ 76"/>
        <xdr:cNvCxnSpPr/>
      </xdr:nvCxnSpPr>
      <xdr:spPr>
        <a:xfrm flipV="1">
          <a:off x="3797300" y="716769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123372</xdr:rowOff>
    </xdr:from>
    <xdr:to>
      <xdr:col>15</xdr:col>
      <xdr:colOff>101600</xdr:colOff>
      <xdr:row>42</xdr:row>
      <xdr:rowOff>53522</xdr:rowOff>
    </xdr:to>
    <xdr:sp macro="" textlink="">
      <xdr:nvSpPr>
        <xdr:cNvPr id="78" name="楕円 77"/>
        <xdr:cNvSpPr/>
      </xdr:nvSpPr>
      <xdr:spPr>
        <a:xfrm>
          <a:off x="2857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141515</xdr:rowOff>
    </xdr:from>
    <xdr:to>
      <xdr:col>19</xdr:col>
      <xdr:colOff>177800</xdr:colOff>
      <xdr:row>42</xdr:row>
      <xdr:rowOff>2722</xdr:rowOff>
    </xdr:to>
    <xdr:cxnSp macro="">
      <xdr:nvCxnSpPr>
        <xdr:cNvPr id="79" name="直線コネクタ 78"/>
        <xdr:cNvCxnSpPr/>
      </xdr:nvCxnSpPr>
      <xdr:spPr>
        <a:xfrm flipV="1">
          <a:off x="2908300" y="71709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125004</xdr:rowOff>
    </xdr:from>
    <xdr:to>
      <xdr:col>10</xdr:col>
      <xdr:colOff>165100</xdr:colOff>
      <xdr:row>42</xdr:row>
      <xdr:rowOff>55154</xdr:rowOff>
    </xdr:to>
    <xdr:sp macro="" textlink="">
      <xdr:nvSpPr>
        <xdr:cNvPr id="80" name="楕円 79"/>
        <xdr:cNvSpPr/>
      </xdr:nvSpPr>
      <xdr:spPr>
        <a:xfrm>
          <a:off x="196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2722</xdr:rowOff>
    </xdr:from>
    <xdr:to>
      <xdr:col>15</xdr:col>
      <xdr:colOff>50800</xdr:colOff>
      <xdr:row>42</xdr:row>
      <xdr:rowOff>4354</xdr:rowOff>
    </xdr:to>
    <xdr:cxnSp macro="">
      <xdr:nvCxnSpPr>
        <xdr:cNvPr id="81" name="直線コネクタ 80"/>
        <xdr:cNvCxnSpPr/>
      </xdr:nvCxnSpPr>
      <xdr:spPr>
        <a:xfrm flipV="1">
          <a:off x="2019300" y="72036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142966</xdr:rowOff>
    </xdr:from>
    <xdr:to>
      <xdr:col>6</xdr:col>
      <xdr:colOff>38100</xdr:colOff>
      <xdr:row>42</xdr:row>
      <xdr:rowOff>73116</xdr:rowOff>
    </xdr:to>
    <xdr:sp macro="" textlink="">
      <xdr:nvSpPr>
        <xdr:cNvPr id="82" name="楕円 81"/>
        <xdr:cNvSpPr/>
      </xdr:nvSpPr>
      <xdr:spPr>
        <a:xfrm>
          <a:off x="1079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4354</xdr:rowOff>
    </xdr:from>
    <xdr:to>
      <xdr:col>10</xdr:col>
      <xdr:colOff>114300</xdr:colOff>
      <xdr:row>42</xdr:row>
      <xdr:rowOff>22316</xdr:rowOff>
    </xdr:to>
    <xdr:cxnSp macro="">
      <xdr:nvCxnSpPr>
        <xdr:cNvPr id="83" name="直線コネクタ 82"/>
        <xdr:cNvCxnSpPr/>
      </xdr:nvCxnSpPr>
      <xdr:spPr>
        <a:xfrm flipV="1">
          <a:off x="1130300" y="72052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11992</xdr:rowOff>
    </xdr:from>
    <xdr:ext cx="405111" cy="259045"/>
    <xdr:sp macro="" textlink="">
      <xdr:nvSpPr>
        <xdr:cNvPr id="88" name="n_1mainValue【道路】&#10;有形固定資産減価償却率"/>
        <xdr:cNvSpPr txBox="1"/>
      </xdr:nvSpPr>
      <xdr:spPr>
        <a:xfrm>
          <a:off x="35820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44649</xdr:rowOff>
    </xdr:from>
    <xdr:ext cx="405111" cy="259045"/>
    <xdr:sp macro="" textlink="">
      <xdr:nvSpPr>
        <xdr:cNvPr id="89" name="n_2mainValue【道路】&#10;有形固定資産減価償却率"/>
        <xdr:cNvSpPr txBox="1"/>
      </xdr:nvSpPr>
      <xdr:spPr>
        <a:xfrm>
          <a:off x="2705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46281</xdr:rowOff>
    </xdr:from>
    <xdr:ext cx="405111" cy="259045"/>
    <xdr:sp macro="" textlink="">
      <xdr:nvSpPr>
        <xdr:cNvPr id="90" name="n_3mainValue【道路】&#10;有形固定資産減価償却率"/>
        <xdr:cNvSpPr txBox="1"/>
      </xdr:nvSpPr>
      <xdr:spPr>
        <a:xfrm>
          <a:off x="1816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64243</xdr:rowOff>
    </xdr:from>
    <xdr:ext cx="405111" cy="259045"/>
    <xdr:sp macro="" textlink="">
      <xdr:nvSpPr>
        <xdr:cNvPr id="91" name="n_4mainValue【道路】&#10;有形固定資産減価償却率"/>
        <xdr:cNvSpPr txBox="1"/>
      </xdr:nvSpPr>
      <xdr:spPr>
        <a:xfrm>
          <a:off x="927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167223</xdr:rowOff>
    </xdr:from>
    <xdr:to>
      <xdr:col>55</xdr:col>
      <xdr:colOff>50800</xdr:colOff>
      <xdr:row>41</xdr:row>
      <xdr:rowOff>97373</xdr:rowOff>
    </xdr:to>
    <xdr:sp macro="" textlink="">
      <xdr:nvSpPr>
        <xdr:cNvPr id="129" name="楕円 128"/>
        <xdr:cNvSpPr/>
      </xdr:nvSpPr>
      <xdr:spPr>
        <a:xfrm>
          <a:off x="10426700" y="70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82150</xdr:rowOff>
    </xdr:from>
    <xdr:ext cx="469744" cy="259045"/>
    <xdr:sp macro="" textlink="">
      <xdr:nvSpPr>
        <xdr:cNvPr id="130" name="【道路】&#10;一人当たり延長該当値テキスト"/>
        <xdr:cNvSpPr txBox="1"/>
      </xdr:nvSpPr>
      <xdr:spPr>
        <a:xfrm>
          <a:off x="10515600" y="694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167040</xdr:rowOff>
    </xdr:from>
    <xdr:to>
      <xdr:col>50</xdr:col>
      <xdr:colOff>165100</xdr:colOff>
      <xdr:row>41</xdr:row>
      <xdr:rowOff>97190</xdr:rowOff>
    </xdr:to>
    <xdr:sp macro="" textlink="">
      <xdr:nvSpPr>
        <xdr:cNvPr id="131" name="楕円 130"/>
        <xdr:cNvSpPr/>
      </xdr:nvSpPr>
      <xdr:spPr>
        <a:xfrm>
          <a:off x="9588500" y="70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46390</xdr:rowOff>
    </xdr:from>
    <xdr:to>
      <xdr:col>55</xdr:col>
      <xdr:colOff>0</xdr:colOff>
      <xdr:row>41</xdr:row>
      <xdr:rowOff>46573</xdr:rowOff>
    </xdr:to>
    <xdr:cxnSp macro="">
      <xdr:nvCxnSpPr>
        <xdr:cNvPr id="132" name="直線コネクタ 131"/>
        <xdr:cNvCxnSpPr/>
      </xdr:nvCxnSpPr>
      <xdr:spPr>
        <a:xfrm>
          <a:off x="9639300" y="707584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166904</xdr:rowOff>
    </xdr:from>
    <xdr:to>
      <xdr:col>46</xdr:col>
      <xdr:colOff>38100</xdr:colOff>
      <xdr:row>41</xdr:row>
      <xdr:rowOff>97054</xdr:rowOff>
    </xdr:to>
    <xdr:sp macro="" textlink="">
      <xdr:nvSpPr>
        <xdr:cNvPr id="133" name="楕円 132"/>
        <xdr:cNvSpPr/>
      </xdr:nvSpPr>
      <xdr:spPr>
        <a:xfrm>
          <a:off x="8699500" y="70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46254</xdr:rowOff>
    </xdr:from>
    <xdr:to>
      <xdr:col>50</xdr:col>
      <xdr:colOff>114300</xdr:colOff>
      <xdr:row>41</xdr:row>
      <xdr:rowOff>46390</xdr:rowOff>
    </xdr:to>
    <xdr:cxnSp macro="">
      <xdr:nvCxnSpPr>
        <xdr:cNvPr id="134" name="直線コネクタ 133"/>
        <xdr:cNvCxnSpPr/>
      </xdr:nvCxnSpPr>
      <xdr:spPr>
        <a:xfrm>
          <a:off x="8750300" y="707570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167132</xdr:rowOff>
    </xdr:from>
    <xdr:to>
      <xdr:col>41</xdr:col>
      <xdr:colOff>101600</xdr:colOff>
      <xdr:row>41</xdr:row>
      <xdr:rowOff>97282</xdr:rowOff>
    </xdr:to>
    <xdr:sp macro="" textlink="">
      <xdr:nvSpPr>
        <xdr:cNvPr id="135" name="楕円 134"/>
        <xdr:cNvSpPr/>
      </xdr:nvSpPr>
      <xdr:spPr>
        <a:xfrm>
          <a:off x="7810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46254</xdr:rowOff>
    </xdr:from>
    <xdr:to>
      <xdr:col>45</xdr:col>
      <xdr:colOff>177800</xdr:colOff>
      <xdr:row>41</xdr:row>
      <xdr:rowOff>46482</xdr:rowOff>
    </xdr:to>
    <xdr:cxnSp macro="">
      <xdr:nvCxnSpPr>
        <xdr:cNvPr id="136" name="直線コネクタ 135"/>
        <xdr:cNvCxnSpPr/>
      </xdr:nvCxnSpPr>
      <xdr:spPr>
        <a:xfrm flipV="1">
          <a:off x="7861300" y="707570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159908</xdr:rowOff>
    </xdr:from>
    <xdr:to>
      <xdr:col>36</xdr:col>
      <xdr:colOff>165100</xdr:colOff>
      <xdr:row>38</xdr:row>
      <xdr:rowOff>90058</xdr:rowOff>
    </xdr:to>
    <xdr:sp macro="" textlink="">
      <xdr:nvSpPr>
        <xdr:cNvPr id="137" name="楕円 136"/>
        <xdr:cNvSpPr/>
      </xdr:nvSpPr>
      <xdr:spPr>
        <a:xfrm>
          <a:off x="6921500" y="65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39258</xdr:rowOff>
    </xdr:from>
    <xdr:to>
      <xdr:col>41</xdr:col>
      <xdr:colOff>50800</xdr:colOff>
      <xdr:row>41</xdr:row>
      <xdr:rowOff>46482</xdr:rowOff>
    </xdr:to>
    <xdr:cxnSp macro="">
      <xdr:nvCxnSpPr>
        <xdr:cNvPr id="138" name="直線コネクタ 137"/>
        <xdr:cNvCxnSpPr/>
      </xdr:nvCxnSpPr>
      <xdr:spPr>
        <a:xfrm>
          <a:off x="6972300" y="6554358"/>
          <a:ext cx="889000" cy="5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129968</xdr:rowOff>
    </xdr:from>
    <xdr:ext cx="469744" cy="259045"/>
    <xdr:sp macro="" textlink="">
      <xdr:nvSpPr>
        <xdr:cNvPr id="142" name="n_4aveValue【道路】&#10;一人当たり延長"/>
        <xdr:cNvSpPr txBox="1"/>
      </xdr:nvSpPr>
      <xdr:spPr>
        <a:xfrm>
          <a:off x="6737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88317</xdr:rowOff>
    </xdr:from>
    <xdr:ext cx="469744" cy="259045"/>
    <xdr:sp macro="" textlink="">
      <xdr:nvSpPr>
        <xdr:cNvPr id="143" name="n_1mainValue【道路】&#10;一人当たり延長"/>
        <xdr:cNvSpPr txBox="1"/>
      </xdr:nvSpPr>
      <xdr:spPr>
        <a:xfrm>
          <a:off x="9391727" y="711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88181</xdr:rowOff>
    </xdr:from>
    <xdr:ext cx="469744" cy="259045"/>
    <xdr:sp macro="" textlink="">
      <xdr:nvSpPr>
        <xdr:cNvPr id="144" name="n_2mainValue【道路】&#10;一人当たり延長"/>
        <xdr:cNvSpPr txBox="1"/>
      </xdr:nvSpPr>
      <xdr:spPr>
        <a:xfrm>
          <a:off x="8515427" y="7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88409</xdr:rowOff>
    </xdr:from>
    <xdr:ext cx="469744" cy="259045"/>
    <xdr:sp macro="" textlink="">
      <xdr:nvSpPr>
        <xdr:cNvPr id="145" name="n_3mainValue【道路】&#10;一人当たり延長"/>
        <xdr:cNvSpPr txBox="1"/>
      </xdr:nvSpPr>
      <xdr:spPr>
        <a:xfrm>
          <a:off x="7626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106585</xdr:rowOff>
    </xdr:from>
    <xdr:ext cx="534377" cy="259045"/>
    <xdr:sp macro="" textlink="">
      <xdr:nvSpPr>
        <xdr:cNvPr id="146" name="n_4mainValue【道路】&#10;一人当たり延長"/>
        <xdr:cNvSpPr txBox="1"/>
      </xdr:nvSpPr>
      <xdr:spPr>
        <a:xfrm>
          <a:off x="6705111" y="627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109220</xdr:rowOff>
    </xdr:from>
    <xdr:to>
      <xdr:col>24</xdr:col>
      <xdr:colOff>114300</xdr:colOff>
      <xdr:row>56</xdr:row>
      <xdr:rowOff>39370</xdr:rowOff>
    </xdr:to>
    <xdr:sp macro="" textlink="">
      <xdr:nvSpPr>
        <xdr:cNvPr id="186" name="楕円 185"/>
        <xdr:cNvSpPr/>
      </xdr:nvSpPr>
      <xdr:spPr>
        <a:xfrm>
          <a:off x="45847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62247</xdr:rowOff>
    </xdr:from>
    <xdr:ext cx="340478" cy="259045"/>
    <xdr:sp macro="" textlink="">
      <xdr:nvSpPr>
        <xdr:cNvPr id="187" name="【橋りょう・トンネル】&#10;有形固定資産減価償却率該当値テキスト"/>
        <xdr:cNvSpPr txBox="1"/>
      </xdr:nvSpPr>
      <xdr:spPr>
        <a:xfrm>
          <a:off x="4673600" y="949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132080</xdr:rowOff>
    </xdr:from>
    <xdr:to>
      <xdr:col>20</xdr:col>
      <xdr:colOff>38100</xdr:colOff>
      <xdr:row>56</xdr:row>
      <xdr:rowOff>62230</xdr:rowOff>
    </xdr:to>
    <xdr:sp macro="" textlink="">
      <xdr:nvSpPr>
        <xdr:cNvPr id="188" name="楕円 187"/>
        <xdr:cNvSpPr/>
      </xdr:nvSpPr>
      <xdr:spPr>
        <a:xfrm>
          <a:off x="3746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160020</xdr:rowOff>
    </xdr:from>
    <xdr:to>
      <xdr:col>24</xdr:col>
      <xdr:colOff>63500</xdr:colOff>
      <xdr:row>56</xdr:row>
      <xdr:rowOff>11430</xdr:rowOff>
    </xdr:to>
    <xdr:cxnSp macro="">
      <xdr:nvCxnSpPr>
        <xdr:cNvPr id="189" name="直線コネクタ 188"/>
        <xdr:cNvCxnSpPr/>
      </xdr:nvCxnSpPr>
      <xdr:spPr>
        <a:xfrm flipV="1">
          <a:off x="3797300" y="9589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65405</xdr:rowOff>
    </xdr:from>
    <xdr:to>
      <xdr:col>15</xdr:col>
      <xdr:colOff>101600</xdr:colOff>
      <xdr:row>55</xdr:row>
      <xdr:rowOff>167005</xdr:rowOff>
    </xdr:to>
    <xdr:sp macro="" textlink="">
      <xdr:nvSpPr>
        <xdr:cNvPr id="190" name="楕円 189"/>
        <xdr:cNvSpPr/>
      </xdr:nvSpPr>
      <xdr:spPr>
        <a:xfrm>
          <a:off x="28575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116205</xdr:rowOff>
    </xdr:from>
    <xdr:to>
      <xdr:col>19</xdr:col>
      <xdr:colOff>177800</xdr:colOff>
      <xdr:row>56</xdr:row>
      <xdr:rowOff>11430</xdr:rowOff>
    </xdr:to>
    <xdr:cxnSp macro="">
      <xdr:nvCxnSpPr>
        <xdr:cNvPr id="191" name="直線コネクタ 190"/>
        <xdr:cNvCxnSpPr/>
      </xdr:nvCxnSpPr>
      <xdr:spPr>
        <a:xfrm>
          <a:off x="2908300" y="95459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73025</xdr:rowOff>
    </xdr:from>
    <xdr:to>
      <xdr:col>10</xdr:col>
      <xdr:colOff>165100</xdr:colOff>
      <xdr:row>56</xdr:row>
      <xdr:rowOff>3175</xdr:rowOff>
    </xdr:to>
    <xdr:sp macro="" textlink="">
      <xdr:nvSpPr>
        <xdr:cNvPr id="192" name="楕円 191"/>
        <xdr:cNvSpPr/>
      </xdr:nvSpPr>
      <xdr:spPr>
        <a:xfrm>
          <a:off x="1968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116205</xdr:rowOff>
    </xdr:from>
    <xdr:to>
      <xdr:col>15</xdr:col>
      <xdr:colOff>50800</xdr:colOff>
      <xdr:row>55</xdr:row>
      <xdr:rowOff>123825</xdr:rowOff>
    </xdr:to>
    <xdr:cxnSp macro="">
      <xdr:nvCxnSpPr>
        <xdr:cNvPr id="193" name="直線コネクタ 192"/>
        <xdr:cNvCxnSpPr/>
      </xdr:nvCxnSpPr>
      <xdr:spPr>
        <a:xfrm flipV="1">
          <a:off x="2019300" y="9545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44450</xdr:rowOff>
    </xdr:from>
    <xdr:to>
      <xdr:col>6</xdr:col>
      <xdr:colOff>38100</xdr:colOff>
      <xdr:row>55</xdr:row>
      <xdr:rowOff>146050</xdr:rowOff>
    </xdr:to>
    <xdr:sp macro="" textlink="">
      <xdr:nvSpPr>
        <xdr:cNvPr id="194" name="楕円 193"/>
        <xdr:cNvSpPr/>
      </xdr:nvSpPr>
      <xdr:spPr>
        <a:xfrm>
          <a:off x="1079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95250</xdr:rowOff>
    </xdr:from>
    <xdr:to>
      <xdr:col>10</xdr:col>
      <xdr:colOff>114300</xdr:colOff>
      <xdr:row>55</xdr:row>
      <xdr:rowOff>123825</xdr:rowOff>
    </xdr:to>
    <xdr:cxnSp macro="">
      <xdr:nvCxnSpPr>
        <xdr:cNvPr id="195" name="直線コネクタ 194"/>
        <xdr:cNvCxnSpPr/>
      </xdr:nvCxnSpPr>
      <xdr:spPr>
        <a:xfrm>
          <a:off x="1130300" y="9525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99" name="n_4aveValue【橋りょう・トンネ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78757</xdr:rowOff>
    </xdr:from>
    <xdr:ext cx="340478" cy="259045"/>
    <xdr:sp macro="" textlink="">
      <xdr:nvSpPr>
        <xdr:cNvPr id="200" name="n_1mainValue【橋りょう・トンネル】&#10;有形固定資産減価償却率"/>
        <xdr:cNvSpPr txBox="1"/>
      </xdr:nvSpPr>
      <xdr:spPr>
        <a:xfrm>
          <a:off x="3614361" y="9337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12082</xdr:rowOff>
    </xdr:from>
    <xdr:ext cx="340478" cy="259045"/>
    <xdr:sp macro="" textlink="">
      <xdr:nvSpPr>
        <xdr:cNvPr id="201" name="n_2mainValue【橋りょう・トンネル】&#10;有形固定資産減価償却率"/>
        <xdr:cNvSpPr txBox="1"/>
      </xdr:nvSpPr>
      <xdr:spPr>
        <a:xfrm>
          <a:off x="2738061" y="92703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19702</xdr:rowOff>
    </xdr:from>
    <xdr:ext cx="340478" cy="259045"/>
    <xdr:sp macro="" textlink="">
      <xdr:nvSpPr>
        <xdr:cNvPr id="202" name="n_3mainValue【橋りょう・トンネル】&#10;有形固定資産減価償却率"/>
        <xdr:cNvSpPr txBox="1"/>
      </xdr:nvSpPr>
      <xdr:spPr>
        <a:xfrm>
          <a:off x="1849061" y="92780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162577</xdr:rowOff>
    </xdr:from>
    <xdr:ext cx="340478" cy="259045"/>
    <xdr:sp macro="" textlink="">
      <xdr:nvSpPr>
        <xdr:cNvPr id="203" name="n_4mainValue【橋りょう・トンネル】&#10;有形固定資産減価償却率"/>
        <xdr:cNvSpPr txBox="1"/>
      </xdr:nvSpPr>
      <xdr:spPr>
        <a:xfrm>
          <a:off x="960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21317</xdr:rowOff>
    </xdr:from>
    <xdr:to>
      <xdr:col>54</xdr:col>
      <xdr:colOff>189865</xdr:colOff>
      <xdr:row>63</xdr:row>
      <xdr:rowOff>169667</xdr:rowOff>
    </xdr:to>
    <xdr:cxnSp macro="">
      <xdr:nvCxnSpPr>
        <xdr:cNvPr id="225" name="直線コネクタ 224"/>
        <xdr:cNvCxnSpPr/>
      </xdr:nvCxnSpPr>
      <xdr:spPr>
        <a:xfrm flipV="1">
          <a:off x="10476865" y="10479767"/>
          <a:ext cx="0" cy="49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2044</xdr:rowOff>
    </xdr:from>
    <xdr:ext cx="378565" cy="259045"/>
    <xdr:sp macro="" textlink="">
      <xdr:nvSpPr>
        <xdr:cNvPr id="226" name="【橋りょう・トンネル】&#10;一人当たり有形固定資産（償却資産）額最小値テキスト"/>
        <xdr:cNvSpPr txBox="1"/>
      </xdr:nvSpPr>
      <xdr:spPr>
        <a:xfrm>
          <a:off x="10515600" y="10974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169667</xdr:rowOff>
    </xdr:from>
    <xdr:to>
      <xdr:col>55</xdr:col>
      <xdr:colOff>88900</xdr:colOff>
      <xdr:row>63</xdr:row>
      <xdr:rowOff>169667</xdr:rowOff>
    </xdr:to>
    <xdr:cxnSp macro="">
      <xdr:nvCxnSpPr>
        <xdr:cNvPr id="227" name="直線コネクタ 226"/>
        <xdr:cNvCxnSpPr/>
      </xdr:nvCxnSpPr>
      <xdr:spPr>
        <a:xfrm>
          <a:off x="10388600" y="1097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139444</xdr:rowOff>
    </xdr:from>
    <xdr:ext cx="599010" cy="259045"/>
    <xdr:sp macro="" textlink="">
      <xdr:nvSpPr>
        <xdr:cNvPr id="228" name="【橋りょう・トンネル】&#10;一人当たり有形固定資産（償却資産）額最大値テキスト"/>
        <xdr:cNvSpPr txBox="1"/>
      </xdr:nvSpPr>
      <xdr:spPr>
        <a:xfrm>
          <a:off x="10515600" y="1025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21317</xdr:rowOff>
    </xdr:from>
    <xdr:to>
      <xdr:col>55</xdr:col>
      <xdr:colOff>88900</xdr:colOff>
      <xdr:row>61</xdr:row>
      <xdr:rowOff>21317</xdr:rowOff>
    </xdr:to>
    <xdr:cxnSp macro="">
      <xdr:nvCxnSpPr>
        <xdr:cNvPr id="229" name="直線コネクタ 228"/>
        <xdr:cNvCxnSpPr/>
      </xdr:nvCxnSpPr>
      <xdr:spPr>
        <a:xfrm>
          <a:off x="10388600" y="104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137764</xdr:rowOff>
    </xdr:from>
    <xdr:ext cx="534377" cy="259045"/>
    <xdr:sp macro="" textlink="">
      <xdr:nvSpPr>
        <xdr:cNvPr id="230" name="【橋りょう・トンネル】&#10;一人当たり有形固定資産（償却資産）額平均値テキスト"/>
        <xdr:cNvSpPr txBox="1"/>
      </xdr:nvSpPr>
      <xdr:spPr>
        <a:xfrm>
          <a:off x="10515600" y="10596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114887</xdr:rowOff>
    </xdr:from>
    <xdr:to>
      <xdr:col>55</xdr:col>
      <xdr:colOff>50800</xdr:colOff>
      <xdr:row>63</xdr:row>
      <xdr:rowOff>45037</xdr:rowOff>
    </xdr:to>
    <xdr:sp macro="" textlink="">
      <xdr:nvSpPr>
        <xdr:cNvPr id="231" name="フローチャート: 判断 230"/>
        <xdr:cNvSpPr/>
      </xdr:nvSpPr>
      <xdr:spPr>
        <a:xfrm>
          <a:off x="10426700" y="1074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102497</xdr:rowOff>
    </xdr:from>
    <xdr:to>
      <xdr:col>50</xdr:col>
      <xdr:colOff>165100</xdr:colOff>
      <xdr:row>63</xdr:row>
      <xdr:rowOff>32647</xdr:rowOff>
    </xdr:to>
    <xdr:sp macro="" textlink="">
      <xdr:nvSpPr>
        <xdr:cNvPr id="232" name="フローチャート: 判断 231"/>
        <xdr:cNvSpPr/>
      </xdr:nvSpPr>
      <xdr:spPr>
        <a:xfrm>
          <a:off x="9588500" y="107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103807</xdr:rowOff>
    </xdr:from>
    <xdr:to>
      <xdr:col>46</xdr:col>
      <xdr:colOff>38100</xdr:colOff>
      <xdr:row>63</xdr:row>
      <xdr:rowOff>33957</xdr:rowOff>
    </xdr:to>
    <xdr:sp macro="" textlink="">
      <xdr:nvSpPr>
        <xdr:cNvPr id="233" name="フローチャート: 判断 232"/>
        <xdr:cNvSpPr/>
      </xdr:nvSpPr>
      <xdr:spPr>
        <a:xfrm>
          <a:off x="8699500" y="1073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103997</xdr:rowOff>
    </xdr:from>
    <xdr:to>
      <xdr:col>41</xdr:col>
      <xdr:colOff>101600</xdr:colOff>
      <xdr:row>63</xdr:row>
      <xdr:rowOff>34147</xdr:rowOff>
    </xdr:to>
    <xdr:sp macro="" textlink="">
      <xdr:nvSpPr>
        <xdr:cNvPr id="234" name="フローチャート: 判断 233"/>
        <xdr:cNvSpPr/>
      </xdr:nvSpPr>
      <xdr:spPr>
        <a:xfrm>
          <a:off x="7810500" y="10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70431</xdr:rowOff>
    </xdr:from>
    <xdr:to>
      <xdr:col>36</xdr:col>
      <xdr:colOff>165100</xdr:colOff>
      <xdr:row>63</xdr:row>
      <xdr:rowOff>581</xdr:rowOff>
    </xdr:to>
    <xdr:sp macro="" textlink="">
      <xdr:nvSpPr>
        <xdr:cNvPr id="235" name="フローチャート: 判断 234"/>
        <xdr:cNvSpPr/>
      </xdr:nvSpPr>
      <xdr:spPr>
        <a:xfrm>
          <a:off x="6921500" y="1070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108186</xdr:rowOff>
    </xdr:from>
    <xdr:to>
      <xdr:col>55</xdr:col>
      <xdr:colOff>50800</xdr:colOff>
      <xdr:row>64</xdr:row>
      <xdr:rowOff>38336</xdr:rowOff>
    </xdr:to>
    <xdr:sp macro="" textlink="">
      <xdr:nvSpPr>
        <xdr:cNvPr id="241" name="楕円 240"/>
        <xdr:cNvSpPr/>
      </xdr:nvSpPr>
      <xdr:spPr>
        <a:xfrm>
          <a:off x="10426700" y="109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23113</xdr:rowOff>
    </xdr:from>
    <xdr:ext cx="469744" cy="259045"/>
    <xdr:sp macro="" textlink="">
      <xdr:nvSpPr>
        <xdr:cNvPr id="242" name="【橋りょう・トンネル】&#10;一人当たり有形固定資産（償却資産）額該当値テキスト"/>
        <xdr:cNvSpPr txBox="1"/>
      </xdr:nvSpPr>
      <xdr:spPr>
        <a:xfrm>
          <a:off x="10515600" y="1082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114484</xdr:rowOff>
    </xdr:from>
    <xdr:to>
      <xdr:col>50</xdr:col>
      <xdr:colOff>165100</xdr:colOff>
      <xdr:row>64</xdr:row>
      <xdr:rowOff>44634</xdr:rowOff>
    </xdr:to>
    <xdr:sp macro="" textlink="">
      <xdr:nvSpPr>
        <xdr:cNvPr id="243" name="楕円 242"/>
        <xdr:cNvSpPr/>
      </xdr:nvSpPr>
      <xdr:spPr>
        <a:xfrm>
          <a:off x="9588500" y="109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158986</xdr:rowOff>
    </xdr:from>
    <xdr:to>
      <xdr:col>55</xdr:col>
      <xdr:colOff>0</xdr:colOff>
      <xdr:row>63</xdr:row>
      <xdr:rowOff>165284</xdr:rowOff>
    </xdr:to>
    <xdr:cxnSp macro="">
      <xdr:nvCxnSpPr>
        <xdr:cNvPr id="244" name="直線コネクタ 243"/>
        <xdr:cNvCxnSpPr/>
      </xdr:nvCxnSpPr>
      <xdr:spPr>
        <a:xfrm flipV="1">
          <a:off x="9639300" y="10960336"/>
          <a:ext cx="8382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115847</xdr:rowOff>
    </xdr:from>
    <xdr:to>
      <xdr:col>46</xdr:col>
      <xdr:colOff>38100</xdr:colOff>
      <xdr:row>64</xdr:row>
      <xdr:rowOff>45997</xdr:rowOff>
    </xdr:to>
    <xdr:sp macro="" textlink="">
      <xdr:nvSpPr>
        <xdr:cNvPr id="245" name="楕円 244"/>
        <xdr:cNvSpPr/>
      </xdr:nvSpPr>
      <xdr:spPr>
        <a:xfrm>
          <a:off x="8699500" y="109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165284</xdr:rowOff>
    </xdr:from>
    <xdr:to>
      <xdr:col>50</xdr:col>
      <xdr:colOff>114300</xdr:colOff>
      <xdr:row>63</xdr:row>
      <xdr:rowOff>166647</xdr:rowOff>
    </xdr:to>
    <xdr:cxnSp macro="">
      <xdr:nvCxnSpPr>
        <xdr:cNvPr id="246" name="直線コネクタ 245"/>
        <xdr:cNvCxnSpPr/>
      </xdr:nvCxnSpPr>
      <xdr:spPr>
        <a:xfrm flipV="1">
          <a:off x="8750300" y="10966634"/>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118911</xdr:rowOff>
    </xdr:from>
    <xdr:to>
      <xdr:col>41</xdr:col>
      <xdr:colOff>101600</xdr:colOff>
      <xdr:row>64</xdr:row>
      <xdr:rowOff>49061</xdr:rowOff>
    </xdr:to>
    <xdr:sp macro="" textlink="">
      <xdr:nvSpPr>
        <xdr:cNvPr id="247" name="楕円 246"/>
        <xdr:cNvSpPr/>
      </xdr:nvSpPr>
      <xdr:spPr>
        <a:xfrm>
          <a:off x="7810500" y="109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166647</xdr:rowOff>
    </xdr:from>
    <xdr:to>
      <xdr:col>45</xdr:col>
      <xdr:colOff>177800</xdr:colOff>
      <xdr:row>63</xdr:row>
      <xdr:rowOff>169711</xdr:rowOff>
    </xdr:to>
    <xdr:cxnSp macro="">
      <xdr:nvCxnSpPr>
        <xdr:cNvPr id="248" name="直線コネクタ 247"/>
        <xdr:cNvCxnSpPr/>
      </xdr:nvCxnSpPr>
      <xdr:spPr>
        <a:xfrm flipV="1">
          <a:off x="7861300" y="10967997"/>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54</xdr:row>
      <xdr:rowOff>170709</xdr:rowOff>
    </xdr:from>
    <xdr:to>
      <xdr:col>36</xdr:col>
      <xdr:colOff>165100</xdr:colOff>
      <xdr:row>55</xdr:row>
      <xdr:rowOff>100859</xdr:rowOff>
    </xdr:to>
    <xdr:sp macro="" textlink="">
      <xdr:nvSpPr>
        <xdr:cNvPr id="249" name="楕円 248"/>
        <xdr:cNvSpPr/>
      </xdr:nvSpPr>
      <xdr:spPr>
        <a:xfrm>
          <a:off x="6921500" y="94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50059</xdr:rowOff>
    </xdr:from>
    <xdr:to>
      <xdr:col>41</xdr:col>
      <xdr:colOff>50800</xdr:colOff>
      <xdr:row>63</xdr:row>
      <xdr:rowOff>169711</xdr:rowOff>
    </xdr:to>
    <xdr:cxnSp macro="">
      <xdr:nvCxnSpPr>
        <xdr:cNvPr id="250" name="直線コネクタ 249"/>
        <xdr:cNvCxnSpPr/>
      </xdr:nvCxnSpPr>
      <xdr:spPr>
        <a:xfrm>
          <a:off x="6972300" y="9479809"/>
          <a:ext cx="889000" cy="149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49174</xdr:rowOff>
    </xdr:from>
    <xdr:ext cx="534377" cy="259045"/>
    <xdr:sp macro="" textlink="">
      <xdr:nvSpPr>
        <xdr:cNvPr id="251" name="n_1aveValue【橋りょう・トンネル】&#10;一人当たり有形固定資産（償却資産）額"/>
        <xdr:cNvSpPr txBox="1"/>
      </xdr:nvSpPr>
      <xdr:spPr>
        <a:xfrm>
          <a:off x="9359411" y="105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50484</xdr:rowOff>
    </xdr:from>
    <xdr:ext cx="534377" cy="259045"/>
    <xdr:sp macro="" textlink="">
      <xdr:nvSpPr>
        <xdr:cNvPr id="252" name="n_2aveValue【橋りょう・トンネル】&#10;一人当たり有形固定資産（償却資産）額"/>
        <xdr:cNvSpPr txBox="1"/>
      </xdr:nvSpPr>
      <xdr:spPr>
        <a:xfrm>
          <a:off x="8483111" y="1050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50674</xdr:rowOff>
    </xdr:from>
    <xdr:ext cx="534377" cy="259045"/>
    <xdr:sp macro="" textlink="">
      <xdr:nvSpPr>
        <xdr:cNvPr id="253" name="n_3aveValue【橋りょう・トンネル】&#10;一人当たり有形固定資産（償却資産）額"/>
        <xdr:cNvSpPr txBox="1"/>
      </xdr:nvSpPr>
      <xdr:spPr>
        <a:xfrm>
          <a:off x="7594111" y="105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163158</xdr:rowOff>
    </xdr:from>
    <xdr:ext cx="534377" cy="259045"/>
    <xdr:sp macro="" textlink="">
      <xdr:nvSpPr>
        <xdr:cNvPr id="254" name="n_4aveValue【橋りょう・トンネル】&#10;一人当たり有形固定資産（償却資産）額"/>
        <xdr:cNvSpPr txBox="1"/>
      </xdr:nvSpPr>
      <xdr:spPr>
        <a:xfrm>
          <a:off x="6705111" y="107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35761</xdr:rowOff>
    </xdr:from>
    <xdr:ext cx="469744" cy="259045"/>
    <xdr:sp macro="" textlink="">
      <xdr:nvSpPr>
        <xdr:cNvPr id="255" name="n_1mainValue【橋りょう・トンネル】&#10;一人当たり有形固定資産（償却資産）額"/>
        <xdr:cNvSpPr txBox="1"/>
      </xdr:nvSpPr>
      <xdr:spPr>
        <a:xfrm>
          <a:off x="9391728" y="1100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37124</xdr:rowOff>
    </xdr:from>
    <xdr:ext cx="469744" cy="259045"/>
    <xdr:sp macro="" textlink="">
      <xdr:nvSpPr>
        <xdr:cNvPr id="256" name="n_2mainValue【橋りょう・トンネル】&#10;一人当たり有形固定資産（償却資産）額"/>
        <xdr:cNvSpPr txBox="1"/>
      </xdr:nvSpPr>
      <xdr:spPr>
        <a:xfrm>
          <a:off x="8515428" y="1100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40188</xdr:rowOff>
    </xdr:from>
    <xdr:ext cx="378565" cy="259045"/>
    <xdr:sp macro="" textlink="">
      <xdr:nvSpPr>
        <xdr:cNvPr id="257" name="n_3mainValue【橋りょう・トンネル】&#10;一人当たり有形固定資産（償却資産）額"/>
        <xdr:cNvSpPr txBox="1"/>
      </xdr:nvSpPr>
      <xdr:spPr>
        <a:xfrm>
          <a:off x="7672017" y="1101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53</xdr:row>
      <xdr:rowOff>117386</xdr:rowOff>
    </xdr:from>
    <xdr:ext cx="599010" cy="259045"/>
    <xdr:sp macro="" textlink="">
      <xdr:nvSpPr>
        <xdr:cNvPr id="258" name="n_4mainValue【橋りょう・トンネル】&#10;一人当たり有形固定資産（償却資産）額"/>
        <xdr:cNvSpPr txBox="1"/>
      </xdr:nvSpPr>
      <xdr:spPr>
        <a:xfrm>
          <a:off x="6672795" y="920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2" name="直線コネクタ 3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3" name="テキスト ボックス 3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4" name="直線コネクタ 3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5" name="テキスト ボックス 3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6" name="直線コネクタ 3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7" name="テキスト ボックス 3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8" name="直線コネクタ 3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09" name="テキスト ボックス 3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55626</xdr:rowOff>
    </xdr:from>
    <xdr:to>
      <xdr:col>85</xdr:col>
      <xdr:colOff>126364</xdr:colOff>
      <xdr:row>41</xdr:row>
      <xdr:rowOff>160782</xdr:rowOff>
    </xdr:to>
    <xdr:cxnSp macro="">
      <xdr:nvCxnSpPr>
        <xdr:cNvPr id="313" name="直線コネクタ 312"/>
        <xdr:cNvCxnSpPr/>
      </xdr:nvCxnSpPr>
      <xdr:spPr>
        <a:xfrm flipV="1">
          <a:off x="16318864" y="6056376"/>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164609</xdr:rowOff>
    </xdr:from>
    <xdr:ext cx="405111" cy="259045"/>
    <xdr:sp macro="" textlink="">
      <xdr:nvSpPr>
        <xdr:cNvPr id="314" name="【認定こども園・幼稚園・保育所】&#10;有形固定資産減価償却率最小値テキスト"/>
        <xdr:cNvSpPr txBox="1"/>
      </xdr:nvSpPr>
      <xdr:spPr>
        <a:xfrm>
          <a:off x="16357600" y="719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160782</xdr:rowOff>
    </xdr:from>
    <xdr:to>
      <xdr:col>86</xdr:col>
      <xdr:colOff>25400</xdr:colOff>
      <xdr:row>41</xdr:row>
      <xdr:rowOff>160782</xdr:rowOff>
    </xdr:to>
    <xdr:cxnSp macro="">
      <xdr:nvCxnSpPr>
        <xdr:cNvPr id="315" name="直線コネクタ 314"/>
        <xdr:cNvCxnSpPr/>
      </xdr:nvCxnSpPr>
      <xdr:spPr>
        <a:xfrm>
          <a:off x="16230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2303</xdr:rowOff>
    </xdr:from>
    <xdr:ext cx="405111" cy="259045"/>
    <xdr:sp macro="" textlink="">
      <xdr:nvSpPr>
        <xdr:cNvPr id="316" name="【認定こども園・幼稚園・保育所】&#10;有形固定資産減価償却率最大値テキスト"/>
        <xdr:cNvSpPr txBox="1"/>
      </xdr:nvSpPr>
      <xdr:spPr>
        <a:xfrm>
          <a:off x="163576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55626</xdr:rowOff>
    </xdr:from>
    <xdr:to>
      <xdr:col>86</xdr:col>
      <xdr:colOff>25400</xdr:colOff>
      <xdr:row>35</xdr:row>
      <xdr:rowOff>55626</xdr:rowOff>
    </xdr:to>
    <xdr:cxnSp macro="">
      <xdr:nvCxnSpPr>
        <xdr:cNvPr id="317" name="直線コネクタ 316"/>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63263</xdr:rowOff>
    </xdr:from>
    <xdr:ext cx="405111" cy="259045"/>
    <xdr:sp macro="" textlink="">
      <xdr:nvSpPr>
        <xdr:cNvPr id="318" name="【認定こども園・幼稚園・保育所】&#10;有形固定資産減価償却率平均値テキスト"/>
        <xdr:cNvSpPr txBox="1"/>
      </xdr:nvSpPr>
      <xdr:spPr>
        <a:xfrm>
          <a:off x="16357600" y="6578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84836</xdr:rowOff>
    </xdr:from>
    <xdr:to>
      <xdr:col>85</xdr:col>
      <xdr:colOff>177800</xdr:colOff>
      <xdr:row>39</xdr:row>
      <xdr:rowOff>14986</xdr:rowOff>
    </xdr:to>
    <xdr:sp macro="" textlink="">
      <xdr:nvSpPr>
        <xdr:cNvPr id="319" name="フローチャート: 判断 318"/>
        <xdr:cNvSpPr/>
      </xdr:nvSpPr>
      <xdr:spPr>
        <a:xfrm>
          <a:off x="162687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320" name="フローチャート: 判断 319"/>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141986</xdr:rowOff>
    </xdr:from>
    <xdr:to>
      <xdr:col>76</xdr:col>
      <xdr:colOff>165100</xdr:colOff>
      <xdr:row>39</xdr:row>
      <xdr:rowOff>72136</xdr:rowOff>
    </xdr:to>
    <xdr:sp macro="" textlink="">
      <xdr:nvSpPr>
        <xdr:cNvPr id="321" name="フローチャート: 判断 320"/>
        <xdr:cNvSpPr/>
      </xdr:nvSpPr>
      <xdr:spPr>
        <a:xfrm>
          <a:off x="14541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157988</xdr:rowOff>
    </xdr:from>
    <xdr:to>
      <xdr:col>72</xdr:col>
      <xdr:colOff>38100</xdr:colOff>
      <xdr:row>39</xdr:row>
      <xdr:rowOff>88138</xdr:rowOff>
    </xdr:to>
    <xdr:sp macro="" textlink="">
      <xdr:nvSpPr>
        <xdr:cNvPr id="322" name="フローチャート: 判断 321"/>
        <xdr:cNvSpPr/>
      </xdr:nvSpPr>
      <xdr:spPr>
        <a:xfrm>
          <a:off x="13652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141986</xdr:rowOff>
    </xdr:from>
    <xdr:to>
      <xdr:col>67</xdr:col>
      <xdr:colOff>101600</xdr:colOff>
      <xdr:row>39</xdr:row>
      <xdr:rowOff>72136</xdr:rowOff>
    </xdr:to>
    <xdr:sp macro="" textlink="">
      <xdr:nvSpPr>
        <xdr:cNvPr id="323" name="フローチャート: 判断 322"/>
        <xdr:cNvSpPr/>
      </xdr:nvSpPr>
      <xdr:spPr>
        <a:xfrm>
          <a:off x="12763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xdr:rowOff>
    </xdr:from>
    <xdr:to>
      <xdr:col>85</xdr:col>
      <xdr:colOff>177800</xdr:colOff>
      <xdr:row>35</xdr:row>
      <xdr:rowOff>106426</xdr:rowOff>
    </xdr:to>
    <xdr:sp macro="" textlink="">
      <xdr:nvSpPr>
        <xdr:cNvPr id="329" name="楕円 328"/>
        <xdr:cNvSpPr/>
      </xdr:nvSpPr>
      <xdr:spPr>
        <a:xfrm>
          <a:off x="16268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129303</xdr:rowOff>
    </xdr:from>
    <xdr:ext cx="405111" cy="259045"/>
    <xdr:sp macro="" textlink="">
      <xdr:nvSpPr>
        <xdr:cNvPr id="330" name="【認定こども園・幼稚園・保育所】&#10;有形固定資産減価償却率該当値テキスト"/>
        <xdr:cNvSpPr txBox="1"/>
      </xdr:nvSpPr>
      <xdr:spPr>
        <a:xfrm>
          <a:off x="16357600" y="595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109982</xdr:rowOff>
    </xdr:from>
    <xdr:to>
      <xdr:col>81</xdr:col>
      <xdr:colOff>101600</xdr:colOff>
      <xdr:row>35</xdr:row>
      <xdr:rowOff>40132</xdr:rowOff>
    </xdr:to>
    <xdr:sp macro="" textlink="">
      <xdr:nvSpPr>
        <xdr:cNvPr id="331" name="楕円 330"/>
        <xdr:cNvSpPr/>
      </xdr:nvSpPr>
      <xdr:spPr>
        <a:xfrm>
          <a:off x="15430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160782</xdr:rowOff>
    </xdr:from>
    <xdr:to>
      <xdr:col>85</xdr:col>
      <xdr:colOff>127000</xdr:colOff>
      <xdr:row>35</xdr:row>
      <xdr:rowOff>55626</xdr:rowOff>
    </xdr:to>
    <xdr:cxnSp macro="">
      <xdr:nvCxnSpPr>
        <xdr:cNvPr id="332" name="直線コネクタ 331"/>
        <xdr:cNvCxnSpPr/>
      </xdr:nvCxnSpPr>
      <xdr:spPr>
        <a:xfrm>
          <a:off x="15481300" y="599008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52832</xdr:rowOff>
    </xdr:from>
    <xdr:to>
      <xdr:col>76</xdr:col>
      <xdr:colOff>165100</xdr:colOff>
      <xdr:row>34</xdr:row>
      <xdr:rowOff>154432</xdr:rowOff>
    </xdr:to>
    <xdr:sp macro="" textlink="">
      <xdr:nvSpPr>
        <xdr:cNvPr id="333" name="楕円 332"/>
        <xdr:cNvSpPr/>
      </xdr:nvSpPr>
      <xdr:spPr>
        <a:xfrm>
          <a:off x="14541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103632</xdr:rowOff>
    </xdr:from>
    <xdr:to>
      <xdr:col>81</xdr:col>
      <xdr:colOff>50800</xdr:colOff>
      <xdr:row>34</xdr:row>
      <xdr:rowOff>160782</xdr:rowOff>
    </xdr:to>
    <xdr:cxnSp macro="">
      <xdr:nvCxnSpPr>
        <xdr:cNvPr id="334" name="直線コネクタ 333"/>
        <xdr:cNvCxnSpPr/>
      </xdr:nvCxnSpPr>
      <xdr:spPr>
        <a:xfrm>
          <a:off x="14592300" y="59329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157988</xdr:rowOff>
    </xdr:from>
    <xdr:to>
      <xdr:col>72</xdr:col>
      <xdr:colOff>38100</xdr:colOff>
      <xdr:row>34</xdr:row>
      <xdr:rowOff>88138</xdr:rowOff>
    </xdr:to>
    <xdr:sp macro="" textlink="">
      <xdr:nvSpPr>
        <xdr:cNvPr id="335" name="楕円 334"/>
        <xdr:cNvSpPr/>
      </xdr:nvSpPr>
      <xdr:spPr>
        <a:xfrm>
          <a:off x="13652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37338</xdr:rowOff>
    </xdr:from>
    <xdr:to>
      <xdr:col>76</xdr:col>
      <xdr:colOff>114300</xdr:colOff>
      <xdr:row>34</xdr:row>
      <xdr:rowOff>103632</xdr:rowOff>
    </xdr:to>
    <xdr:cxnSp macro="">
      <xdr:nvCxnSpPr>
        <xdr:cNvPr id="336" name="直線コネクタ 335"/>
        <xdr:cNvCxnSpPr/>
      </xdr:nvCxnSpPr>
      <xdr:spPr>
        <a:xfrm>
          <a:off x="13703300" y="586663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91694</xdr:rowOff>
    </xdr:from>
    <xdr:to>
      <xdr:col>67</xdr:col>
      <xdr:colOff>101600</xdr:colOff>
      <xdr:row>34</xdr:row>
      <xdr:rowOff>21844</xdr:rowOff>
    </xdr:to>
    <xdr:sp macro="" textlink="">
      <xdr:nvSpPr>
        <xdr:cNvPr id="337" name="楕円 336"/>
        <xdr:cNvSpPr/>
      </xdr:nvSpPr>
      <xdr:spPr>
        <a:xfrm>
          <a:off x="12763500" y="5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142494</xdr:rowOff>
    </xdr:from>
    <xdr:to>
      <xdr:col>71</xdr:col>
      <xdr:colOff>177800</xdr:colOff>
      <xdr:row>34</xdr:row>
      <xdr:rowOff>37338</xdr:rowOff>
    </xdr:to>
    <xdr:cxnSp macro="">
      <xdr:nvCxnSpPr>
        <xdr:cNvPr id="338" name="直線コネクタ 337"/>
        <xdr:cNvCxnSpPr/>
      </xdr:nvCxnSpPr>
      <xdr:spPr>
        <a:xfrm>
          <a:off x="12814300" y="580034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339" name="n_1aveValue【認定こども園・幼稚園・保育所】&#10;有形固定資産減価償却率"/>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63263</xdr:rowOff>
    </xdr:from>
    <xdr:ext cx="405111" cy="259045"/>
    <xdr:sp macro="" textlink="">
      <xdr:nvSpPr>
        <xdr:cNvPr id="340" name="n_2aveValue【認定こども園・幼稚園・保育所】&#10;有形固定資産減価償却率"/>
        <xdr:cNvSpPr txBox="1"/>
      </xdr:nvSpPr>
      <xdr:spPr>
        <a:xfrm>
          <a:off x="14389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79265</xdr:rowOff>
    </xdr:from>
    <xdr:ext cx="405111" cy="259045"/>
    <xdr:sp macro="" textlink="">
      <xdr:nvSpPr>
        <xdr:cNvPr id="341" name="n_3aveValue【認定こども園・幼稚園・保育所】&#10;有形固定資産減価償却率"/>
        <xdr:cNvSpPr txBox="1"/>
      </xdr:nvSpPr>
      <xdr:spPr>
        <a:xfrm>
          <a:off x="13500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63263</xdr:rowOff>
    </xdr:from>
    <xdr:ext cx="405111" cy="259045"/>
    <xdr:sp macro="" textlink="">
      <xdr:nvSpPr>
        <xdr:cNvPr id="342" name="n_4aveValue【認定こども園・幼稚園・保育所】&#10;有形固定資産減価償却率"/>
        <xdr:cNvSpPr txBox="1"/>
      </xdr:nvSpPr>
      <xdr:spPr>
        <a:xfrm>
          <a:off x="12611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56659</xdr:rowOff>
    </xdr:from>
    <xdr:ext cx="405111" cy="259045"/>
    <xdr:sp macro="" textlink="">
      <xdr:nvSpPr>
        <xdr:cNvPr id="343" name="n_1mainValue【認定こども園・幼稚園・保育所】&#10;有形固定資産減価償却率"/>
        <xdr:cNvSpPr txBox="1"/>
      </xdr:nvSpPr>
      <xdr:spPr>
        <a:xfrm>
          <a:off x="152660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170959</xdr:rowOff>
    </xdr:from>
    <xdr:ext cx="405111" cy="259045"/>
    <xdr:sp macro="" textlink="">
      <xdr:nvSpPr>
        <xdr:cNvPr id="344" name="n_2mainValue【認定こども園・幼稚園・保育所】&#10;有形固定資産減価償却率"/>
        <xdr:cNvSpPr txBox="1"/>
      </xdr:nvSpPr>
      <xdr:spPr>
        <a:xfrm>
          <a:off x="14389744" y="565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104665</xdr:rowOff>
    </xdr:from>
    <xdr:ext cx="405111" cy="259045"/>
    <xdr:sp macro="" textlink="">
      <xdr:nvSpPr>
        <xdr:cNvPr id="345" name="n_3mainValue【認定こども園・幼稚園・保育所】&#10;有形固定資産減価償却率"/>
        <xdr:cNvSpPr txBox="1"/>
      </xdr:nvSpPr>
      <xdr:spPr>
        <a:xfrm>
          <a:off x="13500744" y="55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38371</xdr:rowOff>
    </xdr:from>
    <xdr:ext cx="405111" cy="259045"/>
    <xdr:sp macro="" textlink="">
      <xdr:nvSpPr>
        <xdr:cNvPr id="346" name="n_4mainValue【認定こども園・幼稚園・保育所】&#10;有形固定資産減価償却率"/>
        <xdr:cNvSpPr txBox="1"/>
      </xdr:nvSpPr>
      <xdr:spPr>
        <a:xfrm>
          <a:off x="12611744" y="552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8" name="テキスト ボックス 3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0" name="テキスト ボックス 3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2" name="テキスト ボックス 3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4" name="テキスト ボックス 3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6" name="テキスト ボックス 3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370" name="直線コネクタ 369"/>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371"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372" name="直線コネクタ 371"/>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73"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74" name="直線コネクタ 373"/>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375"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376" name="フローチャート: 判断 375"/>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377" name="フローチャート: 判断 376"/>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378" name="フローチャート: 判断 377"/>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379" name="フローチャート: 判断 378"/>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380" name="フローチャート: 判断 379"/>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386" name="楕円 385"/>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387"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388" name="楕円 387"/>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38100</xdr:rowOff>
    </xdr:to>
    <xdr:cxnSp macro="">
      <xdr:nvCxnSpPr>
        <xdr:cNvPr id="389" name="直線コネクタ 388"/>
        <xdr:cNvCxnSpPr/>
      </xdr:nvCxnSpPr>
      <xdr:spPr>
        <a:xfrm>
          <a:off x="21323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390" name="楕円 389"/>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38100</xdr:rowOff>
    </xdr:to>
    <xdr:cxnSp macro="">
      <xdr:nvCxnSpPr>
        <xdr:cNvPr id="391" name="直線コネクタ 390"/>
        <xdr:cNvCxnSpPr/>
      </xdr:nvCxnSpPr>
      <xdr:spPr>
        <a:xfrm>
          <a:off x="20434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97790</xdr:rowOff>
    </xdr:from>
    <xdr:to>
      <xdr:col>102</xdr:col>
      <xdr:colOff>165100</xdr:colOff>
      <xdr:row>40</xdr:row>
      <xdr:rowOff>27940</xdr:rowOff>
    </xdr:to>
    <xdr:sp macro="" textlink="">
      <xdr:nvSpPr>
        <xdr:cNvPr id="392" name="楕円 391"/>
        <xdr:cNvSpPr/>
      </xdr:nvSpPr>
      <xdr:spPr>
        <a:xfrm>
          <a:off x="19494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40</xdr:row>
      <xdr:rowOff>38100</xdr:rowOff>
    </xdr:to>
    <xdr:cxnSp macro="">
      <xdr:nvCxnSpPr>
        <xdr:cNvPr id="393" name="直線コネクタ 392"/>
        <xdr:cNvCxnSpPr/>
      </xdr:nvCxnSpPr>
      <xdr:spPr>
        <a:xfrm>
          <a:off x="19545300" y="6835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97790</xdr:rowOff>
    </xdr:from>
    <xdr:to>
      <xdr:col>98</xdr:col>
      <xdr:colOff>38100</xdr:colOff>
      <xdr:row>40</xdr:row>
      <xdr:rowOff>27940</xdr:rowOff>
    </xdr:to>
    <xdr:sp macro="" textlink="">
      <xdr:nvSpPr>
        <xdr:cNvPr id="394" name="楕円 393"/>
        <xdr:cNvSpPr/>
      </xdr:nvSpPr>
      <xdr:spPr>
        <a:xfrm>
          <a:off x="18605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148590</xdr:rowOff>
    </xdr:from>
    <xdr:to>
      <xdr:col>102</xdr:col>
      <xdr:colOff>114300</xdr:colOff>
      <xdr:row>39</xdr:row>
      <xdr:rowOff>148590</xdr:rowOff>
    </xdr:to>
    <xdr:cxnSp macro="">
      <xdr:nvCxnSpPr>
        <xdr:cNvPr id="395" name="直線コネクタ 394"/>
        <xdr:cNvCxnSpPr/>
      </xdr:nvCxnSpPr>
      <xdr:spPr>
        <a:xfrm>
          <a:off x="18656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396"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397"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398"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399"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400"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01" name="n_2mainValue【認定こども園・幼稚園・保育所】&#10;一人当たり面積"/>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19067</xdr:rowOff>
    </xdr:from>
    <xdr:ext cx="469744" cy="259045"/>
    <xdr:sp macro="" textlink="">
      <xdr:nvSpPr>
        <xdr:cNvPr id="402" name="n_3mainValue【認定こども園・幼稚園・保育所】&#10;一人当たり面積"/>
        <xdr:cNvSpPr txBox="1"/>
      </xdr:nvSpPr>
      <xdr:spPr>
        <a:xfrm>
          <a:off x="19310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19067</xdr:rowOff>
    </xdr:from>
    <xdr:ext cx="469744" cy="259045"/>
    <xdr:sp macro="" textlink="">
      <xdr:nvSpPr>
        <xdr:cNvPr id="403" name="n_4mainValue【認定こども園・幼稚園・保育所】&#10;一人当たり面積"/>
        <xdr:cNvSpPr txBox="1"/>
      </xdr:nvSpPr>
      <xdr:spPr>
        <a:xfrm>
          <a:off x="18421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6" name="テキスト ボックス 4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6" name="テキスト ボックス 4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430" name="直線コネクタ 429"/>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431"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432" name="直線コネクタ 431"/>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433"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434" name="直線コネクタ 433"/>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35"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36" name="フローチャート: 判断 435"/>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37" name="フローチャート: 判断 436"/>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38" name="フローチャート: 判断 437"/>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39" name="フローチャート: 判断 438"/>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440" name="フローチャート: 判断 439"/>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46" name="楕円 445"/>
        <xdr:cNvSpPr/>
      </xdr:nvSpPr>
      <xdr:spPr>
        <a:xfrm>
          <a:off x="16268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130464</xdr:rowOff>
    </xdr:from>
    <xdr:ext cx="405111" cy="259045"/>
    <xdr:sp macro="" textlink="">
      <xdr:nvSpPr>
        <xdr:cNvPr id="447" name="【学校施設】&#10;有形固定資産減価償却率該当値テキスト"/>
        <xdr:cNvSpPr txBox="1"/>
      </xdr:nvSpPr>
      <xdr:spPr>
        <a:xfrm>
          <a:off x="16357600"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448" name="楕円 447"/>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59</xdr:row>
      <xdr:rowOff>158387</xdr:rowOff>
    </xdr:to>
    <xdr:cxnSp macro="">
      <xdr:nvCxnSpPr>
        <xdr:cNvPr id="449" name="直線コネクタ 448"/>
        <xdr:cNvCxnSpPr/>
      </xdr:nvCxnSpPr>
      <xdr:spPr>
        <a:xfrm>
          <a:off x="15481300" y="102543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50" name="楕円 449"/>
        <xdr:cNvSpPr/>
      </xdr:nvSpPr>
      <xdr:spPr>
        <a:xfrm>
          <a:off x="14541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59</xdr:row>
      <xdr:rowOff>138793</xdr:rowOff>
    </xdr:to>
    <xdr:cxnSp macro="">
      <xdr:nvCxnSpPr>
        <xdr:cNvPr id="451" name="直線コネクタ 450"/>
        <xdr:cNvCxnSpPr/>
      </xdr:nvCxnSpPr>
      <xdr:spPr>
        <a:xfrm>
          <a:off x="14592300" y="102347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48804</xdr:rowOff>
    </xdr:from>
    <xdr:to>
      <xdr:col>72</xdr:col>
      <xdr:colOff>38100</xdr:colOff>
      <xdr:row>61</xdr:row>
      <xdr:rowOff>150404</xdr:rowOff>
    </xdr:to>
    <xdr:sp macro="" textlink="">
      <xdr:nvSpPr>
        <xdr:cNvPr id="452" name="楕円 451"/>
        <xdr:cNvSpPr/>
      </xdr:nvSpPr>
      <xdr:spPr>
        <a:xfrm>
          <a:off x="13652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61</xdr:row>
      <xdr:rowOff>99604</xdr:rowOff>
    </xdr:to>
    <xdr:cxnSp macro="">
      <xdr:nvCxnSpPr>
        <xdr:cNvPr id="453" name="直線コネクタ 452"/>
        <xdr:cNvCxnSpPr/>
      </xdr:nvCxnSpPr>
      <xdr:spPr>
        <a:xfrm flipV="1">
          <a:off x="13703300" y="10234749"/>
          <a:ext cx="889000" cy="3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159838</xdr:rowOff>
    </xdr:from>
    <xdr:to>
      <xdr:col>67</xdr:col>
      <xdr:colOff>101600</xdr:colOff>
      <xdr:row>60</xdr:row>
      <xdr:rowOff>89988</xdr:rowOff>
    </xdr:to>
    <xdr:sp macro="" textlink="">
      <xdr:nvSpPr>
        <xdr:cNvPr id="454" name="楕円 453"/>
        <xdr:cNvSpPr/>
      </xdr:nvSpPr>
      <xdr:spPr>
        <a:xfrm>
          <a:off x="12763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39188</xdr:rowOff>
    </xdr:from>
    <xdr:to>
      <xdr:col>71</xdr:col>
      <xdr:colOff>177800</xdr:colOff>
      <xdr:row>61</xdr:row>
      <xdr:rowOff>99604</xdr:rowOff>
    </xdr:to>
    <xdr:cxnSp macro="">
      <xdr:nvCxnSpPr>
        <xdr:cNvPr id="455" name="直線コネクタ 454"/>
        <xdr:cNvCxnSpPr/>
      </xdr:nvCxnSpPr>
      <xdr:spPr>
        <a:xfrm>
          <a:off x="12814300" y="10326188"/>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456"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457" name="n_2ave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458"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459"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460" name="n_1mainValue【学校施設】&#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461" name="n_2main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141531</xdr:rowOff>
    </xdr:from>
    <xdr:ext cx="405111" cy="259045"/>
    <xdr:sp macro="" textlink="">
      <xdr:nvSpPr>
        <xdr:cNvPr id="462" name="n_3mainValue【学校施設】&#10;有形固定資産減価償却率"/>
        <xdr:cNvSpPr txBox="1"/>
      </xdr:nvSpPr>
      <xdr:spPr>
        <a:xfrm>
          <a:off x="13500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81115</xdr:rowOff>
    </xdr:from>
    <xdr:ext cx="405111" cy="259045"/>
    <xdr:sp macro="" textlink="">
      <xdr:nvSpPr>
        <xdr:cNvPr id="463" name="n_4mainValue【学校施設】&#10;有形固定資産減価償却率"/>
        <xdr:cNvSpPr txBox="1"/>
      </xdr:nvSpPr>
      <xdr:spPr>
        <a:xfrm>
          <a:off x="12611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488" name="直線コネクタ 487"/>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489"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490" name="直線コネクタ 489"/>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491"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492" name="直線コネクタ 491"/>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493"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494" name="フローチャート: 判断 493"/>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495" name="フローチャート: 判断 494"/>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496" name="フローチャート: 判断 495"/>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497" name="フローチャート: 判断 496"/>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498" name="フローチャート: 判断 497"/>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40259</xdr:rowOff>
    </xdr:from>
    <xdr:to>
      <xdr:col>116</xdr:col>
      <xdr:colOff>114300</xdr:colOff>
      <xdr:row>64</xdr:row>
      <xdr:rowOff>141859</xdr:rowOff>
    </xdr:to>
    <xdr:sp macro="" textlink="">
      <xdr:nvSpPr>
        <xdr:cNvPr id="504" name="楕円 503"/>
        <xdr:cNvSpPr/>
      </xdr:nvSpPr>
      <xdr:spPr>
        <a:xfrm>
          <a:off x="22110700" y="110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126636</xdr:rowOff>
    </xdr:from>
    <xdr:ext cx="469744" cy="259045"/>
    <xdr:sp macro="" textlink="">
      <xdr:nvSpPr>
        <xdr:cNvPr id="505" name="【学校施設】&#10;一人当たり面積該当値テキスト"/>
        <xdr:cNvSpPr txBox="1"/>
      </xdr:nvSpPr>
      <xdr:spPr>
        <a:xfrm>
          <a:off x="22199600" y="109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xdr:rowOff>
    </xdr:from>
    <xdr:to>
      <xdr:col>112</xdr:col>
      <xdr:colOff>38100</xdr:colOff>
      <xdr:row>63</xdr:row>
      <xdr:rowOff>102235</xdr:rowOff>
    </xdr:to>
    <xdr:sp macro="" textlink="">
      <xdr:nvSpPr>
        <xdr:cNvPr id="506" name="楕円 505"/>
        <xdr:cNvSpPr/>
      </xdr:nvSpPr>
      <xdr:spPr>
        <a:xfrm>
          <a:off x="21272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51435</xdr:rowOff>
    </xdr:from>
    <xdr:to>
      <xdr:col>116</xdr:col>
      <xdr:colOff>63500</xdr:colOff>
      <xdr:row>64</xdr:row>
      <xdr:rowOff>91059</xdr:rowOff>
    </xdr:to>
    <xdr:cxnSp macro="">
      <xdr:nvCxnSpPr>
        <xdr:cNvPr id="507" name="直線コネクタ 506"/>
        <xdr:cNvCxnSpPr/>
      </xdr:nvCxnSpPr>
      <xdr:spPr>
        <a:xfrm>
          <a:off x="21323300" y="10852785"/>
          <a:ext cx="8382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169418</xdr:rowOff>
    </xdr:from>
    <xdr:to>
      <xdr:col>107</xdr:col>
      <xdr:colOff>101600</xdr:colOff>
      <xdr:row>63</xdr:row>
      <xdr:rowOff>99568</xdr:rowOff>
    </xdr:to>
    <xdr:sp macro="" textlink="">
      <xdr:nvSpPr>
        <xdr:cNvPr id="508" name="楕円 507"/>
        <xdr:cNvSpPr/>
      </xdr:nvSpPr>
      <xdr:spPr>
        <a:xfrm>
          <a:off x="20383500" y="107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48768</xdr:rowOff>
    </xdr:from>
    <xdr:to>
      <xdr:col>111</xdr:col>
      <xdr:colOff>177800</xdr:colOff>
      <xdr:row>63</xdr:row>
      <xdr:rowOff>51435</xdr:rowOff>
    </xdr:to>
    <xdr:cxnSp macro="">
      <xdr:nvCxnSpPr>
        <xdr:cNvPr id="509" name="直線コネクタ 508"/>
        <xdr:cNvCxnSpPr/>
      </xdr:nvCxnSpPr>
      <xdr:spPr>
        <a:xfrm>
          <a:off x="20434300" y="1085011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117983</xdr:rowOff>
    </xdr:from>
    <xdr:to>
      <xdr:col>102</xdr:col>
      <xdr:colOff>165100</xdr:colOff>
      <xdr:row>64</xdr:row>
      <xdr:rowOff>48133</xdr:rowOff>
    </xdr:to>
    <xdr:sp macro="" textlink="">
      <xdr:nvSpPr>
        <xdr:cNvPr id="510" name="楕円 509"/>
        <xdr:cNvSpPr/>
      </xdr:nvSpPr>
      <xdr:spPr>
        <a:xfrm>
          <a:off x="194945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48768</xdr:rowOff>
    </xdr:from>
    <xdr:to>
      <xdr:col>107</xdr:col>
      <xdr:colOff>50800</xdr:colOff>
      <xdr:row>63</xdr:row>
      <xdr:rowOff>168783</xdr:rowOff>
    </xdr:to>
    <xdr:cxnSp macro="">
      <xdr:nvCxnSpPr>
        <xdr:cNvPr id="511" name="直線コネクタ 510"/>
        <xdr:cNvCxnSpPr/>
      </xdr:nvCxnSpPr>
      <xdr:spPr>
        <a:xfrm flipV="1">
          <a:off x="19545300" y="10850118"/>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5588</xdr:rowOff>
    </xdr:from>
    <xdr:to>
      <xdr:col>98</xdr:col>
      <xdr:colOff>38100</xdr:colOff>
      <xdr:row>64</xdr:row>
      <xdr:rowOff>107188</xdr:rowOff>
    </xdr:to>
    <xdr:sp macro="" textlink="">
      <xdr:nvSpPr>
        <xdr:cNvPr id="512" name="楕円 511"/>
        <xdr:cNvSpPr/>
      </xdr:nvSpPr>
      <xdr:spPr>
        <a:xfrm>
          <a:off x="18605500" y="10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168783</xdr:rowOff>
    </xdr:from>
    <xdr:to>
      <xdr:col>102</xdr:col>
      <xdr:colOff>114300</xdr:colOff>
      <xdr:row>64</xdr:row>
      <xdr:rowOff>56388</xdr:rowOff>
    </xdr:to>
    <xdr:cxnSp macro="">
      <xdr:nvCxnSpPr>
        <xdr:cNvPr id="513" name="直線コネクタ 512"/>
        <xdr:cNvCxnSpPr/>
      </xdr:nvCxnSpPr>
      <xdr:spPr>
        <a:xfrm flipV="1">
          <a:off x="18656300" y="10970133"/>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17924</xdr:rowOff>
    </xdr:from>
    <xdr:ext cx="469744" cy="259045"/>
    <xdr:sp macro="" textlink="">
      <xdr:nvSpPr>
        <xdr:cNvPr id="514" name="n_1aveValue【学校施設】&#10;一人当たり面積"/>
        <xdr:cNvSpPr txBox="1"/>
      </xdr:nvSpPr>
      <xdr:spPr>
        <a:xfrm>
          <a:off x="210757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10685</xdr:rowOff>
    </xdr:from>
    <xdr:ext cx="469744" cy="259045"/>
    <xdr:sp macro="" textlink="">
      <xdr:nvSpPr>
        <xdr:cNvPr id="515" name="n_2aveValue【学校施設】&#10;一人当たり面積"/>
        <xdr:cNvSpPr txBox="1"/>
      </xdr:nvSpPr>
      <xdr:spPr>
        <a:xfrm>
          <a:off x="20199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516"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517"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118762</xdr:rowOff>
    </xdr:from>
    <xdr:ext cx="469744" cy="259045"/>
    <xdr:sp macro="" textlink="">
      <xdr:nvSpPr>
        <xdr:cNvPr id="518" name="n_1mainValue【学校施設】&#10;一人当たり面積"/>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116095</xdr:rowOff>
    </xdr:from>
    <xdr:ext cx="469744" cy="259045"/>
    <xdr:sp macro="" textlink="">
      <xdr:nvSpPr>
        <xdr:cNvPr id="519" name="n_2mainValue【学校施設】&#10;一人当たり面積"/>
        <xdr:cNvSpPr txBox="1"/>
      </xdr:nvSpPr>
      <xdr:spPr>
        <a:xfrm>
          <a:off x="20199427" y="1057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39260</xdr:rowOff>
    </xdr:from>
    <xdr:ext cx="469744" cy="259045"/>
    <xdr:sp macro="" textlink="">
      <xdr:nvSpPr>
        <xdr:cNvPr id="520" name="n_3mainValue【学校施設】&#10;一人当たり面積"/>
        <xdr:cNvSpPr txBox="1"/>
      </xdr:nvSpPr>
      <xdr:spPr>
        <a:xfrm>
          <a:off x="19310427" y="110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98315</xdr:rowOff>
    </xdr:from>
    <xdr:ext cx="469744" cy="259045"/>
    <xdr:sp macro="" textlink="">
      <xdr:nvSpPr>
        <xdr:cNvPr id="521" name="n_4mainValue【学校施設】&#10;一人当たり面積"/>
        <xdr:cNvSpPr txBox="1"/>
      </xdr:nvSpPr>
      <xdr:spPr>
        <a:xfrm>
          <a:off x="1842142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546" name="直線コネクタ 545"/>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8" name="直線コネクタ 5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49"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50" name="直線コネクタ 549"/>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551"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552" name="フローチャート: 判断 551"/>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553" name="フローチャート: 判断 552"/>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554" name="フローチャート: 判断 553"/>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555" name="フローチャート: 判断 554"/>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556" name="フローチャート: 判断 555"/>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562" name="楕円 561"/>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563" name="【児童館】&#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160655</xdr:rowOff>
    </xdr:from>
    <xdr:to>
      <xdr:col>81</xdr:col>
      <xdr:colOff>101600</xdr:colOff>
      <xdr:row>82</xdr:row>
      <xdr:rowOff>90805</xdr:rowOff>
    </xdr:to>
    <xdr:sp macro="" textlink="">
      <xdr:nvSpPr>
        <xdr:cNvPr id="564" name="楕円 563"/>
        <xdr:cNvSpPr/>
      </xdr:nvSpPr>
      <xdr:spPr>
        <a:xfrm>
          <a:off x="15430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40005</xdr:rowOff>
    </xdr:from>
    <xdr:to>
      <xdr:col>85</xdr:col>
      <xdr:colOff>127000</xdr:colOff>
      <xdr:row>82</xdr:row>
      <xdr:rowOff>83820</xdr:rowOff>
    </xdr:to>
    <xdr:cxnSp macro="">
      <xdr:nvCxnSpPr>
        <xdr:cNvPr id="565" name="直線コネクタ 564"/>
        <xdr:cNvCxnSpPr/>
      </xdr:nvCxnSpPr>
      <xdr:spPr>
        <a:xfrm>
          <a:off x="15481300" y="14098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66" name="楕円 565"/>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40005</xdr:rowOff>
    </xdr:to>
    <xdr:cxnSp macro="">
      <xdr:nvCxnSpPr>
        <xdr:cNvPr id="567" name="直線コネクタ 566"/>
        <xdr:cNvCxnSpPr/>
      </xdr:nvCxnSpPr>
      <xdr:spPr>
        <a:xfrm>
          <a:off x="14592300" y="140627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80645</xdr:rowOff>
    </xdr:from>
    <xdr:to>
      <xdr:col>72</xdr:col>
      <xdr:colOff>38100</xdr:colOff>
      <xdr:row>82</xdr:row>
      <xdr:rowOff>10795</xdr:rowOff>
    </xdr:to>
    <xdr:sp macro="" textlink="">
      <xdr:nvSpPr>
        <xdr:cNvPr id="568" name="楕円 567"/>
        <xdr:cNvSpPr/>
      </xdr:nvSpPr>
      <xdr:spPr>
        <a:xfrm>
          <a:off x="13652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131445</xdr:rowOff>
    </xdr:from>
    <xdr:to>
      <xdr:col>76</xdr:col>
      <xdr:colOff>114300</xdr:colOff>
      <xdr:row>82</xdr:row>
      <xdr:rowOff>3811</xdr:rowOff>
    </xdr:to>
    <xdr:cxnSp macro="">
      <xdr:nvCxnSpPr>
        <xdr:cNvPr id="569" name="直線コネクタ 568"/>
        <xdr:cNvCxnSpPr/>
      </xdr:nvCxnSpPr>
      <xdr:spPr>
        <a:xfrm>
          <a:off x="13703300" y="140188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107314</xdr:rowOff>
    </xdr:from>
    <xdr:to>
      <xdr:col>67</xdr:col>
      <xdr:colOff>101600</xdr:colOff>
      <xdr:row>83</xdr:row>
      <xdr:rowOff>37464</xdr:rowOff>
    </xdr:to>
    <xdr:sp macro="" textlink="">
      <xdr:nvSpPr>
        <xdr:cNvPr id="570" name="楕円 569"/>
        <xdr:cNvSpPr/>
      </xdr:nvSpPr>
      <xdr:spPr>
        <a:xfrm>
          <a:off x="12763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131445</xdr:rowOff>
    </xdr:from>
    <xdr:to>
      <xdr:col>71</xdr:col>
      <xdr:colOff>177800</xdr:colOff>
      <xdr:row>82</xdr:row>
      <xdr:rowOff>158114</xdr:rowOff>
    </xdr:to>
    <xdr:cxnSp macro="">
      <xdr:nvCxnSpPr>
        <xdr:cNvPr id="571" name="直線コネクタ 570"/>
        <xdr:cNvCxnSpPr/>
      </xdr:nvCxnSpPr>
      <xdr:spPr>
        <a:xfrm flipV="1">
          <a:off x="12814300" y="14018895"/>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572"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573"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574"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575"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81932</xdr:rowOff>
    </xdr:from>
    <xdr:ext cx="405111" cy="259045"/>
    <xdr:sp macro="" textlink="">
      <xdr:nvSpPr>
        <xdr:cNvPr id="576" name="n_1mainValue【児童館】&#10;有形固定資産減価償却率"/>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77" name="n_2main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578" name="n_3mainValue【児童館】&#10;有形固定資産減価償却率"/>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579" name="n_4mainValue【児童館】&#10;有形固定資産減価償却率"/>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3" name="直線コネクタ 602"/>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5" name="直線コネクタ 6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06"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7" name="直線コネクタ 606"/>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08"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09" name="フローチャート: 判断 60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0" name="フローチャート: 判断 6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1" name="フローチャート: 判断 61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2" name="フローチャート: 判断 6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13" name="フローチャート: 判断 612"/>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9" name="楕円 618"/>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620"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21" name="楕円 620"/>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22" name="直線コネクタ 621"/>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23" name="楕円 622"/>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624" name="直線コネクタ 623"/>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25" name="楕円 624"/>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626" name="直線コネクタ 625"/>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627" name="楕円 626"/>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85</xdr:row>
      <xdr:rowOff>57150</xdr:rowOff>
    </xdr:to>
    <xdr:cxnSp macro="">
      <xdr:nvCxnSpPr>
        <xdr:cNvPr id="628" name="直線コネクタ 627"/>
        <xdr:cNvCxnSpPr/>
      </xdr:nvCxnSpPr>
      <xdr:spPr>
        <a:xfrm flipV="1">
          <a:off x="18656300" y="14401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0"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3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32"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633"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4"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5"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636"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661" name="直線コネクタ 660"/>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62"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63" name="直線コネクタ 662"/>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664"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665" name="直線コネクタ 664"/>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666"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67" name="フローチャート: 判断 666"/>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668" name="フローチャート: 判断 667"/>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69" name="フローチャート: 判断 668"/>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670" name="フローチャート: 判断 669"/>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71" name="フローチャート: 判断 670"/>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677" name="楕円 676"/>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40657</xdr:rowOff>
    </xdr:from>
    <xdr:ext cx="405111" cy="259045"/>
    <xdr:sp macro="" textlink="">
      <xdr:nvSpPr>
        <xdr:cNvPr id="678" name="【公民館】&#10;有形固定資産減価償却率該当値テキスト"/>
        <xdr:cNvSpPr txBox="1"/>
      </xdr:nvSpPr>
      <xdr:spPr>
        <a:xfrm>
          <a:off x="163576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156845</xdr:rowOff>
    </xdr:from>
    <xdr:to>
      <xdr:col>81</xdr:col>
      <xdr:colOff>101600</xdr:colOff>
      <xdr:row>104</xdr:row>
      <xdr:rowOff>86995</xdr:rowOff>
    </xdr:to>
    <xdr:sp macro="" textlink="">
      <xdr:nvSpPr>
        <xdr:cNvPr id="679" name="楕円 678"/>
        <xdr:cNvSpPr/>
      </xdr:nvSpPr>
      <xdr:spPr>
        <a:xfrm>
          <a:off x="1543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68580</xdr:rowOff>
    </xdr:to>
    <xdr:cxnSp macro="">
      <xdr:nvCxnSpPr>
        <xdr:cNvPr id="680" name="直線コネクタ 679"/>
        <xdr:cNvCxnSpPr/>
      </xdr:nvCxnSpPr>
      <xdr:spPr>
        <a:xfrm>
          <a:off x="15481300" y="178669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681" name="楕円 680"/>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36195</xdr:rowOff>
    </xdr:to>
    <xdr:cxnSp macro="">
      <xdr:nvCxnSpPr>
        <xdr:cNvPr id="682" name="直線コネクタ 681"/>
        <xdr:cNvCxnSpPr/>
      </xdr:nvCxnSpPr>
      <xdr:spPr>
        <a:xfrm>
          <a:off x="14592300" y="178517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84455</xdr:rowOff>
    </xdr:from>
    <xdr:to>
      <xdr:col>72</xdr:col>
      <xdr:colOff>38100</xdr:colOff>
      <xdr:row>104</xdr:row>
      <xdr:rowOff>14605</xdr:rowOff>
    </xdr:to>
    <xdr:sp macro="" textlink="">
      <xdr:nvSpPr>
        <xdr:cNvPr id="683" name="楕円 682"/>
        <xdr:cNvSpPr/>
      </xdr:nvSpPr>
      <xdr:spPr>
        <a:xfrm>
          <a:off x="13652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135255</xdr:rowOff>
    </xdr:from>
    <xdr:to>
      <xdr:col>76</xdr:col>
      <xdr:colOff>114300</xdr:colOff>
      <xdr:row>104</xdr:row>
      <xdr:rowOff>20955</xdr:rowOff>
    </xdr:to>
    <xdr:cxnSp macro="">
      <xdr:nvCxnSpPr>
        <xdr:cNvPr id="684" name="直線コネクタ 683"/>
        <xdr:cNvCxnSpPr/>
      </xdr:nvCxnSpPr>
      <xdr:spPr>
        <a:xfrm>
          <a:off x="13703300" y="17794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116839</xdr:rowOff>
    </xdr:from>
    <xdr:to>
      <xdr:col>67</xdr:col>
      <xdr:colOff>101600</xdr:colOff>
      <xdr:row>102</xdr:row>
      <xdr:rowOff>46989</xdr:rowOff>
    </xdr:to>
    <xdr:sp macro="" textlink="">
      <xdr:nvSpPr>
        <xdr:cNvPr id="685" name="楕円 684"/>
        <xdr:cNvSpPr/>
      </xdr:nvSpPr>
      <xdr:spPr>
        <a:xfrm>
          <a:off x="12763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167639</xdr:rowOff>
    </xdr:from>
    <xdr:to>
      <xdr:col>71</xdr:col>
      <xdr:colOff>177800</xdr:colOff>
      <xdr:row>103</xdr:row>
      <xdr:rowOff>135255</xdr:rowOff>
    </xdr:to>
    <xdr:cxnSp macro="">
      <xdr:nvCxnSpPr>
        <xdr:cNvPr id="686" name="直線コネクタ 685"/>
        <xdr:cNvCxnSpPr/>
      </xdr:nvCxnSpPr>
      <xdr:spPr>
        <a:xfrm>
          <a:off x="12814300" y="17484089"/>
          <a:ext cx="889000" cy="3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687" name="n_1aveValue【公民館】&#10;有形固定資産減価償却率"/>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88"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91457</xdr:rowOff>
    </xdr:from>
    <xdr:ext cx="405111" cy="259045"/>
    <xdr:sp macro="" textlink="">
      <xdr:nvSpPr>
        <xdr:cNvPr id="689" name="n_3aveValue【公民館】&#10;有形固定資産減価償却率"/>
        <xdr:cNvSpPr txBox="1"/>
      </xdr:nvSpPr>
      <xdr:spPr>
        <a:xfrm>
          <a:off x="13500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690" name="n_4aveValue【公民館】&#10;有形固定資産減価償却率"/>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103522</xdr:rowOff>
    </xdr:from>
    <xdr:ext cx="405111" cy="259045"/>
    <xdr:sp macro="" textlink="">
      <xdr:nvSpPr>
        <xdr:cNvPr id="691" name="n_1mainValue【公民館】&#10;有形固定資産減価償却率"/>
        <xdr:cNvSpPr txBox="1"/>
      </xdr:nvSpPr>
      <xdr:spPr>
        <a:xfrm>
          <a:off x="152660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692" name="n_2mainValue【公民館】&#10;有形固定資産減価償却率"/>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31132</xdr:rowOff>
    </xdr:from>
    <xdr:ext cx="405111" cy="259045"/>
    <xdr:sp macro="" textlink="">
      <xdr:nvSpPr>
        <xdr:cNvPr id="693" name="n_3mainValue【公民館】&#10;有形固定資産減価償却率"/>
        <xdr:cNvSpPr txBox="1"/>
      </xdr:nvSpPr>
      <xdr:spPr>
        <a:xfrm>
          <a:off x="13500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63516</xdr:rowOff>
    </xdr:from>
    <xdr:ext cx="405111" cy="259045"/>
    <xdr:sp macro="" textlink="">
      <xdr:nvSpPr>
        <xdr:cNvPr id="694" name="n_4mainValue【公民館】&#10;有形固定資産減価償却率"/>
        <xdr:cNvSpPr txBox="1"/>
      </xdr:nvSpPr>
      <xdr:spPr>
        <a:xfrm>
          <a:off x="12611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720" name="直線コネクタ 719"/>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21"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22" name="直線コネクタ 721"/>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23"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24" name="直線コネクタ 723"/>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725"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26" name="フローチャート: 判断 725"/>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727" name="フローチャート: 判断 726"/>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728" name="フローチャート: 判断 727"/>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729" name="フローチャート: 判断 728"/>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30" name="フローチャート: 判断 72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36" name="楕円 735"/>
        <xdr:cNvSpPr/>
      </xdr:nvSpPr>
      <xdr:spPr>
        <a:xfrm>
          <a:off x="22110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56441</xdr:rowOff>
    </xdr:from>
    <xdr:ext cx="469744" cy="259045"/>
    <xdr:sp macro="" textlink="">
      <xdr:nvSpPr>
        <xdr:cNvPr id="737" name="【公民館】&#10;一人当たり面積該当値テキスト"/>
        <xdr:cNvSpPr txBox="1"/>
      </xdr:nvSpPr>
      <xdr:spPr>
        <a:xfrm>
          <a:off x="22199600"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738" name="楕円 737"/>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84364</xdr:rowOff>
    </xdr:to>
    <xdr:cxnSp macro="">
      <xdr:nvCxnSpPr>
        <xdr:cNvPr id="739" name="直線コネクタ 738"/>
        <xdr:cNvCxnSpPr/>
      </xdr:nvCxnSpPr>
      <xdr:spPr>
        <a:xfrm>
          <a:off x="21323300" y="180702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40" name="楕円 739"/>
        <xdr:cNvSpPr/>
      </xdr:nvSpPr>
      <xdr:spPr>
        <a:xfrm>
          <a:off x="2038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68036</xdr:rowOff>
    </xdr:from>
    <xdr:to>
      <xdr:col>111</xdr:col>
      <xdr:colOff>177800</xdr:colOff>
      <xdr:row>105</xdr:row>
      <xdr:rowOff>68036</xdr:rowOff>
    </xdr:to>
    <xdr:cxnSp macro="">
      <xdr:nvCxnSpPr>
        <xdr:cNvPr id="741" name="直線コネクタ 740"/>
        <xdr:cNvCxnSpPr/>
      </xdr:nvCxnSpPr>
      <xdr:spPr>
        <a:xfrm>
          <a:off x="20434300" y="1807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17236</xdr:rowOff>
    </xdr:from>
    <xdr:to>
      <xdr:col>102</xdr:col>
      <xdr:colOff>165100</xdr:colOff>
      <xdr:row>105</xdr:row>
      <xdr:rowOff>118836</xdr:rowOff>
    </xdr:to>
    <xdr:sp macro="" textlink="">
      <xdr:nvSpPr>
        <xdr:cNvPr id="742" name="楕円 741"/>
        <xdr:cNvSpPr/>
      </xdr:nvSpPr>
      <xdr:spPr>
        <a:xfrm>
          <a:off x="19494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68036</xdr:rowOff>
    </xdr:from>
    <xdr:to>
      <xdr:col>107</xdr:col>
      <xdr:colOff>50800</xdr:colOff>
      <xdr:row>105</xdr:row>
      <xdr:rowOff>68036</xdr:rowOff>
    </xdr:to>
    <xdr:cxnSp macro="">
      <xdr:nvCxnSpPr>
        <xdr:cNvPr id="743" name="直線コネクタ 742"/>
        <xdr:cNvCxnSpPr/>
      </xdr:nvCxnSpPr>
      <xdr:spPr>
        <a:xfrm>
          <a:off x="19545300" y="1807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82550</xdr:rowOff>
    </xdr:from>
    <xdr:to>
      <xdr:col>98</xdr:col>
      <xdr:colOff>38100</xdr:colOff>
      <xdr:row>104</xdr:row>
      <xdr:rowOff>12700</xdr:rowOff>
    </xdr:to>
    <xdr:sp macro="" textlink="">
      <xdr:nvSpPr>
        <xdr:cNvPr id="744" name="楕円 743"/>
        <xdr:cNvSpPr/>
      </xdr:nvSpPr>
      <xdr:spPr>
        <a:xfrm>
          <a:off x="18605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133350</xdr:rowOff>
    </xdr:from>
    <xdr:to>
      <xdr:col>102</xdr:col>
      <xdr:colOff>114300</xdr:colOff>
      <xdr:row>105</xdr:row>
      <xdr:rowOff>68036</xdr:rowOff>
    </xdr:to>
    <xdr:cxnSp macro="">
      <xdr:nvCxnSpPr>
        <xdr:cNvPr id="745" name="直線コネクタ 744"/>
        <xdr:cNvCxnSpPr/>
      </xdr:nvCxnSpPr>
      <xdr:spPr>
        <a:xfrm>
          <a:off x="18656300" y="1779270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746" name="n_1aveValue【公民館】&#10;一人当たり面積"/>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747" name="n_2aveValue【公民館】&#10;一人当たり面積"/>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748" name="n_3ave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749"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750" name="n_1main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751" name="n_2main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135363</xdr:rowOff>
    </xdr:from>
    <xdr:ext cx="469744" cy="259045"/>
    <xdr:sp macro="" textlink="">
      <xdr:nvSpPr>
        <xdr:cNvPr id="752" name="n_3mainValue【公民館】&#10;一人当たり面積"/>
        <xdr:cNvSpPr txBox="1"/>
      </xdr:nvSpPr>
      <xdr:spPr>
        <a:xfrm>
          <a:off x="19310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29227</xdr:rowOff>
    </xdr:from>
    <xdr:ext cx="469744" cy="259045"/>
    <xdr:sp macro="" textlink="">
      <xdr:nvSpPr>
        <xdr:cNvPr id="753" name="n_4mainValue【公民館】&#10;一人当たり面積"/>
        <xdr:cNvSpPr txBox="1"/>
      </xdr:nvSpPr>
      <xdr:spPr>
        <a:xfrm>
          <a:off x="18421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保育所の有形固定資産減価償却率が低くなっているが、これは待機児童の解消や施設の老朽化といった課題を解決するために、保育所の建替えを行ったためであり、平成２６年度に第二保育園の建替え及び大正保育園と第七保育園を統合し、新座保育園の建設工事を実施した。維持管理にかかる経費の増加に留意しつつ、引き続き、子育て環境の整備に積極的に取り組んで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その他の類型においては、類似団体平均と同程度の数値で推移しているが、道路については類似団体内平均値を大きく上回っており、今後も道路改良１０か年基本計画や新座市公共施設等総合管理計画に基づき、公共施設の更新・統廃合・長寿命化などの計画的な実施、適切な施設管理を推進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166,208
162,482
22.78
76,790,691
73,329,639
3,281,076
30,418,297
52,746,392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3" name="楕円 72"/>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140987</xdr:rowOff>
    </xdr:from>
    <xdr:ext cx="405111" cy="259045"/>
    <xdr:sp macro="" textlink="">
      <xdr:nvSpPr>
        <xdr:cNvPr id="74" name="【図書館】&#10;有形固定資産減価償却率該当値テキスト"/>
        <xdr:cNvSpPr txBox="1"/>
      </xdr:nvSpPr>
      <xdr:spPr>
        <a:xfrm>
          <a:off x="467360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118745</xdr:rowOff>
    </xdr:from>
    <xdr:to>
      <xdr:col>20</xdr:col>
      <xdr:colOff>38100</xdr:colOff>
      <xdr:row>37</xdr:row>
      <xdr:rowOff>48895</xdr:rowOff>
    </xdr:to>
    <xdr:sp macro="" textlink="">
      <xdr:nvSpPr>
        <xdr:cNvPr id="75" name="楕円 74"/>
        <xdr:cNvSpPr/>
      </xdr:nvSpPr>
      <xdr:spPr>
        <a:xfrm>
          <a:off x="3746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169545</xdr:rowOff>
    </xdr:from>
    <xdr:to>
      <xdr:col>24</xdr:col>
      <xdr:colOff>63500</xdr:colOff>
      <xdr:row>37</xdr:row>
      <xdr:rowOff>41910</xdr:rowOff>
    </xdr:to>
    <xdr:cxnSp macro="">
      <xdr:nvCxnSpPr>
        <xdr:cNvPr id="76" name="直線コネクタ 75"/>
        <xdr:cNvCxnSpPr/>
      </xdr:nvCxnSpPr>
      <xdr:spPr>
        <a:xfrm>
          <a:off x="3797300" y="63417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78740</xdr:rowOff>
    </xdr:from>
    <xdr:to>
      <xdr:col>15</xdr:col>
      <xdr:colOff>101600</xdr:colOff>
      <xdr:row>37</xdr:row>
      <xdr:rowOff>8890</xdr:rowOff>
    </xdr:to>
    <xdr:sp macro="" textlink="">
      <xdr:nvSpPr>
        <xdr:cNvPr id="77" name="楕円 76"/>
        <xdr:cNvSpPr/>
      </xdr:nvSpPr>
      <xdr:spPr>
        <a:xfrm>
          <a:off x="2857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169545</xdr:rowOff>
    </xdr:to>
    <xdr:cxnSp macro="">
      <xdr:nvCxnSpPr>
        <xdr:cNvPr id="78" name="直線コネクタ 77"/>
        <xdr:cNvCxnSpPr/>
      </xdr:nvCxnSpPr>
      <xdr:spPr>
        <a:xfrm>
          <a:off x="2908300" y="6301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9" name="楕円 78"/>
        <xdr:cNvSpPr/>
      </xdr:nvSpPr>
      <xdr:spPr>
        <a:xfrm>
          <a:off x="196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129540</xdr:rowOff>
    </xdr:to>
    <xdr:cxnSp macro="">
      <xdr:nvCxnSpPr>
        <xdr:cNvPr id="80" name="直線コネクタ 79"/>
        <xdr:cNvCxnSpPr/>
      </xdr:nvCxnSpPr>
      <xdr:spPr>
        <a:xfrm>
          <a:off x="2019300" y="62579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164465</xdr:rowOff>
    </xdr:from>
    <xdr:to>
      <xdr:col>6</xdr:col>
      <xdr:colOff>38100</xdr:colOff>
      <xdr:row>36</xdr:row>
      <xdr:rowOff>94615</xdr:rowOff>
    </xdr:to>
    <xdr:sp macro="" textlink="">
      <xdr:nvSpPr>
        <xdr:cNvPr id="81" name="楕円 80"/>
        <xdr:cNvSpPr/>
      </xdr:nvSpPr>
      <xdr:spPr>
        <a:xfrm>
          <a:off x="1079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43815</xdr:rowOff>
    </xdr:from>
    <xdr:to>
      <xdr:col>10</xdr:col>
      <xdr:colOff>114300</xdr:colOff>
      <xdr:row>36</xdr:row>
      <xdr:rowOff>85725</xdr:rowOff>
    </xdr:to>
    <xdr:cxnSp macro="">
      <xdr:nvCxnSpPr>
        <xdr:cNvPr id="82" name="直線コネクタ 81"/>
        <xdr:cNvCxnSpPr/>
      </xdr:nvCxnSpPr>
      <xdr:spPr>
        <a:xfrm>
          <a:off x="1130300" y="62160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142892</xdr:rowOff>
    </xdr:from>
    <xdr:ext cx="405111" cy="259045"/>
    <xdr:sp macro="" textlink="">
      <xdr:nvSpPr>
        <xdr:cNvPr id="85" name="n_3aveValue【図書館】&#10;有形固定資産減価償却率"/>
        <xdr:cNvSpPr txBox="1"/>
      </xdr:nvSpPr>
      <xdr:spPr>
        <a:xfrm>
          <a:off x="1816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112412</xdr:rowOff>
    </xdr:from>
    <xdr:ext cx="405111" cy="259045"/>
    <xdr:sp macro="" textlink="">
      <xdr:nvSpPr>
        <xdr:cNvPr id="86" name="n_4aveValue【図書館】&#10;有形固定資産減価償却率"/>
        <xdr:cNvSpPr txBox="1"/>
      </xdr:nvSpPr>
      <xdr:spPr>
        <a:xfrm>
          <a:off x="927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40022</xdr:rowOff>
    </xdr:from>
    <xdr:ext cx="405111" cy="259045"/>
    <xdr:sp macro="" textlink="">
      <xdr:nvSpPr>
        <xdr:cNvPr id="87" name="n_1mainValue【図書館】&#10;有形固定資産減価償却率"/>
        <xdr:cNvSpPr txBox="1"/>
      </xdr:nvSpPr>
      <xdr:spPr>
        <a:xfrm>
          <a:off x="35820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xdr:rowOff>
    </xdr:from>
    <xdr:ext cx="405111" cy="259045"/>
    <xdr:sp macro="" textlink="">
      <xdr:nvSpPr>
        <xdr:cNvPr id="88" name="n_2mainValue【図書館】&#10;有形固定資産減価償却率"/>
        <xdr:cNvSpPr txBox="1"/>
      </xdr:nvSpPr>
      <xdr:spPr>
        <a:xfrm>
          <a:off x="27057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9" name="n_3mainValue【図書館】&#10;有形固定資産減価償却率"/>
        <xdr:cNvSpPr txBox="1"/>
      </xdr:nvSpPr>
      <xdr:spPr>
        <a:xfrm>
          <a:off x="1816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111142</xdr:rowOff>
    </xdr:from>
    <xdr:ext cx="405111" cy="259045"/>
    <xdr:sp macro="" textlink="">
      <xdr:nvSpPr>
        <xdr:cNvPr id="90" name="n_4mainValue【図書館】&#10;有形固定資産減価償却率"/>
        <xdr:cNvSpPr txBox="1"/>
      </xdr:nvSpPr>
      <xdr:spPr>
        <a:xfrm>
          <a:off x="927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127000</xdr:rowOff>
    </xdr:from>
    <xdr:to>
      <xdr:col>55</xdr:col>
      <xdr:colOff>50800</xdr:colOff>
      <xdr:row>41</xdr:row>
      <xdr:rowOff>57150</xdr:rowOff>
    </xdr:to>
    <xdr:sp macro="" textlink="">
      <xdr:nvSpPr>
        <xdr:cNvPr id="130" name="楕円 129"/>
        <xdr:cNvSpPr/>
      </xdr:nvSpPr>
      <xdr:spPr>
        <a:xfrm>
          <a:off x="104267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105427</xdr:rowOff>
    </xdr:from>
    <xdr:ext cx="469744" cy="259045"/>
    <xdr:sp macro="" textlink="">
      <xdr:nvSpPr>
        <xdr:cNvPr id="131" name="【図書館】&#10;一人当たり面積該当値テキスト"/>
        <xdr:cNvSpPr txBox="1"/>
      </xdr:nvSpPr>
      <xdr:spPr>
        <a:xfrm>
          <a:off x="10515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127000</xdr:rowOff>
    </xdr:from>
    <xdr:to>
      <xdr:col>50</xdr:col>
      <xdr:colOff>165100</xdr:colOff>
      <xdr:row>41</xdr:row>
      <xdr:rowOff>57150</xdr:rowOff>
    </xdr:to>
    <xdr:sp macro="" textlink="">
      <xdr:nvSpPr>
        <xdr:cNvPr id="132" name="楕円 131"/>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6350</xdr:rowOff>
    </xdr:from>
    <xdr:to>
      <xdr:col>55</xdr:col>
      <xdr:colOff>0</xdr:colOff>
      <xdr:row>41</xdr:row>
      <xdr:rowOff>6350</xdr:rowOff>
    </xdr:to>
    <xdr:cxnSp macro="">
      <xdr:nvCxnSpPr>
        <xdr:cNvPr id="133" name="直線コネクタ 132"/>
        <xdr:cNvCxnSpPr/>
      </xdr:nvCxnSpPr>
      <xdr:spPr>
        <a:xfrm>
          <a:off x="9639300" y="703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127000</xdr:rowOff>
    </xdr:from>
    <xdr:to>
      <xdr:col>46</xdr:col>
      <xdr:colOff>38100</xdr:colOff>
      <xdr:row>41</xdr:row>
      <xdr:rowOff>57150</xdr:rowOff>
    </xdr:to>
    <xdr:sp macro="" textlink="">
      <xdr:nvSpPr>
        <xdr:cNvPr id="134" name="楕円 133"/>
        <xdr:cNvSpPr/>
      </xdr:nvSpPr>
      <xdr:spPr>
        <a:xfrm>
          <a:off x="8699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6350</xdr:rowOff>
    </xdr:from>
    <xdr:to>
      <xdr:col>50</xdr:col>
      <xdr:colOff>114300</xdr:colOff>
      <xdr:row>41</xdr:row>
      <xdr:rowOff>6350</xdr:rowOff>
    </xdr:to>
    <xdr:cxnSp macro="">
      <xdr:nvCxnSpPr>
        <xdr:cNvPr id="135" name="直線コネクタ 134"/>
        <xdr:cNvCxnSpPr/>
      </xdr:nvCxnSpPr>
      <xdr:spPr>
        <a:xfrm>
          <a:off x="8750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127000</xdr:rowOff>
    </xdr:from>
    <xdr:to>
      <xdr:col>41</xdr:col>
      <xdr:colOff>101600</xdr:colOff>
      <xdr:row>41</xdr:row>
      <xdr:rowOff>57150</xdr:rowOff>
    </xdr:to>
    <xdr:sp macro="" textlink="">
      <xdr:nvSpPr>
        <xdr:cNvPr id="136" name="楕円 135"/>
        <xdr:cNvSpPr/>
      </xdr:nvSpPr>
      <xdr:spPr>
        <a:xfrm>
          <a:off x="7810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6350</xdr:rowOff>
    </xdr:from>
    <xdr:to>
      <xdr:col>45</xdr:col>
      <xdr:colOff>177800</xdr:colOff>
      <xdr:row>41</xdr:row>
      <xdr:rowOff>6350</xdr:rowOff>
    </xdr:to>
    <xdr:cxnSp macro="">
      <xdr:nvCxnSpPr>
        <xdr:cNvPr id="137" name="直線コネクタ 136"/>
        <xdr:cNvCxnSpPr/>
      </xdr:nvCxnSpPr>
      <xdr:spPr>
        <a:xfrm>
          <a:off x="7861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57150</xdr:rowOff>
    </xdr:from>
    <xdr:to>
      <xdr:col>36</xdr:col>
      <xdr:colOff>165100</xdr:colOff>
      <xdr:row>39</xdr:row>
      <xdr:rowOff>158750</xdr:rowOff>
    </xdr:to>
    <xdr:sp macro="" textlink="">
      <xdr:nvSpPr>
        <xdr:cNvPr id="138" name="楕円 137"/>
        <xdr:cNvSpPr/>
      </xdr:nvSpPr>
      <xdr:spPr>
        <a:xfrm>
          <a:off x="6921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107950</xdr:rowOff>
    </xdr:from>
    <xdr:to>
      <xdr:col>41</xdr:col>
      <xdr:colOff>50800</xdr:colOff>
      <xdr:row>41</xdr:row>
      <xdr:rowOff>6350</xdr:rowOff>
    </xdr:to>
    <xdr:cxnSp macro="">
      <xdr:nvCxnSpPr>
        <xdr:cNvPr id="139" name="直線コネクタ 138"/>
        <xdr:cNvCxnSpPr/>
      </xdr:nvCxnSpPr>
      <xdr:spPr>
        <a:xfrm>
          <a:off x="6972300" y="6794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48277</xdr:rowOff>
    </xdr:from>
    <xdr:ext cx="469744" cy="259045"/>
    <xdr:sp macro="" textlink="">
      <xdr:nvSpPr>
        <xdr:cNvPr id="144" name="n_1mainValue【図書館】&#10;一人当たり面積"/>
        <xdr:cNvSpPr txBox="1"/>
      </xdr:nvSpPr>
      <xdr:spPr>
        <a:xfrm>
          <a:off x="93917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48277</xdr:rowOff>
    </xdr:from>
    <xdr:ext cx="469744" cy="259045"/>
    <xdr:sp macro="" textlink="">
      <xdr:nvSpPr>
        <xdr:cNvPr id="145" name="n_2mainValue【図書館】&#10;一人当たり面積"/>
        <xdr:cNvSpPr txBox="1"/>
      </xdr:nvSpPr>
      <xdr:spPr>
        <a:xfrm>
          <a:off x="8515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48277</xdr:rowOff>
    </xdr:from>
    <xdr:ext cx="469744" cy="259045"/>
    <xdr:sp macro="" textlink="">
      <xdr:nvSpPr>
        <xdr:cNvPr id="146" name="n_3mainValue【図書館】&#10;一人当たり面積"/>
        <xdr:cNvSpPr txBox="1"/>
      </xdr:nvSpPr>
      <xdr:spPr>
        <a:xfrm>
          <a:off x="7626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7" name="n_4mainValue【図書館】&#10;一人当たり面積"/>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88" name="楕円 187"/>
        <xdr:cNvSpPr/>
      </xdr:nvSpPr>
      <xdr:spPr>
        <a:xfrm>
          <a:off x="4584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114317</xdr:rowOff>
    </xdr:from>
    <xdr:ext cx="405111" cy="259045"/>
    <xdr:sp macro="" textlink="">
      <xdr:nvSpPr>
        <xdr:cNvPr id="189" name="【体育館・プール】&#10;有形固定資産減価償却率該当値テキスト"/>
        <xdr:cNvSpPr txBox="1"/>
      </xdr:nvSpPr>
      <xdr:spPr>
        <a:xfrm>
          <a:off x="4673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0" name="楕円 189"/>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15240</xdr:rowOff>
    </xdr:to>
    <xdr:cxnSp macro="">
      <xdr:nvCxnSpPr>
        <xdr:cNvPr id="191" name="直線コネクタ 190"/>
        <xdr:cNvCxnSpPr/>
      </xdr:nvCxnSpPr>
      <xdr:spPr>
        <a:xfrm>
          <a:off x="3797300" y="10469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92" name="楕円 191"/>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61</xdr:row>
      <xdr:rowOff>11430</xdr:rowOff>
    </xdr:to>
    <xdr:cxnSp macro="">
      <xdr:nvCxnSpPr>
        <xdr:cNvPr id="193" name="直線コネクタ 192"/>
        <xdr:cNvCxnSpPr/>
      </xdr:nvCxnSpPr>
      <xdr:spPr>
        <a:xfrm>
          <a:off x="2908300" y="103993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94" name="楕円 193"/>
        <xdr:cNvSpPr/>
      </xdr:nvSpPr>
      <xdr:spPr>
        <a:xfrm>
          <a:off x="196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60</xdr:row>
      <xdr:rowOff>112395</xdr:rowOff>
    </xdr:to>
    <xdr:cxnSp macro="">
      <xdr:nvCxnSpPr>
        <xdr:cNvPr id="195" name="直線コネクタ 194"/>
        <xdr:cNvCxnSpPr/>
      </xdr:nvCxnSpPr>
      <xdr:spPr>
        <a:xfrm>
          <a:off x="2019300" y="10368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196" name="楕円 195"/>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81915</xdr:rowOff>
    </xdr:to>
    <xdr:cxnSp macro="">
      <xdr:nvCxnSpPr>
        <xdr:cNvPr id="197" name="直線コネクタ 196"/>
        <xdr:cNvCxnSpPr/>
      </xdr:nvCxnSpPr>
      <xdr:spPr>
        <a:xfrm>
          <a:off x="1130300" y="10328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2" name="n_1mainValue【体育館・プー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203" name="n_2mainValue【体育館・プール】&#10;有形固定資産減価償却率"/>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204" name="n_3mainValue【体育館・プー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83837</xdr:rowOff>
    </xdr:from>
    <xdr:ext cx="405111" cy="259045"/>
    <xdr:sp macro="" textlink="">
      <xdr:nvSpPr>
        <xdr:cNvPr id="205" name="n_4mainValue【体育館・プール】&#10;有形固定資産減価償却率"/>
        <xdr:cNvSpPr txBox="1"/>
      </xdr:nvSpPr>
      <xdr:spPr>
        <a:xfrm>
          <a:off x="927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31496</xdr:rowOff>
    </xdr:from>
    <xdr:to>
      <xdr:col>55</xdr:col>
      <xdr:colOff>50800</xdr:colOff>
      <xdr:row>62</xdr:row>
      <xdr:rowOff>133096</xdr:rowOff>
    </xdr:to>
    <xdr:sp macro="" textlink="">
      <xdr:nvSpPr>
        <xdr:cNvPr id="243" name="楕円 242"/>
        <xdr:cNvSpPr/>
      </xdr:nvSpPr>
      <xdr:spPr>
        <a:xfrm>
          <a:off x="104267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9923</xdr:rowOff>
    </xdr:from>
    <xdr:ext cx="469744" cy="259045"/>
    <xdr:sp macro="" textlink="">
      <xdr:nvSpPr>
        <xdr:cNvPr id="244" name="【体育館・プール】&#10;一人当たり面積該当値テキスト"/>
        <xdr:cNvSpPr txBox="1"/>
      </xdr:nvSpPr>
      <xdr:spPr>
        <a:xfrm>
          <a:off x="10515600"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49784</xdr:rowOff>
    </xdr:from>
    <xdr:to>
      <xdr:col>50</xdr:col>
      <xdr:colOff>165100</xdr:colOff>
      <xdr:row>62</xdr:row>
      <xdr:rowOff>151384</xdr:rowOff>
    </xdr:to>
    <xdr:sp macro="" textlink="">
      <xdr:nvSpPr>
        <xdr:cNvPr id="245" name="楕円 244"/>
        <xdr:cNvSpPr/>
      </xdr:nvSpPr>
      <xdr:spPr>
        <a:xfrm>
          <a:off x="9588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82296</xdr:rowOff>
    </xdr:from>
    <xdr:to>
      <xdr:col>55</xdr:col>
      <xdr:colOff>0</xdr:colOff>
      <xdr:row>62</xdr:row>
      <xdr:rowOff>100584</xdr:rowOff>
    </xdr:to>
    <xdr:cxnSp macro="">
      <xdr:nvCxnSpPr>
        <xdr:cNvPr id="246" name="直線コネクタ 245"/>
        <xdr:cNvCxnSpPr/>
      </xdr:nvCxnSpPr>
      <xdr:spPr>
        <a:xfrm flipV="1">
          <a:off x="9639300" y="10712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45212</xdr:rowOff>
    </xdr:from>
    <xdr:to>
      <xdr:col>46</xdr:col>
      <xdr:colOff>38100</xdr:colOff>
      <xdr:row>62</xdr:row>
      <xdr:rowOff>146812</xdr:rowOff>
    </xdr:to>
    <xdr:sp macro="" textlink="">
      <xdr:nvSpPr>
        <xdr:cNvPr id="247" name="楕円 246"/>
        <xdr:cNvSpPr/>
      </xdr:nvSpPr>
      <xdr:spPr>
        <a:xfrm>
          <a:off x="8699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96012</xdr:rowOff>
    </xdr:from>
    <xdr:to>
      <xdr:col>50</xdr:col>
      <xdr:colOff>114300</xdr:colOff>
      <xdr:row>62</xdr:row>
      <xdr:rowOff>100584</xdr:rowOff>
    </xdr:to>
    <xdr:cxnSp macro="">
      <xdr:nvCxnSpPr>
        <xdr:cNvPr id="248" name="直線コネクタ 247"/>
        <xdr:cNvCxnSpPr/>
      </xdr:nvCxnSpPr>
      <xdr:spPr>
        <a:xfrm>
          <a:off x="8750300" y="1072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45212</xdr:rowOff>
    </xdr:from>
    <xdr:to>
      <xdr:col>41</xdr:col>
      <xdr:colOff>101600</xdr:colOff>
      <xdr:row>62</xdr:row>
      <xdr:rowOff>146812</xdr:rowOff>
    </xdr:to>
    <xdr:sp macro="" textlink="">
      <xdr:nvSpPr>
        <xdr:cNvPr id="249" name="楕円 248"/>
        <xdr:cNvSpPr/>
      </xdr:nvSpPr>
      <xdr:spPr>
        <a:xfrm>
          <a:off x="7810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96012</xdr:rowOff>
    </xdr:from>
    <xdr:to>
      <xdr:col>45</xdr:col>
      <xdr:colOff>177800</xdr:colOff>
      <xdr:row>62</xdr:row>
      <xdr:rowOff>96012</xdr:rowOff>
    </xdr:to>
    <xdr:cxnSp macro="">
      <xdr:nvCxnSpPr>
        <xdr:cNvPr id="250" name="直線コネクタ 249"/>
        <xdr:cNvCxnSpPr/>
      </xdr:nvCxnSpPr>
      <xdr:spPr>
        <a:xfrm>
          <a:off x="7861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49784</xdr:rowOff>
    </xdr:from>
    <xdr:to>
      <xdr:col>36</xdr:col>
      <xdr:colOff>165100</xdr:colOff>
      <xdr:row>62</xdr:row>
      <xdr:rowOff>151384</xdr:rowOff>
    </xdr:to>
    <xdr:sp macro="" textlink="">
      <xdr:nvSpPr>
        <xdr:cNvPr id="251" name="楕円 250"/>
        <xdr:cNvSpPr/>
      </xdr:nvSpPr>
      <xdr:spPr>
        <a:xfrm>
          <a:off x="6921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96012</xdr:rowOff>
    </xdr:from>
    <xdr:to>
      <xdr:col>41</xdr:col>
      <xdr:colOff>50800</xdr:colOff>
      <xdr:row>62</xdr:row>
      <xdr:rowOff>100584</xdr:rowOff>
    </xdr:to>
    <xdr:cxnSp macro="">
      <xdr:nvCxnSpPr>
        <xdr:cNvPr id="252" name="直線コネクタ 251"/>
        <xdr:cNvCxnSpPr/>
      </xdr:nvCxnSpPr>
      <xdr:spPr>
        <a:xfrm flipV="1">
          <a:off x="6972300" y="1072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142511</xdr:rowOff>
    </xdr:from>
    <xdr:ext cx="469744" cy="259045"/>
    <xdr:sp macro="" textlink="">
      <xdr:nvSpPr>
        <xdr:cNvPr id="257" name="n_1mainValue【体育館・プール】&#10;一人当たり面積"/>
        <xdr:cNvSpPr txBox="1"/>
      </xdr:nvSpPr>
      <xdr:spPr>
        <a:xfrm>
          <a:off x="9391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137939</xdr:rowOff>
    </xdr:from>
    <xdr:ext cx="469744" cy="259045"/>
    <xdr:sp macro="" textlink="">
      <xdr:nvSpPr>
        <xdr:cNvPr id="258" name="n_2mainValue【体育館・プール】&#10;一人当たり面積"/>
        <xdr:cNvSpPr txBox="1"/>
      </xdr:nvSpPr>
      <xdr:spPr>
        <a:xfrm>
          <a:off x="8515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137939</xdr:rowOff>
    </xdr:from>
    <xdr:ext cx="469744" cy="259045"/>
    <xdr:sp macro="" textlink="">
      <xdr:nvSpPr>
        <xdr:cNvPr id="259" name="n_3mainValue【体育館・プール】&#10;一人当たり面積"/>
        <xdr:cNvSpPr txBox="1"/>
      </xdr:nvSpPr>
      <xdr:spPr>
        <a:xfrm>
          <a:off x="7626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142511</xdr:rowOff>
    </xdr:from>
    <xdr:ext cx="469744" cy="259045"/>
    <xdr:sp macro="" textlink="">
      <xdr:nvSpPr>
        <xdr:cNvPr id="260" name="n_4mainValue【体育館・プール】&#10;一人当たり面積"/>
        <xdr:cNvSpPr txBox="1"/>
      </xdr:nvSpPr>
      <xdr:spPr>
        <a:xfrm>
          <a:off x="6737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1" name="【福祉施設】&#10;有形固定資産減価償却率平均値テキスト"/>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302" name="楕円 301"/>
        <xdr:cNvSpPr/>
      </xdr:nvSpPr>
      <xdr:spPr>
        <a:xfrm>
          <a:off x="4584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132641</xdr:rowOff>
    </xdr:from>
    <xdr:ext cx="405111" cy="259045"/>
    <xdr:sp macro="" textlink="">
      <xdr:nvSpPr>
        <xdr:cNvPr id="303" name="【福祉施設】&#10;有形固定資産減価償却率該当値テキスト"/>
        <xdr:cNvSpPr txBox="1"/>
      </xdr:nvSpPr>
      <xdr:spPr>
        <a:xfrm>
          <a:off x="4673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95069</xdr:rowOff>
    </xdr:from>
    <xdr:to>
      <xdr:col>20</xdr:col>
      <xdr:colOff>38100</xdr:colOff>
      <xdr:row>81</xdr:row>
      <xdr:rowOff>25219</xdr:rowOff>
    </xdr:to>
    <xdr:sp macro="" textlink="">
      <xdr:nvSpPr>
        <xdr:cNvPr id="304" name="楕円 303"/>
        <xdr:cNvSpPr/>
      </xdr:nvSpPr>
      <xdr:spPr>
        <a:xfrm>
          <a:off x="3746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145869</xdr:rowOff>
    </xdr:from>
    <xdr:to>
      <xdr:col>24</xdr:col>
      <xdr:colOff>63500</xdr:colOff>
      <xdr:row>80</xdr:row>
      <xdr:rowOff>160564</xdr:rowOff>
    </xdr:to>
    <xdr:cxnSp macro="">
      <xdr:nvCxnSpPr>
        <xdr:cNvPr id="305" name="直線コネクタ 304"/>
        <xdr:cNvCxnSpPr/>
      </xdr:nvCxnSpPr>
      <xdr:spPr>
        <a:xfrm>
          <a:off x="3797300" y="138618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16692</xdr:rowOff>
    </xdr:from>
    <xdr:to>
      <xdr:col>15</xdr:col>
      <xdr:colOff>101600</xdr:colOff>
      <xdr:row>82</xdr:row>
      <xdr:rowOff>118292</xdr:rowOff>
    </xdr:to>
    <xdr:sp macro="" textlink="">
      <xdr:nvSpPr>
        <xdr:cNvPr id="306" name="楕円 305"/>
        <xdr:cNvSpPr/>
      </xdr:nvSpPr>
      <xdr:spPr>
        <a:xfrm>
          <a:off x="2857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145869</xdr:rowOff>
    </xdr:from>
    <xdr:to>
      <xdr:col>19</xdr:col>
      <xdr:colOff>177800</xdr:colOff>
      <xdr:row>82</xdr:row>
      <xdr:rowOff>67492</xdr:rowOff>
    </xdr:to>
    <xdr:cxnSp macro="">
      <xdr:nvCxnSpPr>
        <xdr:cNvPr id="307" name="直線コネクタ 306"/>
        <xdr:cNvCxnSpPr/>
      </xdr:nvCxnSpPr>
      <xdr:spPr>
        <a:xfrm flipV="1">
          <a:off x="2908300" y="13861869"/>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130992</xdr:rowOff>
    </xdr:from>
    <xdr:to>
      <xdr:col>10</xdr:col>
      <xdr:colOff>165100</xdr:colOff>
      <xdr:row>82</xdr:row>
      <xdr:rowOff>61142</xdr:rowOff>
    </xdr:to>
    <xdr:sp macro="" textlink="">
      <xdr:nvSpPr>
        <xdr:cNvPr id="308" name="楕円 307"/>
        <xdr:cNvSpPr/>
      </xdr:nvSpPr>
      <xdr:spPr>
        <a:xfrm>
          <a:off x="1968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10342</xdr:rowOff>
    </xdr:from>
    <xdr:to>
      <xdr:col>15</xdr:col>
      <xdr:colOff>50800</xdr:colOff>
      <xdr:row>82</xdr:row>
      <xdr:rowOff>67492</xdr:rowOff>
    </xdr:to>
    <xdr:cxnSp macro="">
      <xdr:nvCxnSpPr>
        <xdr:cNvPr id="309" name="直線コネクタ 308"/>
        <xdr:cNvCxnSpPr/>
      </xdr:nvCxnSpPr>
      <xdr:spPr>
        <a:xfrm>
          <a:off x="2019300" y="140692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117929</xdr:rowOff>
    </xdr:from>
    <xdr:to>
      <xdr:col>6</xdr:col>
      <xdr:colOff>38100</xdr:colOff>
      <xdr:row>82</xdr:row>
      <xdr:rowOff>48079</xdr:rowOff>
    </xdr:to>
    <xdr:sp macro="" textlink="">
      <xdr:nvSpPr>
        <xdr:cNvPr id="310" name="楕円 309"/>
        <xdr:cNvSpPr/>
      </xdr:nvSpPr>
      <xdr:spPr>
        <a:xfrm>
          <a:off x="1079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168729</xdr:rowOff>
    </xdr:from>
    <xdr:to>
      <xdr:col>10</xdr:col>
      <xdr:colOff>114300</xdr:colOff>
      <xdr:row>82</xdr:row>
      <xdr:rowOff>10342</xdr:rowOff>
    </xdr:to>
    <xdr:cxnSp macro="">
      <xdr:nvCxnSpPr>
        <xdr:cNvPr id="311" name="直線コネクタ 310"/>
        <xdr:cNvCxnSpPr/>
      </xdr:nvCxnSpPr>
      <xdr:spPr>
        <a:xfrm>
          <a:off x="1130300" y="1405617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3" name="n_2aveValue【福祉施設】&#10;有形固定資産減価償却率"/>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4" name="n_3ave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5"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41746</xdr:rowOff>
    </xdr:from>
    <xdr:ext cx="405111" cy="259045"/>
    <xdr:sp macro="" textlink="">
      <xdr:nvSpPr>
        <xdr:cNvPr id="316" name="n_1mainValue【福祉施設】&#10;有形固定資産減価償却率"/>
        <xdr:cNvSpPr txBox="1"/>
      </xdr:nvSpPr>
      <xdr:spPr>
        <a:xfrm>
          <a:off x="35820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134819</xdr:rowOff>
    </xdr:from>
    <xdr:ext cx="405111" cy="259045"/>
    <xdr:sp macro="" textlink="">
      <xdr:nvSpPr>
        <xdr:cNvPr id="317" name="n_2mainValue【福祉施設】&#10;有形固定資産減価償却率"/>
        <xdr:cNvSpPr txBox="1"/>
      </xdr:nvSpPr>
      <xdr:spPr>
        <a:xfrm>
          <a:off x="2705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77669</xdr:rowOff>
    </xdr:from>
    <xdr:ext cx="405111" cy="259045"/>
    <xdr:sp macro="" textlink="">
      <xdr:nvSpPr>
        <xdr:cNvPr id="318" name="n_3mainValue【福祉施設】&#10;有形固定資産減価償却率"/>
        <xdr:cNvSpPr txBox="1"/>
      </xdr:nvSpPr>
      <xdr:spPr>
        <a:xfrm>
          <a:off x="1816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319" name="n_4main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95250</xdr:rowOff>
    </xdr:from>
    <xdr:to>
      <xdr:col>55</xdr:col>
      <xdr:colOff>50800</xdr:colOff>
      <xdr:row>82</xdr:row>
      <xdr:rowOff>25400</xdr:rowOff>
    </xdr:to>
    <xdr:sp macro="" textlink="">
      <xdr:nvSpPr>
        <xdr:cNvPr id="359" name="楕円 358"/>
        <xdr:cNvSpPr/>
      </xdr:nvSpPr>
      <xdr:spPr>
        <a:xfrm>
          <a:off x="104267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118127</xdr:rowOff>
    </xdr:from>
    <xdr:ext cx="469744" cy="259045"/>
    <xdr:sp macro="" textlink="">
      <xdr:nvSpPr>
        <xdr:cNvPr id="360" name="【福祉施設】&#10;一人当たり面積該当値テキスト"/>
        <xdr:cNvSpPr txBox="1"/>
      </xdr:nvSpPr>
      <xdr:spPr>
        <a:xfrm>
          <a:off x="10515600"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69850</xdr:rowOff>
    </xdr:from>
    <xdr:to>
      <xdr:col>50</xdr:col>
      <xdr:colOff>165100</xdr:colOff>
      <xdr:row>82</xdr:row>
      <xdr:rowOff>0</xdr:rowOff>
    </xdr:to>
    <xdr:sp macro="" textlink="">
      <xdr:nvSpPr>
        <xdr:cNvPr id="361" name="楕円 360"/>
        <xdr:cNvSpPr/>
      </xdr:nvSpPr>
      <xdr:spPr>
        <a:xfrm>
          <a:off x="9588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120650</xdr:rowOff>
    </xdr:from>
    <xdr:to>
      <xdr:col>55</xdr:col>
      <xdr:colOff>0</xdr:colOff>
      <xdr:row>81</xdr:row>
      <xdr:rowOff>146050</xdr:rowOff>
    </xdr:to>
    <xdr:cxnSp macro="">
      <xdr:nvCxnSpPr>
        <xdr:cNvPr id="362" name="直線コネクタ 361"/>
        <xdr:cNvCxnSpPr/>
      </xdr:nvCxnSpPr>
      <xdr:spPr>
        <a:xfrm>
          <a:off x="9639300" y="14008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133350</xdr:rowOff>
    </xdr:from>
    <xdr:to>
      <xdr:col>46</xdr:col>
      <xdr:colOff>38100</xdr:colOff>
      <xdr:row>82</xdr:row>
      <xdr:rowOff>63500</xdr:rowOff>
    </xdr:to>
    <xdr:sp macro="" textlink="">
      <xdr:nvSpPr>
        <xdr:cNvPr id="363" name="楕円 362"/>
        <xdr:cNvSpPr/>
      </xdr:nvSpPr>
      <xdr:spPr>
        <a:xfrm>
          <a:off x="8699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120650</xdr:rowOff>
    </xdr:from>
    <xdr:to>
      <xdr:col>50</xdr:col>
      <xdr:colOff>114300</xdr:colOff>
      <xdr:row>82</xdr:row>
      <xdr:rowOff>12700</xdr:rowOff>
    </xdr:to>
    <xdr:cxnSp macro="">
      <xdr:nvCxnSpPr>
        <xdr:cNvPr id="364" name="直線コネクタ 363"/>
        <xdr:cNvCxnSpPr/>
      </xdr:nvCxnSpPr>
      <xdr:spPr>
        <a:xfrm flipV="1">
          <a:off x="8750300" y="1400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44450</xdr:rowOff>
    </xdr:from>
    <xdr:to>
      <xdr:col>41</xdr:col>
      <xdr:colOff>101600</xdr:colOff>
      <xdr:row>81</xdr:row>
      <xdr:rowOff>146050</xdr:rowOff>
    </xdr:to>
    <xdr:sp macro="" textlink="">
      <xdr:nvSpPr>
        <xdr:cNvPr id="365" name="楕円 364"/>
        <xdr:cNvSpPr/>
      </xdr:nvSpPr>
      <xdr:spPr>
        <a:xfrm>
          <a:off x="781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95250</xdr:rowOff>
    </xdr:from>
    <xdr:to>
      <xdr:col>45</xdr:col>
      <xdr:colOff>177800</xdr:colOff>
      <xdr:row>82</xdr:row>
      <xdr:rowOff>12700</xdr:rowOff>
    </xdr:to>
    <xdr:cxnSp macro="">
      <xdr:nvCxnSpPr>
        <xdr:cNvPr id="366" name="直線コネクタ 365"/>
        <xdr:cNvCxnSpPr/>
      </xdr:nvCxnSpPr>
      <xdr:spPr>
        <a:xfrm>
          <a:off x="7861300" y="1398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31750</xdr:rowOff>
    </xdr:from>
    <xdr:to>
      <xdr:col>36</xdr:col>
      <xdr:colOff>165100</xdr:colOff>
      <xdr:row>81</xdr:row>
      <xdr:rowOff>133350</xdr:rowOff>
    </xdr:to>
    <xdr:sp macro="" textlink="">
      <xdr:nvSpPr>
        <xdr:cNvPr id="367" name="楕円 366"/>
        <xdr:cNvSpPr/>
      </xdr:nvSpPr>
      <xdr:spPr>
        <a:xfrm>
          <a:off x="6921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82550</xdr:rowOff>
    </xdr:from>
    <xdr:to>
      <xdr:col>41</xdr:col>
      <xdr:colOff>50800</xdr:colOff>
      <xdr:row>81</xdr:row>
      <xdr:rowOff>95250</xdr:rowOff>
    </xdr:to>
    <xdr:cxnSp macro="">
      <xdr:nvCxnSpPr>
        <xdr:cNvPr id="368" name="直線コネクタ 367"/>
        <xdr:cNvCxnSpPr/>
      </xdr:nvCxnSpPr>
      <xdr:spPr>
        <a:xfrm>
          <a:off x="6972300" y="1397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16527</xdr:rowOff>
    </xdr:from>
    <xdr:ext cx="469744" cy="259045"/>
    <xdr:sp macro="" textlink="">
      <xdr:nvSpPr>
        <xdr:cNvPr id="373" name="n_1main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80027</xdr:rowOff>
    </xdr:from>
    <xdr:ext cx="469744" cy="259045"/>
    <xdr:sp macro="" textlink="">
      <xdr:nvSpPr>
        <xdr:cNvPr id="374" name="n_2mainValue【福祉施設】&#10;一人当たり面積"/>
        <xdr:cNvSpPr txBox="1"/>
      </xdr:nvSpPr>
      <xdr:spPr>
        <a:xfrm>
          <a:off x="8515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162577</xdr:rowOff>
    </xdr:from>
    <xdr:ext cx="469744" cy="259045"/>
    <xdr:sp macro="" textlink="">
      <xdr:nvSpPr>
        <xdr:cNvPr id="375" name="n_3mainValue【福祉施設】&#10;一人当たり面積"/>
        <xdr:cNvSpPr txBox="1"/>
      </xdr:nvSpPr>
      <xdr:spPr>
        <a:xfrm>
          <a:off x="7626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149877</xdr:rowOff>
    </xdr:from>
    <xdr:ext cx="469744" cy="259045"/>
    <xdr:sp macro="" textlink="">
      <xdr:nvSpPr>
        <xdr:cNvPr id="376" name="n_4mainValue【福祉施設】&#10;一人当たり面積"/>
        <xdr:cNvSpPr txBox="1"/>
      </xdr:nvSpPr>
      <xdr:spPr>
        <a:xfrm>
          <a:off x="67374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115207</xdr:rowOff>
    </xdr:from>
    <xdr:to>
      <xdr:col>24</xdr:col>
      <xdr:colOff>114300</xdr:colOff>
      <xdr:row>105</xdr:row>
      <xdr:rowOff>45357</xdr:rowOff>
    </xdr:to>
    <xdr:sp macro="" textlink="">
      <xdr:nvSpPr>
        <xdr:cNvPr id="418" name="楕円 417"/>
        <xdr:cNvSpPr/>
      </xdr:nvSpPr>
      <xdr:spPr>
        <a:xfrm>
          <a:off x="45847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93634</xdr:rowOff>
    </xdr:from>
    <xdr:ext cx="405111" cy="259045"/>
    <xdr:sp macro="" textlink="">
      <xdr:nvSpPr>
        <xdr:cNvPr id="419" name="【市民会館】&#10;有形固定資産減価償却率該当値テキスト"/>
        <xdr:cNvSpPr txBox="1"/>
      </xdr:nvSpPr>
      <xdr:spPr>
        <a:xfrm>
          <a:off x="4673600"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97245</xdr:rowOff>
    </xdr:from>
    <xdr:to>
      <xdr:col>20</xdr:col>
      <xdr:colOff>38100</xdr:colOff>
      <xdr:row>105</xdr:row>
      <xdr:rowOff>27395</xdr:rowOff>
    </xdr:to>
    <xdr:sp macro="" textlink="">
      <xdr:nvSpPr>
        <xdr:cNvPr id="420" name="楕円 419"/>
        <xdr:cNvSpPr/>
      </xdr:nvSpPr>
      <xdr:spPr>
        <a:xfrm>
          <a:off x="3746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148045</xdr:rowOff>
    </xdr:from>
    <xdr:to>
      <xdr:col>24</xdr:col>
      <xdr:colOff>63500</xdr:colOff>
      <xdr:row>104</xdr:row>
      <xdr:rowOff>166007</xdr:rowOff>
    </xdr:to>
    <xdr:cxnSp macro="">
      <xdr:nvCxnSpPr>
        <xdr:cNvPr id="421" name="直線コネクタ 420"/>
        <xdr:cNvCxnSpPr/>
      </xdr:nvCxnSpPr>
      <xdr:spPr>
        <a:xfrm>
          <a:off x="3797300" y="17978845"/>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422" name="楕円 421"/>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99061</xdr:rowOff>
    </xdr:from>
    <xdr:to>
      <xdr:col>19</xdr:col>
      <xdr:colOff>177800</xdr:colOff>
      <xdr:row>104</xdr:row>
      <xdr:rowOff>148045</xdr:rowOff>
    </xdr:to>
    <xdr:cxnSp macro="">
      <xdr:nvCxnSpPr>
        <xdr:cNvPr id="423" name="直線コネクタ 422"/>
        <xdr:cNvCxnSpPr/>
      </xdr:nvCxnSpPr>
      <xdr:spPr>
        <a:xfrm>
          <a:off x="2908300" y="179298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xdr:rowOff>
    </xdr:from>
    <xdr:to>
      <xdr:col>10</xdr:col>
      <xdr:colOff>165100</xdr:colOff>
      <xdr:row>104</xdr:row>
      <xdr:rowOff>113937</xdr:rowOff>
    </xdr:to>
    <xdr:sp macro="" textlink="">
      <xdr:nvSpPr>
        <xdr:cNvPr id="424" name="楕円 423"/>
        <xdr:cNvSpPr/>
      </xdr:nvSpPr>
      <xdr:spPr>
        <a:xfrm>
          <a:off x="1968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63137</xdr:rowOff>
    </xdr:from>
    <xdr:to>
      <xdr:col>15</xdr:col>
      <xdr:colOff>50800</xdr:colOff>
      <xdr:row>104</xdr:row>
      <xdr:rowOff>99061</xdr:rowOff>
    </xdr:to>
    <xdr:cxnSp macro="">
      <xdr:nvCxnSpPr>
        <xdr:cNvPr id="425" name="直線コネクタ 424"/>
        <xdr:cNvCxnSpPr/>
      </xdr:nvCxnSpPr>
      <xdr:spPr>
        <a:xfrm>
          <a:off x="2019300" y="178939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147864</xdr:rowOff>
    </xdr:from>
    <xdr:to>
      <xdr:col>6</xdr:col>
      <xdr:colOff>38100</xdr:colOff>
      <xdr:row>104</xdr:row>
      <xdr:rowOff>78014</xdr:rowOff>
    </xdr:to>
    <xdr:sp macro="" textlink="">
      <xdr:nvSpPr>
        <xdr:cNvPr id="426" name="楕円 425"/>
        <xdr:cNvSpPr/>
      </xdr:nvSpPr>
      <xdr:spPr>
        <a:xfrm>
          <a:off x="1079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27214</xdr:rowOff>
    </xdr:from>
    <xdr:to>
      <xdr:col>10</xdr:col>
      <xdr:colOff>114300</xdr:colOff>
      <xdr:row>104</xdr:row>
      <xdr:rowOff>63137</xdr:rowOff>
    </xdr:to>
    <xdr:cxnSp macro="">
      <xdr:nvCxnSpPr>
        <xdr:cNvPr id="427" name="直線コネクタ 426"/>
        <xdr:cNvCxnSpPr/>
      </xdr:nvCxnSpPr>
      <xdr:spPr>
        <a:xfrm>
          <a:off x="1130300" y="1785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29" name="n_2aveValue【市民会館】&#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18522</xdr:rowOff>
    </xdr:from>
    <xdr:ext cx="405111" cy="259045"/>
    <xdr:sp macro="" textlink="">
      <xdr:nvSpPr>
        <xdr:cNvPr id="432" name="n_1mainValue【市民会館】&#10;有形固定資産減価償却率"/>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33" name="n_2mainValue【市民会館】&#10;有形固定資産減価償却率"/>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130464</xdr:rowOff>
    </xdr:from>
    <xdr:ext cx="405111" cy="259045"/>
    <xdr:sp macro="" textlink="">
      <xdr:nvSpPr>
        <xdr:cNvPr id="434" name="n_3mainValue【市民会館】&#10;有形固定資産減価償却率"/>
        <xdr:cNvSpPr txBox="1"/>
      </xdr:nvSpPr>
      <xdr:spPr>
        <a:xfrm>
          <a:off x="1816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94541</xdr:rowOff>
    </xdr:from>
    <xdr:ext cx="405111" cy="259045"/>
    <xdr:sp macro="" textlink="">
      <xdr:nvSpPr>
        <xdr:cNvPr id="435" name="n_4mainValue【市民会館】&#10;有形固定資産減価償却率"/>
        <xdr:cNvSpPr txBox="1"/>
      </xdr:nvSpPr>
      <xdr:spPr>
        <a:xfrm>
          <a:off x="927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75" name="楕円 474"/>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60977</xdr:rowOff>
    </xdr:from>
    <xdr:ext cx="469744" cy="259045"/>
    <xdr:sp macro="" textlink="">
      <xdr:nvSpPr>
        <xdr:cNvPr id="476" name="【市民会館】&#10;一人当たり面積該当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74930</xdr:rowOff>
    </xdr:from>
    <xdr:to>
      <xdr:col>50</xdr:col>
      <xdr:colOff>165100</xdr:colOff>
      <xdr:row>108</xdr:row>
      <xdr:rowOff>5080</xdr:rowOff>
    </xdr:to>
    <xdr:sp macro="" textlink="">
      <xdr:nvSpPr>
        <xdr:cNvPr id="477" name="楕円 476"/>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133350</xdr:rowOff>
    </xdr:to>
    <xdr:cxnSp macro="">
      <xdr:nvCxnSpPr>
        <xdr:cNvPr id="478" name="直線コネクタ 477"/>
        <xdr:cNvCxnSpPr/>
      </xdr:nvCxnSpPr>
      <xdr:spPr>
        <a:xfrm>
          <a:off x="9639300" y="18470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74930</xdr:rowOff>
    </xdr:from>
    <xdr:to>
      <xdr:col>46</xdr:col>
      <xdr:colOff>38100</xdr:colOff>
      <xdr:row>108</xdr:row>
      <xdr:rowOff>5080</xdr:rowOff>
    </xdr:to>
    <xdr:sp macro="" textlink="">
      <xdr:nvSpPr>
        <xdr:cNvPr id="479" name="楕円 478"/>
        <xdr:cNvSpPr/>
      </xdr:nvSpPr>
      <xdr:spPr>
        <a:xfrm>
          <a:off x="8699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125730</xdr:rowOff>
    </xdr:from>
    <xdr:to>
      <xdr:col>50</xdr:col>
      <xdr:colOff>114300</xdr:colOff>
      <xdr:row>107</xdr:row>
      <xdr:rowOff>125730</xdr:rowOff>
    </xdr:to>
    <xdr:cxnSp macro="">
      <xdr:nvCxnSpPr>
        <xdr:cNvPr id="480" name="直線コネクタ 479"/>
        <xdr:cNvCxnSpPr/>
      </xdr:nvCxnSpPr>
      <xdr:spPr>
        <a:xfrm>
          <a:off x="8750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74930</xdr:rowOff>
    </xdr:from>
    <xdr:to>
      <xdr:col>41</xdr:col>
      <xdr:colOff>101600</xdr:colOff>
      <xdr:row>108</xdr:row>
      <xdr:rowOff>5080</xdr:rowOff>
    </xdr:to>
    <xdr:sp macro="" textlink="">
      <xdr:nvSpPr>
        <xdr:cNvPr id="481" name="楕円 480"/>
        <xdr:cNvSpPr/>
      </xdr:nvSpPr>
      <xdr:spPr>
        <a:xfrm>
          <a:off x="7810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125730</xdr:rowOff>
    </xdr:from>
    <xdr:to>
      <xdr:col>45</xdr:col>
      <xdr:colOff>177800</xdr:colOff>
      <xdr:row>107</xdr:row>
      <xdr:rowOff>125730</xdr:rowOff>
    </xdr:to>
    <xdr:cxnSp macro="">
      <xdr:nvCxnSpPr>
        <xdr:cNvPr id="482" name="直線コネクタ 481"/>
        <xdr:cNvCxnSpPr/>
      </xdr:nvCxnSpPr>
      <xdr:spPr>
        <a:xfrm>
          <a:off x="7861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6350</xdr:rowOff>
    </xdr:from>
    <xdr:to>
      <xdr:col>36</xdr:col>
      <xdr:colOff>165100</xdr:colOff>
      <xdr:row>107</xdr:row>
      <xdr:rowOff>107950</xdr:rowOff>
    </xdr:to>
    <xdr:sp macro="" textlink="">
      <xdr:nvSpPr>
        <xdr:cNvPr id="483" name="楕円 482"/>
        <xdr:cNvSpPr/>
      </xdr:nvSpPr>
      <xdr:spPr>
        <a:xfrm>
          <a:off x="692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57150</xdr:rowOff>
    </xdr:from>
    <xdr:to>
      <xdr:col>41</xdr:col>
      <xdr:colOff>50800</xdr:colOff>
      <xdr:row>107</xdr:row>
      <xdr:rowOff>125730</xdr:rowOff>
    </xdr:to>
    <xdr:cxnSp macro="">
      <xdr:nvCxnSpPr>
        <xdr:cNvPr id="484" name="直線コネクタ 483"/>
        <xdr:cNvCxnSpPr/>
      </xdr:nvCxnSpPr>
      <xdr:spPr>
        <a:xfrm>
          <a:off x="6972300" y="18402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85"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7"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8"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167657</xdr:rowOff>
    </xdr:from>
    <xdr:ext cx="469744" cy="259045"/>
    <xdr:sp macro="" textlink="">
      <xdr:nvSpPr>
        <xdr:cNvPr id="489" name="n_1mainValue【市民会館】&#10;一人当たり面積"/>
        <xdr:cNvSpPr txBox="1"/>
      </xdr:nvSpPr>
      <xdr:spPr>
        <a:xfrm>
          <a:off x="9391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167657</xdr:rowOff>
    </xdr:from>
    <xdr:ext cx="469744" cy="259045"/>
    <xdr:sp macro="" textlink="">
      <xdr:nvSpPr>
        <xdr:cNvPr id="490" name="n_2mainValue【市民会館】&#10;一人当たり面積"/>
        <xdr:cNvSpPr txBox="1"/>
      </xdr:nvSpPr>
      <xdr:spPr>
        <a:xfrm>
          <a:off x="8515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167657</xdr:rowOff>
    </xdr:from>
    <xdr:ext cx="469744" cy="259045"/>
    <xdr:sp macro="" textlink="">
      <xdr:nvSpPr>
        <xdr:cNvPr id="491" name="n_3mainValue【市民会館】&#10;一人当たり面積"/>
        <xdr:cNvSpPr txBox="1"/>
      </xdr:nvSpPr>
      <xdr:spPr>
        <a:xfrm>
          <a:off x="7626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99077</xdr:rowOff>
    </xdr:from>
    <xdr:ext cx="469744" cy="259045"/>
    <xdr:sp macro="" textlink="">
      <xdr:nvSpPr>
        <xdr:cNvPr id="492" name="n_4mainValue【市民会館】&#10;一人当たり面積"/>
        <xdr:cNvSpPr txBox="1"/>
      </xdr:nvSpPr>
      <xdr:spPr>
        <a:xfrm>
          <a:off x="6737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533" name="楕円 532"/>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534" name="【一般廃棄物処理施設】&#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535" name="楕円 534"/>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104775</xdr:rowOff>
    </xdr:from>
    <xdr:to>
      <xdr:col>85</xdr:col>
      <xdr:colOff>127000</xdr:colOff>
      <xdr:row>38</xdr:row>
      <xdr:rowOff>140970</xdr:rowOff>
    </xdr:to>
    <xdr:cxnSp macro="">
      <xdr:nvCxnSpPr>
        <xdr:cNvPr id="536" name="直線コネクタ 535"/>
        <xdr:cNvCxnSpPr/>
      </xdr:nvCxnSpPr>
      <xdr:spPr>
        <a:xfrm>
          <a:off x="15481300" y="6619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xdr:rowOff>
    </xdr:from>
    <xdr:to>
      <xdr:col>76</xdr:col>
      <xdr:colOff>165100</xdr:colOff>
      <xdr:row>38</xdr:row>
      <xdr:rowOff>117475</xdr:rowOff>
    </xdr:to>
    <xdr:sp macro="" textlink="">
      <xdr:nvSpPr>
        <xdr:cNvPr id="537" name="楕円 536"/>
        <xdr:cNvSpPr/>
      </xdr:nvSpPr>
      <xdr:spPr>
        <a:xfrm>
          <a:off x="14541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66675</xdr:rowOff>
    </xdr:from>
    <xdr:to>
      <xdr:col>81</xdr:col>
      <xdr:colOff>50800</xdr:colOff>
      <xdr:row>38</xdr:row>
      <xdr:rowOff>104775</xdr:rowOff>
    </xdr:to>
    <xdr:cxnSp macro="">
      <xdr:nvCxnSpPr>
        <xdr:cNvPr id="538" name="直線コネクタ 537"/>
        <xdr:cNvCxnSpPr/>
      </xdr:nvCxnSpPr>
      <xdr:spPr>
        <a:xfrm>
          <a:off x="14592300" y="6581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539" name="楕円 538"/>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66675</xdr:rowOff>
    </xdr:from>
    <xdr:to>
      <xdr:col>76</xdr:col>
      <xdr:colOff>114300</xdr:colOff>
      <xdr:row>38</xdr:row>
      <xdr:rowOff>76200</xdr:rowOff>
    </xdr:to>
    <xdr:cxnSp macro="">
      <xdr:nvCxnSpPr>
        <xdr:cNvPr id="540" name="直線コネクタ 539"/>
        <xdr:cNvCxnSpPr/>
      </xdr:nvCxnSpPr>
      <xdr:spPr>
        <a:xfrm flipV="1">
          <a:off x="13703300" y="6581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156845</xdr:rowOff>
    </xdr:from>
    <xdr:to>
      <xdr:col>67</xdr:col>
      <xdr:colOff>101600</xdr:colOff>
      <xdr:row>38</xdr:row>
      <xdr:rowOff>86995</xdr:rowOff>
    </xdr:to>
    <xdr:sp macro="" textlink="">
      <xdr:nvSpPr>
        <xdr:cNvPr id="541" name="楕円 540"/>
        <xdr:cNvSpPr/>
      </xdr:nvSpPr>
      <xdr:spPr>
        <a:xfrm>
          <a:off x="12763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36195</xdr:rowOff>
    </xdr:from>
    <xdr:to>
      <xdr:col>71</xdr:col>
      <xdr:colOff>177800</xdr:colOff>
      <xdr:row>38</xdr:row>
      <xdr:rowOff>76200</xdr:rowOff>
    </xdr:to>
    <xdr:cxnSp macro="">
      <xdr:nvCxnSpPr>
        <xdr:cNvPr id="542" name="直線コネクタ 541"/>
        <xdr:cNvCxnSpPr/>
      </xdr:nvCxnSpPr>
      <xdr:spPr>
        <a:xfrm>
          <a:off x="12814300" y="6551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3"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146702</xdr:rowOff>
    </xdr:from>
    <xdr:ext cx="405111" cy="259045"/>
    <xdr:sp macro="" textlink="">
      <xdr:nvSpPr>
        <xdr:cNvPr id="547" name="n_1mainValue【一般廃棄物処理施設】&#10;有形固定資産減価償却率"/>
        <xdr:cNvSpPr txBox="1"/>
      </xdr:nvSpPr>
      <xdr:spPr>
        <a:xfrm>
          <a:off x="15266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134002</xdr:rowOff>
    </xdr:from>
    <xdr:ext cx="405111" cy="259045"/>
    <xdr:sp macro="" textlink="">
      <xdr:nvSpPr>
        <xdr:cNvPr id="548" name="n_2mainValue【一般廃棄物処理施設】&#10;有形固定資産減価償却率"/>
        <xdr:cNvSpPr txBox="1"/>
      </xdr:nvSpPr>
      <xdr:spPr>
        <a:xfrm>
          <a:off x="14389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143527</xdr:rowOff>
    </xdr:from>
    <xdr:ext cx="405111" cy="259045"/>
    <xdr:sp macro="" textlink="">
      <xdr:nvSpPr>
        <xdr:cNvPr id="549" name="n_3mainValue【一般廃棄物処理施設】&#10;有形固定資産減価償却率"/>
        <xdr:cNvSpPr txBox="1"/>
      </xdr:nvSpPr>
      <xdr:spPr>
        <a:xfrm>
          <a:off x="13500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103522</xdr:rowOff>
    </xdr:from>
    <xdr:ext cx="405111" cy="259045"/>
    <xdr:sp macro="" textlink="">
      <xdr:nvSpPr>
        <xdr:cNvPr id="550" name="n_4mainValue【一般廃棄物処理施設】&#10;有形固定資産減価償却率"/>
        <xdr:cNvSpPr txBox="1"/>
      </xdr:nvSpPr>
      <xdr:spPr>
        <a:xfrm>
          <a:off x="12611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13099</xdr:rowOff>
    </xdr:from>
    <xdr:to>
      <xdr:col>116</xdr:col>
      <xdr:colOff>114300</xdr:colOff>
      <xdr:row>41</xdr:row>
      <xdr:rowOff>114699</xdr:rowOff>
    </xdr:to>
    <xdr:sp macro="" textlink="">
      <xdr:nvSpPr>
        <xdr:cNvPr id="592" name="楕円 591"/>
        <xdr:cNvSpPr/>
      </xdr:nvSpPr>
      <xdr:spPr>
        <a:xfrm>
          <a:off x="22110700" y="70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162976</xdr:rowOff>
    </xdr:from>
    <xdr:ext cx="534377" cy="259045"/>
    <xdr:sp macro="" textlink="">
      <xdr:nvSpPr>
        <xdr:cNvPr id="593" name="【一般廃棄物処理施設】&#10;一人当たり有形固定資産（償却資産）額該当値テキスト"/>
        <xdr:cNvSpPr txBox="1"/>
      </xdr:nvSpPr>
      <xdr:spPr>
        <a:xfrm>
          <a:off x="22199600" y="702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12402</xdr:rowOff>
    </xdr:from>
    <xdr:to>
      <xdr:col>112</xdr:col>
      <xdr:colOff>38100</xdr:colOff>
      <xdr:row>41</xdr:row>
      <xdr:rowOff>114002</xdr:rowOff>
    </xdr:to>
    <xdr:sp macro="" textlink="">
      <xdr:nvSpPr>
        <xdr:cNvPr id="594" name="楕円 593"/>
        <xdr:cNvSpPr/>
      </xdr:nvSpPr>
      <xdr:spPr>
        <a:xfrm>
          <a:off x="21272500" y="70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63202</xdr:rowOff>
    </xdr:from>
    <xdr:to>
      <xdr:col>116</xdr:col>
      <xdr:colOff>63500</xdr:colOff>
      <xdr:row>41</xdr:row>
      <xdr:rowOff>63899</xdr:rowOff>
    </xdr:to>
    <xdr:cxnSp macro="">
      <xdr:nvCxnSpPr>
        <xdr:cNvPr id="595" name="直線コネクタ 594"/>
        <xdr:cNvCxnSpPr/>
      </xdr:nvCxnSpPr>
      <xdr:spPr>
        <a:xfrm>
          <a:off x="21323300" y="7092652"/>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10846</xdr:rowOff>
    </xdr:from>
    <xdr:to>
      <xdr:col>107</xdr:col>
      <xdr:colOff>101600</xdr:colOff>
      <xdr:row>41</xdr:row>
      <xdr:rowOff>112446</xdr:rowOff>
    </xdr:to>
    <xdr:sp macro="" textlink="">
      <xdr:nvSpPr>
        <xdr:cNvPr id="596" name="楕円 595"/>
        <xdr:cNvSpPr/>
      </xdr:nvSpPr>
      <xdr:spPr>
        <a:xfrm>
          <a:off x="20383500" y="70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61646</xdr:rowOff>
    </xdr:from>
    <xdr:to>
      <xdr:col>111</xdr:col>
      <xdr:colOff>177800</xdr:colOff>
      <xdr:row>41</xdr:row>
      <xdr:rowOff>63202</xdr:rowOff>
    </xdr:to>
    <xdr:cxnSp macro="">
      <xdr:nvCxnSpPr>
        <xdr:cNvPr id="597" name="直線コネクタ 596"/>
        <xdr:cNvCxnSpPr/>
      </xdr:nvCxnSpPr>
      <xdr:spPr>
        <a:xfrm>
          <a:off x="20434300" y="7091096"/>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23723</xdr:rowOff>
    </xdr:from>
    <xdr:to>
      <xdr:col>102</xdr:col>
      <xdr:colOff>165100</xdr:colOff>
      <xdr:row>41</xdr:row>
      <xdr:rowOff>125323</xdr:rowOff>
    </xdr:to>
    <xdr:sp macro="" textlink="">
      <xdr:nvSpPr>
        <xdr:cNvPr id="598" name="楕円 597"/>
        <xdr:cNvSpPr/>
      </xdr:nvSpPr>
      <xdr:spPr>
        <a:xfrm>
          <a:off x="19494500" y="705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61646</xdr:rowOff>
    </xdr:from>
    <xdr:to>
      <xdr:col>107</xdr:col>
      <xdr:colOff>50800</xdr:colOff>
      <xdr:row>41</xdr:row>
      <xdr:rowOff>74523</xdr:rowOff>
    </xdr:to>
    <xdr:cxnSp macro="">
      <xdr:nvCxnSpPr>
        <xdr:cNvPr id="599" name="直線コネクタ 598"/>
        <xdr:cNvCxnSpPr/>
      </xdr:nvCxnSpPr>
      <xdr:spPr>
        <a:xfrm flipV="1">
          <a:off x="19545300" y="7091096"/>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22515</xdr:rowOff>
    </xdr:from>
    <xdr:to>
      <xdr:col>98</xdr:col>
      <xdr:colOff>38100</xdr:colOff>
      <xdr:row>41</xdr:row>
      <xdr:rowOff>124115</xdr:rowOff>
    </xdr:to>
    <xdr:sp macro="" textlink="">
      <xdr:nvSpPr>
        <xdr:cNvPr id="600" name="楕円 599"/>
        <xdr:cNvSpPr/>
      </xdr:nvSpPr>
      <xdr:spPr>
        <a:xfrm>
          <a:off x="18605500" y="70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73315</xdr:rowOff>
    </xdr:from>
    <xdr:to>
      <xdr:col>102</xdr:col>
      <xdr:colOff>114300</xdr:colOff>
      <xdr:row>41</xdr:row>
      <xdr:rowOff>74523</xdr:rowOff>
    </xdr:to>
    <xdr:cxnSp macro="">
      <xdr:nvCxnSpPr>
        <xdr:cNvPr id="601" name="直線コネクタ 600"/>
        <xdr:cNvCxnSpPr/>
      </xdr:nvCxnSpPr>
      <xdr:spPr>
        <a:xfrm>
          <a:off x="18656300" y="7102765"/>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105129</xdr:rowOff>
    </xdr:from>
    <xdr:ext cx="534377" cy="259045"/>
    <xdr:sp macro="" textlink="">
      <xdr:nvSpPr>
        <xdr:cNvPr id="606" name="n_1mainValue【一般廃棄物処理施設】&#10;一人当たり有形固定資産（償却資産）額"/>
        <xdr:cNvSpPr txBox="1"/>
      </xdr:nvSpPr>
      <xdr:spPr>
        <a:xfrm>
          <a:off x="21043411" y="71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103573</xdr:rowOff>
    </xdr:from>
    <xdr:ext cx="534377" cy="259045"/>
    <xdr:sp macro="" textlink="">
      <xdr:nvSpPr>
        <xdr:cNvPr id="607" name="n_2mainValue【一般廃棄物処理施設】&#10;一人当たり有形固定資産（償却資産）額"/>
        <xdr:cNvSpPr txBox="1"/>
      </xdr:nvSpPr>
      <xdr:spPr>
        <a:xfrm>
          <a:off x="20167111" y="71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116450</xdr:rowOff>
    </xdr:from>
    <xdr:ext cx="534377" cy="259045"/>
    <xdr:sp macro="" textlink="">
      <xdr:nvSpPr>
        <xdr:cNvPr id="608" name="n_3mainValue【一般廃棄物処理施設】&#10;一人当たり有形固定資産（償却資産）額"/>
        <xdr:cNvSpPr txBox="1"/>
      </xdr:nvSpPr>
      <xdr:spPr>
        <a:xfrm>
          <a:off x="19278111" y="714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115242</xdr:rowOff>
    </xdr:from>
    <xdr:ext cx="534377" cy="259045"/>
    <xdr:sp macro="" textlink="">
      <xdr:nvSpPr>
        <xdr:cNvPr id="609" name="n_4mainValue【一般廃棄物処理施設】&#10;一人当たり有形固定資産（償却資産）額"/>
        <xdr:cNvSpPr txBox="1"/>
      </xdr:nvSpPr>
      <xdr:spPr>
        <a:xfrm>
          <a:off x="18389111" y="71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7"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648" name="楕円 647"/>
        <xdr:cNvSpPr/>
      </xdr:nvSpPr>
      <xdr:spPr>
        <a:xfrm>
          <a:off x="16268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779</xdr:rowOff>
    </xdr:from>
    <xdr:ext cx="405111" cy="259045"/>
    <xdr:sp macro="" textlink="">
      <xdr:nvSpPr>
        <xdr:cNvPr id="649" name="【保健センター・保健所】&#10;有形固定資産減価償却率該当値テキスト"/>
        <xdr:cNvSpPr txBox="1"/>
      </xdr:nvSpPr>
      <xdr:spPr>
        <a:xfrm>
          <a:off x="16357600"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145796</xdr:rowOff>
    </xdr:from>
    <xdr:to>
      <xdr:col>81</xdr:col>
      <xdr:colOff>101600</xdr:colOff>
      <xdr:row>60</xdr:row>
      <xdr:rowOff>75946</xdr:rowOff>
    </xdr:to>
    <xdr:sp macro="" textlink="">
      <xdr:nvSpPr>
        <xdr:cNvPr id="650" name="楕円 649"/>
        <xdr:cNvSpPr/>
      </xdr:nvSpPr>
      <xdr:spPr>
        <a:xfrm>
          <a:off x="154305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25146</xdr:rowOff>
    </xdr:from>
    <xdr:to>
      <xdr:col>85</xdr:col>
      <xdr:colOff>127000</xdr:colOff>
      <xdr:row>60</xdr:row>
      <xdr:rowOff>73152</xdr:rowOff>
    </xdr:to>
    <xdr:cxnSp macro="">
      <xdr:nvCxnSpPr>
        <xdr:cNvPr id="651" name="直線コネクタ 650"/>
        <xdr:cNvCxnSpPr/>
      </xdr:nvCxnSpPr>
      <xdr:spPr>
        <a:xfrm>
          <a:off x="15481300" y="103121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52" name="楕円 651"/>
        <xdr:cNvSpPr/>
      </xdr:nvSpPr>
      <xdr:spPr>
        <a:xfrm>
          <a:off x="14541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153162</xdr:rowOff>
    </xdr:from>
    <xdr:to>
      <xdr:col>81</xdr:col>
      <xdr:colOff>50800</xdr:colOff>
      <xdr:row>60</xdr:row>
      <xdr:rowOff>25146</xdr:rowOff>
    </xdr:to>
    <xdr:cxnSp macro="">
      <xdr:nvCxnSpPr>
        <xdr:cNvPr id="653" name="直線コネクタ 652"/>
        <xdr:cNvCxnSpPr/>
      </xdr:nvCxnSpPr>
      <xdr:spPr>
        <a:xfrm>
          <a:off x="14592300" y="102687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54" name="楕円 653"/>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153162</xdr:rowOff>
    </xdr:to>
    <xdr:cxnSp macro="">
      <xdr:nvCxnSpPr>
        <xdr:cNvPr id="655" name="直線コネクタ 654"/>
        <xdr:cNvCxnSpPr/>
      </xdr:nvCxnSpPr>
      <xdr:spPr>
        <a:xfrm>
          <a:off x="13703300" y="102184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xdr:rowOff>
    </xdr:from>
    <xdr:to>
      <xdr:col>67</xdr:col>
      <xdr:colOff>101600</xdr:colOff>
      <xdr:row>59</xdr:row>
      <xdr:rowOff>105664</xdr:rowOff>
    </xdr:to>
    <xdr:sp macro="" textlink="">
      <xdr:nvSpPr>
        <xdr:cNvPr id="656" name="楕円 655"/>
        <xdr:cNvSpPr/>
      </xdr:nvSpPr>
      <xdr:spPr>
        <a:xfrm>
          <a:off x="12763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54864</xdr:rowOff>
    </xdr:from>
    <xdr:to>
      <xdr:col>71</xdr:col>
      <xdr:colOff>177800</xdr:colOff>
      <xdr:row>59</xdr:row>
      <xdr:rowOff>102870</xdr:rowOff>
    </xdr:to>
    <xdr:cxnSp macro="">
      <xdr:nvCxnSpPr>
        <xdr:cNvPr id="657" name="直線コネクタ 656"/>
        <xdr:cNvCxnSpPr/>
      </xdr:nvCxnSpPr>
      <xdr:spPr>
        <a:xfrm>
          <a:off x="12814300" y="1017041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8"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9"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0"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1"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67073</xdr:rowOff>
    </xdr:from>
    <xdr:ext cx="405111" cy="259045"/>
    <xdr:sp macro="" textlink="">
      <xdr:nvSpPr>
        <xdr:cNvPr id="662" name="n_1mainValue【保健センター・保健所】&#10;有形固定資産減価償却率"/>
        <xdr:cNvSpPr txBox="1"/>
      </xdr:nvSpPr>
      <xdr:spPr>
        <a:xfrm>
          <a:off x="15266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63" name="n_2mainValue【保健センター・保健所】&#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4" name="n_3main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96791</xdr:rowOff>
    </xdr:from>
    <xdr:ext cx="405111" cy="259045"/>
    <xdr:sp macro="" textlink="">
      <xdr:nvSpPr>
        <xdr:cNvPr id="665" name="n_4mainValue【保健センター・保健所】&#10;有形固定資産減価償却率"/>
        <xdr:cNvSpPr txBox="1"/>
      </xdr:nvSpPr>
      <xdr:spPr>
        <a:xfrm>
          <a:off x="126117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703" name="楕円 702"/>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704"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705" name="楕円 704"/>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706" name="直線コネクタ 705"/>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707" name="楕円 706"/>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708" name="直線コネクタ 707"/>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9" name="楕円 708"/>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710" name="直線コネクタ 709"/>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11" name="楕円 710"/>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34290</xdr:rowOff>
    </xdr:to>
    <xdr:cxnSp macro="">
      <xdr:nvCxnSpPr>
        <xdr:cNvPr id="712" name="直線コネクタ 711"/>
        <xdr:cNvCxnSpPr/>
      </xdr:nvCxnSpPr>
      <xdr:spPr>
        <a:xfrm>
          <a:off x="18656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3"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6"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17"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18"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9"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0"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748"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149606</xdr:rowOff>
    </xdr:from>
    <xdr:to>
      <xdr:col>85</xdr:col>
      <xdr:colOff>177800</xdr:colOff>
      <xdr:row>83</xdr:row>
      <xdr:rowOff>79756</xdr:rowOff>
    </xdr:to>
    <xdr:sp macro="" textlink="">
      <xdr:nvSpPr>
        <xdr:cNvPr id="759" name="楕円 758"/>
        <xdr:cNvSpPr/>
      </xdr:nvSpPr>
      <xdr:spPr>
        <a:xfrm>
          <a:off x="162687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1033</xdr:rowOff>
    </xdr:from>
    <xdr:ext cx="405111" cy="259045"/>
    <xdr:sp macro="" textlink="">
      <xdr:nvSpPr>
        <xdr:cNvPr id="760" name="【消防施設】&#10;有形固定資産減価償却率該当値テキスト"/>
        <xdr:cNvSpPr txBox="1"/>
      </xdr:nvSpPr>
      <xdr:spPr>
        <a:xfrm>
          <a:off x="16357600" y="14059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761" name="楕円 760"/>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28956</xdr:rowOff>
    </xdr:to>
    <xdr:cxnSp macro="">
      <xdr:nvCxnSpPr>
        <xdr:cNvPr id="762" name="直線コネクタ 761"/>
        <xdr:cNvCxnSpPr/>
      </xdr:nvCxnSpPr>
      <xdr:spPr>
        <a:xfrm>
          <a:off x="15481300" y="142113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60452</xdr:rowOff>
    </xdr:from>
    <xdr:to>
      <xdr:col>76</xdr:col>
      <xdr:colOff>165100</xdr:colOff>
      <xdr:row>82</xdr:row>
      <xdr:rowOff>162052</xdr:rowOff>
    </xdr:to>
    <xdr:sp macro="" textlink="">
      <xdr:nvSpPr>
        <xdr:cNvPr id="763" name="楕円 762"/>
        <xdr:cNvSpPr/>
      </xdr:nvSpPr>
      <xdr:spPr>
        <a:xfrm>
          <a:off x="14541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111252</xdr:rowOff>
    </xdr:from>
    <xdr:to>
      <xdr:col>81</xdr:col>
      <xdr:colOff>50800</xdr:colOff>
      <xdr:row>82</xdr:row>
      <xdr:rowOff>152400</xdr:rowOff>
    </xdr:to>
    <xdr:cxnSp macro="">
      <xdr:nvCxnSpPr>
        <xdr:cNvPr id="764" name="直線コネクタ 763"/>
        <xdr:cNvCxnSpPr/>
      </xdr:nvCxnSpPr>
      <xdr:spPr>
        <a:xfrm>
          <a:off x="14592300" y="14170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53594</xdr:rowOff>
    </xdr:from>
    <xdr:to>
      <xdr:col>72</xdr:col>
      <xdr:colOff>38100</xdr:colOff>
      <xdr:row>82</xdr:row>
      <xdr:rowOff>155194</xdr:rowOff>
    </xdr:to>
    <xdr:sp macro="" textlink="">
      <xdr:nvSpPr>
        <xdr:cNvPr id="765" name="楕円 764"/>
        <xdr:cNvSpPr/>
      </xdr:nvSpPr>
      <xdr:spPr>
        <a:xfrm>
          <a:off x="13652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104394</xdr:rowOff>
    </xdr:from>
    <xdr:to>
      <xdr:col>76</xdr:col>
      <xdr:colOff>114300</xdr:colOff>
      <xdr:row>82</xdr:row>
      <xdr:rowOff>111252</xdr:rowOff>
    </xdr:to>
    <xdr:cxnSp macro="">
      <xdr:nvCxnSpPr>
        <xdr:cNvPr id="766" name="直線コネクタ 765"/>
        <xdr:cNvCxnSpPr/>
      </xdr:nvCxnSpPr>
      <xdr:spPr>
        <a:xfrm>
          <a:off x="13703300" y="141632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7874</xdr:rowOff>
    </xdr:from>
    <xdr:to>
      <xdr:col>67</xdr:col>
      <xdr:colOff>101600</xdr:colOff>
      <xdr:row>82</xdr:row>
      <xdr:rowOff>109474</xdr:rowOff>
    </xdr:to>
    <xdr:sp macro="" textlink="">
      <xdr:nvSpPr>
        <xdr:cNvPr id="767" name="楕円 766"/>
        <xdr:cNvSpPr/>
      </xdr:nvSpPr>
      <xdr:spPr>
        <a:xfrm>
          <a:off x="12763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58674</xdr:rowOff>
    </xdr:from>
    <xdr:to>
      <xdr:col>71</xdr:col>
      <xdr:colOff>177800</xdr:colOff>
      <xdr:row>82</xdr:row>
      <xdr:rowOff>104394</xdr:rowOff>
    </xdr:to>
    <xdr:cxnSp macro="">
      <xdr:nvCxnSpPr>
        <xdr:cNvPr id="768" name="直線コネクタ 767"/>
        <xdr:cNvCxnSpPr/>
      </xdr:nvCxnSpPr>
      <xdr:spPr>
        <a:xfrm>
          <a:off x="12814300" y="14117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48277</xdr:rowOff>
    </xdr:from>
    <xdr:ext cx="405111" cy="259045"/>
    <xdr:sp macro="" textlink="">
      <xdr:nvSpPr>
        <xdr:cNvPr id="773" name="n_1mainValue【消防施設】&#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7129</xdr:rowOff>
    </xdr:from>
    <xdr:ext cx="405111" cy="259045"/>
    <xdr:sp macro="" textlink="">
      <xdr:nvSpPr>
        <xdr:cNvPr id="774" name="n_2mainValue【消防施設】&#10;有形固定資産減価償却率"/>
        <xdr:cNvSpPr txBox="1"/>
      </xdr:nvSpPr>
      <xdr:spPr>
        <a:xfrm>
          <a:off x="14389744" y="1389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271</xdr:rowOff>
    </xdr:from>
    <xdr:ext cx="405111" cy="259045"/>
    <xdr:sp macro="" textlink="">
      <xdr:nvSpPr>
        <xdr:cNvPr id="775" name="n_3mainValue【消防施設】&#10;有形固定資産減価償却率"/>
        <xdr:cNvSpPr txBox="1"/>
      </xdr:nvSpPr>
      <xdr:spPr>
        <a:xfrm>
          <a:off x="13500744" y="138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126001</xdr:rowOff>
    </xdr:from>
    <xdr:ext cx="405111" cy="259045"/>
    <xdr:sp macro="" textlink="">
      <xdr:nvSpPr>
        <xdr:cNvPr id="776" name="n_4mainValue【消防施設】&#10;有形固定資産減価償却率"/>
        <xdr:cNvSpPr txBox="1"/>
      </xdr:nvSpPr>
      <xdr:spPr>
        <a:xfrm>
          <a:off x="12611744" y="1384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5" name="【消防施設】&#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88900</xdr:rowOff>
    </xdr:from>
    <xdr:to>
      <xdr:col>116</xdr:col>
      <xdr:colOff>114300</xdr:colOff>
      <xdr:row>85</xdr:row>
      <xdr:rowOff>19050</xdr:rowOff>
    </xdr:to>
    <xdr:sp macro="" textlink="">
      <xdr:nvSpPr>
        <xdr:cNvPr id="816" name="楕円 815"/>
        <xdr:cNvSpPr/>
      </xdr:nvSpPr>
      <xdr:spPr>
        <a:xfrm>
          <a:off x="22110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67327</xdr:rowOff>
    </xdr:from>
    <xdr:ext cx="469744" cy="259045"/>
    <xdr:sp macro="" textlink="">
      <xdr:nvSpPr>
        <xdr:cNvPr id="817" name="【消防施設】&#10;一人当たり面積該当値テキスト"/>
        <xdr:cNvSpPr txBox="1"/>
      </xdr:nvSpPr>
      <xdr:spPr>
        <a:xfrm>
          <a:off x="22199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88900</xdr:rowOff>
    </xdr:from>
    <xdr:to>
      <xdr:col>112</xdr:col>
      <xdr:colOff>38100</xdr:colOff>
      <xdr:row>85</xdr:row>
      <xdr:rowOff>19050</xdr:rowOff>
    </xdr:to>
    <xdr:sp macro="" textlink="">
      <xdr:nvSpPr>
        <xdr:cNvPr id="818" name="楕円 817"/>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139700</xdr:rowOff>
    </xdr:from>
    <xdr:to>
      <xdr:col>116</xdr:col>
      <xdr:colOff>63500</xdr:colOff>
      <xdr:row>84</xdr:row>
      <xdr:rowOff>139700</xdr:rowOff>
    </xdr:to>
    <xdr:cxnSp macro="">
      <xdr:nvCxnSpPr>
        <xdr:cNvPr id="819" name="直線コネクタ 818"/>
        <xdr:cNvCxnSpPr/>
      </xdr:nvCxnSpPr>
      <xdr:spPr>
        <a:xfrm>
          <a:off x="21323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820" name="楕円 819"/>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139700</xdr:rowOff>
    </xdr:to>
    <xdr:cxnSp macro="">
      <xdr:nvCxnSpPr>
        <xdr:cNvPr id="821" name="直線コネクタ 820"/>
        <xdr:cNvCxnSpPr/>
      </xdr:nvCxnSpPr>
      <xdr:spPr>
        <a:xfrm>
          <a:off x="20434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88900</xdr:rowOff>
    </xdr:from>
    <xdr:to>
      <xdr:col>102</xdr:col>
      <xdr:colOff>165100</xdr:colOff>
      <xdr:row>85</xdr:row>
      <xdr:rowOff>19050</xdr:rowOff>
    </xdr:to>
    <xdr:sp macro="" textlink="">
      <xdr:nvSpPr>
        <xdr:cNvPr id="822" name="楕円 821"/>
        <xdr:cNvSpPr/>
      </xdr:nvSpPr>
      <xdr:spPr>
        <a:xfrm>
          <a:off x="19494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139700</xdr:rowOff>
    </xdr:from>
    <xdr:to>
      <xdr:col>107</xdr:col>
      <xdr:colOff>50800</xdr:colOff>
      <xdr:row>84</xdr:row>
      <xdr:rowOff>139700</xdr:rowOff>
    </xdr:to>
    <xdr:cxnSp macro="">
      <xdr:nvCxnSpPr>
        <xdr:cNvPr id="823" name="直線コネクタ 822"/>
        <xdr:cNvCxnSpPr/>
      </xdr:nvCxnSpPr>
      <xdr:spPr>
        <a:xfrm>
          <a:off x="19545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88900</xdr:rowOff>
    </xdr:from>
    <xdr:to>
      <xdr:col>98</xdr:col>
      <xdr:colOff>38100</xdr:colOff>
      <xdr:row>85</xdr:row>
      <xdr:rowOff>19050</xdr:rowOff>
    </xdr:to>
    <xdr:sp macro="" textlink="">
      <xdr:nvSpPr>
        <xdr:cNvPr id="824" name="楕円 823"/>
        <xdr:cNvSpPr/>
      </xdr:nvSpPr>
      <xdr:spPr>
        <a:xfrm>
          <a:off x="18605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139700</xdr:rowOff>
    </xdr:from>
    <xdr:to>
      <xdr:col>102</xdr:col>
      <xdr:colOff>114300</xdr:colOff>
      <xdr:row>84</xdr:row>
      <xdr:rowOff>139700</xdr:rowOff>
    </xdr:to>
    <xdr:cxnSp macro="">
      <xdr:nvCxnSpPr>
        <xdr:cNvPr id="825" name="直線コネクタ 824"/>
        <xdr:cNvCxnSpPr/>
      </xdr:nvCxnSpPr>
      <xdr:spPr>
        <a:xfrm>
          <a:off x="18656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6"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2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8"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10177</xdr:rowOff>
    </xdr:from>
    <xdr:ext cx="469744" cy="259045"/>
    <xdr:sp macro="" textlink="">
      <xdr:nvSpPr>
        <xdr:cNvPr id="830" name="n_1mainValue【消防施設】&#10;一人当たり面積"/>
        <xdr:cNvSpPr txBox="1"/>
      </xdr:nvSpPr>
      <xdr:spPr>
        <a:xfrm>
          <a:off x="21075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10177</xdr:rowOff>
    </xdr:from>
    <xdr:ext cx="469744" cy="259045"/>
    <xdr:sp macro="" textlink="">
      <xdr:nvSpPr>
        <xdr:cNvPr id="831" name="n_2mainValue【消防施設】&#10;一人当たり面積"/>
        <xdr:cNvSpPr txBox="1"/>
      </xdr:nvSpPr>
      <xdr:spPr>
        <a:xfrm>
          <a:off x="20199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10177</xdr:rowOff>
    </xdr:from>
    <xdr:ext cx="469744" cy="259045"/>
    <xdr:sp macro="" textlink="">
      <xdr:nvSpPr>
        <xdr:cNvPr id="832" name="n_3mainValue【消防施設】&#10;一人当たり面積"/>
        <xdr:cNvSpPr txBox="1"/>
      </xdr:nvSpPr>
      <xdr:spPr>
        <a:xfrm>
          <a:off x="19310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10177</xdr:rowOff>
    </xdr:from>
    <xdr:ext cx="469744" cy="259045"/>
    <xdr:sp macro="" textlink="">
      <xdr:nvSpPr>
        <xdr:cNvPr id="833" name="n_4mainValue【消防施設】&#10;一人当たり面積"/>
        <xdr:cNvSpPr txBox="1"/>
      </xdr:nvSpPr>
      <xdr:spPr>
        <a:xfrm>
          <a:off x="18421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862" name="【庁舎】&#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67311</xdr:rowOff>
    </xdr:from>
    <xdr:to>
      <xdr:col>85</xdr:col>
      <xdr:colOff>177800</xdr:colOff>
      <xdr:row>101</xdr:row>
      <xdr:rowOff>168911</xdr:rowOff>
    </xdr:to>
    <xdr:sp macro="" textlink="">
      <xdr:nvSpPr>
        <xdr:cNvPr id="873" name="楕円 872"/>
        <xdr:cNvSpPr/>
      </xdr:nvSpPr>
      <xdr:spPr>
        <a:xfrm>
          <a:off x="16268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90188</xdr:rowOff>
    </xdr:from>
    <xdr:ext cx="405111" cy="259045"/>
    <xdr:sp macro="" textlink="">
      <xdr:nvSpPr>
        <xdr:cNvPr id="874" name="【庁舎】&#10;有形固定資産減価償却率該当値テキスト"/>
        <xdr:cNvSpPr txBox="1"/>
      </xdr:nvSpPr>
      <xdr:spPr>
        <a:xfrm>
          <a:off x="16357600"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34925</xdr:rowOff>
    </xdr:from>
    <xdr:to>
      <xdr:col>81</xdr:col>
      <xdr:colOff>101600</xdr:colOff>
      <xdr:row>101</xdr:row>
      <xdr:rowOff>136525</xdr:rowOff>
    </xdr:to>
    <xdr:sp macro="" textlink="">
      <xdr:nvSpPr>
        <xdr:cNvPr id="875" name="楕円 874"/>
        <xdr:cNvSpPr/>
      </xdr:nvSpPr>
      <xdr:spPr>
        <a:xfrm>
          <a:off x="1543050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85725</xdr:rowOff>
    </xdr:from>
    <xdr:to>
      <xdr:col>85</xdr:col>
      <xdr:colOff>127000</xdr:colOff>
      <xdr:row>101</xdr:row>
      <xdr:rowOff>118111</xdr:rowOff>
    </xdr:to>
    <xdr:cxnSp macro="">
      <xdr:nvCxnSpPr>
        <xdr:cNvPr id="876" name="直線コネクタ 875"/>
        <xdr:cNvCxnSpPr/>
      </xdr:nvCxnSpPr>
      <xdr:spPr>
        <a:xfrm>
          <a:off x="15481300" y="174021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877" name="楕円 876"/>
        <xdr:cNvSpPr/>
      </xdr:nvSpPr>
      <xdr:spPr>
        <a:xfrm>
          <a:off x="1454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85725</xdr:rowOff>
    </xdr:from>
    <xdr:to>
      <xdr:col>81</xdr:col>
      <xdr:colOff>50800</xdr:colOff>
      <xdr:row>101</xdr:row>
      <xdr:rowOff>167639</xdr:rowOff>
    </xdr:to>
    <xdr:cxnSp macro="">
      <xdr:nvCxnSpPr>
        <xdr:cNvPr id="878" name="直線コネクタ 877"/>
        <xdr:cNvCxnSpPr/>
      </xdr:nvCxnSpPr>
      <xdr:spPr>
        <a:xfrm flipV="1">
          <a:off x="14592300" y="1740217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76836</xdr:rowOff>
    </xdr:from>
    <xdr:to>
      <xdr:col>72</xdr:col>
      <xdr:colOff>38100</xdr:colOff>
      <xdr:row>102</xdr:row>
      <xdr:rowOff>6986</xdr:rowOff>
    </xdr:to>
    <xdr:sp macro="" textlink="">
      <xdr:nvSpPr>
        <xdr:cNvPr id="879" name="楕円 878"/>
        <xdr:cNvSpPr/>
      </xdr:nvSpPr>
      <xdr:spPr>
        <a:xfrm>
          <a:off x="136525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127636</xdr:rowOff>
    </xdr:from>
    <xdr:to>
      <xdr:col>76</xdr:col>
      <xdr:colOff>114300</xdr:colOff>
      <xdr:row>101</xdr:row>
      <xdr:rowOff>167639</xdr:rowOff>
    </xdr:to>
    <xdr:cxnSp macro="">
      <xdr:nvCxnSpPr>
        <xdr:cNvPr id="880" name="直線コネクタ 879"/>
        <xdr:cNvCxnSpPr/>
      </xdr:nvCxnSpPr>
      <xdr:spPr>
        <a:xfrm>
          <a:off x="13703300" y="17444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61595</xdr:rowOff>
    </xdr:from>
    <xdr:to>
      <xdr:col>67</xdr:col>
      <xdr:colOff>101600</xdr:colOff>
      <xdr:row>106</xdr:row>
      <xdr:rowOff>163195</xdr:rowOff>
    </xdr:to>
    <xdr:sp macro="" textlink="">
      <xdr:nvSpPr>
        <xdr:cNvPr id="881" name="楕円 880"/>
        <xdr:cNvSpPr/>
      </xdr:nvSpPr>
      <xdr:spPr>
        <a:xfrm>
          <a:off x="12763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127636</xdr:rowOff>
    </xdr:from>
    <xdr:to>
      <xdr:col>71</xdr:col>
      <xdr:colOff>177800</xdr:colOff>
      <xdr:row>106</xdr:row>
      <xdr:rowOff>112395</xdr:rowOff>
    </xdr:to>
    <xdr:cxnSp macro="">
      <xdr:nvCxnSpPr>
        <xdr:cNvPr id="882" name="直線コネクタ 881"/>
        <xdr:cNvCxnSpPr/>
      </xdr:nvCxnSpPr>
      <xdr:spPr>
        <a:xfrm flipV="1">
          <a:off x="12814300" y="17444086"/>
          <a:ext cx="889000" cy="84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114316</xdr:rowOff>
    </xdr:from>
    <xdr:ext cx="405111" cy="259045"/>
    <xdr:sp macro="" textlink="">
      <xdr:nvSpPr>
        <xdr:cNvPr id="883" name="n_1aveValue【庁舎】&#10;有形固定資産減価償却率"/>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84" name="n_2aveValue【庁舎】&#10;有形固定資産減価償却率"/>
        <xdr:cNvSpPr txBox="1"/>
      </xdr:nvSpPr>
      <xdr:spPr>
        <a:xfrm>
          <a:off x="14389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885" name="n_3aveValue【庁舎】&#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153052</xdr:rowOff>
    </xdr:from>
    <xdr:ext cx="405111" cy="259045"/>
    <xdr:sp macro="" textlink="">
      <xdr:nvSpPr>
        <xdr:cNvPr id="887" name="n_1mainValue【庁舎】&#10;有形固定資産減価償却率"/>
        <xdr:cNvSpPr txBox="1"/>
      </xdr:nvSpPr>
      <xdr:spPr>
        <a:xfrm>
          <a:off x="1526604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888" name="n_2mainValue【庁舎】&#10;有形固定資産減価償却率"/>
        <xdr:cNvSpPr txBox="1"/>
      </xdr:nvSpPr>
      <xdr:spPr>
        <a:xfrm>
          <a:off x="14389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23513</xdr:rowOff>
    </xdr:from>
    <xdr:ext cx="405111" cy="259045"/>
    <xdr:sp macro="" textlink="">
      <xdr:nvSpPr>
        <xdr:cNvPr id="889" name="n_3mainValue【庁舎】&#10;有形固定資産減価償却率"/>
        <xdr:cNvSpPr txBox="1"/>
      </xdr:nvSpPr>
      <xdr:spPr>
        <a:xfrm>
          <a:off x="13500744"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154322</xdr:rowOff>
    </xdr:from>
    <xdr:ext cx="405111" cy="259045"/>
    <xdr:sp macro="" textlink="">
      <xdr:nvSpPr>
        <xdr:cNvPr id="890" name="n_4mainValue【庁舎】&#10;有形固定資産減価償却率"/>
        <xdr:cNvSpPr txBox="1"/>
      </xdr:nvSpPr>
      <xdr:spPr>
        <a:xfrm>
          <a:off x="12611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20"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931" name="楕円 930"/>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932" name="【庁舎】&#10;一人当たり面積該当値テキスト"/>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10161</xdr:rowOff>
    </xdr:from>
    <xdr:to>
      <xdr:col>112</xdr:col>
      <xdr:colOff>38100</xdr:colOff>
      <xdr:row>106</xdr:row>
      <xdr:rowOff>111761</xdr:rowOff>
    </xdr:to>
    <xdr:sp macro="" textlink="">
      <xdr:nvSpPr>
        <xdr:cNvPr id="933" name="楕円 932"/>
        <xdr:cNvSpPr/>
      </xdr:nvSpPr>
      <xdr:spPr>
        <a:xfrm>
          <a:off x="2127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60961</xdr:rowOff>
    </xdr:from>
    <xdr:to>
      <xdr:col>116</xdr:col>
      <xdr:colOff>63500</xdr:colOff>
      <xdr:row>106</xdr:row>
      <xdr:rowOff>91439</xdr:rowOff>
    </xdr:to>
    <xdr:cxnSp macro="">
      <xdr:nvCxnSpPr>
        <xdr:cNvPr id="934" name="直線コネクタ 933"/>
        <xdr:cNvCxnSpPr/>
      </xdr:nvCxnSpPr>
      <xdr:spPr>
        <a:xfrm>
          <a:off x="21323300" y="18234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120650</xdr:rowOff>
    </xdr:from>
    <xdr:to>
      <xdr:col>107</xdr:col>
      <xdr:colOff>101600</xdr:colOff>
      <xdr:row>100</xdr:row>
      <xdr:rowOff>50800</xdr:rowOff>
    </xdr:to>
    <xdr:sp macro="" textlink="">
      <xdr:nvSpPr>
        <xdr:cNvPr id="935" name="楕円 934"/>
        <xdr:cNvSpPr/>
      </xdr:nvSpPr>
      <xdr:spPr>
        <a:xfrm>
          <a:off x="2038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0</xdr:rowOff>
    </xdr:from>
    <xdr:to>
      <xdr:col>111</xdr:col>
      <xdr:colOff>177800</xdr:colOff>
      <xdr:row>106</xdr:row>
      <xdr:rowOff>60961</xdr:rowOff>
    </xdr:to>
    <xdr:cxnSp macro="">
      <xdr:nvCxnSpPr>
        <xdr:cNvPr id="936" name="直線コネクタ 935"/>
        <xdr:cNvCxnSpPr/>
      </xdr:nvCxnSpPr>
      <xdr:spPr>
        <a:xfrm>
          <a:off x="20434300" y="17145000"/>
          <a:ext cx="889000" cy="108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120650</xdr:rowOff>
    </xdr:from>
    <xdr:to>
      <xdr:col>102</xdr:col>
      <xdr:colOff>165100</xdr:colOff>
      <xdr:row>100</xdr:row>
      <xdr:rowOff>50800</xdr:rowOff>
    </xdr:to>
    <xdr:sp macro="" textlink="">
      <xdr:nvSpPr>
        <xdr:cNvPr id="937" name="楕円 936"/>
        <xdr:cNvSpPr/>
      </xdr:nvSpPr>
      <xdr:spPr>
        <a:xfrm>
          <a:off x="19494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0</xdr:rowOff>
    </xdr:from>
    <xdr:to>
      <xdr:col>107</xdr:col>
      <xdr:colOff>50800</xdr:colOff>
      <xdr:row>100</xdr:row>
      <xdr:rowOff>0</xdr:rowOff>
    </xdr:to>
    <xdr:cxnSp macro="">
      <xdr:nvCxnSpPr>
        <xdr:cNvPr id="938" name="直線コネクタ 937"/>
        <xdr:cNvCxnSpPr/>
      </xdr:nvCxnSpPr>
      <xdr:spPr>
        <a:xfrm>
          <a:off x="19545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10161</xdr:rowOff>
    </xdr:from>
    <xdr:to>
      <xdr:col>98</xdr:col>
      <xdr:colOff>38100</xdr:colOff>
      <xdr:row>108</xdr:row>
      <xdr:rowOff>111761</xdr:rowOff>
    </xdr:to>
    <xdr:sp macro="" textlink="">
      <xdr:nvSpPr>
        <xdr:cNvPr id="939" name="楕円 938"/>
        <xdr:cNvSpPr/>
      </xdr:nvSpPr>
      <xdr:spPr>
        <a:xfrm>
          <a:off x="18605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0</xdr:rowOff>
    </xdr:from>
    <xdr:to>
      <xdr:col>102</xdr:col>
      <xdr:colOff>114300</xdr:colOff>
      <xdr:row>108</xdr:row>
      <xdr:rowOff>60961</xdr:rowOff>
    </xdr:to>
    <xdr:cxnSp macro="">
      <xdr:nvCxnSpPr>
        <xdr:cNvPr id="940" name="直線コネクタ 939"/>
        <xdr:cNvCxnSpPr/>
      </xdr:nvCxnSpPr>
      <xdr:spPr>
        <a:xfrm flipV="1">
          <a:off x="18656300" y="17145000"/>
          <a:ext cx="889000" cy="143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1"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2" name="n_2ave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3" name="n_3ave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4"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102888</xdr:rowOff>
    </xdr:from>
    <xdr:ext cx="469744" cy="259045"/>
    <xdr:sp macro="" textlink="">
      <xdr:nvSpPr>
        <xdr:cNvPr id="945" name="n_1mainValue【庁舎】&#10;一人当たり面積"/>
        <xdr:cNvSpPr txBox="1"/>
      </xdr:nvSpPr>
      <xdr:spPr>
        <a:xfrm>
          <a:off x="21075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67327</xdr:rowOff>
    </xdr:from>
    <xdr:ext cx="469744" cy="259045"/>
    <xdr:sp macro="" textlink="">
      <xdr:nvSpPr>
        <xdr:cNvPr id="946" name="n_2mainValue【庁舎】&#10;一人当たり面積"/>
        <xdr:cNvSpPr txBox="1"/>
      </xdr:nvSpPr>
      <xdr:spPr>
        <a:xfrm>
          <a:off x="20199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67327</xdr:rowOff>
    </xdr:from>
    <xdr:ext cx="469744" cy="259045"/>
    <xdr:sp macro="" textlink="">
      <xdr:nvSpPr>
        <xdr:cNvPr id="947" name="n_3mainValue【庁舎】&#10;一人当たり面積"/>
        <xdr:cNvSpPr txBox="1"/>
      </xdr:nvSpPr>
      <xdr:spPr>
        <a:xfrm>
          <a:off x="19310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102888</xdr:rowOff>
    </xdr:from>
    <xdr:ext cx="469744" cy="259045"/>
    <xdr:sp macro="" textlink="">
      <xdr:nvSpPr>
        <xdr:cNvPr id="948" name="n_4mainValue【庁舎】&#10;一人当たり面積"/>
        <xdr:cNvSpPr txBox="1"/>
      </xdr:nvSpPr>
      <xdr:spPr>
        <a:xfrm>
          <a:off x="18421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保健センターであり、特に低くなっている施設は、庁舎である。保健センターについては老朽化が進んでいるため、令和３年度から令和４年度にかけて歴史民俗資料館との複合施設の建設工事を実施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庁舎の有形固定資産減価償却率が類似団体平均を大きく下回っているが、平成２９年度に庁舎の建替えを行ったためである。これに伴い、一人当たり面積が増加しているため、維持管理にかかる経費の増加に留意しつつ、適切な施設管理を行う。</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さらに、福祉施設について、有形固定資産減価償却率が大幅に減少しているが、平成３０年度から令和元年度にかけて、第二老人福祉センターの建設・移転を行ったこと等によるものである。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今後も、施設の老朽化対策に取り組むとともに、公共施設の利用需要や機能需要等の分析を行い、複合化、集約化などの再配置を行うことにより、施設総量の適正化を図る。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166,208
162,482
22.78
76,790,691
73,329,639
3,281,076
30,418,297
52,746,392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財政力指数</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過去</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年度と</a:t>
          </a:r>
          <a:r>
            <a:rPr lang="ja-JP" altLang="en-US" sz="1100">
              <a:solidFill>
                <a:schemeClr val="dk1"/>
              </a:solidFill>
              <a:effectLst/>
              <a:latin typeface="+mn-lt"/>
              <a:ea typeface="+mn-ea"/>
              <a:cs typeface="+mn-cs"/>
            </a:rPr>
            <a:t>比較して</a:t>
          </a:r>
          <a:r>
            <a:rPr lang="en-US" altLang="ja-JP" sz="1100">
              <a:solidFill>
                <a:schemeClr val="dk1"/>
              </a:solidFill>
              <a:effectLst/>
              <a:latin typeface="+mn-lt"/>
              <a:ea typeface="+mn-ea"/>
              <a:cs typeface="+mn-cs"/>
            </a:rPr>
            <a:t>0.01</a:t>
          </a:r>
          <a:r>
            <a:rPr lang="ja-JP" altLang="en-US" sz="1100">
              <a:solidFill>
                <a:schemeClr val="dk1"/>
              </a:solidFill>
              <a:effectLst/>
              <a:latin typeface="+mn-lt"/>
              <a:ea typeface="+mn-ea"/>
              <a:cs typeface="+mn-cs"/>
            </a:rPr>
            <a:t>ポイント高い</a:t>
          </a:r>
          <a:r>
            <a:rPr lang="ja-JP" altLang="ja-JP" sz="1100">
              <a:solidFill>
                <a:schemeClr val="dk1"/>
              </a:solidFill>
              <a:effectLst/>
              <a:latin typeface="+mn-lt"/>
              <a:ea typeface="+mn-ea"/>
              <a:cs typeface="+mn-cs"/>
            </a:rPr>
            <a:t>0.9</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また、令和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年度の税収の徴収率は9</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％と前年度に比べて0.</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％上昇している。徴収率は年々向上しているが、引き続き徴収率向上対策を中心として、歳入の確保に努める。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経常収支比率が</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した要因としては、</a:t>
          </a:r>
          <a:r>
            <a:rPr lang="ja-JP" altLang="en-US" sz="1100">
              <a:solidFill>
                <a:schemeClr val="dk1"/>
              </a:solidFill>
              <a:effectLst/>
              <a:latin typeface="+mn-lt"/>
              <a:ea typeface="+mn-ea"/>
              <a:cs typeface="+mn-cs"/>
            </a:rPr>
            <a:t>人件</a:t>
          </a:r>
          <a:r>
            <a:rPr lang="ja-JP" altLang="ja-JP" sz="1100">
              <a:solidFill>
                <a:schemeClr val="dk1"/>
              </a:solidFill>
              <a:effectLst/>
              <a:latin typeface="+mn-lt"/>
              <a:ea typeface="+mn-ea"/>
              <a:cs typeface="+mn-cs"/>
            </a:rPr>
            <a:t>費、</a:t>
          </a:r>
          <a:r>
            <a:rPr lang="ja-JP" altLang="en-US" sz="1100">
              <a:solidFill>
                <a:schemeClr val="dk1"/>
              </a:solidFill>
              <a:effectLst/>
              <a:latin typeface="+mn-lt"/>
              <a:ea typeface="+mn-ea"/>
              <a:cs typeface="+mn-cs"/>
            </a:rPr>
            <a:t>補助</a:t>
          </a:r>
          <a:r>
            <a:rPr lang="ja-JP" altLang="ja-JP" sz="1100">
              <a:solidFill>
                <a:schemeClr val="dk1"/>
              </a:solidFill>
              <a:effectLst/>
              <a:latin typeface="+mn-lt"/>
              <a:ea typeface="+mn-ea"/>
              <a:cs typeface="+mn-cs"/>
            </a:rPr>
            <a:t>費等の経常経費充当一般財源が</a:t>
          </a:r>
          <a:r>
            <a:rPr lang="ja-JP" altLang="en-US" sz="1100">
              <a:solidFill>
                <a:schemeClr val="dk1"/>
              </a:solidFill>
              <a:effectLst/>
              <a:latin typeface="+mn-lt"/>
              <a:ea typeface="+mn-ea"/>
              <a:cs typeface="+mn-cs"/>
            </a:rPr>
            <a:t>増額した一方で、</a:t>
          </a:r>
          <a:r>
            <a:rPr lang="ja-JP" altLang="ja-JP" sz="1100">
              <a:solidFill>
                <a:schemeClr val="dk1"/>
              </a:solidFill>
              <a:effectLst/>
              <a:latin typeface="+mn-lt"/>
              <a:ea typeface="+mn-ea"/>
              <a:cs typeface="+mn-cs"/>
            </a:rPr>
            <a:t>地方税、</a:t>
          </a:r>
          <a:r>
            <a:rPr lang="ja-JP" altLang="en-US" sz="1100">
              <a:solidFill>
                <a:schemeClr val="dk1"/>
              </a:solidFill>
              <a:effectLst/>
              <a:latin typeface="+mn-lt"/>
              <a:ea typeface="+mn-ea"/>
              <a:cs typeface="+mn-cs"/>
            </a:rPr>
            <a:t>地方消費税</a:t>
          </a:r>
          <a:r>
            <a:rPr lang="ja-JP" altLang="ja-JP" sz="1100">
              <a:solidFill>
                <a:schemeClr val="dk1"/>
              </a:solidFill>
              <a:effectLst/>
              <a:latin typeface="+mn-lt"/>
              <a:ea typeface="+mn-ea"/>
              <a:cs typeface="+mn-cs"/>
            </a:rPr>
            <a:t>交付金等の経常一般財源がその伸びを上回る増となったことが挙げられる。</a:t>
          </a:r>
          <a:endParaRPr lang="ja-JP" altLang="ja-JP" sz="1400">
            <a:effectLst/>
          </a:endParaRPr>
        </a:p>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年度も類似団体平均を上回っているため、引き続き、行財政改革等により、歳入歳出両面にわたる見直しや債権の徴収強化を進めるとともに、経常経費の抑制に努める。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65786</xdr:rowOff>
    </xdr:to>
    <xdr:cxnSp macro="">
      <xdr:nvCxnSpPr>
        <xdr:cNvPr id="130" name="直線コネクタ 129"/>
        <xdr:cNvCxnSpPr/>
      </xdr:nvCxnSpPr>
      <xdr:spPr>
        <a:xfrm flipV="1">
          <a:off x="4114800" y="1114247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65</xdr:row>
      <xdr:rowOff>65786</xdr:rowOff>
    </xdr:to>
    <xdr:cxnSp macro="">
      <xdr:nvCxnSpPr>
        <xdr:cNvPr id="133" name="直線コネクタ 132"/>
        <xdr:cNvCxnSpPr/>
      </xdr:nvCxnSpPr>
      <xdr:spPr>
        <a:xfrm>
          <a:off x="3225800" y="110652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92456</xdr:rowOff>
    </xdr:to>
    <xdr:cxnSp macro="">
      <xdr:nvCxnSpPr>
        <xdr:cNvPr id="136" name="直線コネクタ 135"/>
        <xdr:cNvCxnSpPr/>
      </xdr:nvCxnSpPr>
      <xdr:spPr>
        <a:xfrm>
          <a:off x="2336800" y="110073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82804</xdr:rowOff>
    </xdr:to>
    <xdr:cxnSp macro="">
      <xdr:nvCxnSpPr>
        <xdr:cNvPr id="139" name="直線コネクタ 138"/>
        <xdr:cNvCxnSpPr/>
      </xdr:nvCxnSpPr>
      <xdr:spPr>
        <a:xfrm flipV="1">
          <a:off x="1447800" y="1100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0"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1" name="楕円 150"/>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2" name="テキスト ボックス 151"/>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4" name="テキスト ボックス 15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5" name="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6" name="テキスト ボックス 155"/>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7" name="楕円 156"/>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58" name="テキスト ボックス 157"/>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の人件費・物件費等決算額が全国平均及び埼玉県平均を大きく下回り、類似団体内で最も低い水準となっている要因として、他団体に比べ人口当たりの職員数が少ないこと、また、消防業務やごみの中間処理業務を一部事務組合で担っていることが挙げられ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162894</xdr:rowOff>
    </xdr:from>
    <xdr:to>
      <xdr:col>23</xdr:col>
      <xdr:colOff>133350</xdr:colOff>
      <xdr:row>89</xdr:row>
      <xdr:rowOff>25829</xdr:rowOff>
    </xdr:to>
    <xdr:cxnSp macro="">
      <xdr:nvCxnSpPr>
        <xdr:cNvPr id="190" name="直線コネクタ 189"/>
        <xdr:cNvCxnSpPr/>
      </xdr:nvCxnSpPr>
      <xdr:spPr>
        <a:xfrm flipV="1">
          <a:off x="4953000" y="14050344"/>
          <a:ext cx="0" cy="12345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169356</xdr:rowOff>
    </xdr:from>
    <xdr:ext cx="762000" cy="259045"/>
    <xdr:sp macro="" textlink="">
      <xdr:nvSpPr>
        <xdr:cNvPr id="191" name="人件費・物件費等の状況最小値テキスト"/>
        <xdr:cNvSpPr txBox="1"/>
      </xdr:nvSpPr>
      <xdr:spPr>
        <a:xfrm>
          <a:off x="5041900" y="1525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25829</xdr:rowOff>
    </xdr:from>
    <xdr:to>
      <xdr:col>24</xdr:col>
      <xdr:colOff>12700</xdr:colOff>
      <xdr:row>89</xdr:row>
      <xdr:rowOff>25829</xdr:rowOff>
    </xdr:to>
    <xdr:cxnSp macro="">
      <xdr:nvCxnSpPr>
        <xdr:cNvPr id="192" name="直線コネクタ 191"/>
        <xdr:cNvCxnSpPr/>
      </xdr:nvCxnSpPr>
      <xdr:spPr>
        <a:xfrm>
          <a:off x="4864100" y="1528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77821</xdr:rowOff>
    </xdr:from>
    <xdr:ext cx="762000" cy="259045"/>
    <xdr:sp macro="" textlink="">
      <xdr:nvSpPr>
        <xdr:cNvPr id="193" name="人件費・物件費等の状況最大値テキスト"/>
        <xdr:cNvSpPr txBox="1"/>
      </xdr:nvSpPr>
      <xdr:spPr>
        <a:xfrm>
          <a:off x="5041900" y="1379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162894</xdr:rowOff>
    </xdr:from>
    <xdr:to>
      <xdr:col>24</xdr:col>
      <xdr:colOff>12700</xdr:colOff>
      <xdr:row>81</xdr:row>
      <xdr:rowOff>162894</xdr:rowOff>
    </xdr:to>
    <xdr:cxnSp macro="">
      <xdr:nvCxnSpPr>
        <xdr:cNvPr id="194" name="直線コネクタ 193"/>
        <xdr:cNvCxnSpPr/>
      </xdr:nvCxnSpPr>
      <xdr:spPr>
        <a:xfrm>
          <a:off x="4864100" y="1405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82781</xdr:rowOff>
    </xdr:from>
    <xdr:to>
      <xdr:col>23</xdr:col>
      <xdr:colOff>133350</xdr:colOff>
      <xdr:row>81</xdr:row>
      <xdr:rowOff>162894</xdr:rowOff>
    </xdr:to>
    <xdr:cxnSp macro="">
      <xdr:nvCxnSpPr>
        <xdr:cNvPr id="195" name="直線コネクタ 194"/>
        <xdr:cNvCxnSpPr/>
      </xdr:nvCxnSpPr>
      <xdr:spPr>
        <a:xfrm>
          <a:off x="4114800" y="13970231"/>
          <a:ext cx="838200" cy="8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102599</xdr:rowOff>
    </xdr:from>
    <xdr:ext cx="762000" cy="259045"/>
    <xdr:sp macro="" textlink="">
      <xdr:nvSpPr>
        <xdr:cNvPr id="196" name="人件費・物件費等の状況平均値テキスト"/>
        <xdr:cNvSpPr txBox="1"/>
      </xdr:nvSpPr>
      <xdr:spPr>
        <a:xfrm>
          <a:off x="5041900" y="14332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130522</xdr:rowOff>
    </xdr:from>
    <xdr:to>
      <xdr:col>23</xdr:col>
      <xdr:colOff>184150</xdr:colOff>
      <xdr:row>84</xdr:row>
      <xdr:rowOff>60672</xdr:rowOff>
    </xdr:to>
    <xdr:sp macro="" textlink="">
      <xdr:nvSpPr>
        <xdr:cNvPr id="197" name="フローチャート: 判断 196"/>
        <xdr:cNvSpPr/>
      </xdr:nvSpPr>
      <xdr:spPr>
        <a:xfrm>
          <a:off x="4902200" y="143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53618</xdr:rowOff>
    </xdr:from>
    <xdr:to>
      <xdr:col>19</xdr:col>
      <xdr:colOff>133350</xdr:colOff>
      <xdr:row>81</xdr:row>
      <xdr:rowOff>82781</xdr:rowOff>
    </xdr:to>
    <xdr:cxnSp macro="">
      <xdr:nvCxnSpPr>
        <xdr:cNvPr id="198" name="直線コネクタ 197"/>
        <xdr:cNvCxnSpPr/>
      </xdr:nvCxnSpPr>
      <xdr:spPr>
        <a:xfrm>
          <a:off x="3225800" y="13941068"/>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32934</xdr:rowOff>
    </xdr:from>
    <xdr:to>
      <xdr:col>19</xdr:col>
      <xdr:colOff>184150</xdr:colOff>
      <xdr:row>83</xdr:row>
      <xdr:rowOff>134534</xdr:rowOff>
    </xdr:to>
    <xdr:sp macro="" textlink="">
      <xdr:nvSpPr>
        <xdr:cNvPr id="199" name="フローチャート: 判断 198"/>
        <xdr:cNvSpPr/>
      </xdr:nvSpPr>
      <xdr:spPr>
        <a:xfrm>
          <a:off x="40640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119311</xdr:rowOff>
    </xdr:from>
    <xdr:ext cx="736600" cy="259045"/>
    <xdr:sp macro="" textlink="">
      <xdr:nvSpPr>
        <xdr:cNvPr id="200" name="テキスト ボックス 199"/>
        <xdr:cNvSpPr txBox="1"/>
      </xdr:nvSpPr>
      <xdr:spPr>
        <a:xfrm>
          <a:off x="3733800" y="143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53618</xdr:rowOff>
    </xdr:from>
    <xdr:to>
      <xdr:col>15</xdr:col>
      <xdr:colOff>82550</xdr:colOff>
      <xdr:row>81</xdr:row>
      <xdr:rowOff>70188</xdr:rowOff>
    </xdr:to>
    <xdr:cxnSp macro="">
      <xdr:nvCxnSpPr>
        <xdr:cNvPr id="201" name="直線コネクタ 200"/>
        <xdr:cNvCxnSpPr/>
      </xdr:nvCxnSpPr>
      <xdr:spPr>
        <a:xfrm flipV="1">
          <a:off x="2336800" y="13941068"/>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165776</xdr:rowOff>
    </xdr:from>
    <xdr:to>
      <xdr:col>15</xdr:col>
      <xdr:colOff>133350</xdr:colOff>
      <xdr:row>83</xdr:row>
      <xdr:rowOff>95926</xdr:rowOff>
    </xdr:to>
    <xdr:sp macro="" textlink="">
      <xdr:nvSpPr>
        <xdr:cNvPr id="202" name="フローチャート: 判断 201"/>
        <xdr:cNvSpPr/>
      </xdr:nvSpPr>
      <xdr:spPr>
        <a:xfrm>
          <a:off x="3175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80703</xdr:rowOff>
    </xdr:from>
    <xdr:ext cx="762000" cy="259045"/>
    <xdr:sp macro="" textlink="">
      <xdr:nvSpPr>
        <xdr:cNvPr id="203" name="テキスト ボックス 202"/>
        <xdr:cNvSpPr txBox="1"/>
      </xdr:nvSpPr>
      <xdr:spPr>
        <a:xfrm>
          <a:off x="2844800" y="1431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7300</xdr:rowOff>
    </xdr:from>
    <xdr:to>
      <xdr:col>11</xdr:col>
      <xdr:colOff>31750</xdr:colOff>
      <xdr:row>81</xdr:row>
      <xdr:rowOff>70188</xdr:rowOff>
    </xdr:to>
    <xdr:cxnSp macro="">
      <xdr:nvCxnSpPr>
        <xdr:cNvPr id="204" name="直線コネクタ 203"/>
        <xdr:cNvCxnSpPr/>
      </xdr:nvCxnSpPr>
      <xdr:spPr>
        <a:xfrm>
          <a:off x="1447800" y="13894750"/>
          <a:ext cx="889000" cy="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58271</xdr:rowOff>
    </xdr:from>
    <xdr:to>
      <xdr:col>11</xdr:col>
      <xdr:colOff>82550</xdr:colOff>
      <xdr:row>83</xdr:row>
      <xdr:rowOff>159871</xdr:rowOff>
    </xdr:to>
    <xdr:sp macro="" textlink="">
      <xdr:nvSpPr>
        <xdr:cNvPr id="205" name="フローチャート: 判断 204"/>
        <xdr:cNvSpPr/>
      </xdr:nvSpPr>
      <xdr:spPr>
        <a:xfrm>
          <a:off x="2286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144648</xdr:rowOff>
    </xdr:from>
    <xdr:ext cx="762000" cy="259045"/>
    <xdr:sp macro="" textlink="">
      <xdr:nvSpPr>
        <xdr:cNvPr id="206" name="テキスト ボックス 205"/>
        <xdr:cNvSpPr txBox="1"/>
      </xdr:nvSpPr>
      <xdr:spPr>
        <a:xfrm>
          <a:off x="1955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136635</xdr:rowOff>
    </xdr:from>
    <xdr:to>
      <xdr:col>7</xdr:col>
      <xdr:colOff>31750</xdr:colOff>
      <xdr:row>84</xdr:row>
      <xdr:rowOff>66785</xdr:rowOff>
    </xdr:to>
    <xdr:sp macro="" textlink="">
      <xdr:nvSpPr>
        <xdr:cNvPr id="207" name="フローチャート: 判断 206"/>
        <xdr:cNvSpPr/>
      </xdr:nvSpPr>
      <xdr:spPr>
        <a:xfrm>
          <a:off x="1397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51562</xdr:rowOff>
    </xdr:from>
    <xdr:ext cx="762000" cy="259045"/>
    <xdr:sp macro="" textlink="">
      <xdr:nvSpPr>
        <xdr:cNvPr id="208" name="テキスト ボックス 207"/>
        <xdr:cNvSpPr txBox="1"/>
      </xdr:nvSpPr>
      <xdr:spPr>
        <a:xfrm>
          <a:off x="1066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112094</xdr:rowOff>
    </xdr:from>
    <xdr:to>
      <xdr:col>23</xdr:col>
      <xdr:colOff>184150</xdr:colOff>
      <xdr:row>82</xdr:row>
      <xdr:rowOff>42244</xdr:rowOff>
    </xdr:to>
    <xdr:sp macro="" textlink="">
      <xdr:nvSpPr>
        <xdr:cNvPr id="214" name="楕円 213"/>
        <xdr:cNvSpPr/>
      </xdr:nvSpPr>
      <xdr:spPr>
        <a:xfrm>
          <a:off x="4902200" y="139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33371</xdr:rowOff>
    </xdr:from>
    <xdr:ext cx="762000" cy="259045"/>
    <xdr:sp macro="" textlink="">
      <xdr:nvSpPr>
        <xdr:cNvPr id="215" name="人件費・物件費等の状況該当値テキスト"/>
        <xdr:cNvSpPr txBox="1"/>
      </xdr:nvSpPr>
      <xdr:spPr>
        <a:xfrm>
          <a:off x="5041900" y="1392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31981</xdr:rowOff>
    </xdr:from>
    <xdr:to>
      <xdr:col>19</xdr:col>
      <xdr:colOff>184150</xdr:colOff>
      <xdr:row>81</xdr:row>
      <xdr:rowOff>133581</xdr:rowOff>
    </xdr:to>
    <xdr:sp macro="" textlink="">
      <xdr:nvSpPr>
        <xdr:cNvPr id="216" name="楕円 215"/>
        <xdr:cNvSpPr/>
      </xdr:nvSpPr>
      <xdr:spPr>
        <a:xfrm>
          <a:off x="4064000" y="139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143758</xdr:rowOff>
    </xdr:from>
    <xdr:ext cx="736600" cy="259045"/>
    <xdr:sp macro="" textlink="">
      <xdr:nvSpPr>
        <xdr:cNvPr id="217" name="テキスト ボックス 216"/>
        <xdr:cNvSpPr txBox="1"/>
      </xdr:nvSpPr>
      <xdr:spPr>
        <a:xfrm>
          <a:off x="3733800" y="1368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2818</xdr:rowOff>
    </xdr:from>
    <xdr:to>
      <xdr:col>15</xdr:col>
      <xdr:colOff>133350</xdr:colOff>
      <xdr:row>81</xdr:row>
      <xdr:rowOff>104418</xdr:rowOff>
    </xdr:to>
    <xdr:sp macro="" textlink="">
      <xdr:nvSpPr>
        <xdr:cNvPr id="218" name="楕円 217"/>
        <xdr:cNvSpPr/>
      </xdr:nvSpPr>
      <xdr:spPr>
        <a:xfrm>
          <a:off x="3175000" y="138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114595</xdr:rowOff>
    </xdr:from>
    <xdr:ext cx="762000" cy="259045"/>
    <xdr:sp macro="" textlink="">
      <xdr:nvSpPr>
        <xdr:cNvPr id="219" name="テキスト ボックス 218"/>
        <xdr:cNvSpPr txBox="1"/>
      </xdr:nvSpPr>
      <xdr:spPr>
        <a:xfrm>
          <a:off x="2844800" y="1365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19388</xdr:rowOff>
    </xdr:from>
    <xdr:to>
      <xdr:col>11</xdr:col>
      <xdr:colOff>82550</xdr:colOff>
      <xdr:row>81</xdr:row>
      <xdr:rowOff>120988</xdr:rowOff>
    </xdr:to>
    <xdr:sp macro="" textlink="">
      <xdr:nvSpPr>
        <xdr:cNvPr id="220" name="楕円 219"/>
        <xdr:cNvSpPr/>
      </xdr:nvSpPr>
      <xdr:spPr>
        <a:xfrm>
          <a:off x="2286000" y="139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131165</xdr:rowOff>
    </xdr:from>
    <xdr:ext cx="762000" cy="259045"/>
    <xdr:sp macro="" textlink="">
      <xdr:nvSpPr>
        <xdr:cNvPr id="221" name="テキスト ボックス 220"/>
        <xdr:cNvSpPr txBox="1"/>
      </xdr:nvSpPr>
      <xdr:spPr>
        <a:xfrm>
          <a:off x="1955800" y="1367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127950</xdr:rowOff>
    </xdr:from>
    <xdr:to>
      <xdr:col>7</xdr:col>
      <xdr:colOff>31750</xdr:colOff>
      <xdr:row>81</xdr:row>
      <xdr:rowOff>58100</xdr:rowOff>
    </xdr:to>
    <xdr:sp macro="" textlink="">
      <xdr:nvSpPr>
        <xdr:cNvPr id="222" name="楕円 221"/>
        <xdr:cNvSpPr/>
      </xdr:nvSpPr>
      <xdr:spPr>
        <a:xfrm>
          <a:off x="1397000" y="138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68277</xdr:rowOff>
    </xdr:from>
    <xdr:ext cx="762000" cy="259045"/>
    <xdr:sp macro="" textlink="">
      <xdr:nvSpPr>
        <xdr:cNvPr id="223" name="テキスト ボックス 222"/>
        <xdr:cNvSpPr txBox="1"/>
      </xdr:nvSpPr>
      <xdr:spPr>
        <a:xfrm>
          <a:off x="1066800" y="1361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ラスパイレス指数は、職員の就退職や異動に伴い、経験年数、平均給料月額及び職種区分に変動が生じ、職員構成が変動したことや給与改定の実施等によって数値が上下する。</a:t>
          </a:r>
          <a:endParaRPr lang="ja-JP" altLang="ja-JP">
            <a:effectLst/>
          </a:endParaRPr>
        </a:p>
        <a:p>
          <a:r>
            <a:rPr kumimoji="1" lang="ja-JP" altLang="ja-JP" sz="1100">
              <a:solidFill>
                <a:schemeClr val="dk1"/>
              </a:solidFill>
              <a:effectLst/>
              <a:latin typeface="+mn-lt"/>
              <a:ea typeface="+mn-ea"/>
              <a:cs typeface="+mn-cs"/>
            </a:rPr>
            <a:t>　昨年度と比較し１．０ポイント下降しているのは、これまでも本市においては国に準じた給与改定を実施しているが、今年度は給料月額の低い職員を採用したこと、また給料月額の高い職員が退職したこと等の要因により、指数が１００を下回ってい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86</xdr:row>
      <xdr:rowOff>1059</xdr:rowOff>
    </xdr:to>
    <xdr:cxnSp macro="">
      <xdr:nvCxnSpPr>
        <xdr:cNvPr id="257" name="直線コネクタ 256"/>
        <xdr:cNvCxnSpPr/>
      </xdr:nvCxnSpPr>
      <xdr:spPr>
        <a:xfrm flipV="1">
          <a:off x="16179800" y="14544675"/>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1059</xdr:rowOff>
    </xdr:to>
    <xdr:cxnSp macro="">
      <xdr:nvCxnSpPr>
        <xdr:cNvPr id="260" name="直線コネクタ 259"/>
        <xdr:cNvCxnSpPr/>
      </xdr:nvCxnSpPr>
      <xdr:spPr>
        <a:xfrm>
          <a:off x="15290800" y="146050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63" name="直線コネクタ 262"/>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4" name="フローチャート: 判断 263"/>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5" name="テキスト ボックス 264"/>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61384</xdr:rowOff>
    </xdr:to>
    <xdr:cxnSp macro="">
      <xdr:nvCxnSpPr>
        <xdr:cNvPr id="266" name="直線コネクタ 265"/>
        <xdr:cNvCxnSpPr/>
      </xdr:nvCxnSpPr>
      <xdr:spPr>
        <a:xfrm flipV="1">
          <a:off x="13512800" y="146050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7" name="フローチャート: 判断 266"/>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8" name="テキスト ボックス 267"/>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6" name="楕円 275"/>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7" name="給与水準   （国との比較）該当値テキスト"/>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8" name="楕円 277"/>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9" name="テキスト ボックス 278"/>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4" name="楕円 283"/>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5" name="テキスト ボックス 284"/>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職員数について昨年度から減少しており、類似団体内の平均値を下回っているが、「職員定数適正化計画」に基づき、適正な管理を行っている。</a:t>
          </a:r>
          <a:endParaRPr lang="ja-JP" altLang="ja-JP" sz="1400">
            <a:effectLst/>
          </a:endParaRPr>
        </a:p>
        <a:p>
          <a:r>
            <a:rPr kumimoji="1" lang="ja-JP" altLang="ja-JP" sz="1100">
              <a:solidFill>
                <a:schemeClr val="dk1"/>
              </a:solidFill>
              <a:effectLst/>
              <a:latin typeface="+mn-lt"/>
              <a:ea typeface="+mn-ea"/>
              <a:cs typeface="+mn-cs"/>
            </a:rPr>
            <a:t>　今後も計画に沿った適正な定員管理を行うとともに、行政サービスの低下を招かないよう事務事業の見直し等に努めていく。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7" name="直線コネクタ 316"/>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8"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9" name="直線コネクタ 318"/>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7257</xdr:rowOff>
    </xdr:from>
    <xdr:to>
      <xdr:col>81</xdr:col>
      <xdr:colOff>44450</xdr:colOff>
      <xdr:row>59</xdr:row>
      <xdr:rowOff>55517</xdr:rowOff>
    </xdr:to>
    <xdr:cxnSp macro="">
      <xdr:nvCxnSpPr>
        <xdr:cNvPr id="322" name="直線コネクタ 321"/>
        <xdr:cNvCxnSpPr/>
      </xdr:nvCxnSpPr>
      <xdr:spPr>
        <a:xfrm flipV="1">
          <a:off x="16179800" y="1012280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55517</xdr:rowOff>
    </xdr:to>
    <xdr:cxnSp macro="">
      <xdr:nvCxnSpPr>
        <xdr:cNvPr id="325" name="直線コネクタ 324"/>
        <xdr:cNvCxnSpPr/>
      </xdr:nvCxnSpPr>
      <xdr:spPr>
        <a:xfrm>
          <a:off x="15290800" y="101676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6" name="フローチャート: 判断 325"/>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7" name="テキスト ボックス 326"/>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48623</xdr:rowOff>
    </xdr:from>
    <xdr:to>
      <xdr:col>72</xdr:col>
      <xdr:colOff>203200</xdr:colOff>
      <xdr:row>59</xdr:row>
      <xdr:rowOff>52070</xdr:rowOff>
    </xdr:to>
    <xdr:cxnSp macro="">
      <xdr:nvCxnSpPr>
        <xdr:cNvPr id="328" name="直線コネクタ 327"/>
        <xdr:cNvCxnSpPr/>
      </xdr:nvCxnSpPr>
      <xdr:spPr>
        <a:xfrm>
          <a:off x="14401800" y="101641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9" name="フローチャート: 判断 328"/>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30" name="テキスト ボックス 329"/>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140788</xdr:rowOff>
    </xdr:from>
    <xdr:to>
      <xdr:col>68</xdr:col>
      <xdr:colOff>152400</xdr:colOff>
      <xdr:row>59</xdr:row>
      <xdr:rowOff>48623</xdr:rowOff>
    </xdr:to>
    <xdr:cxnSp macro="">
      <xdr:nvCxnSpPr>
        <xdr:cNvPr id="331" name="直線コネクタ 330"/>
        <xdr:cNvCxnSpPr/>
      </xdr:nvCxnSpPr>
      <xdr:spPr>
        <a:xfrm>
          <a:off x="13512800" y="1008488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2" name="フローチャート: 判断 331"/>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3" name="テキスト ボックス 332"/>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127907</xdr:rowOff>
    </xdr:from>
    <xdr:to>
      <xdr:col>81</xdr:col>
      <xdr:colOff>95250</xdr:colOff>
      <xdr:row>59</xdr:row>
      <xdr:rowOff>58057</xdr:rowOff>
    </xdr:to>
    <xdr:sp macro="" textlink="">
      <xdr:nvSpPr>
        <xdr:cNvPr id="341" name="楕円 340"/>
        <xdr:cNvSpPr/>
      </xdr:nvSpPr>
      <xdr:spPr>
        <a:xfrm>
          <a:off x="169672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49184</xdr:rowOff>
    </xdr:from>
    <xdr:ext cx="762000" cy="259045"/>
    <xdr:sp macro="" textlink="">
      <xdr:nvSpPr>
        <xdr:cNvPr id="342" name="定員管理の状況該当値テキスト"/>
        <xdr:cNvSpPr txBox="1"/>
      </xdr:nvSpPr>
      <xdr:spPr>
        <a:xfrm>
          <a:off x="17106900" y="99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4717</xdr:rowOff>
    </xdr:from>
    <xdr:to>
      <xdr:col>77</xdr:col>
      <xdr:colOff>95250</xdr:colOff>
      <xdr:row>59</xdr:row>
      <xdr:rowOff>106317</xdr:rowOff>
    </xdr:to>
    <xdr:sp macro="" textlink="">
      <xdr:nvSpPr>
        <xdr:cNvPr id="343" name="楕円 342"/>
        <xdr:cNvSpPr/>
      </xdr:nvSpPr>
      <xdr:spPr>
        <a:xfrm>
          <a:off x="16129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116494</xdr:rowOff>
    </xdr:from>
    <xdr:ext cx="736600" cy="259045"/>
    <xdr:sp macro="" textlink="">
      <xdr:nvSpPr>
        <xdr:cNvPr id="344" name="テキスト ボックス 343"/>
        <xdr:cNvSpPr txBox="1"/>
      </xdr:nvSpPr>
      <xdr:spPr>
        <a:xfrm>
          <a:off x="15798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5" name="楕円 344"/>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6" name="テキスト ボックス 345"/>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169273</xdr:rowOff>
    </xdr:from>
    <xdr:to>
      <xdr:col>68</xdr:col>
      <xdr:colOff>203200</xdr:colOff>
      <xdr:row>59</xdr:row>
      <xdr:rowOff>99423</xdr:rowOff>
    </xdr:to>
    <xdr:sp macro="" textlink="">
      <xdr:nvSpPr>
        <xdr:cNvPr id="347" name="楕円 346"/>
        <xdr:cNvSpPr/>
      </xdr:nvSpPr>
      <xdr:spPr>
        <a:xfrm>
          <a:off x="14351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109600</xdr:rowOff>
    </xdr:from>
    <xdr:ext cx="762000" cy="259045"/>
    <xdr:sp macro="" textlink="">
      <xdr:nvSpPr>
        <xdr:cNvPr id="348" name="テキスト ボックス 347"/>
        <xdr:cNvSpPr txBox="1"/>
      </xdr:nvSpPr>
      <xdr:spPr>
        <a:xfrm>
          <a:off x="14020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89988</xdr:rowOff>
    </xdr:from>
    <xdr:to>
      <xdr:col>64</xdr:col>
      <xdr:colOff>152400</xdr:colOff>
      <xdr:row>59</xdr:row>
      <xdr:rowOff>20138</xdr:rowOff>
    </xdr:to>
    <xdr:sp macro="" textlink="">
      <xdr:nvSpPr>
        <xdr:cNvPr id="349" name="楕円 348"/>
        <xdr:cNvSpPr/>
      </xdr:nvSpPr>
      <xdr:spPr>
        <a:xfrm>
          <a:off x="13462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30315</xdr:rowOff>
    </xdr:from>
    <xdr:ext cx="762000" cy="259045"/>
    <xdr:sp macro="" textlink="">
      <xdr:nvSpPr>
        <xdr:cNvPr id="350" name="テキスト ボックス 349"/>
        <xdr:cNvSpPr txBox="1"/>
      </xdr:nvSpPr>
      <xdr:spPr>
        <a:xfrm>
          <a:off x="13131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実質公債費比率は平成２７年度以降</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類似団体平均を上回る状況が続いている。</a:t>
          </a:r>
          <a:endParaRPr lang="ja-JP" altLang="ja-JP" sz="1400">
            <a:effectLst/>
          </a:endParaRPr>
        </a:p>
        <a:p>
          <a:r>
            <a:rPr lang="ja-JP" altLang="ja-JP" sz="1100">
              <a:solidFill>
                <a:schemeClr val="dk1"/>
              </a:solidFill>
              <a:effectLst/>
              <a:latin typeface="+mn-lt"/>
              <a:ea typeface="+mn-ea"/>
              <a:cs typeface="+mn-cs"/>
            </a:rPr>
            <a:t>　実質公債費比率は過去３年の単年度の実質公債費比率の平均値となるため、令和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年度の実質公債費比率の算定には、平成２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年度の数値の代わりに令和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年度の数値を用いている。</a:t>
          </a:r>
          <a:endParaRPr lang="ja-JP" altLang="ja-JP" sz="1400">
            <a:effectLst/>
          </a:endParaRPr>
        </a:p>
        <a:p>
          <a:r>
            <a:rPr lang="ja-JP" altLang="ja-JP" sz="1100">
              <a:solidFill>
                <a:schemeClr val="dk1"/>
              </a:solidFill>
              <a:effectLst/>
              <a:latin typeface="+mn-lt"/>
              <a:ea typeface="+mn-ea"/>
              <a:cs typeface="+mn-cs"/>
            </a:rPr>
            <a:t>　前年度と比較して実質公債費比率が減少した要因としては、</a:t>
          </a:r>
          <a:r>
            <a:rPr lang="ja-JP" altLang="en-US" sz="1100">
              <a:solidFill>
                <a:schemeClr val="dk1"/>
              </a:solidFill>
              <a:effectLst/>
              <a:latin typeface="+mn-lt"/>
              <a:ea typeface="+mn-ea"/>
              <a:cs typeface="+mn-cs"/>
            </a:rPr>
            <a:t>令和２年度の</a:t>
          </a:r>
          <a:r>
            <a:rPr lang="ja-JP" altLang="ja-JP" sz="1100">
              <a:solidFill>
                <a:schemeClr val="dk1"/>
              </a:solidFill>
              <a:effectLst/>
              <a:latin typeface="+mn-lt"/>
              <a:ea typeface="+mn-ea"/>
              <a:cs typeface="+mn-cs"/>
            </a:rPr>
            <a:t>標準財政規模の増により分母が増加したことが挙げられる。今後も借入の抑制、計画的な償還を通じて、実質公債費比率の改善に努めていく。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81945</xdr:rowOff>
    </xdr:to>
    <xdr:cxnSp macro="">
      <xdr:nvCxnSpPr>
        <xdr:cNvPr id="385" name="直線コネクタ 384"/>
        <xdr:cNvCxnSpPr/>
      </xdr:nvCxnSpPr>
      <xdr:spPr>
        <a:xfrm flipV="1">
          <a:off x="16179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6"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7" name="フローチャート: 判断 386"/>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81945</xdr:rowOff>
    </xdr:from>
    <xdr:to>
      <xdr:col>77</xdr:col>
      <xdr:colOff>44450</xdr:colOff>
      <xdr:row>41</xdr:row>
      <xdr:rowOff>104926</xdr:rowOff>
    </xdr:to>
    <xdr:cxnSp macro="">
      <xdr:nvCxnSpPr>
        <xdr:cNvPr id="388" name="直線コネクタ 387"/>
        <xdr:cNvCxnSpPr/>
      </xdr:nvCxnSpPr>
      <xdr:spPr>
        <a:xfrm flipV="1">
          <a:off x="15290800" y="71113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0" name="テキスト ボックス 389"/>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41</xdr:row>
      <xdr:rowOff>127907</xdr:rowOff>
    </xdr:to>
    <xdr:cxnSp macro="">
      <xdr:nvCxnSpPr>
        <xdr:cNvPr id="391" name="直線コネクタ 390"/>
        <xdr:cNvCxnSpPr/>
      </xdr:nvCxnSpPr>
      <xdr:spPr>
        <a:xfrm flipV="1">
          <a:off x="14401800" y="71343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41</xdr:row>
      <xdr:rowOff>127907</xdr:rowOff>
    </xdr:to>
    <xdr:cxnSp macro="">
      <xdr:nvCxnSpPr>
        <xdr:cNvPr id="394" name="直線コネクタ 393"/>
        <xdr:cNvCxnSpPr/>
      </xdr:nvCxnSpPr>
      <xdr:spPr>
        <a:xfrm>
          <a:off x="13512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5" name="フローチャート: 判断 394"/>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6" name="テキスト ボックス 395"/>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4" name="楕円 403"/>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5"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6" name="楕円 405"/>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7" name="テキスト ボックス 406"/>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08" name="楕円 407"/>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409" name="テキスト ボックス 408"/>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0" name="楕円 409"/>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11" name="テキスト ボックス 410"/>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2" name="楕円 411"/>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13" name="テキスト ボックス 412"/>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将来負担比率が前年度に比べて</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した要因としては、</a:t>
          </a:r>
          <a:r>
            <a:rPr lang="ja-JP" altLang="en-US" sz="1100">
              <a:solidFill>
                <a:schemeClr val="dk1"/>
              </a:solidFill>
              <a:effectLst/>
              <a:latin typeface="+mn-lt"/>
              <a:ea typeface="+mn-ea"/>
              <a:cs typeface="+mn-cs"/>
            </a:rPr>
            <a:t>都市高速鉄道１２号線建設促進基金</a:t>
          </a:r>
          <a:r>
            <a:rPr lang="ja-JP" altLang="ja-JP" sz="1100">
              <a:solidFill>
                <a:schemeClr val="dk1"/>
              </a:solidFill>
              <a:effectLst/>
              <a:latin typeface="+mn-lt"/>
              <a:ea typeface="+mn-ea"/>
              <a:cs typeface="+mn-cs"/>
            </a:rPr>
            <a:t>及び</a:t>
          </a:r>
          <a:r>
            <a:rPr lang="ja-JP" altLang="en-US" sz="1100">
              <a:solidFill>
                <a:schemeClr val="dk1"/>
              </a:solidFill>
              <a:effectLst/>
              <a:latin typeface="+mn-lt"/>
              <a:ea typeface="+mn-ea"/>
              <a:cs typeface="+mn-cs"/>
            </a:rPr>
            <a:t>庁舎建設改修</a:t>
          </a:r>
          <a:r>
            <a:rPr lang="ja-JP" altLang="ja-JP" sz="1100">
              <a:solidFill>
                <a:schemeClr val="dk1"/>
              </a:solidFill>
              <a:effectLst/>
              <a:latin typeface="+mn-lt"/>
              <a:ea typeface="+mn-ea"/>
              <a:cs typeface="+mn-cs"/>
            </a:rPr>
            <a:t>基金</a:t>
          </a:r>
          <a:r>
            <a:rPr lang="ja-JP" altLang="en-US" sz="1100">
              <a:solidFill>
                <a:schemeClr val="dk1"/>
              </a:solidFill>
              <a:effectLst/>
              <a:latin typeface="+mn-lt"/>
              <a:ea typeface="+mn-ea"/>
              <a:cs typeface="+mn-cs"/>
            </a:rPr>
            <a:t>の廃止等により、</a:t>
          </a:r>
          <a:r>
            <a:rPr lang="ja-JP" altLang="ja-JP" sz="1100">
              <a:solidFill>
                <a:schemeClr val="dk1"/>
              </a:solidFill>
              <a:effectLst/>
              <a:latin typeface="+mn-lt"/>
              <a:ea typeface="+mn-ea"/>
              <a:cs typeface="+mn-cs"/>
            </a:rPr>
            <a:t>充当可能基金が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したことが挙げられる。</a:t>
          </a:r>
          <a:endParaRPr lang="ja-JP" altLang="ja-JP" sz="1400">
            <a:effectLst/>
          </a:endParaRPr>
        </a:p>
        <a:p>
          <a:r>
            <a:rPr lang="ja-JP" altLang="ja-JP" sz="1100">
              <a:solidFill>
                <a:schemeClr val="dk1"/>
              </a:solidFill>
              <a:effectLst/>
              <a:latin typeface="+mn-lt"/>
              <a:ea typeface="+mn-ea"/>
              <a:cs typeface="+mn-cs"/>
            </a:rPr>
            <a:t>　今後については、区画整理事業の完了後は大型事業の実施</a:t>
          </a:r>
          <a:r>
            <a:rPr lang="ja-JP" altLang="en-US" sz="1100">
              <a:solidFill>
                <a:schemeClr val="dk1"/>
              </a:solidFill>
              <a:effectLst/>
              <a:latin typeface="+mn-lt"/>
              <a:ea typeface="+mn-ea"/>
              <a:cs typeface="+mn-cs"/>
            </a:rPr>
            <a:t>が一旦落ち着く</a:t>
          </a:r>
          <a:r>
            <a:rPr lang="ja-JP" altLang="ja-JP" sz="1100">
              <a:solidFill>
                <a:schemeClr val="dk1"/>
              </a:solidFill>
              <a:effectLst/>
              <a:latin typeface="+mn-lt"/>
              <a:ea typeface="+mn-ea"/>
              <a:cs typeface="+mn-cs"/>
            </a:rPr>
            <a:t>ことから、債務残高は減少していくものと見込んでいるが、</a:t>
          </a:r>
          <a:r>
            <a:rPr lang="ja-JP" altLang="en-US" sz="1100">
              <a:solidFill>
                <a:schemeClr val="dk1"/>
              </a:solidFill>
              <a:effectLst/>
              <a:latin typeface="+mn-lt"/>
              <a:ea typeface="+mn-ea"/>
              <a:cs typeface="+mn-cs"/>
            </a:rPr>
            <a:t>一方で小・中学校の校舎長寿命化改修などの増加要因も想定される。</a:t>
          </a:r>
          <a:r>
            <a:rPr lang="ja-JP" altLang="ja-JP" sz="1100">
              <a:solidFill>
                <a:schemeClr val="dk1"/>
              </a:solidFill>
              <a:effectLst/>
              <a:latin typeface="+mn-lt"/>
              <a:ea typeface="+mn-ea"/>
              <a:cs typeface="+mn-cs"/>
            </a:rPr>
            <a:t>借入の抑制、計画的な償還を通じて地方債残高の減少に努めていく。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2" name="直線コネクタ 441"/>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3"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4" name="直線コネクタ 443"/>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119592</xdr:rowOff>
    </xdr:from>
    <xdr:to>
      <xdr:col>81</xdr:col>
      <xdr:colOff>44450</xdr:colOff>
      <xdr:row>17</xdr:row>
      <xdr:rowOff>138359</xdr:rowOff>
    </xdr:to>
    <xdr:cxnSp macro="">
      <xdr:nvCxnSpPr>
        <xdr:cNvPr id="447" name="直線コネクタ 446"/>
        <xdr:cNvCxnSpPr/>
      </xdr:nvCxnSpPr>
      <xdr:spPr>
        <a:xfrm>
          <a:off x="16179800" y="3034242"/>
          <a:ext cx="8382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8"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9" name="フローチャート: 判断 448"/>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119592</xdr:rowOff>
    </xdr:from>
    <xdr:to>
      <xdr:col>77</xdr:col>
      <xdr:colOff>44450</xdr:colOff>
      <xdr:row>17</xdr:row>
      <xdr:rowOff>150425</xdr:rowOff>
    </xdr:to>
    <xdr:cxnSp macro="">
      <xdr:nvCxnSpPr>
        <xdr:cNvPr id="450" name="直線コネクタ 449"/>
        <xdr:cNvCxnSpPr/>
      </xdr:nvCxnSpPr>
      <xdr:spPr>
        <a:xfrm flipV="1">
          <a:off x="15290800" y="3034242"/>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150425</xdr:rowOff>
    </xdr:from>
    <xdr:to>
      <xdr:col>72</xdr:col>
      <xdr:colOff>203200</xdr:colOff>
      <xdr:row>18</xdr:row>
      <xdr:rowOff>44662</xdr:rowOff>
    </xdr:to>
    <xdr:cxnSp macro="">
      <xdr:nvCxnSpPr>
        <xdr:cNvPr id="453" name="直線コネクタ 452"/>
        <xdr:cNvCxnSpPr/>
      </xdr:nvCxnSpPr>
      <xdr:spPr>
        <a:xfrm flipV="1">
          <a:off x="14401800" y="3065075"/>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4" name="フローチャート: 判断 453"/>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5" name="テキスト ボックス 454"/>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11148</xdr:rowOff>
    </xdr:from>
    <xdr:to>
      <xdr:col>68</xdr:col>
      <xdr:colOff>152400</xdr:colOff>
      <xdr:row>18</xdr:row>
      <xdr:rowOff>44662</xdr:rowOff>
    </xdr:to>
    <xdr:cxnSp macro="">
      <xdr:nvCxnSpPr>
        <xdr:cNvPr id="456" name="直線コネクタ 455"/>
        <xdr:cNvCxnSpPr/>
      </xdr:nvCxnSpPr>
      <xdr:spPr>
        <a:xfrm>
          <a:off x="13512800" y="3097248"/>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7" name="フローチャート: 判断 456"/>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8" name="テキスト ボックス 457"/>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9" name="フローチャート: 判断 458"/>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60" name="テキスト ボックス 459"/>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87559</xdr:rowOff>
    </xdr:from>
    <xdr:to>
      <xdr:col>81</xdr:col>
      <xdr:colOff>95250</xdr:colOff>
      <xdr:row>18</xdr:row>
      <xdr:rowOff>17709</xdr:rowOff>
    </xdr:to>
    <xdr:sp macro="" textlink="">
      <xdr:nvSpPr>
        <xdr:cNvPr id="466" name="楕円 465"/>
        <xdr:cNvSpPr/>
      </xdr:nvSpPr>
      <xdr:spPr>
        <a:xfrm>
          <a:off x="16967200" y="3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59636</xdr:rowOff>
    </xdr:from>
    <xdr:ext cx="762000" cy="259045"/>
    <xdr:sp macro="" textlink="">
      <xdr:nvSpPr>
        <xdr:cNvPr id="467" name="将来負担の状況該当値テキスト"/>
        <xdr:cNvSpPr txBox="1"/>
      </xdr:nvSpPr>
      <xdr:spPr>
        <a:xfrm>
          <a:off x="17106900" y="297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68792</xdr:rowOff>
    </xdr:from>
    <xdr:to>
      <xdr:col>77</xdr:col>
      <xdr:colOff>95250</xdr:colOff>
      <xdr:row>17</xdr:row>
      <xdr:rowOff>170392</xdr:rowOff>
    </xdr:to>
    <xdr:sp macro="" textlink="">
      <xdr:nvSpPr>
        <xdr:cNvPr id="468" name="楕円 467"/>
        <xdr:cNvSpPr/>
      </xdr:nvSpPr>
      <xdr:spPr>
        <a:xfrm>
          <a:off x="16129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155169</xdr:rowOff>
    </xdr:from>
    <xdr:ext cx="736600" cy="259045"/>
    <xdr:sp macro="" textlink="">
      <xdr:nvSpPr>
        <xdr:cNvPr id="469" name="テキスト ボックス 468"/>
        <xdr:cNvSpPr txBox="1"/>
      </xdr:nvSpPr>
      <xdr:spPr>
        <a:xfrm>
          <a:off x="15798800" y="306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99625</xdr:rowOff>
    </xdr:from>
    <xdr:to>
      <xdr:col>73</xdr:col>
      <xdr:colOff>44450</xdr:colOff>
      <xdr:row>18</xdr:row>
      <xdr:rowOff>29775</xdr:rowOff>
    </xdr:to>
    <xdr:sp macro="" textlink="">
      <xdr:nvSpPr>
        <xdr:cNvPr id="470" name="楕円 469"/>
        <xdr:cNvSpPr/>
      </xdr:nvSpPr>
      <xdr:spPr>
        <a:xfrm>
          <a:off x="15240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14552</xdr:rowOff>
    </xdr:from>
    <xdr:ext cx="762000" cy="259045"/>
    <xdr:sp macro="" textlink="">
      <xdr:nvSpPr>
        <xdr:cNvPr id="471" name="テキスト ボックス 470"/>
        <xdr:cNvSpPr txBox="1"/>
      </xdr:nvSpPr>
      <xdr:spPr>
        <a:xfrm>
          <a:off x="14909800" y="31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165312</xdr:rowOff>
    </xdr:from>
    <xdr:to>
      <xdr:col>68</xdr:col>
      <xdr:colOff>203200</xdr:colOff>
      <xdr:row>18</xdr:row>
      <xdr:rowOff>95462</xdr:rowOff>
    </xdr:to>
    <xdr:sp macro="" textlink="">
      <xdr:nvSpPr>
        <xdr:cNvPr id="472" name="楕円 471"/>
        <xdr:cNvSpPr/>
      </xdr:nvSpPr>
      <xdr:spPr>
        <a:xfrm>
          <a:off x="14351000" y="30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80239</xdr:rowOff>
    </xdr:from>
    <xdr:ext cx="762000" cy="259045"/>
    <xdr:sp macro="" textlink="">
      <xdr:nvSpPr>
        <xdr:cNvPr id="473" name="テキスト ボックス 472"/>
        <xdr:cNvSpPr txBox="1"/>
      </xdr:nvSpPr>
      <xdr:spPr>
        <a:xfrm>
          <a:off x="14020800" y="316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131798</xdr:rowOff>
    </xdr:from>
    <xdr:to>
      <xdr:col>64</xdr:col>
      <xdr:colOff>152400</xdr:colOff>
      <xdr:row>18</xdr:row>
      <xdr:rowOff>61948</xdr:rowOff>
    </xdr:to>
    <xdr:sp macro="" textlink="">
      <xdr:nvSpPr>
        <xdr:cNvPr id="474" name="楕円 473"/>
        <xdr:cNvSpPr/>
      </xdr:nvSpPr>
      <xdr:spPr>
        <a:xfrm>
          <a:off x="13462000" y="30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46725</xdr:rowOff>
    </xdr:from>
    <xdr:ext cx="762000" cy="259045"/>
    <xdr:sp macro="" textlink="">
      <xdr:nvSpPr>
        <xdr:cNvPr id="475" name="テキスト ボックス 474"/>
        <xdr:cNvSpPr txBox="1"/>
      </xdr:nvSpPr>
      <xdr:spPr>
        <a:xfrm>
          <a:off x="13131800" y="313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166,208
162,482
22.78
76,790,691
73,329,639
3,281,076
30,418,297
52,746,392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人件費に係る経常収支比率が全国平均及び類似団体平均を下回っている要因としては、人口当たりの職員数が他の自治体より少なく、人件費が抑制されていることが挙げられる。</a:t>
          </a:r>
          <a:endParaRPr lang="ja-JP" altLang="ja-JP" sz="1400">
            <a:effectLst/>
          </a:endParaRPr>
        </a:p>
        <a:p>
          <a:r>
            <a:rPr kumimoji="1" lang="ja-JP" altLang="ja-JP" sz="1100">
              <a:solidFill>
                <a:schemeClr val="dk1"/>
              </a:solidFill>
              <a:effectLst/>
              <a:latin typeface="+mn-lt"/>
              <a:ea typeface="+mn-ea"/>
              <a:cs typeface="+mn-cs"/>
            </a:rPr>
            <a:t>　本市の給料水準を示すラスパイレス指数は、全国市平均をやや下回る程度だが、人口当たりの職員数が全国平均及び類似団体平均を大きく下回っているため、人件費決算額も低く抑えられ、人件費に係る経常収支比率が低い水準にとどま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20320</xdr:rowOff>
    </xdr:to>
    <xdr:cxnSp macro="">
      <xdr:nvCxnSpPr>
        <xdr:cNvPr id="66" name="直線コネクタ 65"/>
        <xdr:cNvCxnSpPr/>
      </xdr:nvCxnSpPr>
      <xdr:spPr>
        <a:xfrm>
          <a:off x="3987800" y="60782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92710</xdr:rowOff>
    </xdr:to>
    <xdr:cxnSp macro="">
      <xdr:nvCxnSpPr>
        <xdr:cNvPr id="69" name="直線コネクタ 68"/>
        <xdr:cNvCxnSpPr/>
      </xdr:nvCxnSpPr>
      <xdr:spPr>
        <a:xfrm flipV="1">
          <a:off x="3098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92710</xdr:rowOff>
    </xdr:to>
    <xdr:cxnSp macro="">
      <xdr:nvCxnSpPr>
        <xdr:cNvPr id="72" name="直線コネクタ 71"/>
        <xdr:cNvCxnSpPr/>
      </xdr:nvCxnSpPr>
      <xdr:spPr>
        <a:xfrm>
          <a:off x="2209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146050</xdr:rowOff>
    </xdr:to>
    <xdr:cxnSp macro="">
      <xdr:nvCxnSpPr>
        <xdr:cNvPr id="75" name="直線コネクタ 74"/>
        <xdr:cNvCxnSpPr/>
      </xdr:nvCxnSpPr>
      <xdr:spPr>
        <a:xfrm flipV="1">
          <a:off x="1320800" y="607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物件費に係る経常収支比率</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類似団体平均を下回っているものの、前年度と比較して</a:t>
          </a:r>
          <a:r>
            <a:rPr lang="ja-JP" altLang="en-US" sz="1100">
              <a:solidFill>
                <a:schemeClr val="dk1"/>
              </a:solidFill>
              <a:effectLst/>
              <a:latin typeface="+mn-lt"/>
              <a:ea typeface="+mn-ea"/>
              <a:cs typeface="+mn-cs"/>
            </a:rPr>
            <a:t>増加した</a:t>
          </a:r>
          <a:r>
            <a:rPr lang="ja-JP" altLang="ja-JP" sz="1100">
              <a:solidFill>
                <a:schemeClr val="dk1"/>
              </a:solidFill>
              <a:effectLst/>
              <a:latin typeface="+mn-lt"/>
              <a:ea typeface="+mn-ea"/>
              <a:cs typeface="+mn-cs"/>
            </a:rPr>
            <a:t>要因としては、物件費に係る経常経費充当一般財源</a:t>
          </a:r>
          <a:r>
            <a:rPr lang="ja-JP" altLang="en-US" sz="1100">
              <a:solidFill>
                <a:schemeClr val="dk1"/>
              </a:solidFill>
              <a:effectLst/>
              <a:latin typeface="+mn-lt"/>
              <a:ea typeface="+mn-ea"/>
              <a:cs typeface="+mn-cs"/>
            </a:rPr>
            <a:t>について、学習指導要領改訂に伴い</a:t>
          </a:r>
          <a:r>
            <a:rPr lang="ja-JP" altLang="ja-JP" sz="1100">
              <a:solidFill>
                <a:schemeClr val="dk1"/>
              </a:solidFill>
              <a:effectLst/>
              <a:latin typeface="+mn-lt"/>
              <a:ea typeface="+mn-ea"/>
              <a:cs typeface="+mn-cs"/>
            </a:rPr>
            <a:t>図書</a:t>
          </a:r>
          <a:r>
            <a:rPr lang="ja-JP" altLang="en-US" sz="1100">
              <a:solidFill>
                <a:schemeClr val="dk1"/>
              </a:solidFill>
              <a:effectLst/>
              <a:latin typeface="+mn-lt"/>
              <a:ea typeface="+mn-ea"/>
              <a:cs typeface="+mn-cs"/>
            </a:rPr>
            <a:t>費が増加したこと</a:t>
          </a:r>
          <a:r>
            <a:rPr kumimoji="1" lang="ja-JP" altLang="ja-JP" sz="1100">
              <a:solidFill>
                <a:schemeClr val="dk1"/>
              </a:solidFill>
              <a:effectLst/>
              <a:latin typeface="+mn-lt"/>
              <a:ea typeface="+mn-ea"/>
              <a:cs typeface="+mn-cs"/>
            </a:rPr>
            <a:t>等</a:t>
          </a:r>
          <a:r>
            <a:rPr lang="ja-JP" altLang="en-US" sz="1100">
              <a:solidFill>
                <a:schemeClr val="dk1"/>
              </a:solidFill>
              <a:effectLst/>
              <a:latin typeface="+mn-lt"/>
              <a:ea typeface="+mn-ea"/>
              <a:cs typeface="+mn-cs"/>
            </a:rPr>
            <a:t>が挙げられる。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本市の独自給付等について見直しを進める。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131572</xdr:rowOff>
    </xdr:from>
    <xdr:to>
      <xdr:col>82</xdr:col>
      <xdr:colOff>107950</xdr:colOff>
      <xdr:row>14</xdr:row>
      <xdr:rowOff>140716</xdr:rowOff>
    </xdr:to>
    <xdr:cxnSp macro="">
      <xdr:nvCxnSpPr>
        <xdr:cNvPr id="125" name="直線コネクタ 124"/>
        <xdr:cNvCxnSpPr/>
      </xdr:nvCxnSpPr>
      <xdr:spPr>
        <a:xfrm>
          <a:off x="15671800" y="25318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90424</xdr:rowOff>
    </xdr:from>
    <xdr:to>
      <xdr:col>78</xdr:col>
      <xdr:colOff>69850</xdr:colOff>
      <xdr:row>14</xdr:row>
      <xdr:rowOff>131572</xdr:rowOff>
    </xdr:to>
    <xdr:cxnSp macro="">
      <xdr:nvCxnSpPr>
        <xdr:cNvPr id="128" name="直線コネクタ 127"/>
        <xdr:cNvCxnSpPr/>
      </xdr:nvCxnSpPr>
      <xdr:spPr>
        <a:xfrm>
          <a:off x="14782800" y="24907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90424</xdr:rowOff>
    </xdr:to>
    <xdr:cxnSp macro="">
      <xdr:nvCxnSpPr>
        <xdr:cNvPr id="131" name="直線コネクタ 130"/>
        <xdr:cNvCxnSpPr/>
      </xdr:nvCxnSpPr>
      <xdr:spPr>
        <a:xfrm>
          <a:off x="13893800" y="24587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58420</xdr:rowOff>
    </xdr:to>
    <xdr:cxnSp macro="">
      <xdr:nvCxnSpPr>
        <xdr:cNvPr id="134" name="直線コネクタ 133"/>
        <xdr:cNvCxnSpPr/>
      </xdr:nvCxnSpPr>
      <xdr:spPr>
        <a:xfrm>
          <a:off x="13004800" y="245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89916</xdr:rowOff>
    </xdr:from>
    <xdr:to>
      <xdr:col>82</xdr:col>
      <xdr:colOff>158750</xdr:colOff>
      <xdr:row>15</xdr:row>
      <xdr:rowOff>20066</xdr:rowOff>
    </xdr:to>
    <xdr:sp macro="" textlink="">
      <xdr:nvSpPr>
        <xdr:cNvPr id="144" name="楕円 143"/>
        <xdr:cNvSpPr/>
      </xdr:nvSpPr>
      <xdr:spPr>
        <a:xfrm>
          <a:off x="164592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106443</xdr:rowOff>
    </xdr:from>
    <xdr:ext cx="762000" cy="259045"/>
    <xdr:sp macro="" textlink="">
      <xdr:nvSpPr>
        <xdr:cNvPr id="145" name="物件費該当値テキスト"/>
        <xdr:cNvSpPr txBox="1"/>
      </xdr:nvSpPr>
      <xdr:spPr>
        <a:xfrm>
          <a:off x="16598900" y="23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80772</xdr:rowOff>
    </xdr:from>
    <xdr:to>
      <xdr:col>78</xdr:col>
      <xdr:colOff>120650</xdr:colOff>
      <xdr:row>15</xdr:row>
      <xdr:rowOff>10922</xdr:rowOff>
    </xdr:to>
    <xdr:sp macro="" textlink="">
      <xdr:nvSpPr>
        <xdr:cNvPr id="146" name="楕円 145"/>
        <xdr:cNvSpPr/>
      </xdr:nvSpPr>
      <xdr:spPr>
        <a:xfrm>
          <a:off x="15621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21099</xdr:rowOff>
    </xdr:from>
    <xdr:ext cx="736600" cy="259045"/>
    <xdr:sp macro="" textlink="">
      <xdr:nvSpPr>
        <xdr:cNvPr id="147" name="テキスト ボックス 146"/>
        <xdr:cNvSpPr txBox="1"/>
      </xdr:nvSpPr>
      <xdr:spPr>
        <a:xfrm>
          <a:off x="15290800" y="224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39624</xdr:rowOff>
    </xdr:from>
    <xdr:to>
      <xdr:col>74</xdr:col>
      <xdr:colOff>31750</xdr:colOff>
      <xdr:row>14</xdr:row>
      <xdr:rowOff>141224</xdr:rowOff>
    </xdr:to>
    <xdr:sp macro="" textlink="">
      <xdr:nvSpPr>
        <xdr:cNvPr id="148" name="楕円 147"/>
        <xdr:cNvSpPr/>
      </xdr:nvSpPr>
      <xdr:spPr>
        <a:xfrm>
          <a:off x="14732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151401</xdr:rowOff>
    </xdr:from>
    <xdr:ext cx="762000" cy="259045"/>
    <xdr:sp macro="" textlink="">
      <xdr:nvSpPr>
        <xdr:cNvPr id="149" name="テキスト ボックス 148"/>
        <xdr:cNvSpPr txBox="1"/>
      </xdr:nvSpPr>
      <xdr:spPr>
        <a:xfrm>
          <a:off x="14401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1" name="テキスト ボックス 150"/>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52" name="楕円 151"/>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53" name="テキスト ボックス 152"/>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類似団体平均を上回りかつ上昇</a:t>
          </a:r>
          <a:r>
            <a:rPr kumimoji="1" lang="ja-JP" altLang="en-US" sz="1100">
              <a:solidFill>
                <a:schemeClr val="dk1"/>
              </a:solidFill>
              <a:effectLst/>
              <a:latin typeface="+mn-lt"/>
              <a:ea typeface="+mn-ea"/>
              <a:cs typeface="+mn-cs"/>
            </a:rPr>
            <a:t>傾向にあったが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令和２年度は、新型コロナウイルス感染症拡大に伴う医療機関の受診控えによるこども医療費の減等により、減少した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本市</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独自給付等について見直しを進める。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61</xdr:row>
      <xdr:rowOff>50800</xdr:rowOff>
    </xdr:to>
    <xdr:cxnSp macro="">
      <xdr:nvCxnSpPr>
        <xdr:cNvPr id="186" name="直線コネクタ 185"/>
        <xdr:cNvCxnSpPr/>
      </xdr:nvCxnSpPr>
      <xdr:spPr>
        <a:xfrm flipV="1">
          <a:off x="3987800" y="102235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61</xdr:row>
      <xdr:rowOff>50800</xdr:rowOff>
    </xdr:to>
    <xdr:cxnSp macro="">
      <xdr:nvCxnSpPr>
        <xdr:cNvPr id="189" name="直線コネクタ 188"/>
        <xdr:cNvCxnSpPr/>
      </xdr:nvCxnSpPr>
      <xdr:spPr>
        <a:xfrm>
          <a:off x="3098800" y="10280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88900</xdr:rowOff>
    </xdr:to>
    <xdr:cxnSp macro="">
      <xdr:nvCxnSpPr>
        <xdr:cNvPr id="192" name="直線コネクタ 191"/>
        <xdr:cNvCxnSpPr/>
      </xdr:nvCxnSpPr>
      <xdr:spPr>
        <a:xfrm flipV="1">
          <a:off x="2209800" y="10280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88900</xdr:rowOff>
    </xdr:to>
    <xdr:cxnSp macro="">
      <xdr:nvCxnSpPr>
        <xdr:cNvPr id="195" name="直線コネクタ 194"/>
        <xdr:cNvCxnSpPr/>
      </xdr:nvCxnSpPr>
      <xdr:spPr>
        <a:xfrm>
          <a:off x="1320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5" name="楕円 204"/>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6"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0</xdr:rowOff>
    </xdr:from>
    <xdr:to>
      <xdr:col>20</xdr:col>
      <xdr:colOff>38100</xdr:colOff>
      <xdr:row>61</xdr:row>
      <xdr:rowOff>101600</xdr:rowOff>
    </xdr:to>
    <xdr:sp macro="" textlink="">
      <xdr:nvSpPr>
        <xdr:cNvPr id="207" name="楕円 206"/>
        <xdr:cNvSpPr/>
      </xdr:nvSpPr>
      <xdr:spPr>
        <a:xfrm>
          <a:off x="3937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86377</xdr:rowOff>
    </xdr:from>
    <xdr:ext cx="736600" cy="259045"/>
    <xdr:sp macro="" textlink="">
      <xdr:nvSpPr>
        <xdr:cNvPr id="208" name="テキスト ボックス 207"/>
        <xdr:cNvSpPr txBox="1"/>
      </xdr:nvSpPr>
      <xdr:spPr>
        <a:xfrm>
          <a:off x="3606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09" name="楕円 208"/>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0" name="テキスト ボックス 209"/>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1" name="楕円 210"/>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2" name="テキスト ボックス 211"/>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3" name="楕円 212"/>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4" name="テキスト ボックス 213"/>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その他に係る経常収支比率が</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下水道事業の公営企業化に伴い、</a:t>
          </a:r>
          <a:r>
            <a:rPr lang="ja-JP" altLang="ja-JP" sz="1100">
              <a:solidFill>
                <a:schemeClr val="dk1"/>
              </a:solidFill>
              <a:effectLst/>
              <a:latin typeface="+mn-lt"/>
              <a:ea typeface="+mn-ea"/>
              <a:cs typeface="+mn-cs"/>
            </a:rPr>
            <a:t>下水道事業会計への繰出金を補助費として計上することとなったためである。</a:t>
          </a:r>
          <a:endParaRPr lang="ja-JP" altLang="ja-JP">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本市の独自給付等について見直しを進める。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59</xdr:row>
      <xdr:rowOff>19050</xdr:rowOff>
    </xdr:to>
    <xdr:cxnSp macro="">
      <xdr:nvCxnSpPr>
        <xdr:cNvPr id="247" name="直線コネクタ 246"/>
        <xdr:cNvCxnSpPr/>
      </xdr:nvCxnSpPr>
      <xdr:spPr>
        <a:xfrm flipV="1">
          <a:off x="15671800" y="9931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19050</xdr:rowOff>
    </xdr:to>
    <xdr:cxnSp macro="">
      <xdr:nvCxnSpPr>
        <xdr:cNvPr id="250" name="直線コネクタ 249"/>
        <xdr:cNvCxnSpPr/>
      </xdr:nvCxnSpPr>
      <xdr:spPr>
        <a:xfrm>
          <a:off x="147828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19050</xdr:rowOff>
    </xdr:to>
    <xdr:cxnSp macro="">
      <xdr:nvCxnSpPr>
        <xdr:cNvPr id="253" name="直線コネクタ 252"/>
        <xdr:cNvCxnSpPr/>
      </xdr:nvCxnSpPr>
      <xdr:spPr>
        <a:xfrm>
          <a:off x="13893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127000</xdr:rowOff>
    </xdr:to>
    <xdr:cxnSp macro="">
      <xdr:nvCxnSpPr>
        <xdr:cNvPr id="256" name="直線コネクタ 255"/>
        <xdr:cNvCxnSpPr/>
      </xdr:nvCxnSpPr>
      <xdr:spPr>
        <a:xfrm>
          <a:off x="13004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66" name="楕円 265"/>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7"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68" name="楕円 267"/>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69" name="テキスト ボックス 268"/>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0" name="楕円 269"/>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1" name="テキスト ボックス 270"/>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2" name="楕円 27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3" name="テキスト ボックス 272"/>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4" name="楕円 273"/>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5" name="テキスト ボックス 274"/>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補助費等に係る経常収支比率が類似団体平均を大きく上回っているのは、消防やごみ処理の運営を担う一部事務組合に対する運営費負担金が主な要因で、令和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年度の補助費等の経常収支比率</a:t>
          </a:r>
          <a:r>
            <a:rPr lang="en-US" altLang="ja-JP" sz="1100">
              <a:solidFill>
                <a:schemeClr val="dk1"/>
              </a:solidFill>
              <a:effectLst/>
              <a:latin typeface="+mn-lt"/>
              <a:ea typeface="+mn-ea"/>
              <a:cs typeface="+mn-cs"/>
            </a:rPr>
            <a:t>15.9</a:t>
          </a:r>
          <a:r>
            <a:rPr lang="ja-JP" altLang="ja-JP" sz="1100">
              <a:solidFill>
                <a:schemeClr val="dk1"/>
              </a:solidFill>
              <a:effectLst/>
              <a:latin typeface="+mn-lt"/>
              <a:ea typeface="+mn-ea"/>
              <a:cs typeface="+mn-cs"/>
            </a:rPr>
            <a:t>％のうち、</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％は当該一組負担金に係る分である。</a:t>
          </a:r>
          <a:endParaRPr lang="ja-JP" altLang="ja-JP" sz="11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本年度増加した要因は、下水道事業の公営企業化に伴い、下水道事業会計への繰出金を補助費として計上することとなったためである。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本市の独自給付等について見直しを進める。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1815</xdr:rowOff>
    </xdr:from>
    <xdr:to>
      <xdr:col>82</xdr:col>
      <xdr:colOff>107950</xdr:colOff>
      <xdr:row>40</xdr:row>
      <xdr:rowOff>143328</xdr:rowOff>
    </xdr:to>
    <xdr:cxnSp macro="">
      <xdr:nvCxnSpPr>
        <xdr:cNvPr id="310" name="直線コネクタ 309"/>
        <xdr:cNvCxnSpPr/>
      </xdr:nvCxnSpPr>
      <xdr:spPr>
        <a:xfrm>
          <a:off x="15671800" y="68598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1815</xdr:rowOff>
    </xdr:from>
    <xdr:to>
      <xdr:col>78</xdr:col>
      <xdr:colOff>69850</xdr:colOff>
      <xdr:row>40</xdr:row>
      <xdr:rowOff>34472</xdr:rowOff>
    </xdr:to>
    <xdr:cxnSp macro="">
      <xdr:nvCxnSpPr>
        <xdr:cNvPr id="313" name="直線コネクタ 312"/>
        <xdr:cNvCxnSpPr/>
      </xdr:nvCxnSpPr>
      <xdr:spPr>
        <a:xfrm flipV="1">
          <a:off x="14782800" y="6859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34472</xdr:rowOff>
    </xdr:from>
    <xdr:to>
      <xdr:col>73</xdr:col>
      <xdr:colOff>180975</xdr:colOff>
      <xdr:row>40</xdr:row>
      <xdr:rowOff>67128</xdr:rowOff>
    </xdr:to>
    <xdr:cxnSp macro="">
      <xdr:nvCxnSpPr>
        <xdr:cNvPr id="316" name="直線コネクタ 315"/>
        <xdr:cNvCxnSpPr/>
      </xdr:nvCxnSpPr>
      <xdr:spPr>
        <a:xfrm flipV="1">
          <a:off x="13893800" y="6892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67128</xdr:rowOff>
    </xdr:from>
    <xdr:to>
      <xdr:col>69</xdr:col>
      <xdr:colOff>92075</xdr:colOff>
      <xdr:row>40</xdr:row>
      <xdr:rowOff>78015</xdr:rowOff>
    </xdr:to>
    <xdr:cxnSp macro="">
      <xdr:nvCxnSpPr>
        <xdr:cNvPr id="319" name="直線コネクタ 318"/>
        <xdr:cNvCxnSpPr/>
      </xdr:nvCxnSpPr>
      <xdr:spPr>
        <a:xfrm flipV="1">
          <a:off x="13004800" y="6925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92528</xdr:rowOff>
    </xdr:from>
    <xdr:to>
      <xdr:col>82</xdr:col>
      <xdr:colOff>158750</xdr:colOff>
      <xdr:row>41</xdr:row>
      <xdr:rowOff>22678</xdr:rowOff>
    </xdr:to>
    <xdr:sp macro="" textlink="">
      <xdr:nvSpPr>
        <xdr:cNvPr id="329" name="楕円 328"/>
        <xdr:cNvSpPr/>
      </xdr:nvSpPr>
      <xdr:spPr>
        <a:xfrm>
          <a:off x="16459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1105</xdr:rowOff>
    </xdr:from>
    <xdr:ext cx="762000" cy="259045"/>
    <xdr:sp macro="" textlink="">
      <xdr:nvSpPr>
        <xdr:cNvPr id="330" name="補助費等該当値テキスト"/>
        <xdr:cNvSpPr txBox="1"/>
      </xdr:nvSpPr>
      <xdr:spPr>
        <a:xfrm>
          <a:off x="16598900" y="68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122465</xdr:rowOff>
    </xdr:from>
    <xdr:to>
      <xdr:col>78</xdr:col>
      <xdr:colOff>120650</xdr:colOff>
      <xdr:row>40</xdr:row>
      <xdr:rowOff>52615</xdr:rowOff>
    </xdr:to>
    <xdr:sp macro="" textlink="">
      <xdr:nvSpPr>
        <xdr:cNvPr id="331" name="楕円 330"/>
        <xdr:cNvSpPr/>
      </xdr:nvSpPr>
      <xdr:spPr>
        <a:xfrm>
          <a:off x="15621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37392</xdr:rowOff>
    </xdr:from>
    <xdr:ext cx="736600" cy="259045"/>
    <xdr:sp macro="" textlink="">
      <xdr:nvSpPr>
        <xdr:cNvPr id="332" name="テキスト ボックス 331"/>
        <xdr:cNvSpPr txBox="1"/>
      </xdr:nvSpPr>
      <xdr:spPr>
        <a:xfrm>
          <a:off x="15290800" y="689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155122</xdr:rowOff>
    </xdr:from>
    <xdr:to>
      <xdr:col>74</xdr:col>
      <xdr:colOff>31750</xdr:colOff>
      <xdr:row>40</xdr:row>
      <xdr:rowOff>85272</xdr:rowOff>
    </xdr:to>
    <xdr:sp macro="" textlink="">
      <xdr:nvSpPr>
        <xdr:cNvPr id="333" name="楕円 332"/>
        <xdr:cNvSpPr/>
      </xdr:nvSpPr>
      <xdr:spPr>
        <a:xfrm>
          <a:off x="14732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70049</xdr:rowOff>
    </xdr:from>
    <xdr:ext cx="762000" cy="259045"/>
    <xdr:sp macro="" textlink="">
      <xdr:nvSpPr>
        <xdr:cNvPr id="334" name="テキスト ボックス 333"/>
        <xdr:cNvSpPr txBox="1"/>
      </xdr:nvSpPr>
      <xdr:spPr>
        <a:xfrm>
          <a:off x="14401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16328</xdr:rowOff>
    </xdr:from>
    <xdr:to>
      <xdr:col>69</xdr:col>
      <xdr:colOff>142875</xdr:colOff>
      <xdr:row>40</xdr:row>
      <xdr:rowOff>117928</xdr:rowOff>
    </xdr:to>
    <xdr:sp macro="" textlink="">
      <xdr:nvSpPr>
        <xdr:cNvPr id="335" name="楕円 334"/>
        <xdr:cNvSpPr/>
      </xdr:nvSpPr>
      <xdr:spPr>
        <a:xfrm>
          <a:off x="13843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102705</xdr:rowOff>
    </xdr:from>
    <xdr:ext cx="762000" cy="259045"/>
    <xdr:sp macro="" textlink="">
      <xdr:nvSpPr>
        <xdr:cNvPr id="336" name="テキスト ボックス 335"/>
        <xdr:cNvSpPr txBox="1"/>
      </xdr:nvSpPr>
      <xdr:spPr>
        <a:xfrm>
          <a:off x="13512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27215</xdr:rowOff>
    </xdr:from>
    <xdr:to>
      <xdr:col>65</xdr:col>
      <xdr:colOff>53975</xdr:colOff>
      <xdr:row>40</xdr:row>
      <xdr:rowOff>128815</xdr:rowOff>
    </xdr:to>
    <xdr:sp macro="" textlink="">
      <xdr:nvSpPr>
        <xdr:cNvPr id="337" name="楕円 336"/>
        <xdr:cNvSpPr/>
      </xdr:nvSpPr>
      <xdr:spPr>
        <a:xfrm>
          <a:off x="12954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113592</xdr:rowOff>
    </xdr:from>
    <xdr:ext cx="762000" cy="259045"/>
    <xdr:sp macro="" textlink="">
      <xdr:nvSpPr>
        <xdr:cNvPr id="338" name="テキスト ボックス 337"/>
        <xdr:cNvSpPr txBox="1"/>
      </xdr:nvSpPr>
      <xdr:spPr>
        <a:xfrm>
          <a:off x="12623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公債費に係る経常収支比率が</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した要因としては、分子となる公債費の決算額が、土木債の元利償還金の減</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により減少したことが挙げられる。</a:t>
          </a:r>
          <a:endParaRPr lang="ja-JP" altLang="ja-JP" sz="1400">
            <a:effectLst/>
          </a:endParaRPr>
        </a:p>
        <a:p>
          <a:r>
            <a:rPr lang="ja-JP" altLang="ja-JP" sz="1100">
              <a:solidFill>
                <a:schemeClr val="dk1"/>
              </a:solidFill>
              <a:effectLst/>
              <a:latin typeface="+mn-lt"/>
              <a:ea typeface="+mn-ea"/>
              <a:cs typeface="+mn-cs"/>
            </a:rPr>
            <a:t>　市債の借入に当たっては、交付税措置のある適債事業を選択しつつ、借入の抑制、計画的な償還を通じて、公債費負担の軽減に努めていく。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46989</xdr:rowOff>
    </xdr:to>
    <xdr:cxnSp macro="">
      <xdr:nvCxnSpPr>
        <xdr:cNvPr id="371" name="直線コネクタ 370"/>
        <xdr:cNvCxnSpPr/>
      </xdr:nvCxnSpPr>
      <xdr:spPr>
        <a:xfrm flipV="1">
          <a:off x="3987800" y="13202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54611</xdr:rowOff>
    </xdr:to>
    <xdr:cxnSp macro="">
      <xdr:nvCxnSpPr>
        <xdr:cNvPr id="374" name="直線コネクタ 373"/>
        <xdr:cNvCxnSpPr/>
      </xdr:nvCxnSpPr>
      <xdr:spPr>
        <a:xfrm flipV="1">
          <a:off x="3098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54611</xdr:rowOff>
    </xdr:to>
    <xdr:cxnSp macro="">
      <xdr:nvCxnSpPr>
        <xdr:cNvPr id="377" name="直線コネクタ 376"/>
        <xdr:cNvCxnSpPr/>
      </xdr:nvCxnSpPr>
      <xdr:spPr>
        <a:xfrm>
          <a:off x="2209800" y="13256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62230</xdr:rowOff>
    </xdr:to>
    <xdr:cxnSp macro="">
      <xdr:nvCxnSpPr>
        <xdr:cNvPr id="380" name="直線コネクタ 379"/>
        <xdr:cNvCxnSpPr/>
      </xdr:nvCxnSpPr>
      <xdr:spPr>
        <a:xfrm flipV="1">
          <a:off x="1320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0" name="楕円 389"/>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91"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2" name="楕円 391"/>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3" name="テキスト ボックス 392"/>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4" name="楕円 393"/>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95" name="テキスト ボックス 39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6" name="楕円 395"/>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7" name="テキスト ボックス 396"/>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8" name="楕円 397"/>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9" name="テキスト ボックス 398"/>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公債費以外の経常経費については、</a:t>
          </a:r>
          <a:r>
            <a:rPr lang="ja-JP" altLang="en-US" sz="1100">
              <a:solidFill>
                <a:schemeClr val="dk1"/>
              </a:solidFill>
              <a:effectLst/>
              <a:latin typeface="+mn-lt"/>
              <a:ea typeface="+mn-ea"/>
              <a:cs typeface="+mn-cs"/>
            </a:rPr>
            <a:t>昨年度と比較して改善したものの</a:t>
          </a:r>
          <a:r>
            <a:rPr lang="ja-JP" altLang="ja-JP" sz="1100">
              <a:solidFill>
                <a:schemeClr val="dk1"/>
              </a:solidFill>
              <a:effectLst/>
              <a:latin typeface="+mn-lt"/>
              <a:ea typeface="+mn-ea"/>
              <a:cs typeface="+mn-cs"/>
            </a:rPr>
            <a:t>、類似団体平均を上回っている。</a:t>
          </a:r>
          <a:r>
            <a:rPr kumimoji="1" lang="ja-JP" altLang="ja-JP" sz="1100">
              <a:solidFill>
                <a:schemeClr val="dk1"/>
              </a:solidFill>
              <a:effectLst/>
              <a:latin typeface="+mn-lt"/>
              <a:ea typeface="+mn-ea"/>
              <a:cs typeface="+mn-cs"/>
            </a:rPr>
            <a:t>この要因としては、</a:t>
          </a:r>
          <a:r>
            <a:rPr kumimoji="1" lang="ja-JP" altLang="en-US" sz="1100">
              <a:solidFill>
                <a:schemeClr val="dk1"/>
              </a:solidFill>
              <a:effectLst/>
              <a:latin typeface="+mn-lt"/>
              <a:ea typeface="+mn-ea"/>
              <a:cs typeface="+mn-cs"/>
            </a:rPr>
            <a:t>会計年度任用職員制度の整備による人件費の増等により経常経費充当一般財源が増加した一方で、</a:t>
          </a:r>
          <a:r>
            <a:rPr lang="ja-JP" altLang="ja-JP" sz="1100">
              <a:solidFill>
                <a:schemeClr val="dk1"/>
              </a:solidFill>
              <a:effectLst/>
              <a:latin typeface="+mn-lt"/>
              <a:ea typeface="+mn-ea"/>
              <a:cs typeface="+mn-cs"/>
            </a:rPr>
            <a:t>地方税、地方消費税交付金等の経常一般財源がその伸びを上回る増となったことが挙げられる。</a:t>
          </a:r>
          <a:endParaRPr lang="ja-JP" altLang="ja-JP">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本市の独自給付等について見直しを進める。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78</xdr:row>
      <xdr:rowOff>58420</xdr:rowOff>
    </xdr:to>
    <xdr:cxnSp macro="">
      <xdr:nvCxnSpPr>
        <xdr:cNvPr id="432" name="直線コネクタ 431"/>
        <xdr:cNvCxnSpPr/>
      </xdr:nvCxnSpPr>
      <xdr:spPr>
        <a:xfrm flipV="1">
          <a:off x="15671800" y="1342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58420</xdr:rowOff>
    </xdr:to>
    <xdr:cxnSp macro="">
      <xdr:nvCxnSpPr>
        <xdr:cNvPr id="435" name="直線コネクタ 434"/>
        <xdr:cNvCxnSpPr/>
      </xdr:nvCxnSpPr>
      <xdr:spPr>
        <a:xfrm>
          <a:off x="14782800" y="13309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107950</xdr:rowOff>
    </xdr:to>
    <xdr:cxnSp macro="">
      <xdr:nvCxnSpPr>
        <xdr:cNvPr id="438" name="直線コネクタ 437"/>
        <xdr:cNvCxnSpPr/>
      </xdr:nvCxnSpPr>
      <xdr:spPr>
        <a:xfrm>
          <a:off x="13893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92711</xdr:rowOff>
    </xdr:to>
    <xdr:cxnSp macro="">
      <xdr:nvCxnSpPr>
        <xdr:cNvPr id="441" name="直線コネクタ 440"/>
        <xdr:cNvCxnSpPr/>
      </xdr:nvCxnSpPr>
      <xdr:spPr>
        <a:xfrm flipV="1">
          <a:off x="13004800" y="13263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1" name="楕円 450"/>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52"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3" name="楕円 452"/>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4" name="テキスト ボックス 453"/>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5" name="楕円 454"/>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56" name="テキスト ボックス 455"/>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57" name="楕円 456"/>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58" name="テキスト ボックス 457"/>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9" name="楕円 458"/>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0" name="テキスト ボックス 459"/>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165527</xdr:rowOff>
    </xdr:from>
    <xdr:to>
      <xdr:col>29</xdr:col>
      <xdr:colOff>127000</xdr:colOff>
      <xdr:row>19</xdr:row>
      <xdr:rowOff>92969</xdr:rowOff>
    </xdr:to>
    <xdr:cxnSp macro="">
      <xdr:nvCxnSpPr>
        <xdr:cNvPr id="48" name="直線コネクタ 47"/>
        <xdr:cNvCxnSpPr/>
      </xdr:nvCxnSpPr>
      <xdr:spPr bwMode="auto">
        <a:xfrm flipV="1">
          <a:off x="5003800" y="3299252"/>
          <a:ext cx="647700" cy="9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92969</xdr:rowOff>
    </xdr:from>
    <xdr:to>
      <xdr:col>26</xdr:col>
      <xdr:colOff>50800</xdr:colOff>
      <xdr:row>19</xdr:row>
      <xdr:rowOff>101747</xdr:rowOff>
    </xdr:to>
    <xdr:cxnSp macro="">
      <xdr:nvCxnSpPr>
        <xdr:cNvPr id="51" name="直線コネクタ 50"/>
        <xdr:cNvCxnSpPr/>
      </xdr:nvCxnSpPr>
      <xdr:spPr bwMode="auto">
        <a:xfrm flipV="1">
          <a:off x="4305300" y="3398144"/>
          <a:ext cx="698500" cy="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101747</xdr:rowOff>
    </xdr:from>
    <xdr:to>
      <xdr:col>22</xdr:col>
      <xdr:colOff>114300</xdr:colOff>
      <xdr:row>19</xdr:row>
      <xdr:rowOff>148062</xdr:rowOff>
    </xdr:to>
    <xdr:cxnSp macro="">
      <xdr:nvCxnSpPr>
        <xdr:cNvPr id="54" name="直線コネクタ 53"/>
        <xdr:cNvCxnSpPr/>
      </xdr:nvCxnSpPr>
      <xdr:spPr bwMode="auto">
        <a:xfrm flipV="1">
          <a:off x="3606800" y="3406922"/>
          <a:ext cx="698500" cy="4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148062</xdr:rowOff>
    </xdr:from>
    <xdr:to>
      <xdr:col>18</xdr:col>
      <xdr:colOff>177800</xdr:colOff>
      <xdr:row>20</xdr:row>
      <xdr:rowOff>1620</xdr:rowOff>
    </xdr:to>
    <xdr:cxnSp macro="">
      <xdr:nvCxnSpPr>
        <xdr:cNvPr id="57" name="直線コネクタ 56"/>
        <xdr:cNvCxnSpPr/>
      </xdr:nvCxnSpPr>
      <xdr:spPr bwMode="auto">
        <a:xfrm flipV="1">
          <a:off x="2908300" y="3453237"/>
          <a:ext cx="698500" cy="25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114727</xdr:rowOff>
    </xdr:from>
    <xdr:to>
      <xdr:col>29</xdr:col>
      <xdr:colOff>177800</xdr:colOff>
      <xdr:row>19</xdr:row>
      <xdr:rowOff>44877</xdr:rowOff>
    </xdr:to>
    <xdr:sp macro="" textlink="">
      <xdr:nvSpPr>
        <xdr:cNvPr id="67" name="楕円 66"/>
        <xdr:cNvSpPr/>
      </xdr:nvSpPr>
      <xdr:spPr bwMode="auto">
        <a:xfrm>
          <a:off x="5600700" y="324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86804</xdr:rowOff>
    </xdr:from>
    <xdr:ext cx="762000" cy="259045"/>
    <xdr:sp macro="" textlink="">
      <xdr:nvSpPr>
        <xdr:cNvPr id="68" name="人口1人当たり決算額の推移該当値テキスト130"/>
        <xdr:cNvSpPr txBox="1"/>
      </xdr:nvSpPr>
      <xdr:spPr>
        <a:xfrm>
          <a:off x="5740400" y="322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42169</xdr:rowOff>
    </xdr:from>
    <xdr:to>
      <xdr:col>26</xdr:col>
      <xdr:colOff>101600</xdr:colOff>
      <xdr:row>19</xdr:row>
      <xdr:rowOff>143769</xdr:rowOff>
    </xdr:to>
    <xdr:sp macro="" textlink="">
      <xdr:nvSpPr>
        <xdr:cNvPr id="69" name="楕円 68"/>
        <xdr:cNvSpPr/>
      </xdr:nvSpPr>
      <xdr:spPr bwMode="auto">
        <a:xfrm>
          <a:off x="4953000" y="334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128546</xdr:rowOff>
    </xdr:from>
    <xdr:ext cx="736600" cy="259045"/>
    <xdr:sp macro="" textlink="">
      <xdr:nvSpPr>
        <xdr:cNvPr id="70" name="テキスト ボックス 69"/>
        <xdr:cNvSpPr txBox="1"/>
      </xdr:nvSpPr>
      <xdr:spPr>
        <a:xfrm>
          <a:off x="4622800" y="343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50947</xdr:rowOff>
    </xdr:from>
    <xdr:to>
      <xdr:col>22</xdr:col>
      <xdr:colOff>165100</xdr:colOff>
      <xdr:row>19</xdr:row>
      <xdr:rowOff>152547</xdr:rowOff>
    </xdr:to>
    <xdr:sp macro="" textlink="">
      <xdr:nvSpPr>
        <xdr:cNvPr id="71" name="楕円 70"/>
        <xdr:cNvSpPr/>
      </xdr:nvSpPr>
      <xdr:spPr bwMode="auto">
        <a:xfrm>
          <a:off x="4254500" y="335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137324</xdr:rowOff>
    </xdr:from>
    <xdr:ext cx="762000" cy="259045"/>
    <xdr:sp macro="" textlink="">
      <xdr:nvSpPr>
        <xdr:cNvPr id="72" name="テキスト ボックス 71"/>
        <xdr:cNvSpPr txBox="1"/>
      </xdr:nvSpPr>
      <xdr:spPr>
        <a:xfrm>
          <a:off x="3924300" y="3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97262</xdr:rowOff>
    </xdr:from>
    <xdr:to>
      <xdr:col>19</xdr:col>
      <xdr:colOff>38100</xdr:colOff>
      <xdr:row>20</xdr:row>
      <xdr:rowOff>27412</xdr:rowOff>
    </xdr:to>
    <xdr:sp macro="" textlink="">
      <xdr:nvSpPr>
        <xdr:cNvPr id="73" name="楕円 72"/>
        <xdr:cNvSpPr/>
      </xdr:nvSpPr>
      <xdr:spPr bwMode="auto">
        <a:xfrm>
          <a:off x="3556000" y="340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12189</xdr:rowOff>
    </xdr:from>
    <xdr:ext cx="762000" cy="259045"/>
    <xdr:sp macro="" textlink="">
      <xdr:nvSpPr>
        <xdr:cNvPr id="74" name="テキスト ボックス 73"/>
        <xdr:cNvSpPr txBox="1"/>
      </xdr:nvSpPr>
      <xdr:spPr>
        <a:xfrm>
          <a:off x="3225800" y="348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122270</xdr:rowOff>
    </xdr:from>
    <xdr:to>
      <xdr:col>15</xdr:col>
      <xdr:colOff>101600</xdr:colOff>
      <xdr:row>20</xdr:row>
      <xdr:rowOff>52420</xdr:rowOff>
    </xdr:to>
    <xdr:sp macro="" textlink="">
      <xdr:nvSpPr>
        <xdr:cNvPr id="75" name="楕円 74"/>
        <xdr:cNvSpPr/>
      </xdr:nvSpPr>
      <xdr:spPr bwMode="auto">
        <a:xfrm>
          <a:off x="2857500" y="342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37197</xdr:rowOff>
    </xdr:from>
    <xdr:ext cx="762000" cy="259045"/>
    <xdr:sp macro="" textlink="">
      <xdr:nvSpPr>
        <xdr:cNvPr id="76" name="テキスト ボックス 75"/>
        <xdr:cNvSpPr txBox="1"/>
      </xdr:nvSpPr>
      <xdr:spPr>
        <a:xfrm>
          <a:off x="2527300" y="351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225603</xdr:rowOff>
    </xdr:from>
    <xdr:to>
      <xdr:col>29</xdr:col>
      <xdr:colOff>127000</xdr:colOff>
      <xdr:row>35</xdr:row>
      <xdr:rowOff>247548</xdr:rowOff>
    </xdr:to>
    <xdr:cxnSp macro="">
      <xdr:nvCxnSpPr>
        <xdr:cNvPr id="109" name="直線コネクタ 108"/>
        <xdr:cNvCxnSpPr/>
      </xdr:nvCxnSpPr>
      <xdr:spPr bwMode="auto">
        <a:xfrm flipV="1">
          <a:off x="5003800" y="6835953"/>
          <a:ext cx="6477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215582</xdr:rowOff>
    </xdr:from>
    <xdr:to>
      <xdr:col>26</xdr:col>
      <xdr:colOff>50800</xdr:colOff>
      <xdr:row>35</xdr:row>
      <xdr:rowOff>247548</xdr:rowOff>
    </xdr:to>
    <xdr:cxnSp macro="">
      <xdr:nvCxnSpPr>
        <xdr:cNvPr id="112" name="直線コネクタ 111"/>
        <xdr:cNvCxnSpPr/>
      </xdr:nvCxnSpPr>
      <xdr:spPr bwMode="auto">
        <a:xfrm>
          <a:off x="4305300" y="6825932"/>
          <a:ext cx="698500" cy="3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210248</xdr:rowOff>
    </xdr:from>
    <xdr:to>
      <xdr:col>22</xdr:col>
      <xdr:colOff>114300</xdr:colOff>
      <xdr:row>35</xdr:row>
      <xdr:rowOff>215582</xdr:rowOff>
    </xdr:to>
    <xdr:cxnSp macro="">
      <xdr:nvCxnSpPr>
        <xdr:cNvPr id="115" name="直線コネクタ 114"/>
        <xdr:cNvCxnSpPr/>
      </xdr:nvCxnSpPr>
      <xdr:spPr bwMode="auto">
        <a:xfrm>
          <a:off x="3606800" y="6820598"/>
          <a:ext cx="698500" cy="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203581</xdr:rowOff>
    </xdr:from>
    <xdr:to>
      <xdr:col>18</xdr:col>
      <xdr:colOff>177800</xdr:colOff>
      <xdr:row>35</xdr:row>
      <xdr:rowOff>210248</xdr:rowOff>
    </xdr:to>
    <xdr:cxnSp macro="">
      <xdr:nvCxnSpPr>
        <xdr:cNvPr id="118" name="直線コネクタ 117"/>
        <xdr:cNvCxnSpPr/>
      </xdr:nvCxnSpPr>
      <xdr:spPr bwMode="auto">
        <a:xfrm>
          <a:off x="2908300" y="6813931"/>
          <a:ext cx="698500" cy="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174803</xdr:rowOff>
    </xdr:from>
    <xdr:to>
      <xdr:col>29</xdr:col>
      <xdr:colOff>177800</xdr:colOff>
      <xdr:row>35</xdr:row>
      <xdr:rowOff>276403</xdr:rowOff>
    </xdr:to>
    <xdr:sp macro="" textlink="">
      <xdr:nvSpPr>
        <xdr:cNvPr id="128" name="楕円 127"/>
        <xdr:cNvSpPr/>
      </xdr:nvSpPr>
      <xdr:spPr bwMode="auto">
        <a:xfrm>
          <a:off x="5600700" y="6785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19880</xdr:rowOff>
    </xdr:from>
    <xdr:ext cx="762000" cy="259045"/>
    <xdr:sp macro="" textlink="">
      <xdr:nvSpPr>
        <xdr:cNvPr id="129" name="人口1人当たり決算額の推移該当値テキスト445"/>
        <xdr:cNvSpPr txBox="1"/>
      </xdr:nvSpPr>
      <xdr:spPr>
        <a:xfrm>
          <a:off x="5740400" y="66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196748</xdr:rowOff>
    </xdr:from>
    <xdr:to>
      <xdr:col>26</xdr:col>
      <xdr:colOff>101600</xdr:colOff>
      <xdr:row>35</xdr:row>
      <xdr:rowOff>298348</xdr:rowOff>
    </xdr:to>
    <xdr:sp macro="" textlink="">
      <xdr:nvSpPr>
        <xdr:cNvPr id="130" name="楕円 129"/>
        <xdr:cNvSpPr/>
      </xdr:nvSpPr>
      <xdr:spPr bwMode="auto">
        <a:xfrm>
          <a:off x="4953000" y="680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308525</xdr:rowOff>
    </xdr:from>
    <xdr:ext cx="736600" cy="259045"/>
    <xdr:sp macro="" textlink="">
      <xdr:nvSpPr>
        <xdr:cNvPr id="131" name="テキスト ボックス 130"/>
        <xdr:cNvSpPr txBox="1"/>
      </xdr:nvSpPr>
      <xdr:spPr>
        <a:xfrm>
          <a:off x="4622800" y="6575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164782</xdr:rowOff>
    </xdr:from>
    <xdr:to>
      <xdr:col>22</xdr:col>
      <xdr:colOff>165100</xdr:colOff>
      <xdr:row>35</xdr:row>
      <xdr:rowOff>266382</xdr:rowOff>
    </xdr:to>
    <xdr:sp macro="" textlink="">
      <xdr:nvSpPr>
        <xdr:cNvPr id="132" name="楕円 131"/>
        <xdr:cNvSpPr/>
      </xdr:nvSpPr>
      <xdr:spPr bwMode="auto">
        <a:xfrm>
          <a:off x="4254500" y="677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276559</xdr:rowOff>
    </xdr:from>
    <xdr:ext cx="762000" cy="259045"/>
    <xdr:sp macro="" textlink="">
      <xdr:nvSpPr>
        <xdr:cNvPr id="133" name="テキスト ボックス 132"/>
        <xdr:cNvSpPr txBox="1"/>
      </xdr:nvSpPr>
      <xdr:spPr>
        <a:xfrm>
          <a:off x="3924300" y="65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159448</xdr:rowOff>
    </xdr:from>
    <xdr:to>
      <xdr:col>19</xdr:col>
      <xdr:colOff>38100</xdr:colOff>
      <xdr:row>35</xdr:row>
      <xdr:rowOff>261048</xdr:rowOff>
    </xdr:to>
    <xdr:sp macro="" textlink="">
      <xdr:nvSpPr>
        <xdr:cNvPr id="134" name="楕円 133"/>
        <xdr:cNvSpPr/>
      </xdr:nvSpPr>
      <xdr:spPr bwMode="auto">
        <a:xfrm>
          <a:off x="3556000" y="676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271225</xdr:rowOff>
    </xdr:from>
    <xdr:ext cx="762000" cy="259045"/>
    <xdr:sp macro="" textlink="">
      <xdr:nvSpPr>
        <xdr:cNvPr id="135" name="テキスト ボックス 134"/>
        <xdr:cNvSpPr txBox="1"/>
      </xdr:nvSpPr>
      <xdr:spPr>
        <a:xfrm>
          <a:off x="3225800" y="65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152781</xdr:rowOff>
    </xdr:from>
    <xdr:to>
      <xdr:col>15</xdr:col>
      <xdr:colOff>101600</xdr:colOff>
      <xdr:row>35</xdr:row>
      <xdr:rowOff>254381</xdr:rowOff>
    </xdr:to>
    <xdr:sp macro="" textlink="">
      <xdr:nvSpPr>
        <xdr:cNvPr id="136" name="楕円 135"/>
        <xdr:cNvSpPr/>
      </xdr:nvSpPr>
      <xdr:spPr bwMode="auto">
        <a:xfrm>
          <a:off x="2857500" y="676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264558</xdr:rowOff>
    </xdr:from>
    <xdr:ext cx="762000" cy="259045"/>
    <xdr:sp macro="" textlink="">
      <xdr:nvSpPr>
        <xdr:cNvPr id="137" name="テキスト ボックス 136"/>
        <xdr:cNvSpPr txBox="1"/>
      </xdr:nvSpPr>
      <xdr:spPr>
        <a:xfrm>
          <a:off x="2527300" y="653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166,208
162,482
22.78
76,790,691
73,329,639
3,281,076
30,418,297
52,746,392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10999</xdr:rowOff>
    </xdr:from>
    <xdr:to>
      <xdr:col>24</xdr:col>
      <xdr:colOff>63500</xdr:colOff>
      <xdr:row>38</xdr:row>
      <xdr:rowOff>140462</xdr:rowOff>
    </xdr:to>
    <xdr:cxnSp macro="">
      <xdr:nvCxnSpPr>
        <xdr:cNvPr id="61" name="直線コネクタ 60"/>
        <xdr:cNvCxnSpPr/>
      </xdr:nvCxnSpPr>
      <xdr:spPr>
        <a:xfrm flipV="1">
          <a:off x="3797300" y="6526099"/>
          <a:ext cx="8382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140462</xdr:rowOff>
    </xdr:from>
    <xdr:to>
      <xdr:col>19</xdr:col>
      <xdr:colOff>177800</xdr:colOff>
      <xdr:row>38</xdr:row>
      <xdr:rowOff>142062</xdr:rowOff>
    </xdr:to>
    <xdr:cxnSp macro="">
      <xdr:nvCxnSpPr>
        <xdr:cNvPr id="64" name="直線コネクタ 63"/>
        <xdr:cNvCxnSpPr/>
      </xdr:nvCxnSpPr>
      <xdr:spPr>
        <a:xfrm flipV="1">
          <a:off x="2908300" y="665556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142062</xdr:rowOff>
    </xdr:from>
    <xdr:to>
      <xdr:col>15</xdr:col>
      <xdr:colOff>50800</xdr:colOff>
      <xdr:row>39</xdr:row>
      <xdr:rowOff>10731</xdr:rowOff>
    </xdr:to>
    <xdr:cxnSp macro="">
      <xdr:nvCxnSpPr>
        <xdr:cNvPr id="67" name="直線コネクタ 66"/>
        <xdr:cNvCxnSpPr/>
      </xdr:nvCxnSpPr>
      <xdr:spPr>
        <a:xfrm flipV="1">
          <a:off x="2019300" y="6657162"/>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161607</xdr:rowOff>
    </xdr:from>
    <xdr:to>
      <xdr:col>10</xdr:col>
      <xdr:colOff>114300</xdr:colOff>
      <xdr:row>39</xdr:row>
      <xdr:rowOff>10731</xdr:rowOff>
    </xdr:to>
    <xdr:cxnSp macro="">
      <xdr:nvCxnSpPr>
        <xdr:cNvPr id="70" name="直線コネクタ 69"/>
        <xdr:cNvCxnSpPr/>
      </xdr:nvCxnSpPr>
      <xdr:spPr>
        <a:xfrm>
          <a:off x="1130300" y="667670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131648</xdr:rowOff>
    </xdr:from>
    <xdr:to>
      <xdr:col>24</xdr:col>
      <xdr:colOff>114300</xdr:colOff>
      <xdr:row>38</xdr:row>
      <xdr:rowOff>61798</xdr:rowOff>
    </xdr:to>
    <xdr:sp macro="" textlink="">
      <xdr:nvSpPr>
        <xdr:cNvPr id="80" name="楕円 79"/>
        <xdr:cNvSpPr/>
      </xdr:nvSpPr>
      <xdr:spPr>
        <a:xfrm>
          <a:off x="45847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46575</xdr:rowOff>
    </xdr:from>
    <xdr:ext cx="534377" cy="259045"/>
    <xdr:sp macro="" textlink="">
      <xdr:nvSpPr>
        <xdr:cNvPr id="81" name="人件費該当値テキスト"/>
        <xdr:cNvSpPr txBox="1"/>
      </xdr:nvSpPr>
      <xdr:spPr>
        <a:xfrm>
          <a:off x="4686300" y="63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89662</xdr:rowOff>
    </xdr:from>
    <xdr:to>
      <xdr:col>20</xdr:col>
      <xdr:colOff>38100</xdr:colOff>
      <xdr:row>39</xdr:row>
      <xdr:rowOff>19812</xdr:rowOff>
    </xdr:to>
    <xdr:sp macro="" textlink="">
      <xdr:nvSpPr>
        <xdr:cNvPr id="82" name="楕円 81"/>
        <xdr:cNvSpPr/>
      </xdr:nvSpPr>
      <xdr:spPr>
        <a:xfrm>
          <a:off x="37465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10939</xdr:rowOff>
    </xdr:from>
    <xdr:ext cx="534377" cy="259045"/>
    <xdr:sp macro="" textlink="">
      <xdr:nvSpPr>
        <xdr:cNvPr id="83" name="テキスト ボックス 82"/>
        <xdr:cNvSpPr txBox="1"/>
      </xdr:nvSpPr>
      <xdr:spPr>
        <a:xfrm>
          <a:off x="3530111" y="66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91262</xdr:rowOff>
    </xdr:from>
    <xdr:to>
      <xdr:col>15</xdr:col>
      <xdr:colOff>101600</xdr:colOff>
      <xdr:row>39</xdr:row>
      <xdr:rowOff>21412</xdr:rowOff>
    </xdr:to>
    <xdr:sp macro="" textlink="">
      <xdr:nvSpPr>
        <xdr:cNvPr id="84" name="楕円 83"/>
        <xdr:cNvSpPr/>
      </xdr:nvSpPr>
      <xdr:spPr>
        <a:xfrm>
          <a:off x="2857500" y="660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12539</xdr:rowOff>
    </xdr:from>
    <xdr:ext cx="534377" cy="259045"/>
    <xdr:sp macro="" textlink="">
      <xdr:nvSpPr>
        <xdr:cNvPr id="85" name="テキスト ボックス 84"/>
        <xdr:cNvSpPr txBox="1"/>
      </xdr:nvSpPr>
      <xdr:spPr>
        <a:xfrm>
          <a:off x="2641111" y="669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131381</xdr:rowOff>
    </xdr:from>
    <xdr:to>
      <xdr:col>10</xdr:col>
      <xdr:colOff>165100</xdr:colOff>
      <xdr:row>39</xdr:row>
      <xdr:rowOff>61531</xdr:rowOff>
    </xdr:to>
    <xdr:sp macro="" textlink="">
      <xdr:nvSpPr>
        <xdr:cNvPr id="86" name="楕円 85"/>
        <xdr:cNvSpPr/>
      </xdr:nvSpPr>
      <xdr:spPr>
        <a:xfrm>
          <a:off x="1968500" y="66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52658</xdr:rowOff>
    </xdr:from>
    <xdr:ext cx="534377" cy="259045"/>
    <xdr:sp macro="" textlink="">
      <xdr:nvSpPr>
        <xdr:cNvPr id="87" name="テキスト ボックス 86"/>
        <xdr:cNvSpPr txBox="1"/>
      </xdr:nvSpPr>
      <xdr:spPr>
        <a:xfrm>
          <a:off x="1752111" y="673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110807</xdr:rowOff>
    </xdr:from>
    <xdr:to>
      <xdr:col>6</xdr:col>
      <xdr:colOff>38100</xdr:colOff>
      <xdr:row>39</xdr:row>
      <xdr:rowOff>40957</xdr:rowOff>
    </xdr:to>
    <xdr:sp macro="" textlink="">
      <xdr:nvSpPr>
        <xdr:cNvPr id="88" name="楕円 87"/>
        <xdr:cNvSpPr/>
      </xdr:nvSpPr>
      <xdr:spPr>
        <a:xfrm>
          <a:off x="10795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32084</xdr:rowOff>
    </xdr:from>
    <xdr:ext cx="534377" cy="259045"/>
    <xdr:sp macro="" textlink="">
      <xdr:nvSpPr>
        <xdr:cNvPr id="89" name="テキスト ボックス 88"/>
        <xdr:cNvSpPr txBox="1"/>
      </xdr:nvSpPr>
      <xdr:spPr>
        <a:xfrm>
          <a:off x="863111" y="67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90061</xdr:rowOff>
    </xdr:from>
    <xdr:to>
      <xdr:col>24</xdr:col>
      <xdr:colOff>63500</xdr:colOff>
      <xdr:row>57</xdr:row>
      <xdr:rowOff>154674</xdr:rowOff>
    </xdr:to>
    <xdr:cxnSp macro="">
      <xdr:nvCxnSpPr>
        <xdr:cNvPr id="121" name="直線コネクタ 120"/>
        <xdr:cNvCxnSpPr/>
      </xdr:nvCxnSpPr>
      <xdr:spPr>
        <a:xfrm flipV="1">
          <a:off x="3797300" y="9862711"/>
          <a:ext cx="838200" cy="6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154674</xdr:rowOff>
    </xdr:from>
    <xdr:to>
      <xdr:col>19</xdr:col>
      <xdr:colOff>177800</xdr:colOff>
      <xdr:row>58</xdr:row>
      <xdr:rowOff>21497</xdr:rowOff>
    </xdr:to>
    <xdr:cxnSp macro="">
      <xdr:nvCxnSpPr>
        <xdr:cNvPr id="124" name="直線コネクタ 123"/>
        <xdr:cNvCxnSpPr/>
      </xdr:nvCxnSpPr>
      <xdr:spPr>
        <a:xfrm flipV="1">
          <a:off x="2908300" y="9927324"/>
          <a:ext cx="889000" cy="3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154069</xdr:rowOff>
    </xdr:from>
    <xdr:to>
      <xdr:col>15</xdr:col>
      <xdr:colOff>50800</xdr:colOff>
      <xdr:row>58</xdr:row>
      <xdr:rowOff>21497</xdr:rowOff>
    </xdr:to>
    <xdr:cxnSp macro="">
      <xdr:nvCxnSpPr>
        <xdr:cNvPr id="127" name="直線コネクタ 126"/>
        <xdr:cNvCxnSpPr/>
      </xdr:nvCxnSpPr>
      <xdr:spPr>
        <a:xfrm>
          <a:off x="2019300" y="9926719"/>
          <a:ext cx="889000" cy="3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154069</xdr:rowOff>
    </xdr:from>
    <xdr:to>
      <xdr:col>10</xdr:col>
      <xdr:colOff>114300</xdr:colOff>
      <xdr:row>58</xdr:row>
      <xdr:rowOff>65667</xdr:rowOff>
    </xdr:to>
    <xdr:cxnSp macro="">
      <xdr:nvCxnSpPr>
        <xdr:cNvPr id="130" name="直線コネクタ 129"/>
        <xdr:cNvCxnSpPr/>
      </xdr:nvCxnSpPr>
      <xdr:spPr>
        <a:xfrm flipV="1">
          <a:off x="1130300" y="9926719"/>
          <a:ext cx="889000" cy="8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39261</xdr:rowOff>
    </xdr:from>
    <xdr:to>
      <xdr:col>24</xdr:col>
      <xdr:colOff>114300</xdr:colOff>
      <xdr:row>57</xdr:row>
      <xdr:rowOff>140861</xdr:rowOff>
    </xdr:to>
    <xdr:sp macro="" textlink="">
      <xdr:nvSpPr>
        <xdr:cNvPr id="140" name="楕円 139"/>
        <xdr:cNvSpPr/>
      </xdr:nvSpPr>
      <xdr:spPr>
        <a:xfrm>
          <a:off x="4584700" y="98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17688</xdr:rowOff>
    </xdr:from>
    <xdr:ext cx="534377" cy="259045"/>
    <xdr:sp macro="" textlink="">
      <xdr:nvSpPr>
        <xdr:cNvPr id="141" name="物件費該当値テキスト"/>
        <xdr:cNvSpPr txBox="1"/>
      </xdr:nvSpPr>
      <xdr:spPr>
        <a:xfrm>
          <a:off x="4686300" y="979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103874</xdr:rowOff>
    </xdr:from>
    <xdr:to>
      <xdr:col>20</xdr:col>
      <xdr:colOff>38100</xdr:colOff>
      <xdr:row>58</xdr:row>
      <xdr:rowOff>34024</xdr:rowOff>
    </xdr:to>
    <xdr:sp macro="" textlink="">
      <xdr:nvSpPr>
        <xdr:cNvPr id="142" name="楕円 141"/>
        <xdr:cNvSpPr/>
      </xdr:nvSpPr>
      <xdr:spPr>
        <a:xfrm>
          <a:off x="3746500" y="98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25151</xdr:rowOff>
    </xdr:from>
    <xdr:ext cx="534377" cy="259045"/>
    <xdr:sp macro="" textlink="">
      <xdr:nvSpPr>
        <xdr:cNvPr id="143" name="テキスト ボックス 142"/>
        <xdr:cNvSpPr txBox="1"/>
      </xdr:nvSpPr>
      <xdr:spPr>
        <a:xfrm>
          <a:off x="3530111" y="996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142147</xdr:rowOff>
    </xdr:from>
    <xdr:to>
      <xdr:col>15</xdr:col>
      <xdr:colOff>101600</xdr:colOff>
      <xdr:row>58</xdr:row>
      <xdr:rowOff>72297</xdr:rowOff>
    </xdr:to>
    <xdr:sp macro="" textlink="">
      <xdr:nvSpPr>
        <xdr:cNvPr id="144" name="楕円 143"/>
        <xdr:cNvSpPr/>
      </xdr:nvSpPr>
      <xdr:spPr>
        <a:xfrm>
          <a:off x="2857500" y="99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63424</xdr:rowOff>
    </xdr:from>
    <xdr:ext cx="534377" cy="259045"/>
    <xdr:sp macro="" textlink="">
      <xdr:nvSpPr>
        <xdr:cNvPr id="145" name="テキスト ボックス 144"/>
        <xdr:cNvSpPr txBox="1"/>
      </xdr:nvSpPr>
      <xdr:spPr>
        <a:xfrm>
          <a:off x="2641111" y="100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103269</xdr:rowOff>
    </xdr:from>
    <xdr:to>
      <xdr:col>10</xdr:col>
      <xdr:colOff>165100</xdr:colOff>
      <xdr:row>58</xdr:row>
      <xdr:rowOff>33419</xdr:rowOff>
    </xdr:to>
    <xdr:sp macro="" textlink="">
      <xdr:nvSpPr>
        <xdr:cNvPr id="146" name="楕円 145"/>
        <xdr:cNvSpPr/>
      </xdr:nvSpPr>
      <xdr:spPr>
        <a:xfrm>
          <a:off x="1968500" y="98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24546</xdr:rowOff>
    </xdr:from>
    <xdr:ext cx="534377" cy="259045"/>
    <xdr:sp macro="" textlink="">
      <xdr:nvSpPr>
        <xdr:cNvPr id="147" name="テキスト ボックス 146"/>
        <xdr:cNvSpPr txBox="1"/>
      </xdr:nvSpPr>
      <xdr:spPr>
        <a:xfrm>
          <a:off x="1752111" y="99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14867</xdr:rowOff>
    </xdr:from>
    <xdr:to>
      <xdr:col>6</xdr:col>
      <xdr:colOff>38100</xdr:colOff>
      <xdr:row>58</xdr:row>
      <xdr:rowOff>116467</xdr:rowOff>
    </xdr:to>
    <xdr:sp macro="" textlink="">
      <xdr:nvSpPr>
        <xdr:cNvPr id="148" name="楕円 147"/>
        <xdr:cNvSpPr/>
      </xdr:nvSpPr>
      <xdr:spPr>
        <a:xfrm>
          <a:off x="1079500" y="995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107594</xdr:rowOff>
    </xdr:from>
    <xdr:ext cx="534377" cy="259045"/>
    <xdr:sp macro="" textlink="">
      <xdr:nvSpPr>
        <xdr:cNvPr id="149" name="テキスト ボックス 148"/>
        <xdr:cNvSpPr txBox="1"/>
      </xdr:nvSpPr>
      <xdr:spPr>
        <a:xfrm>
          <a:off x="863111" y="100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59799</xdr:rowOff>
    </xdr:from>
    <xdr:to>
      <xdr:col>24</xdr:col>
      <xdr:colOff>63500</xdr:colOff>
      <xdr:row>78</xdr:row>
      <xdr:rowOff>78522</xdr:rowOff>
    </xdr:to>
    <xdr:cxnSp macro="">
      <xdr:nvCxnSpPr>
        <xdr:cNvPr id="180" name="直線コネクタ 179"/>
        <xdr:cNvCxnSpPr/>
      </xdr:nvCxnSpPr>
      <xdr:spPr>
        <a:xfrm flipV="1">
          <a:off x="3797300" y="13432899"/>
          <a:ext cx="8382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64153</xdr:rowOff>
    </xdr:from>
    <xdr:to>
      <xdr:col>19</xdr:col>
      <xdr:colOff>177800</xdr:colOff>
      <xdr:row>78</xdr:row>
      <xdr:rowOff>78522</xdr:rowOff>
    </xdr:to>
    <xdr:cxnSp macro="">
      <xdr:nvCxnSpPr>
        <xdr:cNvPr id="183" name="直線コネクタ 182"/>
        <xdr:cNvCxnSpPr/>
      </xdr:nvCxnSpPr>
      <xdr:spPr>
        <a:xfrm>
          <a:off x="2908300" y="13437253"/>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60669</xdr:rowOff>
    </xdr:from>
    <xdr:to>
      <xdr:col>15</xdr:col>
      <xdr:colOff>50800</xdr:colOff>
      <xdr:row>78</xdr:row>
      <xdr:rowOff>64153</xdr:rowOff>
    </xdr:to>
    <xdr:cxnSp macro="">
      <xdr:nvCxnSpPr>
        <xdr:cNvPr id="186" name="直線コネクタ 185"/>
        <xdr:cNvCxnSpPr/>
      </xdr:nvCxnSpPr>
      <xdr:spPr>
        <a:xfrm>
          <a:off x="2019300" y="13433769"/>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60669</xdr:rowOff>
    </xdr:from>
    <xdr:to>
      <xdr:col>10</xdr:col>
      <xdr:colOff>114300</xdr:colOff>
      <xdr:row>78</xdr:row>
      <xdr:rowOff>75583</xdr:rowOff>
    </xdr:to>
    <xdr:cxnSp macro="">
      <xdr:nvCxnSpPr>
        <xdr:cNvPr id="189" name="直線コネクタ 188"/>
        <xdr:cNvCxnSpPr/>
      </xdr:nvCxnSpPr>
      <xdr:spPr>
        <a:xfrm flipV="1">
          <a:off x="1130300" y="13433769"/>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8999</xdr:rowOff>
    </xdr:from>
    <xdr:to>
      <xdr:col>24</xdr:col>
      <xdr:colOff>114300</xdr:colOff>
      <xdr:row>78</xdr:row>
      <xdr:rowOff>110599</xdr:rowOff>
    </xdr:to>
    <xdr:sp macro="" textlink="">
      <xdr:nvSpPr>
        <xdr:cNvPr id="199" name="楕円 198"/>
        <xdr:cNvSpPr/>
      </xdr:nvSpPr>
      <xdr:spPr>
        <a:xfrm>
          <a:off x="4584700" y="133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158876</xdr:rowOff>
    </xdr:from>
    <xdr:ext cx="469744" cy="259045"/>
    <xdr:sp macro="" textlink="">
      <xdr:nvSpPr>
        <xdr:cNvPr id="200" name="維持補修費該当値テキスト"/>
        <xdr:cNvSpPr txBox="1"/>
      </xdr:nvSpPr>
      <xdr:spPr>
        <a:xfrm>
          <a:off x="4686300" y="1336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27722</xdr:rowOff>
    </xdr:from>
    <xdr:to>
      <xdr:col>20</xdr:col>
      <xdr:colOff>38100</xdr:colOff>
      <xdr:row>78</xdr:row>
      <xdr:rowOff>129322</xdr:rowOff>
    </xdr:to>
    <xdr:sp macro="" textlink="">
      <xdr:nvSpPr>
        <xdr:cNvPr id="201" name="楕円 200"/>
        <xdr:cNvSpPr/>
      </xdr:nvSpPr>
      <xdr:spPr>
        <a:xfrm>
          <a:off x="3746500" y="134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120449</xdr:rowOff>
    </xdr:from>
    <xdr:ext cx="469744" cy="259045"/>
    <xdr:sp macro="" textlink="">
      <xdr:nvSpPr>
        <xdr:cNvPr id="202" name="テキスト ボックス 201"/>
        <xdr:cNvSpPr txBox="1"/>
      </xdr:nvSpPr>
      <xdr:spPr>
        <a:xfrm>
          <a:off x="3562428" y="1349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13353</xdr:rowOff>
    </xdr:from>
    <xdr:to>
      <xdr:col>15</xdr:col>
      <xdr:colOff>101600</xdr:colOff>
      <xdr:row>78</xdr:row>
      <xdr:rowOff>114953</xdr:rowOff>
    </xdr:to>
    <xdr:sp macro="" textlink="">
      <xdr:nvSpPr>
        <xdr:cNvPr id="203" name="楕円 202"/>
        <xdr:cNvSpPr/>
      </xdr:nvSpPr>
      <xdr:spPr>
        <a:xfrm>
          <a:off x="2857500" y="133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106080</xdr:rowOff>
    </xdr:from>
    <xdr:ext cx="469744" cy="259045"/>
    <xdr:sp macro="" textlink="">
      <xdr:nvSpPr>
        <xdr:cNvPr id="204" name="テキスト ボックス 203"/>
        <xdr:cNvSpPr txBox="1"/>
      </xdr:nvSpPr>
      <xdr:spPr>
        <a:xfrm>
          <a:off x="2673428" y="1347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9869</xdr:rowOff>
    </xdr:from>
    <xdr:to>
      <xdr:col>10</xdr:col>
      <xdr:colOff>165100</xdr:colOff>
      <xdr:row>78</xdr:row>
      <xdr:rowOff>111469</xdr:rowOff>
    </xdr:to>
    <xdr:sp macro="" textlink="">
      <xdr:nvSpPr>
        <xdr:cNvPr id="205" name="楕円 204"/>
        <xdr:cNvSpPr/>
      </xdr:nvSpPr>
      <xdr:spPr>
        <a:xfrm>
          <a:off x="1968500" y="133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102596</xdr:rowOff>
    </xdr:from>
    <xdr:ext cx="469744" cy="259045"/>
    <xdr:sp macro="" textlink="">
      <xdr:nvSpPr>
        <xdr:cNvPr id="206" name="テキスト ボックス 205"/>
        <xdr:cNvSpPr txBox="1"/>
      </xdr:nvSpPr>
      <xdr:spPr>
        <a:xfrm>
          <a:off x="1784428" y="134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24783</xdr:rowOff>
    </xdr:from>
    <xdr:to>
      <xdr:col>6</xdr:col>
      <xdr:colOff>38100</xdr:colOff>
      <xdr:row>78</xdr:row>
      <xdr:rowOff>126383</xdr:rowOff>
    </xdr:to>
    <xdr:sp macro="" textlink="">
      <xdr:nvSpPr>
        <xdr:cNvPr id="207" name="楕円 206"/>
        <xdr:cNvSpPr/>
      </xdr:nvSpPr>
      <xdr:spPr>
        <a:xfrm>
          <a:off x="1079500" y="133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117510</xdr:rowOff>
    </xdr:from>
    <xdr:ext cx="469744" cy="259045"/>
    <xdr:sp macro="" textlink="">
      <xdr:nvSpPr>
        <xdr:cNvPr id="208" name="テキスト ボックス 207"/>
        <xdr:cNvSpPr txBox="1"/>
      </xdr:nvSpPr>
      <xdr:spPr>
        <a:xfrm>
          <a:off x="895428" y="1349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77978</xdr:rowOff>
    </xdr:from>
    <xdr:to>
      <xdr:col>24</xdr:col>
      <xdr:colOff>63500</xdr:colOff>
      <xdr:row>97</xdr:row>
      <xdr:rowOff>100854</xdr:rowOff>
    </xdr:to>
    <xdr:cxnSp macro="">
      <xdr:nvCxnSpPr>
        <xdr:cNvPr id="240" name="直線コネクタ 239"/>
        <xdr:cNvCxnSpPr/>
      </xdr:nvCxnSpPr>
      <xdr:spPr>
        <a:xfrm flipV="1">
          <a:off x="3797300" y="16708628"/>
          <a:ext cx="8382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100854</xdr:rowOff>
    </xdr:from>
    <xdr:to>
      <xdr:col>19</xdr:col>
      <xdr:colOff>177800</xdr:colOff>
      <xdr:row>97</xdr:row>
      <xdr:rowOff>151833</xdr:rowOff>
    </xdr:to>
    <xdr:cxnSp macro="">
      <xdr:nvCxnSpPr>
        <xdr:cNvPr id="243" name="直線コネクタ 242"/>
        <xdr:cNvCxnSpPr/>
      </xdr:nvCxnSpPr>
      <xdr:spPr>
        <a:xfrm flipV="1">
          <a:off x="2908300" y="16731504"/>
          <a:ext cx="889000" cy="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148093</xdr:rowOff>
    </xdr:from>
    <xdr:to>
      <xdr:col>15</xdr:col>
      <xdr:colOff>50800</xdr:colOff>
      <xdr:row>97</xdr:row>
      <xdr:rowOff>151833</xdr:rowOff>
    </xdr:to>
    <xdr:cxnSp macro="">
      <xdr:nvCxnSpPr>
        <xdr:cNvPr id="246" name="直線コネクタ 245"/>
        <xdr:cNvCxnSpPr/>
      </xdr:nvCxnSpPr>
      <xdr:spPr>
        <a:xfrm>
          <a:off x="2019300" y="16778743"/>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148093</xdr:rowOff>
    </xdr:from>
    <xdr:to>
      <xdr:col>10</xdr:col>
      <xdr:colOff>114300</xdr:colOff>
      <xdr:row>98</xdr:row>
      <xdr:rowOff>8892</xdr:rowOff>
    </xdr:to>
    <xdr:cxnSp macro="">
      <xdr:nvCxnSpPr>
        <xdr:cNvPr id="249" name="直線コネクタ 248"/>
        <xdr:cNvCxnSpPr/>
      </xdr:nvCxnSpPr>
      <xdr:spPr>
        <a:xfrm flipV="1">
          <a:off x="1130300" y="16778743"/>
          <a:ext cx="8890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27178</xdr:rowOff>
    </xdr:from>
    <xdr:to>
      <xdr:col>24</xdr:col>
      <xdr:colOff>114300</xdr:colOff>
      <xdr:row>97</xdr:row>
      <xdr:rowOff>128778</xdr:rowOff>
    </xdr:to>
    <xdr:sp macro="" textlink="">
      <xdr:nvSpPr>
        <xdr:cNvPr id="259" name="楕円 258"/>
        <xdr:cNvSpPr/>
      </xdr:nvSpPr>
      <xdr:spPr>
        <a:xfrm>
          <a:off x="4584700" y="166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5605</xdr:rowOff>
    </xdr:from>
    <xdr:ext cx="599010" cy="259045"/>
    <xdr:sp macro="" textlink="">
      <xdr:nvSpPr>
        <xdr:cNvPr id="260" name="扶助費該当値テキスト"/>
        <xdr:cNvSpPr txBox="1"/>
      </xdr:nvSpPr>
      <xdr:spPr>
        <a:xfrm>
          <a:off x="4686300" y="1663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50054</xdr:rowOff>
    </xdr:from>
    <xdr:to>
      <xdr:col>20</xdr:col>
      <xdr:colOff>38100</xdr:colOff>
      <xdr:row>97</xdr:row>
      <xdr:rowOff>151654</xdr:rowOff>
    </xdr:to>
    <xdr:sp macro="" textlink="">
      <xdr:nvSpPr>
        <xdr:cNvPr id="261" name="楕円 260"/>
        <xdr:cNvSpPr/>
      </xdr:nvSpPr>
      <xdr:spPr>
        <a:xfrm>
          <a:off x="3746500" y="1668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142781</xdr:rowOff>
    </xdr:from>
    <xdr:ext cx="599010" cy="259045"/>
    <xdr:sp macro="" textlink="">
      <xdr:nvSpPr>
        <xdr:cNvPr id="262" name="テキスト ボックス 261"/>
        <xdr:cNvSpPr txBox="1"/>
      </xdr:nvSpPr>
      <xdr:spPr>
        <a:xfrm>
          <a:off x="3497795" y="1677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101033</xdr:rowOff>
    </xdr:from>
    <xdr:to>
      <xdr:col>15</xdr:col>
      <xdr:colOff>101600</xdr:colOff>
      <xdr:row>98</xdr:row>
      <xdr:rowOff>31183</xdr:rowOff>
    </xdr:to>
    <xdr:sp macro="" textlink="">
      <xdr:nvSpPr>
        <xdr:cNvPr id="263" name="楕円 262"/>
        <xdr:cNvSpPr/>
      </xdr:nvSpPr>
      <xdr:spPr>
        <a:xfrm>
          <a:off x="2857500" y="167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47710</xdr:rowOff>
    </xdr:from>
    <xdr:ext cx="534377" cy="259045"/>
    <xdr:sp macro="" textlink="">
      <xdr:nvSpPr>
        <xdr:cNvPr id="264" name="テキスト ボックス 263"/>
        <xdr:cNvSpPr txBox="1"/>
      </xdr:nvSpPr>
      <xdr:spPr>
        <a:xfrm>
          <a:off x="2641111" y="165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97293</xdr:rowOff>
    </xdr:from>
    <xdr:to>
      <xdr:col>10</xdr:col>
      <xdr:colOff>165100</xdr:colOff>
      <xdr:row>98</xdr:row>
      <xdr:rowOff>27443</xdr:rowOff>
    </xdr:to>
    <xdr:sp macro="" textlink="">
      <xdr:nvSpPr>
        <xdr:cNvPr id="265" name="楕円 264"/>
        <xdr:cNvSpPr/>
      </xdr:nvSpPr>
      <xdr:spPr>
        <a:xfrm>
          <a:off x="1968500" y="167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43970</xdr:rowOff>
    </xdr:from>
    <xdr:ext cx="534377" cy="259045"/>
    <xdr:sp macro="" textlink="">
      <xdr:nvSpPr>
        <xdr:cNvPr id="266" name="テキスト ボックス 265"/>
        <xdr:cNvSpPr txBox="1"/>
      </xdr:nvSpPr>
      <xdr:spPr>
        <a:xfrm>
          <a:off x="1752111" y="1650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129542</xdr:rowOff>
    </xdr:from>
    <xdr:to>
      <xdr:col>6</xdr:col>
      <xdr:colOff>38100</xdr:colOff>
      <xdr:row>98</xdr:row>
      <xdr:rowOff>59692</xdr:rowOff>
    </xdr:to>
    <xdr:sp macro="" textlink="">
      <xdr:nvSpPr>
        <xdr:cNvPr id="267" name="楕円 266"/>
        <xdr:cNvSpPr/>
      </xdr:nvSpPr>
      <xdr:spPr>
        <a:xfrm>
          <a:off x="1079500" y="167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76219</xdr:rowOff>
    </xdr:from>
    <xdr:ext cx="534377" cy="259045"/>
    <xdr:sp macro="" textlink="">
      <xdr:nvSpPr>
        <xdr:cNvPr id="268" name="テキスト ボックス 267"/>
        <xdr:cNvSpPr txBox="1"/>
      </xdr:nvSpPr>
      <xdr:spPr>
        <a:xfrm>
          <a:off x="863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34000</xdr:rowOff>
    </xdr:from>
    <xdr:to>
      <xdr:col>55</xdr:col>
      <xdr:colOff>0</xdr:colOff>
      <xdr:row>39</xdr:row>
      <xdr:rowOff>46028</xdr:rowOff>
    </xdr:to>
    <xdr:cxnSp macro="">
      <xdr:nvCxnSpPr>
        <xdr:cNvPr id="300" name="直線コネクタ 299"/>
        <xdr:cNvCxnSpPr/>
      </xdr:nvCxnSpPr>
      <xdr:spPr>
        <a:xfrm flipV="1">
          <a:off x="9639300" y="5520400"/>
          <a:ext cx="838200" cy="12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46028</xdr:rowOff>
    </xdr:from>
    <xdr:to>
      <xdr:col>50</xdr:col>
      <xdr:colOff>114300</xdr:colOff>
      <xdr:row>39</xdr:row>
      <xdr:rowOff>77227</xdr:rowOff>
    </xdr:to>
    <xdr:cxnSp macro="">
      <xdr:nvCxnSpPr>
        <xdr:cNvPr id="303" name="直線コネクタ 302"/>
        <xdr:cNvCxnSpPr/>
      </xdr:nvCxnSpPr>
      <xdr:spPr>
        <a:xfrm flipV="1">
          <a:off x="8750300" y="6732578"/>
          <a:ext cx="8890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77227</xdr:rowOff>
    </xdr:from>
    <xdr:to>
      <xdr:col>45</xdr:col>
      <xdr:colOff>177800</xdr:colOff>
      <xdr:row>39</xdr:row>
      <xdr:rowOff>82431</xdr:rowOff>
    </xdr:to>
    <xdr:cxnSp macro="">
      <xdr:nvCxnSpPr>
        <xdr:cNvPr id="306" name="直線コネクタ 305"/>
        <xdr:cNvCxnSpPr/>
      </xdr:nvCxnSpPr>
      <xdr:spPr>
        <a:xfrm flipV="1">
          <a:off x="7861300" y="6763777"/>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82431</xdr:rowOff>
    </xdr:from>
    <xdr:to>
      <xdr:col>41</xdr:col>
      <xdr:colOff>50800</xdr:colOff>
      <xdr:row>39</xdr:row>
      <xdr:rowOff>85958</xdr:rowOff>
    </xdr:to>
    <xdr:cxnSp macro="">
      <xdr:nvCxnSpPr>
        <xdr:cNvPr id="309" name="直線コネクタ 308"/>
        <xdr:cNvCxnSpPr/>
      </xdr:nvCxnSpPr>
      <xdr:spPr>
        <a:xfrm flipV="1">
          <a:off x="6972300" y="676898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154650</xdr:rowOff>
    </xdr:from>
    <xdr:to>
      <xdr:col>55</xdr:col>
      <xdr:colOff>50800</xdr:colOff>
      <xdr:row>32</xdr:row>
      <xdr:rowOff>84800</xdr:rowOff>
    </xdr:to>
    <xdr:sp macro="" textlink="">
      <xdr:nvSpPr>
        <xdr:cNvPr id="319" name="楕円 318"/>
        <xdr:cNvSpPr/>
      </xdr:nvSpPr>
      <xdr:spPr>
        <a:xfrm>
          <a:off x="10426700" y="54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6077</xdr:rowOff>
    </xdr:from>
    <xdr:ext cx="599010" cy="259045"/>
    <xdr:sp macro="" textlink="">
      <xdr:nvSpPr>
        <xdr:cNvPr id="320" name="補助費等該当値テキスト"/>
        <xdr:cNvSpPr txBox="1"/>
      </xdr:nvSpPr>
      <xdr:spPr>
        <a:xfrm>
          <a:off x="10528300" y="532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166678</xdr:rowOff>
    </xdr:from>
    <xdr:to>
      <xdr:col>50</xdr:col>
      <xdr:colOff>165100</xdr:colOff>
      <xdr:row>39</xdr:row>
      <xdr:rowOff>96828</xdr:rowOff>
    </xdr:to>
    <xdr:sp macro="" textlink="">
      <xdr:nvSpPr>
        <xdr:cNvPr id="321" name="楕円 320"/>
        <xdr:cNvSpPr/>
      </xdr:nvSpPr>
      <xdr:spPr>
        <a:xfrm>
          <a:off x="9588500" y="668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113356</xdr:rowOff>
    </xdr:from>
    <xdr:ext cx="534377" cy="259045"/>
    <xdr:sp macro="" textlink="">
      <xdr:nvSpPr>
        <xdr:cNvPr id="322" name="テキスト ボックス 321"/>
        <xdr:cNvSpPr txBox="1"/>
      </xdr:nvSpPr>
      <xdr:spPr>
        <a:xfrm>
          <a:off x="9372111" y="64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26427</xdr:rowOff>
    </xdr:from>
    <xdr:to>
      <xdr:col>46</xdr:col>
      <xdr:colOff>38100</xdr:colOff>
      <xdr:row>39</xdr:row>
      <xdr:rowOff>128027</xdr:rowOff>
    </xdr:to>
    <xdr:sp macro="" textlink="">
      <xdr:nvSpPr>
        <xdr:cNvPr id="323" name="楕円 322"/>
        <xdr:cNvSpPr/>
      </xdr:nvSpPr>
      <xdr:spPr>
        <a:xfrm>
          <a:off x="8699500" y="67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144554</xdr:rowOff>
    </xdr:from>
    <xdr:ext cx="534377" cy="259045"/>
    <xdr:sp macro="" textlink="">
      <xdr:nvSpPr>
        <xdr:cNvPr id="324" name="テキスト ボックス 323"/>
        <xdr:cNvSpPr txBox="1"/>
      </xdr:nvSpPr>
      <xdr:spPr>
        <a:xfrm>
          <a:off x="8483111" y="64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31631</xdr:rowOff>
    </xdr:from>
    <xdr:to>
      <xdr:col>41</xdr:col>
      <xdr:colOff>101600</xdr:colOff>
      <xdr:row>39</xdr:row>
      <xdr:rowOff>133231</xdr:rowOff>
    </xdr:to>
    <xdr:sp macro="" textlink="">
      <xdr:nvSpPr>
        <xdr:cNvPr id="325" name="楕円 324"/>
        <xdr:cNvSpPr/>
      </xdr:nvSpPr>
      <xdr:spPr>
        <a:xfrm>
          <a:off x="7810500" y="67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149758</xdr:rowOff>
    </xdr:from>
    <xdr:ext cx="534377" cy="259045"/>
    <xdr:sp macro="" textlink="">
      <xdr:nvSpPr>
        <xdr:cNvPr id="326" name="テキスト ボックス 325"/>
        <xdr:cNvSpPr txBox="1"/>
      </xdr:nvSpPr>
      <xdr:spPr>
        <a:xfrm>
          <a:off x="7594111" y="64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35158</xdr:rowOff>
    </xdr:from>
    <xdr:to>
      <xdr:col>36</xdr:col>
      <xdr:colOff>165100</xdr:colOff>
      <xdr:row>39</xdr:row>
      <xdr:rowOff>136758</xdr:rowOff>
    </xdr:to>
    <xdr:sp macro="" textlink="">
      <xdr:nvSpPr>
        <xdr:cNvPr id="327" name="楕円 326"/>
        <xdr:cNvSpPr/>
      </xdr:nvSpPr>
      <xdr:spPr>
        <a:xfrm>
          <a:off x="6921500" y="67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153285</xdr:rowOff>
    </xdr:from>
    <xdr:ext cx="534377" cy="259045"/>
    <xdr:sp macro="" textlink="">
      <xdr:nvSpPr>
        <xdr:cNvPr id="328" name="テキスト ボックス 327"/>
        <xdr:cNvSpPr txBox="1"/>
      </xdr:nvSpPr>
      <xdr:spPr>
        <a:xfrm>
          <a:off x="6705111" y="64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78778</xdr:rowOff>
    </xdr:from>
    <xdr:to>
      <xdr:col>55</xdr:col>
      <xdr:colOff>0</xdr:colOff>
      <xdr:row>57</xdr:row>
      <xdr:rowOff>138457</xdr:rowOff>
    </xdr:to>
    <xdr:cxnSp macro="">
      <xdr:nvCxnSpPr>
        <xdr:cNvPr id="361" name="直線コネクタ 360"/>
        <xdr:cNvCxnSpPr/>
      </xdr:nvCxnSpPr>
      <xdr:spPr>
        <a:xfrm>
          <a:off x="9639300" y="9679978"/>
          <a:ext cx="838200" cy="2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2"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78778</xdr:rowOff>
    </xdr:from>
    <xdr:to>
      <xdr:col>50</xdr:col>
      <xdr:colOff>114300</xdr:colOff>
      <xdr:row>57</xdr:row>
      <xdr:rowOff>39816</xdr:rowOff>
    </xdr:to>
    <xdr:cxnSp macro="">
      <xdr:nvCxnSpPr>
        <xdr:cNvPr id="364" name="直線コネクタ 363"/>
        <xdr:cNvCxnSpPr/>
      </xdr:nvCxnSpPr>
      <xdr:spPr>
        <a:xfrm flipV="1">
          <a:off x="8750300" y="9679978"/>
          <a:ext cx="889000" cy="13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6" name="テキスト ボックス 365"/>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92737</xdr:rowOff>
    </xdr:from>
    <xdr:to>
      <xdr:col>45</xdr:col>
      <xdr:colOff>177800</xdr:colOff>
      <xdr:row>57</xdr:row>
      <xdr:rowOff>39816</xdr:rowOff>
    </xdr:to>
    <xdr:cxnSp macro="">
      <xdr:nvCxnSpPr>
        <xdr:cNvPr id="367" name="直線コネクタ 366"/>
        <xdr:cNvCxnSpPr/>
      </xdr:nvCxnSpPr>
      <xdr:spPr>
        <a:xfrm>
          <a:off x="7861300" y="9522487"/>
          <a:ext cx="889000" cy="28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9" name="テキスト ボックス 368"/>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92737</xdr:rowOff>
    </xdr:from>
    <xdr:to>
      <xdr:col>41</xdr:col>
      <xdr:colOff>50800</xdr:colOff>
      <xdr:row>57</xdr:row>
      <xdr:rowOff>35058</xdr:rowOff>
    </xdr:to>
    <xdr:cxnSp macro="">
      <xdr:nvCxnSpPr>
        <xdr:cNvPr id="370" name="直線コネクタ 369"/>
        <xdr:cNvCxnSpPr/>
      </xdr:nvCxnSpPr>
      <xdr:spPr>
        <a:xfrm flipV="1">
          <a:off x="6972300" y="9522487"/>
          <a:ext cx="889000" cy="28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72" name="テキスト ボックス 371"/>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87657</xdr:rowOff>
    </xdr:from>
    <xdr:to>
      <xdr:col>55</xdr:col>
      <xdr:colOff>50800</xdr:colOff>
      <xdr:row>58</xdr:row>
      <xdr:rowOff>17807</xdr:rowOff>
    </xdr:to>
    <xdr:sp macro="" textlink="">
      <xdr:nvSpPr>
        <xdr:cNvPr id="380" name="楕円 379"/>
        <xdr:cNvSpPr/>
      </xdr:nvSpPr>
      <xdr:spPr>
        <a:xfrm>
          <a:off x="10426700" y="98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66084</xdr:rowOff>
    </xdr:from>
    <xdr:ext cx="534377" cy="259045"/>
    <xdr:sp macro="" textlink="">
      <xdr:nvSpPr>
        <xdr:cNvPr id="381" name="普通建設事業費該当値テキスト"/>
        <xdr:cNvSpPr txBox="1"/>
      </xdr:nvSpPr>
      <xdr:spPr>
        <a:xfrm>
          <a:off x="10528300" y="983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27978</xdr:rowOff>
    </xdr:from>
    <xdr:to>
      <xdr:col>50</xdr:col>
      <xdr:colOff>165100</xdr:colOff>
      <xdr:row>56</xdr:row>
      <xdr:rowOff>129578</xdr:rowOff>
    </xdr:to>
    <xdr:sp macro="" textlink="">
      <xdr:nvSpPr>
        <xdr:cNvPr id="382" name="楕円 381"/>
        <xdr:cNvSpPr/>
      </xdr:nvSpPr>
      <xdr:spPr>
        <a:xfrm>
          <a:off x="9588500" y="96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146105</xdr:rowOff>
    </xdr:from>
    <xdr:ext cx="534377" cy="259045"/>
    <xdr:sp macro="" textlink="">
      <xdr:nvSpPr>
        <xdr:cNvPr id="383" name="テキスト ボックス 382"/>
        <xdr:cNvSpPr txBox="1"/>
      </xdr:nvSpPr>
      <xdr:spPr>
        <a:xfrm>
          <a:off x="9372111" y="94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160466</xdr:rowOff>
    </xdr:from>
    <xdr:to>
      <xdr:col>46</xdr:col>
      <xdr:colOff>38100</xdr:colOff>
      <xdr:row>57</xdr:row>
      <xdr:rowOff>90616</xdr:rowOff>
    </xdr:to>
    <xdr:sp macro="" textlink="">
      <xdr:nvSpPr>
        <xdr:cNvPr id="384" name="楕円 383"/>
        <xdr:cNvSpPr/>
      </xdr:nvSpPr>
      <xdr:spPr>
        <a:xfrm>
          <a:off x="8699500" y="97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81743</xdr:rowOff>
    </xdr:from>
    <xdr:ext cx="534377" cy="259045"/>
    <xdr:sp macro="" textlink="">
      <xdr:nvSpPr>
        <xdr:cNvPr id="385" name="テキスト ボックス 384"/>
        <xdr:cNvSpPr txBox="1"/>
      </xdr:nvSpPr>
      <xdr:spPr>
        <a:xfrm>
          <a:off x="8483111" y="98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41937</xdr:rowOff>
    </xdr:from>
    <xdr:to>
      <xdr:col>41</xdr:col>
      <xdr:colOff>101600</xdr:colOff>
      <xdr:row>55</xdr:row>
      <xdr:rowOff>143537</xdr:rowOff>
    </xdr:to>
    <xdr:sp macro="" textlink="">
      <xdr:nvSpPr>
        <xdr:cNvPr id="386" name="楕円 385"/>
        <xdr:cNvSpPr/>
      </xdr:nvSpPr>
      <xdr:spPr>
        <a:xfrm>
          <a:off x="7810500" y="94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160064</xdr:rowOff>
    </xdr:from>
    <xdr:ext cx="534377" cy="259045"/>
    <xdr:sp macro="" textlink="">
      <xdr:nvSpPr>
        <xdr:cNvPr id="387" name="テキスト ボックス 386"/>
        <xdr:cNvSpPr txBox="1"/>
      </xdr:nvSpPr>
      <xdr:spPr>
        <a:xfrm>
          <a:off x="7594111" y="924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155708</xdr:rowOff>
    </xdr:from>
    <xdr:to>
      <xdr:col>36</xdr:col>
      <xdr:colOff>165100</xdr:colOff>
      <xdr:row>57</xdr:row>
      <xdr:rowOff>85858</xdr:rowOff>
    </xdr:to>
    <xdr:sp macro="" textlink="">
      <xdr:nvSpPr>
        <xdr:cNvPr id="388" name="楕円 387"/>
        <xdr:cNvSpPr/>
      </xdr:nvSpPr>
      <xdr:spPr>
        <a:xfrm>
          <a:off x="6921500" y="97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76985</xdr:rowOff>
    </xdr:from>
    <xdr:ext cx="534377" cy="259045"/>
    <xdr:sp macro="" textlink="">
      <xdr:nvSpPr>
        <xdr:cNvPr id="389" name="テキスト ボックス 388"/>
        <xdr:cNvSpPr txBox="1"/>
      </xdr:nvSpPr>
      <xdr:spPr>
        <a:xfrm>
          <a:off x="6705111" y="98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36784</xdr:rowOff>
    </xdr:from>
    <xdr:to>
      <xdr:col>55</xdr:col>
      <xdr:colOff>0</xdr:colOff>
      <xdr:row>77</xdr:row>
      <xdr:rowOff>40442</xdr:rowOff>
    </xdr:to>
    <xdr:cxnSp macro="">
      <xdr:nvCxnSpPr>
        <xdr:cNvPr id="416" name="直線コネクタ 415"/>
        <xdr:cNvCxnSpPr/>
      </xdr:nvCxnSpPr>
      <xdr:spPr>
        <a:xfrm>
          <a:off x="9639300" y="13066984"/>
          <a:ext cx="8382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7"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36784</xdr:rowOff>
    </xdr:from>
    <xdr:to>
      <xdr:col>50</xdr:col>
      <xdr:colOff>114300</xdr:colOff>
      <xdr:row>77</xdr:row>
      <xdr:rowOff>71486</xdr:rowOff>
    </xdr:to>
    <xdr:cxnSp macro="">
      <xdr:nvCxnSpPr>
        <xdr:cNvPr id="419" name="直線コネクタ 418"/>
        <xdr:cNvCxnSpPr/>
      </xdr:nvCxnSpPr>
      <xdr:spPr>
        <a:xfrm flipV="1">
          <a:off x="8750300" y="13066984"/>
          <a:ext cx="889000" cy="20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21" name="テキスト ボックス 420"/>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71486</xdr:rowOff>
    </xdr:from>
    <xdr:to>
      <xdr:col>45</xdr:col>
      <xdr:colOff>177800</xdr:colOff>
      <xdr:row>77</xdr:row>
      <xdr:rowOff>142306</xdr:rowOff>
    </xdr:to>
    <xdr:cxnSp macro="">
      <xdr:nvCxnSpPr>
        <xdr:cNvPr id="422" name="直線コネクタ 421"/>
        <xdr:cNvCxnSpPr/>
      </xdr:nvCxnSpPr>
      <xdr:spPr>
        <a:xfrm flipV="1">
          <a:off x="7861300" y="13273136"/>
          <a:ext cx="8890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4" name="テキスト ボックス 423"/>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142306</xdr:rowOff>
    </xdr:from>
    <xdr:to>
      <xdr:col>41</xdr:col>
      <xdr:colOff>50800</xdr:colOff>
      <xdr:row>78</xdr:row>
      <xdr:rowOff>31618</xdr:rowOff>
    </xdr:to>
    <xdr:cxnSp macro="">
      <xdr:nvCxnSpPr>
        <xdr:cNvPr id="425" name="直線コネクタ 424"/>
        <xdr:cNvCxnSpPr/>
      </xdr:nvCxnSpPr>
      <xdr:spPr>
        <a:xfrm flipV="1">
          <a:off x="6972300" y="13343956"/>
          <a:ext cx="8890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161092</xdr:rowOff>
    </xdr:from>
    <xdr:to>
      <xdr:col>55</xdr:col>
      <xdr:colOff>50800</xdr:colOff>
      <xdr:row>77</xdr:row>
      <xdr:rowOff>91242</xdr:rowOff>
    </xdr:to>
    <xdr:sp macro="" textlink="">
      <xdr:nvSpPr>
        <xdr:cNvPr id="435" name="楕円 434"/>
        <xdr:cNvSpPr/>
      </xdr:nvSpPr>
      <xdr:spPr>
        <a:xfrm>
          <a:off x="10426700" y="131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12519</xdr:rowOff>
    </xdr:from>
    <xdr:ext cx="534377" cy="259045"/>
    <xdr:sp macro="" textlink="">
      <xdr:nvSpPr>
        <xdr:cNvPr id="436" name="普通建設事業費 （ うち新規整備　）該当値テキスト"/>
        <xdr:cNvSpPr txBox="1"/>
      </xdr:nvSpPr>
      <xdr:spPr>
        <a:xfrm>
          <a:off x="10528300" y="130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157434</xdr:rowOff>
    </xdr:from>
    <xdr:to>
      <xdr:col>50</xdr:col>
      <xdr:colOff>165100</xdr:colOff>
      <xdr:row>76</xdr:row>
      <xdr:rowOff>87584</xdr:rowOff>
    </xdr:to>
    <xdr:sp macro="" textlink="">
      <xdr:nvSpPr>
        <xdr:cNvPr id="437" name="楕円 436"/>
        <xdr:cNvSpPr/>
      </xdr:nvSpPr>
      <xdr:spPr>
        <a:xfrm>
          <a:off x="9588500" y="130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104112</xdr:rowOff>
    </xdr:from>
    <xdr:ext cx="534377" cy="259045"/>
    <xdr:sp macro="" textlink="">
      <xdr:nvSpPr>
        <xdr:cNvPr id="438" name="テキスト ボックス 437"/>
        <xdr:cNvSpPr txBox="1"/>
      </xdr:nvSpPr>
      <xdr:spPr>
        <a:xfrm>
          <a:off x="9372111" y="127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20686</xdr:rowOff>
    </xdr:from>
    <xdr:to>
      <xdr:col>46</xdr:col>
      <xdr:colOff>38100</xdr:colOff>
      <xdr:row>77</xdr:row>
      <xdr:rowOff>122286</xdr:rowOff>
    </xdr:to>
    <xdr:sp macro="" textlink="">
      <xdr:nvSpPr>
        <xdr:cNvPr id="439" name="楕円 438"/>
        <xdr:cNvSpPr/>
      </xdr:nvSpPr>
      <xdr:spPr>
        <a:xfrm>
          <a:off x="8699500" y="132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138813</xdr:rowOff>
    </xdr:from>
    <xdr:ext cx="534377" cy="259045"/>
    <xdr:sp macro="" textlink="">
      <xdr:nvSpPr>
        <xdr:cNvPr id="440" name="テキスト ボックス 439"/>
        <xdr:cNvSpPr txBox="1"/>
      </xdr:nvSpPr>
      <xdr:spPr>
        <a:xfrm>
          <a:off x="8483111" y="129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91506</xdr:rowOff>
    </xdr:from>
    <xdr:to>
      <xdr:col>41</xdr:col>
      <xdr:colOff>101600</xdr:colOff>
      <xdr:row>78</xdr:row>
      <xdr:rowOff>21656</xdr:rowOff>
    </xdr:to>
    <xdr:sp macro="" textlink="">
      <xdr:nvSpPr>
        <xdr:cNvPr id="441" name="楕円 440"/>
        <xdr:cNvSpPr/>
      </xdr:nvSpPr>
      <xdr:spPr>
        <a:xfrm>
          <a:off x="78105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12783</xdr:rowOff>
    </xdr:from>
    <xdr:ext cx="469744" cy="259045"/>
    <xdr:sp macro="" textlink="">
      <xdr:nvSpPr>
        <xdr:cNvPr id="442" name="テキスト ボックス 441"/>
        <xdr:cNvSpPr txBox="1"/>
      </xdr:nvSpPr>
      <xdr:spPr>
        <a:xfrm>
          <a:off x="7626428" y="133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152268</xdr:rowOff>
    </xdr:from>
    <xdr:to>
      <xdr:col>36</xdr:col>
      <xdr:colOff>165100</xdr:colOff>
      <xdr:row>78</xdr:row>
      <xdr:rowOff>82418</xdr:rowOff>
    </xdr:to>
    <xdr:sp macro="" textlink="">
      <xdr:nvSpPr>
        <xdr:cNvPr id="443" name="楕円 442"/>
        <xdr:cNvSpPr/>
      </xdr:nvSpPr>
      <xdr:spPr>
        <a:xfrm>
          <a:off x="6921500" y="13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73545</xdr:rowOff>
    </xdr:from>
    <xdr:ext cx="469744" cy="259045"/>
    <xdr:sp macro="" textlink="">
      <xdr:nvSpPr>
        <xdr:cNvPr id="444" name="テキスト ボックス 443"/>
        <xdr:cNvSpPr txBox="1"/>
      </xdr:nvSpPr>
      <xdr:spPr>
        <a:xfrm>
          <a:off x="6737428" y="1344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133565</xdr:rowOff>
    </xdr:from>
    <xdr:to>
      <xdr:col>55</xdr:col>
      <xdr:colOff>0</xdr:colOff>
      <xdr:row>98</xdr:row>
      <xdr:rowOff>79902</xdr:rowOff>
    </xdr:to>
    <xdr:cxnSp macro="">
      <xdr:nvCxnSpPr>
        <xdr:cNvPr id="473" name="直線コネクタ 472"/>
        <xdr:cNvCxnSpPr/>
      </xdr:nvCxnSpPr>
      <xdr:spPr>
        <a:xfrm>
          <a:off x="9639300" y="16764215"/>
          <a:ext cx="838200" cy="1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4"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133565</xdr:rowOff>
    </xdr:from>
    <xdr:to>
      <xdr:col>50</xdr:col>
      <xdr:colOff>114300</xdr:colOff>
      <xdr:row>98</xdr:row>
      <xdr:rowOff>8922</xdr:rowOff>
    </xdr:to>
    <xdr:cxnSp macro="">
      <xdr:nvCxnSpPr>
        <xdr:cNvPr id="476" name="直線コネクタ 475"/>
        <xdr:cNvCxnSpPr/>
      </xdr:nvCxnSpPr>
      <xdr:spPr>
        <a:xfrm flipV="1">
          <a:off x="8750300" y="16764215"/>
          <a:ext cx="889000" cy="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81331</xdr:rowOff>
    </xdr:from>
    <xdr:to>
      <xdr:col>45</xdr:col>
      <xdr:colOff>177800</xdr:colOff>
      <xdr:row>98</xdr:row>
      <xdr:rowOff>8922</xdr:rowOff>
    </xdr:to>
    <xdr:cxnSp macro="">
      <xdr:nvCxnSpPr>
        <xdr:cNvPr id="479" name="直線コネクタ 478"/>
        <xdr:cNvCxnSpPr/>
      </xdr:nvCxnSpPr>
      <xdr:spPr>
        <a:xfrm>
          <a:off x="7861300" y="16540531"/>
          <a:ext cx="889000" cy="2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81331</xdr:rowOff>
    </xdr:from>
    <xdr:to>
      <xdr:col>41</xdr:col>
      <xdr:colOff>50800</xdr:colOff>
      <xdr:row>97</xdr:row>
      <xdr:rowOff>75367</xdr:rowOff>
    </xdr:to>
    <xdr:cxnSp macro="">
      <xdr:nvCxnSpPr>
        <xdr:cNvPr id="482" name="直線コネクタ 481"/>
        <xdr:cNvCxnSpPr/>
      </xdr:nvCxnSpPr>
      <xdr:spPr>
        <a:xfrm flipV="1">
          <a:off x="6972300" y="16540531"/>
          <a:ext cx="889000" cy="16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84" name="テキスト ボックス 483"/>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29102</xdr:rowOff>
    </xdr:from>
    <xdr:to>
      <xdr:col>55</xdr:col>
      <xdr:colOff>50800</xdr:colOff>
      <xdr:row>98</xdr:row>
      <xdr:rowOff>130702</xdr:rowOff>
    </xdr:to>
    <xdr:sp macro="" textlink="">
      <xdr:nvSpPr>
        <xdr:cNvPr id="492" name="楕円 491"/>
        <xdr:cNvSpPr/>
      </xdr:nvSpPr>
      <xdr:spPr>
        <a:xfrm>
          <a:off x="10426700" y="168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115479</xdr:rowOff>
    </xdr:from>
    <xdr:ext cx="469744" cy="259045"/>
    <xdr:sp macro="" textlink="">
      <xdr:nvSpPr>
        <xdr:cNvPr id="493" name="普通建設事業費 （ うち更新整備　）該当値テキスト"/>
        <xdr:cNvSpPr txBox="1"/>
      </xdr:nvSpPr>
      <xdr:spPr>
        <a:xfrm>
          <a:off x="10528300" y="1674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82765</xdr:rowOff>
    </xdr:from>
    <xdr:to>
      <xdr:col>50</xdr:col>
      <xdr:colOff>165100</xdr:colOff>
      <xdr:row>98</xdr:row>
      <xdr:rowOff>12915</xdr:rowOff>
    </xdr:to>
    <xdr:sp macro="" textlink="">
      <xdr:nvSpPr>
        <xdr:cNvPr id="494" name="楕円 493"/>
        <xdr:cNvSpPr/>
      </xdr:nvSpPr>
      <xdr:spPr>
        <a:xfrm>
          <a:off x="9588500" y="167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4042</xdr:rowOff>
    </xdr:from>
    <xdr:ext cx="534377" cy="259045"/>
    <xdr:sp macro="" textlink="">
      <xdr:nvSpPr>
        <xdr:cNvPr id="495" name="テキスト ボックス 494"/>
        <xdr:cNvSpPr txBox="1"/>
      </xdr:nvSpPr>
      <xdr:spPr>
        <a:xfrm>
          <a:off x="9372111" y="1680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129572</xdr:rowOff>
    </xdr:from>
    <xdr:to>
      <xdr:col>46</xdr:col>
      <xdr:colOff>38100</xdr:colOff>
      <xdr:row>98</xdr:row>
      <xdr:rowOff>59722</xdr:rowOff>
    </xdr:to>
    <xdr:sp macro="" textlink="">
      <xdr:nvSpPr>
        <xdr:cNvPr id="496" name="楕円 495"/>
        <xdr:cNvSpPr/>
      </xdr:nvSpPr>
      <xdr:spPr>
        <a:xfrm>
          <a:off x="8699500" y="167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50849</xdr:rowOff>
    </xdr:from>
    <xdr:ext cx="534377" cy="259045"/>
    <xdr:sp macro="" textlink="">
      <xdr:nvSpPr>
        <xdr:cNvPr id="497" name="テキスト ボックス 496"/>
        <xdr:cNvSpPr txBox="1"/>
      </xdr:nvSpPr>
      <xdr:spPr>
        <a:xfrm>
          <a:off x="8483111" y="1685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30531</xdr:rowOff>
    </xdr:from>
    <xdr:to>
      <xdr:col>41</xdr:col>
      <xdr:colOff>101600</xdr:colOff>
      <xdr:row>96</xdr:row>
      <xdr:rowOff>132131</xdr:rowOff>
    </xdr:to>
    <xdr:sp macro="" textlink="">
      <xdr:nvSpPr>
        <xdr:cNvPr id="498" name="楕円 497"/>
        <xdr:cNvSpPr/>
      </xdr:nvSpPr>
      <xdr:spPr>
        <a:xfrm>
          <a:off x="7810500" y="164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148658</xdr:rowOff>
    </xdr:from>
    <xdr:ext cx="534377" cy="259045"/>
    <xdr:sp macro="" textlink="">
      <xdr:nvSpPr>
        <xdr:cNvPr id="499" name="テキスト ボックス 498"/>
        <xdr:cNvSpPr txBox="1"/>
      </xdr:nvSpPr>
      <xdr:spPr>
        <a:xfrm>
          <a:off x="7594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24567</xdr:rowOff>
    </xdr:from>
    <xdr:to>
      <xdr:col>36</xdr:col>
      <xdr:colOff>165100</xdr:colOff>
      <xdr:row>97</xdr:row>
      <xdr:rowOff>126167</xdr:rowOff>
    </xdr:to>
    <xdr:sp macro="" textlink="">
      <xdr:nvSpPr>
        <xdr:cNvPr id="500" name="楕円 499"/>
        <xdr:cNvSpPr/>
      </xdr:nvSpPr>
      <xdr:spPr>
        <a:xfrm>
          <a:off x="6921500" y="166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117294</xdr:rowOff>
    </xdr:from>
    <xdr:ext cx="534377" cy="259045"/>
    <xdr:sp macro="" textlink="">
      <xdr:nvSpPr>
        <xdr:cNvPr id="501" name="テキスト ボックス 500"/>
        <xdr:cNvSpPr txBox="1"/>
      </xdr:nvSpPr>
      <xdr:spPr>
        <a:xfrm>
          <a:off x="6705111" y="1674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39782</xdr:rowOff>
    </xdr:from>
    <xdr:to>
      <xdr:col>85</xdr:col>
      <xdr:colOff>127000</xdr:colOff>
      <xdr:row>76</xdr:row>
      <xdr:rowOff>52375</xdr:rowOff>
    </xdr:to>
    <xdr:cxnSp macro="">
      <xdr:nvCxnSpPr>
        <xdr:cNvPr id="634" name="直線コネクタ 633"/>
        <xdr:cNvCxnSpPr/>
      </xdr:nvCxnSpPr>
      <xdr:spPr>
        <a:xfrm>
          <a:off x="15481300" y="13069982"/>
          <a:ext cx="8382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38164</xdr:rowOff>
    </xdr:from>
    <xdr:to>
      <xdr:col>81</xdr:col>
      <xdr:colOff>50800</xdr:colOff>
      <xdr:row>76</xdr:row>
      <xdr:rowOff>39782</xdr:rowOff>
    </xdr:to>
    <xdr:cxnSp macro="">
      <xdr:nvCxnSpPr>
        <xdr:cNvPr id="637" name="直線コネクタ 636"/>
        <xdr:cNvCxnSpPr/>
      </xdr:nvCxnSpPr>
      <xdr:spPr>
        <a:xfrm>
          <a:off x="14592300" y="13068364"/>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38164</xdr:rowOff>
    </xdr:from>
    <xdr:to>
      <xdr:col>76</xdr:col>
      <xdr:colOff>114300</xdr:colOff>
      <xdr:row>76</xdr:row>
      <xdr:rowOff>43841</xdr:rowOff>
    </xdr:to>
    <xdr:cxnSp macro="">
      <xdr:nvCxnSpPr>
        <xdr:cNvPr id="640" name="直線コネクタ 639"/>
        <xdr:cNvCxnSpPr/>
      </xdr:nvCxnSpPr>
      <xdr:spPr>
        <a:xfrm flipV="1">
          <a:off x="13703300" y="13068364"/>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43841</xdr:rowOff>
    </xdr:from>
    <xdr:to>
      <xdr:col>71</xdr:col>
      <xdr:colOff>177800</xdr:colOff>
      <xdr:row>76</xdr:row>
      <xdr:rowOff>49975</xdr:rowOff>
    </xdr:to>
    <xdr:cxnSp macro="">
      <xdr:nvCxnSpPr>
        <xdr:cNvPr id="643" name="直線コネクタ 642"/>
        <xdr:cNvCxnSpPr/>
      </xdr:nvCxnSpPr>
      <xdr:spPr>
        <a:xfrm flipV="1">
          <a:off x="12814300" y="13074041"/>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7" name="テキスト ボックス 646"/>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1575</xdr:rowOff>
    </xdr:from>
    <xdr:to>
      <xdr:col>85</xdr:col>
      <xdr:colOff>177800</xdr:colOff>
      <xdr:row>76</xdr:row>
      <xdr:rowOff>103175</xdr:rowOff>
    </xdr:to>
    <xdr:sp macro="" textlink="">
      <xdr:nvSpPr>
        <xdr:cNvPr id="653" name="楕円 652"/>
        <xdr:cNvSpPr/>
      </xdr:nvSpPr>
      <xdr:spPr>
        <a:xfrm>
          <a:off x="16268700" y="130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151452</xdr:rowOff>
    </xdr:from>
    <xdr:ext cx="534377" cy="259045"/>
    <xdr:sp macro="" textlink="">
      <xdr:nvSpPr>
        <xdr:cNvPr id="654" name="公債費該当値テキスト"/>
        <xdr:cNvSpPr txBox="1"/>
      </xdr:nvSpPr>
      <xdr:spPr>
        <a:xfrm>
          <a:off x="16370300" y="1301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160432</xdr:rowOff>
    </xdr:from>
    <xdr:to>
      <xdr:col>81</xdr:col>
      <xdr:colOff>101600</xdr:colOff>
      <xdr:row>76</xdr:row>
      <xdr:rowOff>90582</xdr:rowOff>
    </xdr:to>
    <xdr:sp macro="" textlink="">
      <xdr:nvSpPr>
        <xdr:cNvPr id="655" name="楕円 654"/>
        <xdr:cNvSpPr/>
      </xdr:nvSpPr>
      <xdr:spPr>
        <a:xfrm>
          <a:off x="15430500" y="130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81709</xdr:rowOff>
    </xdr:from>
    <xdr:ext cx="534377" cy="259045"/>
    <xdr:sp macro="" textlink="">
      <xdr:nvSpPr>
        <xdr:cNvPr id="656" name="テキスト ボックス 655"/>
        <xdr:cNvSpPr txBox="1"/>
      </xdr:nvSpPr>
      <xdr:spPr>
        <a:xfrm>
          <a:off x="15214111" y="131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158814</xdr:rowOff>
    </xdr:from>
    <xdr:to>
      <xdr:col>76</xdr:col>
      <xdr:colOff>165100</xdr:colOff>
      <xdr:row>76</xdr:row>
      <xdr:rowOff>88964</xdr:rowOff>
    </xdr:to>
    <xdr:sp macro="" textlink="">
      <xdr:nvSpPr>
        <xdr:cNvPr id="657" name="楕円 656"/>
        <xdr:cNvSpPr/>
      </xdr:nvSpPr>
      <xdr:spPr>
        <a:xfrm>
          <a:off x="14541500" y="130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105491</xdr:rowOff>
    </xdr:from>
    <xdr:ext cx="534377" cy="259045"/>
    <xdr:sp macro="" textlink="">
      <xdr:nvSpPr>
        <xdr:cNvPr id="658" name="テキスト ボックス 657"/>
        <xdr:cNvSpPr txBox="1"/>
      </xdr:nvSpPr>
      <xdr:spPr>
        <a:xfrm>
          <a:off x="14325111" y="127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164491</xdr:rowOff>
    </xdr:from>
    <xdr:to>
      <xdr:col>72</xdr:col>
      <xdr:colOff>38100</xdr:colOff>
      <xdr:row>76</xdr:row>
      <xdr:rowOff>94641</xdr:rowOff>
    </xdr:to>
    <xdr:sp macro="" textlink="">
      <xdr:nvSpPr>
        <xdr:cNvPr id="659" name="楕円 658"/>
        <xdr:cNvSpPr/>
      </xdr:nvSpPr>
      <xdr:spPr>
        <a:xfrm>
          <a:off x="13652500" y="130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111168</xdr:rowOff>
    </xdr:from>
    <xdr:ext cx="534377" cy="259045"/>
    <xdr:sp macro="" textlink="">
      <xdr:nvSpPr>
        <xdr:cNvPr id="660" name="テキスト ボックス 659"/>
        <xdr:cNvSpPr txBox="1"/>
      </xdr:nvSpPr>
      <xdr:spPr>
        <a:xfrm>
          <a:off x="13436111" y="127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170625</xdr:rowOff>
    </xdr:from>
    <xdr:to>
      <xdr:col>67</xdr:col>
      <xdr:colOff>101600</xdr:colOff>
      <xdr:row>76</xdr:row>
      <xdr:rowOff>100775</xdr:rowOff>
    </xdr:to>
    <xdr:sp macro="" textlink="">
      <xdr:nvSpPr>
        <xdr:cNvPr id="661" name="楕円 660"/>
        <xdr:cNvSpPr/>
      </xdr:nvSpPr>
      <xdr:spPr>
        <a:xfrm>
          <a:off x="12763500" y="130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91902</xdr:rowOff>
    </xdr:from>
    <xdr:ext cx="534377" cy="259045"/>
    <xdr:sp macro="" textlink="">
      <xdr:nvSpPr>
        <xdr:cNvPr id="662" name="テキスト ボックス 661"/>
        <xdr:cNvSpPr txBox="1"/>
      </xdr:nvSpPr>
      <xdr:spPr>
        <a:xfrm>
          <a:off x="12547111" y="131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30063</xdr:rowOff>
    </xdr:from>
    <xdr:to>
      <xdr:col>85</xdr:col>
      <xdr:colOff>127000</xdr:colOff>
      <xdr:row>94</xdr:row>
      <xdr:rowOff>17216</xdr:rowOff>
    </xdr:to>
    <xdr:cxnSp macro="">
      <xdr:nvCxnSpPr>
        <xdr:cNvPr id="689" name="直線コネクタ 688"/>
        <xdr:cNvCxnSpPr/>
      </xdr:nvCxnSpPr>
      <xdr:spPr>
        <a:xfrm flipV="1">
          <a:off x="15481300" y="15974913"/>
          <a:ext cx="838200" cy="15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17216</xdr:rowOff>
    </xdr:from>
    <xdr:to>
      <xdr:col>81</xdr:col>
      <xdr:colOff>50800</xdr:colOff>
      <xdr:row>94</xdr:row>
      <xdr:rowOff>161417</xdr:rowOff>
    </xdr:to>
    <xdr:cxnSp macro="">
      <xdr:nvCxnSpPr>
        <xdr:cNvPr id="692" name="直線コネクタ 691"/>
        <xdr:cNvCxnSpPr/>
      </xdr:nvCxnSpPr>
      <xdr:spPr>
        <a:xfrm flipV="1">
          <a:off x="14592300" y="16133516"/>
          <a:ext cx="889000" cy="14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4" name="テキスト ボックス 693"/>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118120</xdr:rowOff>
    </xdr:from>
    <xdr:to>
      <xdr:col>76</xdr:col>
      <xdr:colOff>114300</xdr:colOff>
      <xdr:row>94</xdr:row>
      <xdr:rowOff>161417</xdr:rowOff>
    </xdr:to>
    <xdr:cxnSp macro="">
      <xdr:nvCxnSpPr>
        <xdr:cNvPr id="695" name="直線コネクタ 694"/>
        <xdr:cNvCxnSpPr/>
      </xdr:nvCxnSpPr>
      <xdr:spPr>
        <a:xfrm>
          <a:off x="13703300" y="16234420"/>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118120</xdr:rowOff>
    </xdr:from>
    <xdr:to>
      <xdr:col>71</xdr:col>
      <xdr:colOff>177800</xdr:colOff>
      <xdr:row>95</xdr:row>
      <xdr:rowOff>105547</xdr:rowOff>
    </xdr:to>
    <xdr:cxnSp macro="">
      <xdr:nvCxnSpPr>
        <xdr:cNvPr id="698" name="直線コネクタ 697"/>
        <xdr:cNvCxnSpPr/>
      </xdr:nvCxnSpPr>
      <xdr:spPr>
        <a:xfrm flipV="1">
          <a:off x="12814300" y="16234420"/>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700" name="テキスト ボックス 699"/>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2" name="テキスト ボックス 701"/>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150713</xdr:rowOff>
    </xdr:from>
    <xdr:to>
      <xdr:col>85</xdr:col>
      <xdr:colOff>177800</xdr:colOff>
      <xdr:row>93</xdr:row>
      <xdr:rowOff>80863</xdr:rowOff>
    </xdr:to>
    <xdr:sp macro="" textlink="">
      <xdr:nvSpPr>
        <xdr:cNvPr id="708" name="楕円 707"/>
        <xdr:cNvSpPr/>
      </xdr:nvSpPr>
      <xdr:spPr>
        <a:xfrm>
          <a:off x="16268700" y="159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2140</xdr:rowOff>
    </xdr:from>
    <xdr:ext cx="534377" cy="259045"/>
    <xdr:sp macro="" textlink="">
      <xdr:nvSpPr>
        <xdr:cNvPr id="709" name="積立金該当値テキスト"/>
        <xdr:cNvSpPr txBox="1"/>
      </xdr:nvSpPr>
      <xdr:spPr>
        <a:xfrm>
          <a:off x="16370300" y="157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137866</xdr:rowOff>
    </xdr:from>
    <xdr:to>
      <xdr:col>81</xdr:col>
      <xdr:colOff>101600</xdr:colOff>
      <xdr:row>94</xdr:row>
      <xdr:rowOff>68016</xdr:rowOff>
    </xdr:to>
    <xdr:sp macro="" textlink="">
      <xdr:nvSpPr>
        <xdr:cNvPr id="710" name="楕円 709"/>
        <xdr:cNvSpPr/>
      </xdr:nvSpPr>
      <xdr:spPr>
        <a:xfrm>
          <a:off x="15430500" y="160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84543</xdr:rowOff>
    </xdr:from>
    <xdr:ext cx="534377" cy="259045"/>
    <xdr:sp macro="" textlink="">
      <xdr:nvSpPr>
        <xdr:cNvPr id="711" name="テキスト ボックス 710"/>
        <xdr:cNvSpPr txBox="1"/>
      </xdr:nvSpPr>
      <xdr:spPr>
        <a:xfrm>
          <a:off x="15214111" y="158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110617</xdr:rowOff>
    </xdr:from>
    <xdr:to>
      <xdr:col>76</xdr:col>
      <xdr:colOff>165100</xdr:colOff>
      <xdr:row>95</xdr:row>
      <xdr:rowOff>40767</xdr:rowOff>
    </xdr:to>
    <xdr:sp macro="" textlink="">
      <xdr:nvSpPr>
        <xdr:cNvPr id="712" name="楕円 711"/>
        <xdr:cNvSpPr/>
      </xdr:nvSpPr>
      <xdr:spPr>
        <a:xfrm>
          <a:off x="14541500" y="162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57294</xdr:rowOff>
    </xdr:from>
    <xdr:ext cx="534377" cy="259045"/>
    <xdr:sp macro="" textlink="">
      <xdr:nvSpPr>
        <xdr:cNvPr id="713" name="テキスト ボックス 712"/>
        <xdr:cNvSpPr txBox="1"/>
      </xdr:nvSpPr>
      <xdr:spPr>
        <a:xfrm>
          <a:off x="14325111" y="1600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67320</xdr:rowOff>
    </xdr:from>
    <xdr:to>
      <xdr:col>72</xdr:col>
      <xdr:colOff>38100</xdr:colOff>
      <xdr:row>94</xdr:row>
      <xdr:rowOff>168920</xdr:rowOff>
    </xdr:to>
    <xdr:sp macro="" textlink="">
      <xdr:nvSpPr>
        <xdr:cNvPr id="714" name="楕円 713"/>
        <xdr:cNvSpPr/>
      </xdr:nvSpPr>
      <xdr:spPr>
        <a:xfrm>
          <a:off x="13652500" y="16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13997</xdr:rowOff>
    </xdr:from>
    <xdr:ext cx="534377" cy="259045"/>
    <xdr:sp macro="" textlink="">
      <xdr:nvSpPr>
        <xdr:cNvPr id="715" name="テキスト ボックス 714"/>
        <xdr:cNvSpPr txBox="1"/>
      </xdr:nvSpPr>
      <xdr:spPr>
        <a:xfrm>
          <a:off x="13436111" y="159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54747</xdr:rowOff>
    </xdr:from>
    <xdr:to>
      <xdr:col>67</xdr:col>
      <xdr:colOff>101600</xdr:colOff>
      <xdr:row>95</xdr:row>
      <xdr:rowOff>156347</xdr:rowOff>
    </xdr:to>
    <xdr:sp macro="" textlink="">
      <xdr:nvSpPr>
        <xdr:cNvPr id="716" name="楕円 715"/>
        <xdr:cNvSpPr/>
      </xdr:nvSpPr>
      <xdr:spPr>
        <a:xfrm>
          <a:off x="12763500" y="163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1424</xdr:rowOff>
    </xdr:from>
    <xdr:ext cx="534377" cy="259045"/>
    <xdr:sp macro="" textlink="">
      <xdr:nvSpPr>
        <xdr:cNvPr id="717" name="テキスト ボックス 716"/>
        <xdr:cNvSpPr txBox="1"/>
      </xdr:nvSpPr>
      <xdr:spPr>
        <a:xfrm>
          <a:off x="12547111" y="1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157662</xdr:rowOff>
    </xdr:from>
    <xdr:to>
      <xdr:col>116</xdr:col>
      <xdr:colOff>63500</xdr:colOff>
      <xdr:row>39</xdr:row>
      <xdr:rowOff>98878</xdr:rowOff>
    </xdr:to>
    <xdr:cxnSp macro="">
      <xdr:nvCxnSpPr>
        <xdr:cNvPr id="748" name="直線コネクタ 747"/>
        <xdr:cNvCxnSpPr/>
      </xdr:nvCxnSpPr>
      <xdr:spPr>
        <a:xfrm flipV="1">
          <a:off x="21323300" y="6672762"/>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106862</xdr:rowOff>
    </xdr:from>
    <xdr:to>
      <xdr:col>116</xdr:col>
      <xdr:colOff>114300</xdr:colOff>
      <xdr:row>39</xdr:row>
      <xdr:rowOff>37012</xdr:rowOff>
    </xdr:to>
    <xdr:sp macro="" textlink="">
      <xdr:nvSpPr>
        <xdr:cNvPr id="767" name="楕円 766"/>
        <xdr:cNvSpPr/>
      </xdr:nvSpPr>
      <xdr:spPr>
        <a:xfrm>
          <a:off x="221107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21789</xdr:rowOff>
    </xdr:from>
    <xdr:ext cx="378565" cy="259045"/>
    <xdr:sp macro="" textlink="">
      <xdr:nvSpPr>
        <xdr:cNvPr id="768" name="投資及び出資金該当値テキスト"/>
        <xdr:cNvSpPr txBox="1"/>
      </xdr:nvSpPr>
      <xdr:spPr>
        <a:xfrm>
          <a:off x="22212300" y="6536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14275</xdr:rowOff>
    </xdr:from>
    <xdr:to>
      <xdr:col>116</xdr:col>
      <xdr:colOff>63500</xdr:colOff>
      <xdr:row>59</xdr:row>
      <xdr:rowOff>16028</xdr:rowOff>
    </xdr:to>
    <xdr:cxnSp macro="">
      <xdr:nvCxnSpPr>
        <xdr:cNvPr id="805" name="直線コネクタ 804"/>
        <xdr:cNvCxnSpPr/>
      </xdr:nvCxnSpPr>
      <xdr:spPr>
        <a:xfrm flipV="1">
          <a:off x="21323300" y="10129825"/>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13284</xdr:rowOff>
    </xdr:from>
    <xdr:to>
      <xdr:col>111</xdr:col>
      <xdr:colOff>177800</xdr:colOff>
      <xdr:row>59</xdr:row>
      <xdr:rowOff>16028</xdr:rowOff>
    </xdr:to>
    <xdr:cxnSp macro="">
      <xdr:nvCxnSpPr>
        <xdr:cNvPr id="808" name="直線コネクタ 807"/>
        <xdr:cNvCxnSpPr/>
      </xdr:nvCxnSpPr>
      <xdr:spPr>
        <a:xfrm>
          <a:off x="20434300" y="101288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10389</xdr:rowOff>
    </xdr:from>
    <xdr:to>
      <xdr:col>107</xdr:col>
      <xdr:colOff>50800</xdr:colOff>
      <xdr:row>59</xdr:row>
      <xdr:rowOff>13284</xdr:rowOff>
    </xdr:to>
    <xdr:cxnSp macro="">
      <xdr:nvCxnSpPr>
        <xdr:cNvPr id="811" name="直線コネクタ 810"/>
        <xdr:cNvCxnSpPr/>
      </xdr:nvCxnSpPr>
      <xdr:spPr>
        <a:xfrm>
          <a:off x="19545300" y="10125939"/>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5969</xdr:rowOff>
    </xdr:from>
    <xdr:to>
      <xdr:col>102</xdr:col>
      <xdr:colOff>114300</xdr:colOff>
      <xdr:row>59</xdr:row>
      <xdr:rowOff>10389</xdr:rowOff>
    </xdr:to>
    <xdr:cxnSp macro="">
      <xdr:nvCxnSpPr>
        <xdr:cNvPr id="814" name="直線コネクタ 813"/>
        <xdr:cNvCxnSpPr/>
      </xdr:nvCxnSpPr>
      <xdr:spPr>
        <a:xfrm>
          <a:off x="18656300" y="10121519"/>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134925</xdr:rowOff>
    </xdr:from>
    <xdr:to>
      <xdr:col>116</xdr:col>
      <xdr:colOff>114300</xdr:colOff>
      <xdr:row>59</xdr:row>
      <xdr:rowOff>65075</xdr:rowOff>
    </xdr:to>
    <xdr:sp macro="" textlink="">
      <xdr:nvSpPr>
        <xdr:cNvPr id="824" name="楕円 823"/>
        <xdr:cNvSpPr/>
      </xdr:nvSpPr>
      <xdr:spPr>
        <a:xfrm>
          <a:off x="22110700" y="100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49852</xdr:rowOff>
    </xdr:from>
    <xdr:ext cx="378565" cy="259045"/>
    <xdr:sp macro="" textlink="">
      <xdr:nvSpPr>
        <xdr:cNvPr id="825" name="貸付金該当値テキスト"/>
        <xdr:cNvSpPr txBox="1"/>
      </xdr:nvSpPr>
      <xdr:spPr>
        <a:xfrm>
          <a:off x="22212300" y="999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136678</xdr:rowOff>
    </xdr:from>
    <xdr:to>
      <xdr:col>112</xdr:col>
      <xdr:colOff>38100</xdr:colOff>
      <xdr:row>59</xdr:row>
      <xdr:rowOff>66828</xdr:rowOff>
    </xdr:to>
    <xdr:sp macro="" textlink="">
      <xdr:nvSpPr>
        <xdr:cNvPr id="826" name="楕円 825"/>
        <xdr:cNvSpPr/>
      </xdr:nvSpPr>
      <xdr:spPr>
        <a:xfrm>
          <a:off x="21272500" y="100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57955</xdr:rowOff>
    </xdr:from>
    <xdr:ext cx="378565" cy="259045"/>
    <xdr:sp macro="" textlink="">
      <xdr:nvSpPr>
        <xdr:cNvPr id="827" name="テキスト ボックス 826"/>
        <xdr:cNvSpPr txBox="1"/>
      </xdr:nvSpPr>
      <xdr:spPr>
        <a:xfrm>
          <a:off x="21134017" y="1017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133934</xdr:rowOff>
    </xdr:from>
    <xdr:to>
      <xdr:col>107</xdr:col>
      <xdr:colOff>101600</xdr:colOff>
      <xdr:row>59</xdr:row>
      <xdr:rowOff>64084</xdr:rowOff>
    </xdr:to>
    <xdr:sp macro="" textlink="">
      <xdr:nvSpPr>
        <xdr:cNvPr id="828" name="楕円 827"/>
        <xdr:cNvSpPr/>
      </xdr:nvSpPr>
      <xdr:spPr>
        <a:xfrm>
          <a:off x="20383500" y="100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55211</xdr:rowOff>
    </xdr:from>
    <xdr:ext cx="378565" cy="259045"/>
    <xdr:sp macro="" textlink="">
      <xdr:nvSpPr>
        <xdr:cNvPr id="829" name="テキスト ボックス 828"/>
        <xdr:cNvSpPr txBox="1"/>
      </xdr:nvSpPr>
      <xdr:spPr>
        <a:xfrm>
          <a:off x="20245017" y="10170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131039</xdr:rowOff>
    </xdr:from>
    <xdr:to>
      <xdr:col>102</xdr:col>
      <xdr:colOff>165100</xdr:colOff>
      <xdr:row>59</xdr:row>
      <xdr:rowOff>61189</xdr:rowOff>
    </xdr:to>
    <xdr:sp macro="" textlink="">
      <xdr:nvSpPr>
        <xdr:cNvPr id="830" name="楕円 829"/>
        <xdr:cNvSpPr/>
      </xdr:nvSpPr>
      <xdr:spPr>
        <a:xfrm>
          <a:off x="19494500" y="100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52316</xdr:rowOff>
    </xdr:from>
    <xdr:ext cx="378565" cy="259045"/>
    <xdr:sp macro="" textlink="">
      <xdr:nvSpPr>
        <xdr:cNvPr id="831" name="テキスト ボックス 830"/>
        <xdr:cNvSpPr txBox="1"/>
      </xdr:nvSpPr>
      <xdr:spPr>
        <a:xfrm>
          <a:off x="19356017" y="10167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126619</xdr:rowOff>
    </xdr:from>
    <xdr:to>
      <xdr:col>98</xdr:col>
      <xdr:colOff>38100</xdr:colOff>
      <xdr:row>59</xdr:row>
      <xdr:rowOff>56769</xdr:rowOff>
    </xdr:to>
    <xdr:sp macro="" textlink="">
      <xdr:nvSpPr>
        <xdr:cNvPr id="832" name="楕円 831"/>
        <xdr:cNvSpPr/>
      </xdr:nvSpPr>
      <xdr:spPr>
        <a:xfrm>
          <a:off x="18605500" y="10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47896</xdr:rowOff>
    </xdr:from>
    <xdr:ext cx="378565" cy="259045"/>
    <xdr:sp macro="" textlink="">
      <xdr:nvSpPr>
        <xdr:cNvPr id="833" name="テキスト ボックス 832"/>
        <xdr:cNvSpPr txBox="1"/>
      </xdr:nvSpPr>
      <xdr:spPr>
        <a:xfrm>
          <a:off x="18467017" y="10163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120543</xdr:rowOff>
    </xdr:from>
    <xdr:to>
      <xdr:col>116</xdr:col>
      <xdr:colOff>63500</xdr:colOff>
      <xdr:row>75</xdr:row>
      <xdr:rowOff>137917</xdr:rowOff>
    </xdr:to>
    <xdr:cxnSp macro="">
      <xdr:nvCxnSpPr>
        <xdr:cNvPr id="861" name="直線コネクタ 860"/>
        <xdr:cNvCxnSpPr/>
      </xdr:nvCxnSpPr>
      <xdr:spPr>
        <a:xfrm>
          <a:off x="21323300" y="12807843"/>
          <a:ext cx="8382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2"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77978</xdr:rowOff>
    </xdr:from>
    <xdr:to>
      <xdr:col>111</xdr:col>
      <xdr:colOff>177800</xdr:colOff>
      <xdr:row>74</xdr:row>
      <xdr:rowOff>120543</xdr:rowOff>
    </xdr:to>
    <xdr:cxnSp macro="">
      <xdr:nvCxnSpPr>
        <xdr:cNvPr id="864" name="直線コネクタ 863"/>
        <xdr:cNvCxnSpPr/>
      </xdr:nvCxnSpPr>
      <xdr:spPr>
        <a:xfrm>
          <a:off x="20434300" y="12765278"/>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77978</xdr:rowOff>
    </xdr:from>
    <xdr:to>
      <xdr:col>107</xdr:col>
      <xdr:colOff>50800</xdr:colOff>
      <xdr:row>74</xdr:row>
      <xdr:rowOff>134534</xdr:rowOff>
    </xdr:to>
    <xdr:cxnSp macro="">
      <xdr:nvCxnSpPr>
        <xdr:cNvPr id="867" name="直線コネクタ 866"/>
        <xdr:cNvCxnSpPr/>
      </xdr:nvCxnSpPr>
      <xdr:spPr>
        <a:xfrm flipV="1">
          <a:off x="19545300" y="12765278"/>
          <a:ext cx="8890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134534</xdr:rowOff>
    </xdr:from>
    <xdr:to>
      <xdr:col>102</xdr:col>
      <xdr:colOff>114300</xdr:colOff>
      <xdr:row>74</xdr:row>
      <xdr:rowOff>158217</xdr:rowOff>
    </xdr:to>
    <xdr:cxnSp macro="">
      <xdr:nvCxnSpPr>
        <xdr:cNvPr id="870" name="直線コネクタ 869"/>
        <xdr:cNvCxnSpPr/>
      </xdr:nvCxnSpPr>
      <xdr:spPr>
        <a:xfrm flipV="1">
          <a:off x="18656300" y="12821834"/>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87117</xdr:rowOff>
    </xdr:from>
    <xdr:to>
      <xdr:col>116</xdr:col>
      <xdr:colOff>114300</xdr:colOff>
      <xdr:row>76</xdr:row>
      <xdr:rowOff>17267</xdr:rowOff>
    </xdr:to>
    <xdr:sp macro="" textlink="">
      <xdr:nvSpPr>
        <xdr:cNvPr id="880" name="楕円 879"/>
        <xdr:cNvSpPr/>
      </xdr:nvSpPr>
      <xdr:spPr>
        <a:xfrm>
          <a:off x="22110700" y="129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65544</xdr:rowOff>
    </xdr:from>
    <xdr:ext cx="534377" cy="259045"/>
    <xdr:sp macro="" textlink="">
      <xdr:nvSpPr>
        <xdr:cNvPr id="881" name="繰出金該当値テキスト"/>
        <xdr:cNvSpPr txBox="1"/>
      </xdr:nvSpPr>
      <xdr:spPr>
        <a:xfrm>
          <a:off x="22212300" y="129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69743</xdr:rowOff>
    </xdr:from>
    <xdr:to>
      <xdr:col>112</xdr:col>
      <xdr:colOff>38100</xdr:colOff>
      <xdr:row>74</xdr:row>
      <xdr:rowOff>171343</xdr:rowOff>
    </xdr:to>
    <xdr:sp macro="" textlink="">
      <xdr:nvSpPr>
        <xdr:cNvPr id="882" name="楕円 881"/>
        <xdr:cNvSpPr/>
      </xdr:nvSpPr>
      <xdr:spPr>
        <a:xfrm>
          <a:off x="21272500" y="127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16420</xdr:rowOff>
    </xdr:from>
    <xdr:ext cx="534377" cy="259045"/>
    <xdr:sp macro="" textlink="">
      <xdr:nvSpPr>
        <xdr:cNvPr id="883" name="テキスト ボックス 882"/>
        <xdr:cNvSpPr txBox="1"/>
      </xdr:nvSpPr>
      <xdr:spPr>
        <a:xfrm>
          <a:off x="21056111" y="1253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27178</xdr:rowOff>
    </xdr:from>
    <xdr:to>
      <xdr:col>107</xdr:col>
      <xdr:colOff>101600</xdr:colOff>
      <xdr:row>74</xdr:row>
      <xdr:rowOff>128778</xdr:rowOff>
    </xdr:to>
    <xdr:sp macro="" textlink="">
      <xdr:nvSpPr>
        <xdr:cNvPr id="884" name="楕円 883"/>
        <xdr:cNvSpPr/>
      </xdr:nvSpPr>
      <xdr:spPr>
        <a:xfrm>
          <a:off x="20383500" y="127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145305</xdr:rowOff>
    </xdr:from>
    <xdr:ext cx="534377" cy="259045"/>
    <xdr:sp macro="" textlink="">
      <xdr:nvSpPr>
        <xdr:cNvPr id="885" name="テキスト ボックス 884"/>
        <xdr:cNvSpPr txBox="1"/>
      </xdr:nvSpPr>
      <xdr:spPr>
        <a:xfrm>
          <a:off x="20167111" y="124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83734</xdr:rowOff>
    </xdr:from>
    <xdr:to>
      <xdr:col>102</xdr:col>
      <xdr:colOff>165100</xdr:colOff>
      <xdr:row>75</xdr:row>
      <xdr:rowOff>13884</xdr:rowOff>
    </xdr:to>
    <xdr:sp macro="" textlink="">
      <xdr:nvSpPr>
        <xdr:cNvPr id="886" name="楕円 885"/>
        <xdr:cNvSpPr/>
      </xdr:nvSpPr>
      <xdr:spPr>
        <a:xfrm>
          <a:off x="19494500" y="127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30411</xdr:rowOff>
    </xdr:from>
    <xdr:ext cx="534377" cy="259045"/>
    <xdr:sp macro="" textlink="">
      <xdr:nvSpPr>
        <xdr:cNvPr id="887" name="テキスト ボックス 886"/>
        <xdr:cNvSpPr txBox="1"/>
      </xdr:nvSpPr>
      <xdr:spPr>
        <a:xfrm>
          <a:off x="19278111" y="1254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107417</xdr:rowOff>
    </xdr:from>
    <xdr:to>
      <xdr:col>98</xdr:col>
      <xdr:colOff>38100</xdr:colOff>
      <xdr:row>75</xdr:row>
      <xdr:rowOff>37567</xdr:rowOff>
    </xdr:to>
    <xdr:sp macro="" textlink="">
      <xdr:nvSpPr>
        <xdr:cNvPr id="888" name="楕円 887"/>
        <xdr:cNvSpPr/>
      </xdr:nvSpPr>
      <xdr:spPr>
        <a:xfrm>
          <a:off x="18605500" y="127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54094</xdr:rowOff>
    </xdr:from>
    <xdr:ext cx="534377" cy="259045"/>
    <xdr:sp macro="" textlink="">
      <xdr:nvSpPr>
        <xdr:cNvPr id="889" name="テキスト ボックス 888"/>
        <xdr:cNvSpPr txBox="1"/>
      </xdr:nvSpPr>
      <xdr:spPr>
        <a:xfrm>
          <a:off x="18389111" y="125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人件費について、住民</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人当たりのコストが類似団体内で最も低くなっている。これは、本市における住民</a:t>
          </a:r>
          <a:r>
            <a:rPr kumimoji="1" lang="ja-JP" altLang="en-US" sz="1100">
              <a:solidFill>
                <a:schemeClr val="dk1"/>
              </a:solidFill>
              <a:effectLst/>
              <a:latin typeface="+mn-lt"/>
              <a:ea typeface="+mn-ea"/>
              <a:cs typeface="+mn-cs"/>
            </a:rPr>
            <a:t>一人</a:t>
          </a:r>
          <a:r>
            <a:rPr kumimoji="1" lang="ja-JP" altLang="ja-JP" sz="1100">
              <a:solidFill>
                <a:schemeClr val="dk1"/>
              </a:solidFill>
              <a:effectLst/>
              <a:latin typeface="+mn-lt"/>
              <a:ea typeface="+mn-ea"/>
              <a:cs typeface="+mn-cs"/>
            </a:rPr>
            <a:t>当たりの職員数が少ないこと、また、消防業務やごみの中間処理業務を一部事務組合で行っているため、人件費が他団体と比較し抑えられているものである。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166,208
162,482
22.78
76,790,691
73,329,639
3,281,076
30,418,297
52,746,392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22199</xdr:rowOff>
    </xdr:from>
    <xdr:to>
      <xdr:col>24</xdr:col>
      <xdr:colOff>63500</xdr:colOff>
      <xdr:row>37</xdr:row>
      <xdr:rowOff>137414</xdr:rowOff>
    </xdr:to>
    <xdr:cxnSp macro="">
      <xdr:nvCxnSpPr>
        <xdr:cNvPr id="59" name="直線コネクタ 58"/>
        <xdr:cNvCxnSpPr/>
      </xdr:nvCxnSpPr>
      <xdr:spPr>
        <a:xfrm flipV="1">
          <a:off x="3797300" y="6365849"/>
          <a:ext cx="8382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153416</xdr:rowOff>
    </xdr:from>
    <xdr:to>
      <xdr:col>19</xdr:col>
      <xdr:colOff>177800</xdr:colOff>
      <xdr:row>37</xdr:row>
      <xdr:rowOff>137414</xdr:rowOff>
    </xdr:to>
    <xdr:cxnSp macro="">
      <xdr:nvCxnSpPr>
        <xdr:cNvPr id="62" name="直線コネクタ 61"/>
        <xdr:cNvCxnSpPr/>
      </xdr:nvCxnSpPr>
      <xdr:spPr>
        <a:xfrm>
          <a:off x="2908300" y="63256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100381</xdr:rowOff>
    </xdr:from>
    <xdr:to>
      <xdr:col>15</xdr:col>
      <xdr:colOff>50800</xdr:colOff>
      <xdr:row>36</xdr:row>
      <xdr:rowOff>153416</xdr:rowOff>
    </xdr:to>
    <xdr:cxnSp macro="">
      <xdr:nvCxnSpPr>
        <xdr:cNvPr id="65" name="直線コネクタ 64"/>
        <xdr:cNvCxnSpPr/>
      </xdr:nvCxnSpPr>
      <xdr:spPr>
        <a:xfrm>
          <a:off x="2019300" y="6272581"/>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97637</xdr:rowOff>
    </xdr:from>
    <xdr:to>
      <xdr:col>10</xdr:col>
      <xdr:colOff>114300</xdr:colOff>
      <xdr:row>36</xdr:row>
      <xdr:rowOff>100381</xdr:rowOff>
    </xdr:to>
    <xdr:cxnSp macro="">
      <xdr:nvCxnSpPr>
        <xdr:cNvPr id="68" name="直線コネクタ 67"/>
        <xdr:cNvCxnSpPr/>
      </xdr:nvCxnSpPr>
      <xdr:spPr>
        <a:xfrm>
          <a:off x="1130300" y="626983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142849</xdr:rowOff>
    </xdr:from>
    <xdr:to>
      <xdr:col>24</xdr:col>
      <xdr:colOff>114300</xdr:colOff>
      <xdr:row>37</xdr:row>
      <xdr:rowOff>72999</xdr:rowOff>
    </xdr:to>
    <xdr:sp macro="" textlink="">
      <xdr:nvSpPr>
        <xdr:cNvPr id="78" name="楕円 77"/>
        <xdr:cNvSpPr/>
      </xdr:nvSpPr>
      <xdr:spPr>
        <a:xfrm>
          <a:off x="45847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121276</xdr:rowOff>
    </xdr:from>
    <xdr:ext cx="469744" cy="259045"/>
    <xdr:sp macro="" textlink="">
      <xdr:nvSpPr>
        <xdr:cNvPr id="79" name="議会費該当値テキスト"/>
        <xdr:cNvSpPr txBox="1"/>
      </xdr:nvSpPr>
      <xdr:spPr>
        <a:xfrm>
          <a:off x="4686300" y="62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86614</xdr:rowOff>
    </xdr:from>
    <xdr:to>
      <xdr:col>20</xdr:col>
      <xdr:colOff>38100</xdr:colOff>
      <xdr:row>38</xdr:row>
      <xdr:rowOff>16764</xdr:rowOff>
    </xdr:to>
    <xdr:sp macro="" textlink="">
      <xdr:nvSpPr>
        <xdr:cNvPr id="80" name="楕円 79"/>
        <xdr:cNvSpPr/>
      </xdr:nvSpPr>
      <xdr:spPr>
        <a:xfrm>
          <a:off x="3746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7891</xdr:rowOff>
    </xdr:from>
    <xdr:ext cx="469744" cy="259045"/>
    <xdr:sp macro="" textlink="">
      <xdr:nvSpPr>
        <xdr:cNvPr id="81" name="テキスト ボックス 80"/>
        <xdr:cNvSpPr txBox="1"/>
      </xdr:nvSpPr>
      <xdr:spPr>
        <a:xfrm>
          <a:off x="3562428" y="65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102616</xdr:rowOff>
    </xdr:from>
    <xdr:to>
      <xdr:col>15</xdr:col>
      <xdr:colOff>101600</xdr:colOff>
      <xdr:row>37</xdr:row>
      <xdr:rowOff>32766</xdr:rowOff>
    </xdr:to>
    <xdr:sp macro="" textlink="">
      <xdr:nvSpPr>
        <xdr:cNvPr id="82" name="楕円 81"/>
        <xdr:cNvSpPr/>
      </xdr:nvSpPr>
      <xdr:spPr>
        <a:xfrm>
          <a:off x="2857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23893</xdr:rowOff>
    </xdr:from>
    <xdr:ext cx="469744" cy="259045"/>
    <xdr:sp macro="" textlink="">
      <xdr:nvSpPr>
        <xdr:cNvPr id="83" name="テキスト ボックス 82"/>
        <xdr:cNvSpPr txBox="1"/>
      </xdr:nvSpPr>
      <xdr:spPr>
        <a:xfrm>
          <a:off x="2673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49581</xdr:rowOff>
    </xdr:from>
    <xdr:to>
      <xdr:col>10</xdr:col>
      <xdr:colOff>165100</xdr:colOff>
      <xdr:row>36</xdr:row>
      <xdr:rowOff>151181</xdr:rowOff>
    </xdr:to>
    <xdr:sp macro="" textlink="">
      <xdr:nvSpPr>
        <xdr:cNvPr id="84" name="楕円 83"/>
        <xdr:cNvSpPr/>
      </xdr:nvSpPr>
      <xdr:spPr>
        <a:xfrm>
          <a:off x="1968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142308</xdr:rowOff>
    </xdr:from>
    <xdr:ext cx="469744" cy="259045"/>
    <xdr:sp macro="" textlink="">
      <xdr:nvSpPr>
        <xdr:cNvPr id="85" name="テキスト ボックス 84"/>
        <xdr:cNvSpPr txBox="1"/>
      </xdr:nvSpPr>
      <xdr:spPr>
        <a:xfrm>
          <a:off x="1784428" y="631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46837</xdr:rowOff>
    </xdr:from>
    <xdr:to>
      <xdr:col>6</xdr:col>
      <xdr:colOff>38100</xdr:colOff>
      <xdr:row>36</xdr:row>
      <xdr:rowOff>148437</xdr:rowOff>
    </xdr:to>
    <xdr:sp macro="" textlink="">
      <xdr:nvSpPr>
        <xdr:cNvPr id="86" name="楕円 85"/>
        <xdr:cNvSpPr/>
      </xdr:nvSpPr>
      <xdr:spPr>
        <a:xfrm>
          <a:off x="1079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139564</xdr:rowOff>
    </xdr:from>
    <xdr:ext cx="469744" cy="259045"/>
    <xdr:sp macro="" textlink="">
      <xdr:nvSpPr>
        <xdr:cNvPr id="87" name="テキスト ボックス 86"/>
        <xdr:cNvSpPr txBox="1"/>
      </xdr:nvSpPr>
      <xdr:spPr>
        <a:xfrm>
          <a:off x="895428" y="63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161319</xdr:rowOff>
    </xdr:from>
    <xdr:to>
      <xdr:col>24</xdr:col>
      <xdr:colOff>63500</xdr:colOff>
      <xdr:row>58</xdr:row>
      <xdr:rowOff>97246</xdr:rowOff>
    </xdr:to>
    <xdr:cxnSp macro="">
      <xdr:nvCxnSpPr>
        <xdr:cNvPr id="119" name="直線コネクタ 118"/>
        <xdr:cNvCxnSpPr/>
      </xdr:nvCxnSpPr>
      <xdr:spPr>
        <a:xfrm flipV="1">
          <a:off x="3797300" y="8905269"/>
          <a:ext cx="838200" cy="113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97246</xdr:rowOff>
    </xdr:from>
    <xdr:to>
      <xdr:col>19</xdr:col>
      <xdr:colOff>177800</xdr:colOff>
      <xdr:row>58</xdr:row>
      <xdr:rowOff>157183</xdr:rowOff>
    </xdr:to>
    <xdr:cxnSp macro="">
      <xdr:nvCxnSpPr>
        <xdr:cNvPr id="122" name="直線コネクタ 121"/>
        <xdr:cNvCxnSpPr/>
      </xdr:nvCxnSpPr>
      <xdr:spPr>
        <a:xfrm flipV="1">
          <a:off x="2908300" y="10041346"/>
          <a:ext cx="889000" cy="5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104419</xdr:rowOff>
    </xdr:from>
    <xdr:to>
      <xdr:col>15</xdr:col>
      <xdr:colOff>50800</xdr:colOff>
      <xdr:row>58</xdr:row>
      <xdr:rowOff>157183</xdr:rowOff>
    </xdr:to>
    <xdr:cxnSp macro="">
      <xdr:nvCxnSpPr>
        <xdr:cNvPr id="125" name="直線コネクタ 124"/>
        <xdr:cNvCxnSpPr/>
      </xdr:nvCxnSpPr>
      <xdr:spPr>
        <a:xfrm>
          <a:off x="2019300" y="9877069"/>
          <a:ext cx="889000" cy="2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104419</xdr:rowOff>
    </xdr:from>
    <xdr:to>
      <xdr:col>10</xdr:col>
      <xdr:colOff>114300</xdr:colOff>
      <xdr:row>58</xdr:row>
      <xdr:rowOff>64741</xdr:rowOff>
    </xdr:to>
    <xdr:cxnSp macro="">
      <xdr:nvCxnSpPr>
        <xdr:cNvPr id="128" name="直線コネクタ 127"/>
        <xdr:cNvCxnSpPr/>
      </xdr:nvCxnSpPr>
      <xdr:spPr>
        <a:xfrm flipV="1">
          <a:off x="1130300" y="9877069"/>
          <a:ext cx="889000" cy="1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110519</xdr:rowOff>
    </xdr:from>
    <xdr:to>
      <xdr:col>24</xdr:col>
      <xdr:colOff>114300</xdr:colOff>
      <xdr:row>52</xdr:row>
      <xdr:rowOff>40669</xdr:rowOff>
    </xdr:to>
    <xdr:sp macro="" textlink="">
      <xdr:nvSpPr>
        <xdr:cNvPr id="138" name="楕円 137"/>
        <xdr:cNvSpPr/>
      </xdr:nvSpPr>
      <xdr:spPr>
        <a:xfrm>
          <a:off x="4584700" y="88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133396</xdr:rowOff>
    </xdr:from>
    <xdr:ext cx="599010" cy="259045"/>
    <xdr:sp macro="" textlink="">
      <xdr:nvSpPr>
        <xdr:cNvPr id="139" name="総務費該当値テキスト"/>
        <xdr:cNvSpPr txBox="1"/>
      </xdr:nvSpPr>
      <xdr:spPr>
        <a:xfrm>
          <a:off x="4686300" y="870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46446</xdr:rowOff>
    </xdr:from>
    <xdr:to>
      <xdr:col>20</xdr:col>
      <xdr:colOff>38100</xdr:colOff>
      <xdr:row>58</xdr:row>
      <xdr:rowOff>148046</xdr:rowOff>
    </xdr:to>
    <xdr:sp macro="" textlink="">
      <xdr:nvSpPr>
        <xdr:cNvPr id="140" name="楕円 139"/>
        <xdr:cNvSpPr/>
      </xdr:nvSpPr>
      <xdr:spPr>
        <a:xfrm>
          <a:off x="3746500" y="99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164573</xdr:rowOff>
    </xdr:from>
    <xdr:ext cx="534377" cy="259045"/>
    <xdr:sp macro="" textlink="">
      <xdr:nvSpPr>
        <xdr:cNvPr id="141" name="テキスト ボックス 140"/>
        <xdr:cNvSpPr txBox="1"/>
      </xdr:nvSpPr>
      <xdr:spPr>
        <a:xfrm>
          <a:off x="3530111" y="976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106383</xdr:rowOff>
    </xdr:from>
    <xdr:to>
      <xdr:col>15</xdr:col>
      <xdr:colOff>101600</xdr:colOff>
      <xdr:row>59</xdr:row>
      <xdr:rowOff>36533</xdr:rowOff>
    </xdr:to>
    <xdr:sp macro="" textlink="">
      <xdr:nvSpPr>
        <xdr:cNvPr id="142" name="楕円 141"/>
        <xdr:cNvSpPr/>
      </xdr:nvSpPr>
      <xdr:spPr>
        <a:xfrm>
          <a:off x="2857500" y="100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53060</xdr:rowOff>
    </xdr:from>
    <xdr:ext cx="534377" cy="259045"/>
    <xdr:sp macro="" textlink="">
      <xdr:nvSpPr>
        <xdr:cNvPr id="143" name="テキスト ボックス 142"/>
        <xdr:cNvSpPr txBox="1"/>
      </xdr:nvSpPr>
      <xdr:spPr>
        <a:xfrm>
          <a:off x="2641111" y="98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53619</xdr:rowOff>
    </xdr:from>
    <xdr:to>
      <xdr:col>10</xdr:col>
      <xdr:colOff>165100</xdr:colOff>
      <xdr:row>57</xdr:row>
      <xdr:rowOff>155219</xdr:rowOff>
    </xdr:to>
    <xdr:sp macro="" textlink="">
      <xdr:nvSpPr>
        <xdr:cNvPr id="144" name="楕円 143"/>
        <xdr:cNvSpPr/>
      </xdr:nvSpPr>
      <xdr:spPr>
        <a:xfrm>
          <a:off x="1968500" y="98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296</xdr:rowOff>
    </xdr:from>
    <xdr:ext cx="534377" cy="259045"/>
    <xdr:sp macro="" textlink="">
      <xdr:nvSpPr>
        <xdr:cNvPr id="145" name="テキスト ボックス 144"/>
        <xdr:cNvSpPr txBox="1"/>
      </xdr:nvSpPr>
      <xdr:spPr>
        <a:xfrm>
          <a:off x="1752111" y="96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13941</xdr:rowOff>
    </xdr:from>
    <xdr:to>
      <xdr:col>6</xdr:col>
      <xdr:colOff>38100</xdr:colOff>
      <xdr:row>58</xdr:row>
      <xdr:rowOff>115541</xdr:rowOff>
    </xdr:to>
    <xdr:sp macro="" textlink="">
      <xdr:nvSpPr>
        <xdr:cNvPr id="146" name="楕円 145"/>
        <xdr:cNvSpPr/>
      </xdr:nvSpPr>
      <xdr:spPr>
        <a:xfrm>
          <a:off x="1079500" y="995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132068</xdr:rowOff>
    </xdr:from>
    <xdr:ext cx="534377" cy="259045"/>
    <xdr:sp macro="" textlink="">
      <xdr:nvSpPr>
        <xdr:cNvPr id="147" name="テキスト ボックス 146"/>
        <xdr:cNvSpPr txBox="1"/>
      </xdr:nvSpPr>
      <xdr:spPr>
        <a:xfrm>
          <a:off x="863111" y="973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148946</xdr:rowOff>
    </xdr:from>
    <xdr:to>
      <xdr:col>24</xdr:col>
      <xdr:colOff>63500</xdr:colOff>
      <xdr:row>76</xdr:row>
      <xdr:rowOff>27991</xdr:rowOff>
    </xdr:to>
    <xdr:cxnSp macro="">
      <xdr:nvCxnSpPr>
        <xdr:cNvPr id="177" name="直線コネクタ 176"/>
        <xdr:cNvCxnSpPr/>
      </xdr:nvCxnSpPr>
      <xdr:spPr>
        <a:xfrm>
          <a:off x="3797300" y="13007696"/>
          <a:ext cx="838200" cy="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148946</xdr:rowOff>
    </xdr:from>
    <xdr:to>
      <xdr:col>19</xdr:col>
      <xdr:colOff>177800</xdr:colOff>
      <xdr:row>76</xdr:row>
      <xdr:rowOff>103085</xdr:rowOff>
    </xdr:to>
    <xdr:cxnSp macro="">
      <xdr:nvCxnSpPr>
        <xdr:cNvPr id="180" name="直線コネクタ 179"/>
        <xdr:cNvCxnSpPr/>
      </xdr:nvCxnSpPr>
      <xdr:spPr>
        <a:xfrm flipV="1">
          <a:off x="2908300" y="13007696"/>
          <a:ext cx="889000" cy="1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101905</xdr:rowOff>
    </xdr:from>
    <xdr:to>
      <xdr:col>15</xdr:col>
      <xdr:colOff>50800</xdr:colOff>
      <xdr:row>76</xdr:row>
      <xdr:rowOff>103085</xdr:rowOff>
    </xdr:to>
    <xdr:cxnSp macro="">
      <xdr:nvCxnSpPr>
        <xdr:cNvPr id="183" name="直線コネクタ 182"/>
        <xdr:cNvCxnSpPr/>
      </xdr:nvCxnSpPr>
      <xdr:spPr>
        <a:xfrm>
          <a:off x="2019300" y="13132105"/>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101905</xdr:rowOff>
    </xdr:from>
    <xdr:to>
      <xdr:col>10</xdr:col>
      <xdr:colOff>114300</xdr:colOff>
      <xdr:row>77</xdr:row>
      <xdr:rowOff>7531</xdr:rowOff>
    </xdr:to>
    <xdr:cxnSp macro="">
      <xdr:nvCxnSpPr>
        <xdr:cNvPr id="186" name="直線コネクタ 185"/>
        <xdr:cNvCxnSpPr/>
      </xdr:nvCxnSpPr>
      <xdr:spPr>
        <a:xfrm flipV="1">
          <a:off x="1130300" y="13132105"/>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148641</xdr:rowOff>
    </xdr:from>
    <xdr:to>
      <xdr:col>24</xdr:col>
      <xdr:colOff>114300</xdr:colOff>
      <xdr:row>76</xdr:row>
      <xdr:rowOff>78791</xdr:rowOff>
    </xdr:to>
    <xdr:sp macro="" textlink="">
      <xdr:nvSpPr>
        <xdr:cNvPr id="196" name="楕円 195"/>
        <xdr:cNvSpPr/>
      </xdr:nvSpPr>
      <xdr:spPr>
        <a:xfrm>
          <a:off x="4584700" y="130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127068</xdr:rowOff>
    </xdr:from>
    <xdr:ext cx="599010" cy="259045"/>
    <xdr:sp macro="" textlink="">
      <xdr:nvSpPr>
        <xdr:cNvPr id="197" name="民生費該当値テキスト"/>
        <xdr:cNvSpPr txBox="1"/>
      </xdr:nvSpPr>
      <xdr:spPr>
        <a:xfrm>
          <a:off x="4686300" y="1298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98146</xdr:rowOff>
    </xdr:from>
    <xdr:to>
      <xdr:col>20</xdr:col>
      <xdr:colOff>38100</xdr:colOff>
      <xdr:row>76</xdr:row>
      <xdr:rowOff>28296</xdr:rowOff>
    </xdr:to>
    <xdr:sp macro="" textlink="">
      <xdr:nvSpPr>
        <xdr:cNvPr id="198" name="楕円 197"/>
        <xdr:cNvSpPr/>
      </xdr:nvSpPr>
      <xdr:spPr>
        <a:xfrm>
          <a:off x="3746500" y="129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44823</xdr:rowOff>
    </xdr:from>
    <xdr:ext cx="599010" cy="259045"/>
    <xdr:sp macro="" textlink="">
      <xdr:nvSpPr>
        <xdr:cNvPr id="199" name="テキスト ボックス 198"/>
        <xdr:cNvSpPr txBox="1"/>
      </xdr:nvSpPr>
      <xdr:spPr>
        <a:xfrm>
          <a:off x="3497795" y="1273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52285</xdr:rowOff>
    </xdr:from>
    <xdr:to>
      <xdr:col>15</xdr:col>
      <xdr:colOff>101600</xdr:colOff>
      <xdr:row>76</xdr:row>
      <xdr:rowOff>153885</xdr:rowOff>
    </xdr:to>
    <xdr:sp macro="" textlink="">
      <xdr:nvSpPr>
        <xdr:cNvPr id="200" name="楕円 199"/>
        <xdr:cNvSpPr/>
      </xdr:nvSpPr>
      <xdr:spPr>
        <a:xfrm>
          <a:off x="2857500" y="130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170413</xdr:rowOff>
    </xdr:from>
    <xdr:ext cx="599010" cy="259045"/>
    <xdr:sp macro="" textlink="">
      <xdr:nvSpPr>
        <xdr:cNvPr id="201" name="テキスト ボックス 200"/>
        <xdr:cNvSpPr txBox="1"/>
      </xdr:nvSpPr>
      <xdr:spPr>
        <a:xfrm>
          <a:off x="2608795" y="1285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51105</xdr:rowOff>
    </xdr:from>
    <xdr:to>
      <xdr:col>10</xdr:col>
      <xdr:colOff>165100</xdr:colOff>
      <xdr:row>76</xdr:row>
      <xdr:rowOff>152705</xdr:rowOff>
    </xdr:to>
    <xdr:sp macro="" textlink="">
      <xdr:nvSpPr>
        <xdr:cNvPr id="202" name="楕円 201"/>
        <xdr:cNvSpPr/>
      </xdr:nvSpPr>
      <xdr:spPr>
        <a:xfrm>
          <a:off x="1968500" y="130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169232</xdr:rowOff>
    </xdr:from>
    <xdr:ext cx="599010" cy="259045"/>
    <xdr:sp macro="" textlink="">
      <xdr:nvSpPr>
        <xdr:cNvPr id="203" name="テキスト ボックス 202"/>
        <xdr:cNvSpPr txBox="1"/>
      </xdr:nvSpPr>
      <xdr:spPr>
        <a:xfrm>
          <a:off x="1719795" y="1285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128181</xdr:rowOff>
    </xdr:from>
    <xdr:to>
      <xdr:col>6</xdr:col>
      <xdr:colOff>38100</xdr:colOff>
      <xdr:row>77</xdr:row>
      <xdr:rowOff>58331</xdr:rowOff>
    </xdr:to>
    <xdr:sp macro="" textlink="">
      <xdr:nvSpPr>
        <xdr:cNvPr id="204" name="楕円 203"/>
        <xdr:cNvSpPr/>
      </xdr:nvSpPr>
      <xdr:spPr>
        <a:xfrm>
          <a:off x="1079500" y="131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49458</xdr:rowOff>
    </xdr:from>
    <xdr:ext cx="599010" cy="259045"/>
    <xdr:sp macro="" textlink="">
      <xdr:nvSpPr>
        <xdr:cNvPr id="205" name="テキスト ボックス 204"/>
        <xdr:cNvSpPr txBox="1"/>
      </xdr:nvSpPr>
      <xdr:spPr>
        <a:xfrm>
          <a:off x="830795" y="1325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105181</xdr:rowOff>
    </xdr:from>
    <xdr:to>
      <xdr:col>24</xdr:col>
      <xdr:colOff>63500</xdr:colOff>
      <xdr:row>97</xdr:row>
      <xdr:rowOff>118402</xdr:rowOff>
    </xdr:to>
    <xdr:cxnSp macro="">
      <xdr:nvCxnSpPr>
        <xdr:cNvPr id="235" name="直線コネクタ 234"/>
        <xdr:cNvCxnSpPr/>
      </xdr:nvCxnSpPr>
      <xdr:spPr>
        <a:xfrm>
          <a:off x="3797300" y="16735831"/>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68911</xdr:rowOff>
    </xdr:from>
    <xdr:to>
      <xdr:col>19</xdr:col>
      <xdr:colOff>177800</xdr:colOff>
      <xdr:row>97</xdr:row>
      <xdr:rowOff>105181</xdr:rowOff>
    </xdr:to>
    <xdr:cxnSp macro="">
      <xdr:nvCxnSpPr>
        <xdr:cNvPr id="238" name="直線コネクタ 237"/>
        <xdr:cNvCxnSpPr/>
      </xdr:nvCxnSpPr>
      <xdr:spPr>
        <a:xfrm>
          <a:off x="2908300" y="16699561"/>
          <a:ext cx="889000" cy="3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68911</xdr:rowOff>
    </xdr:from>
    <xdr:to>
      <xdr:col>15</xdr:col>
      <xdr:colOff>50800</xdr:colOff>
      <xdr:row>97</xdr:row>
      <xdr:rowOff>120231</xdr:rowOff>
    </xdr:to>
    <xdr:cxnSp macro="">
      <xdr:nvCxnSpPr>
        <xdr:cNvPr id="241" name="直線コネクタ 240"/>
        <xdr:cNvCxnSpPr/>
      </xdr:nvCxnSpPr>
      <xdr:spPr>
        <a:xfrm flipV="1">
          <a:off x="2019300" y="16699561"/>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120231</xdr:rowOff>
    </xdr:from>
    <xdr:to>
      <xdr:col>10</xdr:col>
      <xdr:colOff>114300</xdr:colOff>
      <xdr:row>97</xdr:row>
      <xdr:rowOff>142291</xdr:rowOff>
    </xdr:to>
    <xdr:cxnSp macro="">
      <xdr:nvCxnSpPr>
        <xdr:cNvPr id="244" name="直線コネクタ 243"/>
        <xdr:cNvCxnSpPr/>
      </xdr:nvCxnSpPr>
      <xdr:spPr>
        <a:xfrm flipV="1">
          <a:off x="1130300" y="16750881"/>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67602</xdr:rowOff>
    </xdr:from>
    <xdr:to>
      <xdr:col>24</xdr:col>
      <xdr:colOff>114300</xdr:colOff>
      <xdr:row>97</xdr:row>
      <xdr:rowOff>169202</xdr:rowOff>
    </xdr:to>
    <xdr:sp macro="" textlink="">
      <xdr:nvSpPr>
        <xdr:cNvPr id="254" name="楕円 253"/>
        <xdr:cNvSpPr/>
      </xdr:nvSpPr>
      <xdr:spPr>
        <a:xfrm>
          <a:off x="4584700" y="166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153979</xdr:rowOff>
    </xdr:from>
    <xdr:ext cx="534377" cy="259045"/>
    <xdr:sp macro="" textlink="">
      <xdr:nvSpPr>
        <xdr:cNvPr id="255" name="衛生費該当値テキスト"/>
        <xdr:cNvSpPr txBox="1"/>
      </xdr:nvSpPr>
      <xdr:spPr>
        <a:xfrm>
          <a:off x="4686300" y="166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54381</xdr:rowOff>
    </xdr:from>
    <xdr:to>
      <xdr:col>20</xdr:col>
      <xdr:colOff>38100</xdr:colOff>
      <xdr:row>97</xdr:row>
      <xdr:rowOff>155981</xdr:rowOff>
    </xdr:to>
    <xdr:sp macro="" textlink="">
      <xdr:nvSpPr>
        <xdr:cNvPr id="256" name="楕円 255"/>
        <xdr:cNvSpPr/>
      </xdr:nvSpPr>
      <xdr:spPr>
        <a:xfrm>
          <a:off x="3746500" y="166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147108</xdr:rowOff>
    </xdr:from>
    <xdr:ext cx="534377" cy="259045"/>
    <xdr:sp macro="" textlink="">
      <xdr:nvSpPr>
        <xdr:cNvPr id="257" name="テキスト ボックス 256"/>
        <xdr:cNvSpPr txBox="1"/>
      </xdr:nvSpPr>
      <xdr:spPr>
        <a:xfrm>
          <a:off x="3530111" y="167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18111</xdr:rowOff>
    </xdr:from>
    <xdr:to>
      <xdr:col>15</xdr:col>
      <xdr:colOff>101600</xdr:colOff>
      <xdr:row>97</xdr:row>
      <xdr:rowOff>119711</xdr:rowOff>
    </xdr:to>
    <xdr:sp macro="" textlink="">
      <xdr:nvSpPr>
        <xdr:cNvPr id="258" name="楕円 257"/>
        <xdr:cNvSpPr/>
      </xdr:nvSpPr>
      <xdr:spPr>
        <a:xfrm>
          <a:off x="2857500" y="166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110838</xdr:rowOff>
    </xdr:from>
    <xdr:ext cx="534377" cy="259045"/>
    <xdr:sp macro="" textlink="">
      <xdr:nvSpPr>
        <xdr:cNvPr id="259" name="テキスト ボックス 258"/>
        <xdr:cNvSpPr txBox="1"/>
      </xdr:nvSpPr>
      <xdr:spPr>
        <a:xfrm>
          <a:off x="2641111" y="167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69431</xdr:rowOff>
    </xdr:from>
    <xdr:to>
      <xdr:col>10</xdr:col>
      <xdr:colOff>165100</xdr:colOff>
      <xdr:row>97</xdr:row>
      <xdr:rowOff>171031</xdr:rowOff>
    </xdr:to>
    <xdr:sp macro="" textlink="">
      <xdr:nvSpPr>
        <xdr:cNvPr id="260" name="楕円 259"/>
        <xdr:cNvSpPr/>
      </xdr:nvSpPr>
      <xdr:spPr>
        <a:xfrm>
          <a:off x="1968500" y="167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162158</xdr:rowOff>
    </xdr:from>
    <xdr:ext cx="534377" cy="259045"/>
    <xdr:sp macro="" textlink="">
      <xdr:nvSpPr>
        <xdr:cNvPr id="261" name="テキスト ボックス 260"/>
        <xdr:cNvSpPr txBox="1"/>
      </xdr:nvSpPr>
      <xdr:spPr>
        <a:xfrm>
          <a:off x="1752111" y="1679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91491</xdr:rowOff>
    </xdr:from>
    <xdr:to>
      <xdr:col>6</xdr:col>
      <xdr:colOff>38100</xdr:colOff>
      <xdr:row>98</xdr:row>
      <xdr:rowOff>21641</xdr:rowOff>
    </xdr:to>
    <xdr:sp macro="" textlink="">
      <xdr:nvSpPr>
        <xdr:cNvPr id="262" name="楕円 261"/>
        <xdr:cNvSpPr/>
      </xdr:nvSpPr>
      <xdr:spPr>
        <a:xfrm>
          <a:off x="1079500" y="167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12768</xdr:rowOff>
    </xdr:from>
    <xdr:ext cx="534377" cy="259045"/>
    <xdr:sp macro="" textlink="">
      <xdr:nvSpPr>
        <xdr:cNvPr id="263" name="テキスト ボックス 262"/>
        <xdr:cNvSpPr txBox="1"/>
      </xdr:nvSpPr>
      <xdr:spPr>
        <a:xfrm>
          <a:off x="863111" y="1681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92" name="直線コネクタ 291"/>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5" name="直線コネクタ 294"/>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298" name="直線コネクタ 297"/>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43307</xdr:rowOff>
    </xdr:to>
    <xdr:cxnSp macro="">
      <xdr:nvCxnSpPr>
        <xdr:cNvPr id="301" name="直線コネクタ 300"/>
        <xdr:cNvCxnSpPr/>
      </xdr:nvCxnSpPr>
      <xdr:spPr>
        <a:xfrm>
          <a:off x="6972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1" name="楕円 310"/>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2"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3" name="楕円 312"/>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4" name="テキスト ボックス 313"/>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5" name="楕円 314"/>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6" name="テキスト ボックス 315"/>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7" name="楕円 316"/>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8" name="テキスト ボックス 317"/>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19" name="楕円 318"/>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20" name="テキスト ボックス 319"/>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7188</xdr:rowOff>
    </xdr:from>
    <xdr:to>
      <xdr:col>55</xdr:col>
      <xdr:colOff>0</xdr:colOff>
      <xdr:row>59</xdr:row>
      <xdr:rowOff>8865</xdr:rowOff>
    </xdr:to>
    <xdr:cxnSp macro="">
      <xdr:nvCxnSpPr>
        <xdr:cNvPr id="349" name="直線コネクタ 348"/>
        <xdr:cNvCxnSpPr/>
      </xdr:nvCxnSpPr>
      <xdr:spPr>
        <a:xfrm>
          <a:off x="9639300" y="10122738"/>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6274</xdr:rowOff>
    </xdr:from>
    <xdr:to>
      <xdr:col>50</xdr:col>
      <xdr:colOff>114300</xdr:colOff>
      <xdr:row>59</xdr:row>
      <xdr:rowOff>7188</xdr:rowOff>
    </xdr:to>
    <xdr:cxnSp macro="">
      <xdr:nvCxnSpPr>
        <xdr:cNvPr id="352" name="直線コネクタ 351"/>
        <xdr:cNvCxnSpPr/>
      </xdr:nvCxnSpPr>
      <xdr:spPr>
        <a:xfrm>
          <a:off x="8750300" y="1012182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165760</xdr:rowOff>
    </xdr:from>
    <xdr:to>
      <xdr:col>45</xdr:col>
      <xdr:colOff>177800</xdr:colOff>
      <xdr:row>59</xdr:row>
      <xdr:rowOff>6274</xdr:rowOff>
    </xdr:to>
    <xdr:cxnSp macro="">
      <xdr:nvCxnSpPr>
        <xdr:cNvPr id="355" name="直線コネクタ 354"/>
        <xdr:cNvCxnSpPr/>
      </xdr:nvCxnSpPr>
      <xdr:spPr>
        <a:xfrm>
          <a:off x="7861300" y="10109860"/>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165760</xdr:rowOff>
    </xdr:from>
    <xdr:to>
      <xdr:col>41</xdr:col>
      <xdr:colOff>50800</xdr:colOff>
      <xdr:row>58</xdr:row>
      <xdr:rowOff>170180</xdr:rowOff>
    </xdr:to>
    <xdr:cxnSp macro="">
      <xdr:nvCxnSpPr>
        <xdr:cNvPr id="358" name="直線コネクタ 357"/>
        <xdr:cNvCxnSpPr/>
      </xdr:nvCxnSpPr>
      <xdr:spPr>
        <a:xfrm flipV="1">
          <a:off x="6972300" y="1010986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129515</xdr:rowOff>
    </xdr:from>
    <xdr:to>
      <xdr:col>55</xdr:col>
      <xdr:colOff>50800</xdr:colOff>
      <xdr:row>59</xdr:row>
      <xdr:rowOff>59665</xdr:rowOff>
    </xdr:to>
    <xdr:sp macro="" textlink="">
      <xdr:nvSpPr>
        <xdr:cNvPr id="368" name="楕円 367"/>
        <xdr:cNvSpPr/>
      </xdr:nvSpPr>
      <xdr:spPr>
        <a:xfrm>
          <a:off x="10426700" y="100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44442</xdr:rowOff>
    </xdr:from>
    <xdr:ext cx="378565" cy="259045"/>
    <xdr:sp macro="" textlink="">
      <xdr:nvSpPr>
        <xdr:cNvPr id="369" name="農林水産業費該当値テキスト"/>
        <xdr:cNvSpPr txBox="1"/>
      </xdr:nvSpPr>
      <xdr:spPr>
        <a:xfrm>
          <a:off x="10528300" y="9988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127838</xdr:rowOff>
    </xdr:from>
    <xdr:to>
      <xdr:col>50</xdr:col>
      <xdr:colOff>165100</xdr:colOff>
      <xdr:row>59</xdr:row>
      <xdr:rowOff>57988</xdr:rowOff>
    </xdr:to>
    <xdr:sp macro="" textlink="">
      <xdr:nvSpPr>
        <xdr:cNvPr id="370" name="楕円 369"/>
        <xdr:cNvSpPr/>
      </xdr:nvSpPr>
      <xdr:spPr>
        <a:xfrm>
          <a:off x="9588500" y="100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49115</xdr:rowOff>
    </xdr:from>
    <xdr:ext cx="378565" cy="259045"/>
    <xdr:sp macro="" textlink="">
      <xdr:nvSpPr>
        <xdr:cNvPr id="371" name="テキスト ボックス 370"/>
        <xdr:cNvSpPr txBox="1"/>
      </xdr:nvSpPr>
      <xdr:spPr>
        <a:xfrm>
          <a:off x="9450017" y="10164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126924</xdr:rowOff>
    </xdr:from>
    <xdr:to>
      <xdr:col>46</xdr:col>
      <xdr:colOff>38100</xdr:colOff>
      <xdr:row>59</xdr:row>
      <xdr:rowOff>57074</xdr:rowOff>
    </xdr:to>
    <xdr:sp macro="" textlink="">
      <xdr:nvSpPr>
        <xdr:cNvPr id="372" name="楕円 371"/>
        <xdr:cNvSpPr/>
      </xdr:nvSpPr>
      <xdr:spPr>
        <a:xfrm>
          <a:off x="8699500" y="100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48201</xdr:rowOff>
    </xdr:from>
    <xdr:ext cx="378565" cy="259045"/>
    <xdr:sp macro="" textlink="">
      <xdr:nvSpPr>
        <xdr:cNvPr id="373" name="テキスト ボックス 372"/>
        <xdr:cNvSpPr txBox="1"/>
      </xdr:nvSpPr>
      <xdr:spPr>
        <a:xfrm>
          <a:off x="8561017" y="1016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114960</xdr:rowOff>
    </xdr:from>
    <xdr:to>
      <xdr:col>41</xdr:col>
      <xdr:colOff>101600</xdr:colOff>
      <xdr:row>59</xdr:row>
      <xdr:rowOff>45110</xdr:rowOff>
    </xdr:to>
    <xdr:sp macro="" textlink="">
      <xdr:nvSpPr>
        <xdr:cNvPr id="374" name="楕円 373"/>
        <xdr:cNvSpPr/>
      </xdr:nvSpPr>
      <xdr:spPr>
        <a:xfrm>
          <a:off x="7810500" y="100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36237</xdr:rowOff>
    </xdr:from>
    <xdr:ext cx="378565" cy="259045"/>
    <xdr:sp macro="" textlink="">
      <xdr:nvSpPr>
        <xdr:cNvPr id="375" name="テキスト ボックス 374"/>
        <xdr:cNvSpPr txBox="1"/>
      </xdr:nvSpPr>
      <xdr:spPr>
        <a:xfrm>
          <a:off x="7672017" y="10151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119380</xdr:rowOff>
    </xdr:from>
    <xdr:to>
      <xdr:col>36</xdr:col>
      <xdr:colOff>165100</xdr:colOff>
      <xdr:row>59</xdr:row>
      <xdr:rowOff>49530</xdr:rowOff>
    </xdr:to>
    <xdr:sp macro="" textlink="">
      <xdr:nvSpPr>
        <xdr:cNvPr id="376" name="楕円 375"/>
        <xdr:cNvSpPr/>
      </xdr:nvSpPr>
      <xdr:spPr>
        <a:xfrm>
          <a:off x="6921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40657</xdr:rowOff>
    </xdr:from>
    <xdr:ext cx="378565" cy="259045"/>
    <xdr:sp macro="" textlink="">
      <xdr:nvSpPr>
        <xdr:cNvPr id="377" name="テキスト ボックス 376"/>
        <xdr:cNvSpPr txBox="1"/>
      </xdr:nvSpPr>
      <xdr:spPr>
        <a:xfrm>
          <a:off x="6783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159131</xdr:rowOff>
    </xdr:from>
    <xdr:to>
      <xdr:col>55</xdr:col>
      <xdr:colOff>0</xdr:colOff>
      <xdr:row>78</xdr:row>
      <xdr:rowOff>97943</xdr:rowOff>
    </xdr:to>
    <xdr:cxnSp macro="">
      <xdr:nvCxnSpPr>
        <xdr:cNvPr id="406" name="直線コネクタ 405"/>
        <xdr:cNvCxnSpPr/>
      </xdr:nvCxnSpPr>
      <xdr:spPr>
        <a:xfrm flipV="1">
          <a:off x="9639300" y="13360781"/>
          <a:ext cx="838200" cy="1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97943</xdr:rowOff>
    </xdr:from>
    <xdr:to>
      <xdr:col>50</xdr:col>
      <xdr:colOff>114300</xdr:colOff>
      <xdr:row>78</xdr:row>
      <xdr:rowOff>169684</xdr:rowOff>
    </xdr:to>
    <xdr:cxnSp macro="">
      <xdr:nvCxnSpPr>
        <xdr:cNvPr id="409" name="直線コネクタ 408"/>
        <xdr:cNvCxnSpPr/>
      </xdr:nvCxnSpPr>
      <xdr:spPr>
        <a:xfrm flipV="1">
          <a:off x="8750300" y="13471043"/>
          <a:ext cx="889000" cy="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169684</xdr:rowOff>
    </xdr:from>
    <xdr:to>
      <xdr:col>45</xdr:col>
      <xdr:colOff>177800</xdr:colOff>
      <xdr:row>78</xdr:row>
      <xdr:rowOff>170866</xdr:rowOff>
    </xdr:to>
    <xdr:cxnSp macro="">
      <xdr:nvCxnSpPr>
        <xdr:cNvPr id="412" name="直線コネクタ 411"/>
        <xdr:cNvCxnSpPr/>
      </xdr:nvCxnSpPr>
      <xdr:spPr>
        <a:xfrm flipV="1">
          <a:off x="7861300" y="13542784"/>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170866</xdr:rowOff>
    </xdr:from>
    <xdr:to>
      <xdr:col>41</xdr:col>
      <xdr:colOff>50800</xdr:colOff>
      <xdr:row>78</xdr:row>
      <xdr:rowOff>170980</xdr:rowOff>
    </xdr:to>
    <xdr:cxnSp macro="">
      <xdr:nvCxnSpPr>
        <xdr:cNvPr id="415" name="直線コネクタ 414"/>
        <xdr:cNvCxnSpPr/>
      </xdr:nvCxnSpPr>
      <xdr:spPr>
        <a:xfrm flipV="1">
          <a:off x="6972300" y="1354396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108331</xdr:rowOff>
    </xdr:from>
    <xdr:to>
      <xdr:col>55</xdr:col>
      <xdr:colOff>50800</xdr:colOff>
      <xdr:row>78</xdr:row>
      <xdr:rowOff>38481</xdr:rowOff>
    </xdr:to>
    <xdr:sp macro="" textlink="">
      <xdr:nvSpPr>
        <xdr:cNvPr id="425" name="楕円 424"/>
        <xdr:cNvSpPr/>
      </xdr:nvSpPr>
      <xdr:spPr>
        <a:xfrm>
          <a:off x="104267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23258</xdr:rowOff>
    </xdr:from>
    <xdr:ext cx="469744" cy="259045"/>
    <xdr:sp macro="" textlink="">
      <xdr:nvSpPr>
        <xdr:cNvPr id="426" name="商工費該当値テキスト"/>
        <xdr:cNvSpPr txBox="1"/>
      </xdr:nvSpPr>
      <xdr:spPr>
        <a:xfrm>
          <a:off x="10528300" y="1322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47143</xdr:rowOff>
    </xdr:from>
    <xdr:to>
      <xdr:col>50</xdr:col>
      <xdr:colOff>165100</xdr:colOff>
      <xdr:row>78</xdr:row>
      <xdr:rowOff>148743</xdr:rowOff>
    </xdr:to>
    <xdr:sp macro="" textlink="">
      <xdr:nvSpPr>
        <xdr:cNvPr id="427" name="楕円 426"/>
        <xdr:cNvSpPr/>
      </xdr:nvSpPr>
      <xdr:spPr>
        <a:xfrm>
          <a:off x="9588500" y="134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139870</xdr:rowOff>
    </xdr:from>
    <xdr:ext cx="469744" cy="259045"/>
    <xdr:sp macro="" textlink="">
      <xdr:nvSpPr>
        <xdr:cNvPr id="428" name="テキスト ボックス 427"/>
        <xdr:cNvSpPr txBox="1"/>
      </xdr:nvSpPr>
      <xdr:spPr>
        <a:xfrm>
          <a:off x="9404428"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118884</xdr:rowOff>
    </xdr:from>
    <xdr:to>
      <xdr:col>46</xdr:col>
      <xdr:colOff>38100</xdr:colOff>
      <xdr:row>79</xdr:row>
      <xdr:rowOff>49034</xdr:rowOff>
    </xdr:to>
    <xdr:sp macro="" textlink="">
      <xdr:nvSpPr>
        <xdr:cNvPr id="429" name="楕円 428"/>
        <xdr:cNvSpPr/>
      </xdr:nvSpPr>
      <xdr:spPr>
        <a:xfrm>
          <a:off x="8699500" y="134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40161</xdr:rowOff>
    </xdr:from>
    <xdr:ext cx="469744" cy="259045"/>
    <xdr:sp macro="" textlink="">
      <xdr:nvSpPr>
        <xdr:cNvPr id="430" name="テキスト ボックス 429"/>
        <xdr:cNvSpPr txBox="1"/>
      </xdr:nvSpPr>
      <xdr:spPr>
        <a:xfrm>
          <a:off x="8515428" y="1358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120066</xdr:rowOff>
    </xdr:from>
    <xdr:to>
      <xdr:col>41</xdr:col>
      <xdr:colOff>101600</xdr:colOff>
      <xdr:row>79</xdr:row>
      <xdr:rowOff>50216</xdr:rowOff>
    </xdr:to>
    <xdr:sp macro="" textlink="">
      <xdr:nvSpPr>
        <xdr:cNvPr id="431" name="楕円 430"/>
        <xdr:cNvSpPr/>
      </xdr:nvSpPr>
      <xdr:spPr>
        <a:xfrm>
          <a:off x="7810500" y="1349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41343</xdr:rowOff>
    </xdr:from>
    <xdr:ext cx="469744" cy="259045"/>
    <xdr:sp macro="" textlink="">
      <xdr:nvSpPr>
        <xdr:cNvPr id="432" name="テキスト ボックス 431"/>
        <xdr:cNvSpPr txBox="1"/>
      </xdr:nvSpPr>
      <xdr:spPr>
        <a:xfrm>
          <a:off x="7626428" y="1358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120180</xdr:rowOff>
    </xdr:from>
    <xdr:to>
      <xdr:col>36</xdr:col>
      <xdr:colOff>165100</xdr:colOff>
      <xdr:row>79</xdr:row>
      <xdr:rowOff>50330</xdr:rowOff>
    </xdr:to>
    <xdr:sp macro="" textlink="">
      <xdr:nvSpPr>
        <xdr:cNvPr id="433" name="楕円 432"/>
        <xdr:cNvSpPr/>
      </xdr:nvSpPr>
      <xdr:spPr>
        <a:xfrm>
          <a:off x="6921500" y="134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41457</xdr:rowOff>
    </xdr:from>
    <xdr:ext cx="469744" cy="259045"/>
    <xdr:sp macro="" textlink="">
      <xdr:nvSpPr>
        <xdr:cNvPr id="434" name="テキスト ボックス 433"/>
        <xdr:cNvSpPr txBox="1"/>
      </xdr:nvSpPr>
      <xdr:spPr>
        <a:xfrm>
          <a:off x="6737428" y="1358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68765</xdr:rowOff>
    </xdr:from>
    <xdr:to>
      <xdr:col>55</xdr:col>
      <xdr:colOff>0</xdr:colOff>
      <xdr:row>97</xdr:row>
      <xdr:rowOff>76057</xdr:rowOff>
    </xdr:to>
    <xdr:cxnSp macro="">
      <xdr:nvCxnSpPr>
        <xdr:cNvPr id="462" name="直線コネクタ 461"/>
        <xdr:cNvCxnSpPr/>
      </xdr:nvCxnSpPr>
      <xdr:spPr>
        <a:xfrm>
          <a:off x="9639300" y="16527965"/>
          <a:ext cx="838200" cy="17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68765</xdr:rowOff>
    </xdr:from>
    <xdr:to>
      <xdr:col>50</xdr:col>
      <xdr:colOff>114300</xdr:colOff>
      <xdr:row>96</xdr:row>
      <xdr:rowOff>128293</xdr:rowOff>
    </xdr:to>
    <xdr:cxnSp macro="">
      <xdr:nvCxnSpPr>
        <xdr:cNvPr id="465" name="直線コネクタ 464"/>
        <xdr:cNvCxnSpPr/>
      </xdr:nvCxnSpPr>
      <xdr:spPr>
        <a:xfrm flipV="1">
          <a:off x="8750300" y="16527965"/>
          <a:ext cx="8890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128293</xdr:rowOff>
    </xdr:from>
    <xdr:to>
      <xdr:col>45</xdr:col>
      <xdr:colOff>177800</xdr:colOff>
      <xdr:row>96</xdr:row>
      <xdr:rowOff>148478</xdr:rowOff>
    </xdr:to>
    <xdr:cxnSp macro="">
      <xdr:nvCxnSpPr>
        <xdr:cNvPr id="468" name="直線コネクタ 467"/>
        <xdr:cNvCxnSpPr/>
      </xdr:nvCxnSpPr>
      <xdr:spPr>
        <a:xfrm flipV="1">
          <a:off x="7861300" y="16587493"/>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148478</xdr:rowOff>
    </xdr:from>
    <xdr:to>
      <xdr:col>41</xdr:col>
      <xdr:colOff>50800</xdr:colOff>
      <xdr:row>97</xdr:row>
      <xdr:rowOff>146124</xdr:rowOff>
    </xdr:to>
    <xdr:cxnSp macro="">
      <xdr:nvCxnSpPr>
        <xdr:cNvPr id="471" name="直線コネクタ 470"/>
        <xdr:cNvCxnSpPr/>
      </xdr:nvCxnSpPr>
      <xdr:spPr>
        <a:xfrm flipV="1">
          <a:off x="6972300" y="16607678"/>
          <a:ext cx="889000" cy="16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5" name="テキスト ボックス 474"/>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25257</xdr:rowOff>
    </xdr:from>
    <xdr:to>
      <xdr:col>55</xdr:col>
      <xdr:colOff>50800</xdr:colOff>
      <xdr:row>97</xdr:row>
      <xdr:rowOff>126857</xdr:rowOff>
    </xdr:to>
    <xdr:sp macro="" textlink="">
      <xdr:nvSpPr>
        <xdr:cNvPr id="481" name="楕円 480"/>
        <xdr:cNvSpPr/>
      </xdr:nvSpPr>
      <xdr:spPr>
        <a:xfrm>
          <a:off x="10426700" y="166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3684</xdr:rowOff>
    </xdr:from>
    <xdr:ext cx="534377" cy="259045"/>
    <xdr:sp macro="" textlink="">
      <xdr:nvSpPr>
        <xdr:cNvPr id="482" name="土木費該当値テキスト"/>
        <xdr:cNvSpPr txBox="1"/>
      </xdr:nvSpPr>
      <xdr:spPr>
        <a:xfrm>
          <a:off x="10528300" y="1663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17965</xdr:rowOff>
    </xdr:from>
    <xdr:to>
      <xdr:col>50</xdr:col>
      <xdr:colOff>165100</xdr:colOff>
      <xdr:row>96</xdr:row>
      <xdr:rowOff>119565</xdr:rowOff>
    </xdr:to>
    <xdr:sp macro="" textlink="">
      <xdr:nvSpPr>
        <xdr:cNvPr id="483" name="楕円 482"/>
        <xdr:cNvSpPr/>
      </xdr:nvSpPr>
      <xdr:spPr>
        <a:xfrm>
          <a:off x="9588500" y="164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136092</xdr:rowOff>
    </xdr:from>
    <xdr:ext cx="534377" cy="259045"/>
    <xdr:sp macro="" textlink="">
      <xdr:nvSpPr>
        <xdr:cNvPr id="484" name="テキスト ボックス 483"/>
        <xdr:cNvSpPr txBox="1"/>
      </xdr:nvSpPr>
      <xdr:spPr>
        <a:xfrm>
          <a:off x="9372111" y="162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77493</xdr:rowOff>
    </xdr:from>
    <xdr:to>
      <xdr:col>46</xdr:col>
      <xdr:colOff>38100</xdr:colOff>
      <xdr:row>97</xdr:row>
      <xdr:rowOff>7643</xdr:rowOff>
    </xdr:to>
    <xdr:sp macro="" textlink="">
      <xdr:nvSpPr>
        <xdr:cNvPr id="485" name="楕円 484"/>
        <xdr:cNvSpPr/>
      </xdr:nvSpPr>
      <xdr:spPr>
        <a:xfrm>
          <a:off x="8699500" y="165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24170</xdr:rowOff>
    </xdr:from>
    <xdr:ext cx="534377" cy="259045"/>
    <xdr:sp macro="" textlink="">
      <xdr:nvSpPr>
        <xdr:cNvPr id="486" name="テキスト ボックス 485"/>
        <xdr:cNvSpPr txBox="1"/>
      </xdr:nvSpPr>
      <xdr:spPr>
        <a:xfrm>
          <a:off x="8483111" y="1631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97678</xdr:rowOff>
    </xdr:from>
    <xdr:to>
      <xdr:col>41</xdr:col>
      <xdr:colOff>101600</xdr:colOff>
      <xdr:row>97</xdr:row>
      <xdr:rowOff>27828</xdr:rowOff>
    </xdr:to>
    <xdr:sp macro="" textlink="">
      <xdr:nvSpPr>
        <xdr:cNvPr id="487" name="楕円 486"/>
        <xdr:cNvSpPr/>
      </xdr:nvSpPr>
      <xdr:spPr>
        <a:xfrm>
          <a:off x="7810500" y="165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18955</xdr:rowOff>
    </xdr:from>
    <xdr:ext cx="534377" cy="259045"/>
    <xdr:sp macro="" textlink="">
      <xdr:nvSpPr>
        <xdr:cNvPr id="488" name="テキスト ボックス 487"/>
        <xdr:cNvSpPr txBox="1"/>
      </xdr:nvSpPr>
      <xdr:spPr>
        <a:xfrm>
          <a:off x="7594111" y="166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95324</xdr:rowOff>
    </xdr:from>
    <xdr:to>
      <xdr:col>36</xdr:col>
      <xdr:colOff>165100</xdr:colOff>
      <xdr:row>98</xdr:row>
      <xdr:rowOff>25474</xdr:rowOff>
    </xdr:to>
    <xdr:sp macro="" textlink="">
      <xdr:nvSpPr>
        <xdr:cNvPr id="489" name="楕円 488"/>
        <xdr:cNvSpPr/>
      </xdr:nvSpPr>
      <xdr:spPr>
        <a:xfrm>
          <a:off x="6921500" y="167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16601</xdr:rowOff>
    </xdr:from>
    <xdr:ext cx="534377" cy="259045"/>
    <xdr:sp macro="" textlink="">
      <xdr:nvSpPr>
        <xdr:cNvPr id="490" name="テキスト ボックス 489"/>
        <xdr:cNvSpPr txBox="1"/>
      </xdr:nvSpPr>
      <xdr:spPr>
        <a:xfrm>
          <a:off x="6705111" y="168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24302</xdr:rowOff>
    </xdr:from>
    <xdr:to>
      <xdr:col>85</xdr:col>
      <xdr:colOff>127000</xdr:colOff>
      <xdr:row>39</xdr:row>
      <xdr:rowOff>41128</xdr:rowOff>
    </xdr:to>
    <xdr:cxnSp macro="">
      <xdr:nvCxnSpPr>
        <xdr:cNvPr id="518" name="直線コネクタ 517"/>
        <xdr:cNvCxnSpPr/>
      </xdr:nvCxnSpPr>
      <xdr:spPr>
        <a:xfrm flipV="1">
          <a:off x="15481300" y="6710852"/>
          <a:ext cx="8382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19731</xdr:rowOff>
    </xdr:from>
    <xdr:to>
      <xdr:col>81</xdr:col>
      <xdr:colOff>50800</xdr:colOff>
      <xdr:row>39</xdr:row>
      <xdr:rowOff>41128</xdr:rowOff>
    </xdr:to>
    <xdr:cxnSp macro="">
      <xdr:nvCxnSpPr>
        <xdr:cNvPr id="521" name="直線コネクタ 520"/>
        <xdr:cNvCxnSpPr/>
      </xdr:nvCxnSpPr>
      <xdr:spPr>
        <a:xfrm>
          <a:off x="14592300" y="6706281"/>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164388</xdr:rowOff>
    </xdr:from>
    <xdr:to>
      <xdr:col>76</xdr:col>
      <xdr:colOff>114300</xdr:colOff>
      <xdr:row>39</xdr:row>
      <xdr:rowOff>19731</xdr:rowOff>
    </xdr:to>
    <xdr:cxnSp macro="">
      <xdr:nvCxnSpPr>
        <xdr:cNvPr id="524" name="直線コネクタ 523"/>
        <xdr:cNvCxnSpPr/>
      </xdr:nvCxnSpPr>
      <xdr:spPr>
        <a:xfrm>
          <a:off x="13703300" y="6679488"/>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164388</xdr:rowOff>
    </xdr:from>
    <xdr:to>
      <xdr:col>71</xdr:col>
      <xdr:colOff>177800</xdr:colOff>
      <xdr:row>39</xdr:row>
      <xdr:rowOff>32258</xdr:rowOff>
    </xdr:to>
    <xdr:cxnSp macro="">
      <xdr:nvCxnSpPr>
        <xdr:cNvPr id="527" name="直線コネクタ 526"/>
        <xdr:cNvCxnSpPr/>
      </xdr:nvCxnSpPr>
      <xdr:spPr>
        <a:xfrm flipV="1">
          <a:off x="12814300" y="6679488"/>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144952</xdr:rowOff>
    </xdr:from>
    <xdr:to>
      <xdr:col>85</xdr:col>
      <xdr:colOff>177800</xdr:colOff>
      <xdr:row>39</xdr:row>
      <xdr:rowOff>75102</xdr:rowOff>
    </xdr:to>
    <xdr:sp macro="" textlink="">
      <xdr:nvSpPr>
        <xdr:cNvPr id="537" name="楕円 536"/>
        <xdr:cNvSpPr/>
      </xdr:nvSpPr>
      <xdr:spPr>
        <a:xfrm>
          <a:off x="16268700" y="66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59879</xdr:rowOff>
    </xdr:from>
    <xdr:ext cx="469744" cy="259045"/>
    <xdr:sp macro="" textlink="">
      <xdr:nvSpPr>
        <xdr:cNvPr id="538" name="消防費該当値テキスト"/>
        <xdr:cNvSpPr txBox="1"/>
      </xdr:nvSpPr>
      <xdr:spPr>
        <a:xfrm>
          <a:off x="16370300" y="657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161778</xdr:rowOff>
    </xdr:from>
    <xdr:to>
      <xdr:col>81</xdr:col>
      <xdr:colOff>101600</xdr:colOff>
      <xdr:row>39</xdr:row>
      <xdr:rowOff>91928</xdr:rowOff>
    </xdr:to>
    <xdr:sp macro="" textlink="">
      <xdr:nvSpPr>
        <xdr:cNvPr id="539" name="楕円 538"/>
        <xdr:cNvSpPr/>
      </xdr:nvSpPr>
      <xdr:spPr>
        <a:xfrm>
          <a:off x="15430500" y="66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83055</xdr:rowOff>
    </xdr:from>
    <xdr:ext cx="469744" cy="259045"/>
    <xdr:sp macro="" textlink="">
      <xdr:nvSpPr>
        <xdr:cNvPr id="540" name="テキスト ボックス 539"/>
        <xdr:cNvSpPr txBox="1"/>
      </xdr:nvSpPr>
      <xdr:spPr>
        <a:xfrm>
          <a:off x="15246428" y="676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140381</xdr:rowOff>
    </xdr:from>
    <xdr:to>
      <xdr:col>76</xdr:col>
      <xdr:colOff>165100</xdr:colOff>
      <xdr:row>39</xdr:row>
      <xdr:rowOff>70531</xdr:rowOff>
    </xdr:to>
    <xdr:sp macro="" textlink="">
      <xdr:nvSpPr>
        <xdr:cNvPr id="541" name="楕円 540"/>
        <xdr:cNvSpPr/>
      </xdr:nvSpPr>
      <xdr:spPr>
        <a:xfrm>
          <a:off x="14541500" y="66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61658</xdr:rowOff>
    </xdr:from>
    <xdr:ext cx="469744" cy="259045"/>
    <xdr:sp macro="" textlink="">
      <xdr:nvSpPr>
        <xdr:cNvPr id="542" name="テキスト ボックス 541"/>
        <xdr:cNvSpPr txBox="1"/>
      </xdr:nvSpPr>
      <xdr:spPr>
        <a:xfrm>
          <a:off x="14357428" y="674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113588</xdr:rowOff>
    </xdr:from>
    <xdr:to>
      <xdr:col>72</xdr:col>
      <xdr:colOff>38100</xdr:colOff>
      <xdr:row>39</xdr:row>
      <xdr:rowOff>43738</xdr:rowOff>
    </xdr:to>
    <xdr:sp macro="" textlink="">
      <xdr:nvSpPr>
        <xdr:cNvPr id="543" name="楕円 542"/>
        <xdr:cNvSpPr/>
      </xdr:nvSpPr>
      <xdr:spPr>
        <a:xfrm>
          <a:off x="13652500" y="66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34865</xdr:rowOff>
    </xdr:from>
    <xdr:ext cx="469744" cy="259045"/>
    <xdr:sp macro="" textlink="">
      <xdr:nvSpPr>
        <xdr:cNvPr id="544" name="テキスト ボックス 543"/>
        <xdr:cNvSpPr txBox="1"/>
      </xdr:nvSpPr>
      <xdr:spPr>
        <a:xfrm>
          <a:off x="13468428" y="672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152908</xdr:rowOff>
    </xdr:from>
    <xdr:to>
      <xdr:col>67</xdr:col>
      <xdr:colOff>101600</xdr:colOff>
      <xdr:row>39</xdr:row>
      <xdr:rowOff>83058</xdr:rowOff>
    </xdr:to>
    <xdr:sp macro="" textlink="">
      <xdr:nvSpPr>
        <xdr:cNvPr id="545" name="楕円 544"/>
        <xdr:cNvSpPr/>
      </xdr:nvSpPr>
      <xdr:spPr>
        <a:xfrm>
          <a:off x="12763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74185</xdr:rowOff>
    </xdr:from>
    <xdr:ext cx="469744" cy="259045"/>
    <xdr:sp macro="" textlink="">
      <xdr:nvSpPr>
        <xdr:cNvPr id="546" name="テキスト ボックス 545"/>
        <xdr:cNvSpPr txBox="1"/>
      </xdr:nvSpPr>
      <xdr:spPr>
        <a:xfrm>
          <a:off x="12579428" y="676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81613</xdr:rowOff>
    </xdr:from>
    <xdr:to>
      <xdr:col>85</xdr:col>
      <xdr:colOff>127000</xdr:colOff>
      <xdr:row>57</xdr:row>
      <xdr:rowOff>102438</xdr:rowOff>
    </xdr:to>
    <xdr:cxnSp macro="">
      <xdr:nvCxnSpPr>
        <xdr:cNvPr id="574" name="直線コネクタ 573"/>
        <xdr:cNvCxnSpPr/>
      </xdr:nvCxnSpPr>
      <xdr:spPr>
        <a:xfrm flipV="1">
          <a:off x="15481300" y="9682813"/>
          <a:ext cx="838200" cy="19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102438</xdr:rowOff>
    </xdr:from>
    <xdr:to>
      <xdr:col>81</xdr:col>
      <xdr:colOff>50800</xdr:colOff>
      <xdr:row>57</xdr:row>
      <xdr:rowOff>129618</xdr:rowOff>
    </xdr:to>
    <xdr:cxnSp macro="">
      <xdr:nvCxnSpPr>
        <xdr:cNvPr id="577" name="直線コネクタ 576"/>
        <xdr:cNvCxnSpPr/>
      </xdr:nvCxnSpPr>
      <xdr:spPr>
        <a:xfrm flipV="1">
          <a:off x="14592300" y="9875088"/>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78870</xdr:rowOff>
    </xdr:from>
    <xdr:to>
      <xdr:col>76</xdr:col>
      <xdr:colOff>114300</xdr:colOff>
      <xdr:row>57</xdr:row>
      <xdr:rowOff>129618</xdr:rowOff>
    </xdr:to>
    <xdr:cxnSp macro="">
      <xdr:nvCxnSpPr>
        <xdr:cNvPr id="580" name="直線コネクタ 579"/>
        <xdr:cNvCxnSpPr/>
      </xdr:nvCxnSpPr>
      <xdr:spPr>
        <a:xfrm>
          <a:off x="13703300" y="9851520"/>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78870</xdr:rowOff>
    </xdr:from>
    <xdr:to>
      <xdr:col>71</xdr:col>
      <xdr:colOff>177800</xdr:colOff>
      <xdr:row>58</xdr:row>
      <xdr:rowOff>4414</xdr:rowOff>
    </xdr:to>
    <xdr:cxnSp macro="">
      <xdr:nvCxnSpPr>
        <xdr:cNvPr id="583" name="直線コネクタ 582"/>
        <xdr:cNvCxnSpPr/>
      </xdr:nvCxnSpPr>
      <xdr:spPr>
        <a:xfrm flipV="1">
          <a:off x="12814300" y="9851520"/>
          <a:ext cx="889000" cy="9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30813</xdr:rowOff>
    </xdr:from>
    <xdr:to>
      <xdr:col>85</xdr:col>
      <xdr:colOff>177800</xdr:colOff>
      <xdr:row>56</xdr:row>
      <xdr:rowOff>132413</xdr:rowOff>
    </xdr:to>
    <xdr:sp macro="" textlink="">
      <xdr:nvSpPr>
        <xdr:cNvPr id="593" name="楕円 592"/>
        <xdr:cNvSpPr/>
      </xdr:nvSpPr>
      <xdr:spPr>
        <a:xfrm>
          <a:off x="16268700" y="96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9240</xdr:rowOff>
    </xdr:from>
    <xdr:ext cx="534377" cy="259045"/>
    <xdr:sp macro="" textlink="">
      <xdr:nvSpPr>
        <xdr:cNvPr id="594" name="教育費該当値テキスト"/>
        <xdr:cNvSpPr txBox="1"/>
      </xdr:nvSpPr>
      <xdr:spPr>
        <a:xfrm>
          <a:off x="16370300" y="96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51638</xdr:rowOff>
    </xdr:from>
    <xdr:to>
      <xdr:col>81</xdr:col>
      <xdr:colOff>101600</xdr:colOff>
      <xdr:row>57</xdr:row>
      <xdr:rowOff>153238</xdr:rowOff>
    </xdr:to>
    <xdr:sp macro="" textlink="">
      <xdr:nvSpPr>
        <xdr:cNvPr id="595" name="楕円 594"/>
        <xdr:cNvSpPr/>
      </xdr:nvSpPr>
      <xdr:spPr>
        <a:xfrm>
          <a:off x="15430500" y="98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144365</xdr:rowOff>
    </xdr:from>
    <xdr:ext cx="534377" cy="259045"/>
    <xdr:sp macro="" textlink="">
      <xdr:nvSpPr>
        <xdr:cNvPr id="596" name="テキスト ボックス 595"/>
        <xdr:cNvSpPr txBox="1"/>
      </xdr:nvSpPr>
      <xdr:spPr>
        <a:xfrm>
          <a:off x="15214111" y="99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78818</xdr:rowOff>
    </xdr:from>
    <xdr:to>
      <xdr:col>76</xdr:col>
      <xdr:colOff>165100</xdr:colOff>
      <xdr:row>58</xdr:row>
      <xdr:rowOff>8968</xdr:rowOff>
    </xdr:to>
    <xdr:sp macro="" textlink="">
      <xdr:nvSpPr>
        <xdr:cNvPr id="597" name="楕円 596"/>
        <xdr:cNvSpPr/>
      </xdr:nvSpPr>
      <xdr:spPr>
        <a:xfrm>
          <a:off x="14541500" y="98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xdr:rowOff>
    </xdr:from>
    <xdr:ext cx="534377" cy="259045"/>
    <xdr:sp macro="" textlink="">
      <xdr:nvSpPr>
        <xdr:cNvPr id="598" name="テキスト ボックス 597"/>
        <xdr:cNvSpPr txBox="1"/>
      </xdr:nvSpPr>
      <xdr:spPr>
        <a:xfrm>
          <a:off x="14325111" y="99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28070</xdr:rowOff>
    </xdr:from>
    <xdr:to>
      <xdr:col>72</xdr:col>
      <xdr:colOff>38100</xdr:colOff>
      <xdr:row>57</xdr:row>
      <xdr:rowOff>129670</xdr:rowOff>
    </xdr:to>
    <xdr:sp macro="" textlink="">
      <xdr:nvSpPr>
        <xdr:cNvPr id="599" name="楕円 598"/>
        <xdr:cNvSpPr/>
      </xdr:nvSpPr>
      <xdr:spPr>
        <a:xfrm>
          <a:off x="13652500" y="98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120797</xdr:rowOff>
    </xdr:from>
    <xdr:ext cx="534377" cy="259045"/>
    <xdr:sp macro="" textlink="">
      <xdr:nvSpPr>
        <xdr:cNvPr id="600" name="テキスト ボックス 599"/>
        <xdr:cNvSpPr txBox="1"/>
      </xdr:nvSpPr>
      <xdr:spPr>
        <a:xfrm>
          <a:off x="13436111" y="989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125064</xdr:rowOff>
    </xdr:from>
    <xdr:to>
      <xdr:col>67</xdr:col>
      <xdr:colOff>101600</xdr:colOff>
      <xdr:row>58</xdr:row>
      <xdr:rowOff>55214</xdr:rowOff>
    </xdr:to>
    <xdr:sp macro="" textlink="">
      <xdr:nvSpPr>
        <xdr:cNvPr id="601" name="楕円 600"/>
        <xdr:cNvSpPr/>
      </xdr:nvSpPr>
      <xdr:spPr>
        <a:xfrm>
          <a:off x="12763500" y="98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46341</xdr:rowOff>
    </xdr:from>
    <xdr:ext cx="534377" cy="259045"/>
    <xdr:sp macro="" textlink="">
      <xdr:nvSpPr>
        <xdr:cNvPr id="602" name="テキスト ボックス 601"/>
        <xdr:cNvSpPr txBox="1"/>
      </xdr:nvSpPr>
      <xdr:spPr>
        <a:xfrm>
          <a:off x="12547111" y="99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0"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39782</xdr:rowOff>
    </xdr:from>
    <xdr:to>
      <xdr:col>85</xdr:col>
      <xdr:colOff>127000</xdr:colOff>
      <xdr:row>96</xdr:row>
      <xdr:rowOff>52375</xdr:rowOff>
    </xdr:to>
    <xdr:cxnSp macro="">
      <xdr:nvCxnSpPr>
        <xdr:cNvPr id="686" name="直線コネクタ 685"/>
        <xdr:cNvCxnSpPr/>
      </xdr:nvCxnSpPr>
      <xdr:spPr>
        <a:xfrm>
          <a:off x="15481300" y="16498982"/>
          <a:ext cx="8382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38164</xdr:rowOff>
    </xdr:from>
    <xdr:to>
      <xdr:col>81</xdr:col>
      <xdr:colOff>50800</xdr:colOff>
      <xdr:row>96</xdr:row>
      <xdr:rowOff>39782</xdr:rowOff>
    </xdr:to>
    <xdr:cxnSp macro="">
      <xdr:nvCxnSpPr>
        <xdr:cNvPr id="689" name="直線コネクタ 688"/>
        <xdr:cNvCxnSpPr/>
      </xdr:nvCxnSpPr>
      <xdr:spPr>
        <a:xfrm>
          <a:off x="14592300" y="16497364"/>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38164</xdr:rowOff>
    </xdr:from>
    <xdr:to>
      <xdr:col>76</xdr:col>
      <xdr:colOff>114300</xdr:colOff>
      <xdr:row>96</xdr:row>
      <xdr:rowOff>43841</xdr:rowOff>
    </xdr:to>
    <xdr:cxnSp macro="">
      <xdr:nvCxnSpPr>
        <xdr:cNvPr id="692" name="直線コネクタ 691"/>
        <xdr:cNvCxnSpPr/>
      </xdr:nvCxnSpPr>
      <xdr:spPr>
        <a:xfrm flipV="1">
          <a:off x="13703300" y="16497364"/>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4" name="テキスト ボックス 693"/>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43841</xdr:rowOff>
    </xdr:from>
    <xdr:to>
      <xdr:col>71</xdr:col>
      <xdr:colOff>177800</xdr:colOff>
      <xdr:row>96</xdr:row>
      <xdr:rowOff>49975</xdr:rowOff>
    </xdr:to>
    <xdr:cxnSp macro="">
      <xdr:nvCxnSpPr>
        <xdr:cNvPr id="695" name="直線コネクタ 694"/>
        <xdr:cNvCxnSpPr/>
      </xdr:nvCxnSpPr>
      <xdr:spPr>
        <a:xfrm flipV="1">
          <a:off x="12814300" y="16503041"/>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7" name="テキスト ボックス 696"/>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1575</xdr:rowOff>
    </xdr:from>
    <xdr:to>
      <xdr:col>85</xdr:col>
      <xdr:colOff>177800</xdr:colOff>
      <xdr:row>96</xdr:row>
      <xdr:rowOff>103175</xdr:rowOff>
    </xdr:to>
    <xdr:sp macro="" textlink="">
      <xdr:nvSpPr>
        <xdr:cNvPr id="705" name="楕円 704"/>
        <xdr:cNvSpPr/>
      </xdr:nvSpPr>
      <xdr:spPr>
        <a:xfrm>
          <a:off x="16268700" y="16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151452</xdr:rowOff>
    </xdr:from>
    <xdr:ext cx="534377" cy="259045"/>
    <xdr:sp macro="" textlink="">
      <xdr:nvSpPr>
        <xdr:cNvPr id="706" name="公債費該当値テキスト"/>
        <xdr:cNvSpPr txBox="1"/>
      </xdr:nvSpPr>
      <xdr:spPr>
        <a:xfrm>
          <a:off x="16370300" y="164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160432</xdr:rowOff>
    </xdr:from>
    <xdr:to>
      <xdr:col>81</xdr:col>
      <xdr:colOff>101600</xdr:colOff>
      <xdr:row>96</xdr:row>
      <xdr:rowOff>90582</xdr:rowOff>
    </xdr:to>
    <xdr:sp macro="" textlink="">
      <xdr:nvSpPr>
        <xdr:cNvPr id="707" name="楕円 706"/>
        <xdr:cNvSpPr/>
      </xdr:nvSpPr>
      <xdr:spPr>
        <a:xfrm>
          <a:off x="15430500" y="164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81709</xdr:rowOff>
    </xdr:from>
    <xdr:ext cx="534377" cy="259045"/>
    <xdr:sp macro="" textlink="">
      <xdr:nvSpPr>
        <xdr:cNvPr id="708" name="テキスト ボックス 707"/>
        <xdr:cNvSpPr txBox="1"/>
      </xdr:nvSpPr>
      <xdr:spPr>
        <a:xfrm>
          <a:off x="15214111" y="165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158814</xdr:rowOff>
    </xdr:from>
    <xdr:to>
      <xdr:col>76</xdr:col>
      <xdr:colOff>165100</xdr:colOff>
      <xdr:row>96</xdr:row>
      <xdr:rowOff>88964</xdr:rowOff>
    </xdr:to>
    <xdr:sp macro="" textlink="">
      <xdr:nvSpPr>
        <xdr:cNvPr id="709" name="楕円 708"/>
        <xdr:cNvSpPr/>
      </xdr:nvSpPr>
      <xdr:spPr>
        <a:xfrm>
          <a:off x="14541500" y="164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105491</xdr:rowOff>
    </xdr:from>
    <xdr:ext cx="534377" cy="259045"/>
    <xdr:sp macro="" textlink="">
      <xdr:nvSpPr>
        <xdr:cNvPr id="710" name="テキスト ボックス 709"/>
        <xdr:cNvSpPr txBox="1"/>
      </xdr:nvSpPr>
      <xdr:spPr>
        <a:xfrm>
          <a:off x="14325111" y="1622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164491</xdr:rowOff>
    </xdr:from>
    <xdr:to>
      <xdr:col>72</xdr:col>
      <xdr:colOff>38100</xdr:colOff>
      <xdr:row>96</xdr:row>
      <xdr:rowOff>94641</xdr:rowOff>
    </xdr:to>
    <xdr:sp macro="" textlink="">
      <xdr:nvSpPr>
        <xdr:cNvPr id="711" name="楕円 710"/>
        <xdr:cNvSpPr/>
      </xdr:nvSpPr>
      <xdr:spPr>
        <a:xfrm>
          <a:off x="13652500" y="164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111168</xdr:rowOff>
    </xdr:from>
    <xdr:ext cx="534377" cy="259045"/>
    <xdr:sp macro="" textlink="">
      <xdr:nvSpPr>
        <xdr:cNvPr id="712" name="テキスト ボックス 711"/>
        <xdr:cNvSpPr txBox="1"/>
      </xdr:nvSpPr>
      <xdr:spPr>
        <a:xfrm>
          <a:off x="13436111" y="1622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170625</xdr:rowOff>
    </xdr:from>
    <xdr:to>
      <xdr:col>67</xdr:col>
      <xdr:colOff>101600</xdr:colOff>
      <xdr:row>96</xdr:row>
      <xdr:rowOff>100775</xdr:rowOff>
    </xdr:to>
    <xdr:sp macro="" textlink="">
      <xdr:nvSpPr>
        <xdr:cNvPr id="713" name="楕円 712"/>
        <xdr:cNvSpPr/>
      </xdr:nvSpPr>
      <xdr:spPr>
        <a:xfrm>
          <a:off x="12763500" y="164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91902</xdr:rowOff>
    </xdr:from>
    <xdr:ext cx="534377" cy="259045"/>
    <xdr:sp macro="" textlink="">
      <xdr:nvSpPr>
        <xdr:cNvPr id="714" name="テキスト ボックス 713"/>
        <xdr:cNvSpPr txBox="1"/>
      </xdr:nvSpPr>
      <xdr:spPr>
        <a:xfrm>
          <a:off x="12547111" y="1655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総務費は人口一人当たり１０４，３６４円の増となっているが、このうち９９，７７９円は特別定額給付金の給付によるものである。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民生費は人口一人当たり１６</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，７</a:t>
          </a:r>
          <a:r>
            <a:rPr lang="ja-JP" altLang="en-US" sz="1100">
              <a:solidFill>
                <a:schemeClr val="dk1"/>
              </a:solidFill>
              <a:effectLst/>
              <a:latin typeface="+mn-lt"/>
              <a:ea typeface="+mn-ea"/>
              <a:cs typeface="+mn-cs"/>
            </a:rPr>
            <a:t>９６</a:t>
          </a:r>
          <a:r>
            <a:rPr lang="ja-JP" altLang="ja-JP" sz="1100">
              <a:solidFill>
                <a:schemeClr val="dk1"/>
              </a:solidFill>
              <a:effectLst/>
              <a:latin typeface="+mn-lt"/>
              <a:ea typeface="+mn-ea"/>
              <a:cs typeface="+mn-cs"/>
            </a:rPr>
            <a:t>円となっており、前年度と比べて</a:t>
          </a:r>
          <a:r>
            <a:rPr lang="ja-JP" altLang="en-US" sz="1100">
              <a:solidFill>
                <a:schemeClr val="dk1"/>
              </a:solidFill>
              <a:effectLst/>
              <a:latin typeface="+mn-lt"/>
              <a:ea typeface="+mn-ea"/>
              <a:cs typeface="+mn-cs"/>
            </a:rPr>
            <a:t>３，９７６</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している。この要因として、</a:t>
          </a:r>
          <a:r>
            <a:rPr lang="ja-JP" altLang="en-US" sz="1100">
              <a:solidFill>
                <a:schemeClr val="dk1"/>
              </a:solidFill>
              <a:effectLst/>
              <a:latin typeface="+mn-lt"/>
              <a:ea typeface="+mn-ea"/>
              <a:cs typeface="+mn-cs"/>
            </a:rPr>
            <a:t>子育て世帯への臨時特別給付金等が増となった一方</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（仮称）児童発達支援センター等</a:t>
          </a:r>
          <a:r>
            <a:rPr kumimoji="1" lang="ja-JP" altLang="en-US" sz="1100">
              <a:solidFill>
                <a:schemeClr val="dk1"/>
              </a:solidFill>
              <a:effectLst/>
              <a:latin typeface="+mn-lt"/>
              <a:ea typeface="+mn-ea"/>
              <a:cs typeface="+mn-cs"/>
            </a:rPr>
            <a:t>の建設費、児童扶養手当、こども医療費等が減少したこと</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挙げられる。今</a:t>
          </a:r>
          <a:r>
            <a:rPr lang="ja-JP" altLang="ja-JP" sz="1100">
              <a:solidFill>
                <a:schemeClr val="dk1"/>
              </a:solidFill>
              <a:effectLst/>
              <a:latin typeface="+mn-lt"/>
              <a:ea typeface="+mn-ea"/>
              <a:cs typeface="+mn-cs"/>
            </a:rPr>
            <a:t>後、事業の必要性、妥当性を検証し、必要な見直しを図ることで、歳出の削減に努めていく。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年度と比較して大幅に</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した。この要因としては、歳</a:t>
          </a:r>
          <a:r>
            <a:rPr lang="ja-JP" altLang="en-US" sz="1100">
              <a:solidFill>
                <a:schemeClr val="dk1"/>
              </a:solidFill>
              <a:effectLst/>
              <a:latin typeface="+mn-lt"/>
              <a:ea typeface="+mn-ea"/>
              <a:cs typeface="+mn-cs"/>
            </a:rPr>
            <a:t>出</a:t>
          </a:r>
          <a:r>
            <a:rPr lang="ja-JP" altLang="ja-JP" sz="1100">
              <a:solidFill>
                <a:schemeClr val="dk1"/>
              </a:solidFill>
              <a:effectLst/>
              <a:latin typeface="+mn-lt"/>
              <a:ea typeface="+mn-ea"/>
              <a:cs typeface="+mn-cs"/>
            </a:rPr>
            <a:t>総額が約</a:t>
          </a:r>
          <a:r>
            <a:rPr lang="ja-JP" altLang="en-US" sz="1100">
              <a:solidFill>
                <a:schemeClr val="dk1"/>
              </a:solidFill>
              <a:effectLst/>
              <a:latin typeface="+mn-lt"/>
              <a:ea typeface="+mn-ea"/>
              <a:cs typeface="+mn-cs"/>
            </a:rPr>
            <a:t>１８８</a:t>
          </a:r>
          <a:r>
            <a:rPr lang="ja-JP" altLang="ja-JP" sz="1100">
              <a:solidFill>
                <a:schemeClr val="dk1"/>
              </a:solidFill>
              <a:effectLst/>
              <a:latin typeface="+mn-lt"/>
              <a:ea typeface="+mn-ea"/>
              <a:cs typeface="+mn-cs"/>
            </a:rPr>
            <a:t>億円増加した一方で、歳</a:t>
          </a:r>
          <a:r>
            <a:rPr lang="ja-JP" altLang="en-US" sz="1100">
              <a:solidFill>
                <a:schemeClr val="dk1"/>
              </a:solidFill>
              <a:effectLst/>
              <a:latin typeface="+mn-lt"/>
              <a:ea typeface="+mn-ea"/>
              <a:cs typeface="+mn-cs"/>
            </a:rPr>
            <a:t>入</a:t>
          </a:r>
          <a:r>
            <a:rPr lang="ja-JP" altLang="ja-JP" sz="1100">
              <a:solidFill>
                <a:schemeClr val="dk1"/>
              </a:solidFill>
              <a:effectLst/>
              <a:latin typeface="+mn-lt"/>
              <a:ea typeface="+mn-ea"/>
              <a:cs typeface="+mn-cs"/>
            </a:rPr>
            <a:t>総額は約</a:t>
          </a:r>
          <a:r>
            <a:rPr lang="ja-JP" altLang="en-US" sz="1100">
              <a:solidFill>
                <a:schemeClr val="dk1"/>
              </a:solidFill>
              <a:effectLst/>
              <a:latin typeface="+mn-lt"/>
              <a:ea typeface="+mn-ea"/>
              <a:cs typeface="+mn-cs"/>
            </a:rPr>
            <a:t>２０７</a:t>
          </a:r>
          <a:r>
            <a:rPr lang="ja-JP" altLang="ja-JP" sz="1100">
              <a:solidFill>
                <a:schemeClr val="dk1"/>
              </a:solidFill>
              <a:effectLst/>
              <a:latin typeface="+mn-lt"/>
              <a:ea typeface="+mn-ea"/>
              <a:cs typeface="+mn-cs"/>
            </a:rPr>
            <a:t>億円の増となったためである。</a:t>
          </a:r>
          <a:endParaRPr lang="ja-JP" altLang="ja-JP" sz="1400">
            <a:effectLst/>
          </a:endParaRPr>
        </a:p>
        <a:p>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不測</a:t>
          </a:r>
          <a:r>
            <a:rPr lang="ja-JP" altLang="ja-JP" sz="1100">
              <a:solidFill>
                <a:schemeClr val="dk1"/>
              </a:solidFill>
              <a:effectLst/>
              <a:latin typeface="+mn-lt"/>
              <a:ea typeface="+mn-ea"/>
              <a:cs typeface="+mn-cs"/>
            </a:rPr>
            <a:t>の支出に備え、一定程度の財政調整基金残高を維持するよう努める。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全ての会計で黒字であるが、特に水道事業会計は安定的に黒字である。</a:t>
          </a:r>
          <a:endParaRPr lang="ja-JP" altLang="ja-JP">
            <a:effectLst/>
          </a:endParaRPr>
        </a:p>
        <a:p>
          <a:r>
            <a:rPr lang="ja-JP" altLang="ja-JP" sz="1100">
              <a:solidFill>
                <a:schemeClr val="dk1"/>
              </a:solidFill>
              <a:effectLst/>
              <a:latin typeface="+mn-lt"/>
              <a:ea typeface="+mn-ea"/>
              <a:cs typeface="+mn-cs"/>
            </a:rPr>
            <a:t>　なお、国民健康保険事業特別会計は、一般会計から毎年約8～11億円を赤字補填として繰入ており余剰金を留保しているため黒字額の変動が大きいが、平成３０年度以降は赤字削減・解消計画に基づき繰入金を削減しているため、黒字額は年々減少していくことが見込まれる。赤字補填としての繰入金を差し引くと、平成２６年度以降の国民健康保険事業特別会計は赤字であ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40" t="s">
        <v>79</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1" t="s">
        <v>81</v>
      </c>
      <c r="C3" s="442"/>
      <c r="D3" s="442"/>
      <c r="E3" s="443"/>
      <c r="F3" s="443"/>
      <c r="G3" s="443"/>
      <c r="H3" s="443"/>
      <c r="I3" s="443"/>
      <c r="J3" s="443"/>
      <c r="K3" s="443"/>
      <c r="L3" s="443" t="s">
        <v>82</v>
      </c>
      <c r="M3" s="443"/>
      <c r="N3" s="443"/>
      <c r="O3" s="443"/>
      <c r="P3" s="443"/>
      <c r="Q3" s="443"/>
      <c r="R3" s="450"/>
      <c r="S3" s="450"/>
      <c r="T3" s="450"/>
      <c r="U3" s="450"/>
      <c r="V3" s="451"/>
      <c r="W3" s="425" t="s">
        <v>83</v>
      </c>
      <c r="X3" s="426"/>
      <c r="Y3" s="426"/>
      <c r="Z3" s="426"/>
      <c r="AA3" s="426"/>
      <c r="AB3" s="442"/>
      <c r="AC3" s="450" t="s">
        <v>84</v>
      </c>
      <c r="AD3" s="426"/>
      <c r="AE3" s="426"/>
      <c r="AF3" s="426"/>
      <c r="AG3" s="426"/>
      <c r="AH3" s="426"/>
      <c r="AI3" s="426"/>
      <c r="AJ3" s="426"/>
      <c r="AK3" s="426"/>
      <c r="AL3" s="427"/>
      <c r="AM3" s="425" t="s">
        <v>85</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86</v>
      </c>
      <c r="BO3" s="426"/>
      <c r="BP3" s="426"/>
      <c r="BQ3" s="426"/>
      <c r="BR3" s="426"/>
      <c r="BS3" s="426"/>
      <c r="BT3" s="426"/>
      <c r="BU3" s="427"/>
      <c r="BV3" s="425" t="s">
        <v>87</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88</v>
      </c>
      <c r="CU3" s="426"/>
      <c r="CV3" s="426"/>
      <c r="CW3" s="426"/>
      <c r="CX3" s="426"/>
      <c r="CY3" s="426"/>
      <c r="CZ3" s="426"/>
      <c r="DA3" s="427"/>
      <c r="DB3" s="425" t="s">
        <v>89</v>
      </c>
      <c r="DC3" s="426"/>
      <c r="DD3" s="426"/>
      <c r="DE3" s="426"/>
      <c r="DF3" s="426"/>
      <c r="DG3" s="426"/>
      <c r="DH3" s="426"/>
      <c r="DI3" s="427"/>
      <c r="DJ3" s="185"/>
      <c r="DK3" s="185"/>
      <c r="DL3" s="185"/>
      <c r="DM3" s="185"/>
      <c r="DN3" s="185"/>
      <c r="DO3" s="185"/>
    </row>
    <row r="4" spans="1:119" ht="18.75" customHeight="1" x14ac:dyDescent="0.15">
      <c r="A4" s="186"/>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90</v>
      </c>
      <c r="AZ4" s="429"/>
      <c r="BA4" s="429"/>
      <c r="BB4" s="429"/>
      <c r="BC4" s="429"/>
      <c r="BD4" s="429"/>
      <c r="BE4" s="429"/>
      <c r="BF4" s="429"/>
      <c r="BG4" s="429"/>
      <c r="BH4" s="429"/>
      <c r="BI4" s="429"/>
      <c r="BJ4" s="429"/>
      <c r="BK4" s="429"/>
      <c r="BL4" s="429"/>
      <c r="BM4" s="430"/>
      <c r="BN4" s="431">
        <v>76790691</v>
      </c>
      <c r="BO4" s="432"/>
      <c r="BP4" s="432"/>
      <c r="BQ4" s="432"/>
      <c r="BR4" s="432"/>
      <c r="BS4" s="432"/>
      <c r="BT4" s="432"/>
      <c r="BU4" s="433"/>
      <c r="BV4" s="431">
        <v>57716717</v>
      </c>
      <c r="BW4" s="432"/>
      <c r="BX4" s="432"/>
      <c r="BY4" s="432"/>
      <c r="BZ4" s="432"/>
      <c r="CA4" s="432"/>
      <c r="CB4" s="432"/>
      <c r="CC4" s="433"/>
      <c r="CD4" s="434" t="s">
        <v>91</v>
      </c>
      <c r="CE4" s="435"/>
      <c r="CF4" s="435"/>
      <c r="CG4" s="435"/>
      <c r="CH4" s="435"/>
      <c r="CI4" s="435"/>
      <c r="CJ4" s="435"/>
      <c r="CK4" s="435"/>
      <c r="CL4" s="435"/>
      <c r="CM4" s="435"/>
      <c r="CN4" s="435"/>
      <c r="CO4" s="435"/>
      <c r="CP4" s="435"/>
      <c r="CQ4" s="435"/>
      <c r="CR4" s="435"/>
      <c r="CS4" s="436"/>
      <c r="CT4" s="437">
        <v>10.8</v>
      </c>
      <c r="CU4" s="438"/>
      <c r="CV4" s="438"/>
      <c r="CW4" s="438"/>
      <c r="CX4" s="438"/>
      <c r="CY4" s="438"/>
      <c r="CZ4" s="438"/>
      <c r="DA4" s="439"/>
      <c r="DB4" s="437">
        <v>4.7</v>
      </c>
      <c r="DC4" s="438"/>
      <c r="DD4" s="438"/>
      <c r="DE4" s="438"/>
      <c r="DF4" s="438"/>
      <c r="DG4" s="438"/>
      <c r="DH4" s="438"/>
      <c r="DI4" s="439"/>
      <c r="DJ4" s="185"/>
      <c r="DK4" s="185"/>
      <c r="DL4" s="185"/>
      <c r="DM4" s="185"/>
      <c r="DN4" s="185"/>
      <c r="DO4" s="185"/>
    </row>
    <row r="5" spans="1:119" ht="18.75" customHeight="1" x14ac:dyDescent="0.15">
      <c r="A5" s="186"/>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92</v>
      </c>
      <c r="AN5" s="498"/>
      <c r="AO5" s="498"/>
      <c r="AP5" s="498"/>
      <c r="AQ5" s="498"/>
      <c r="AR5" s="498"/>
      <c r="AS5" s="498"/>
      <c r="AT5" s="499"/>
      <c r="AU5" s="500" t="s">
        <v>93</v>
      </c>
      <c r="AV5" s="501"/>
      <c r="AW5" s="501"/>
      <c r="AX5" s="501"/>
      <c r="AY5" s="502" t="s">
        <v>94</v>
      </c>
      <c r="AZ5" s="503"/>
      <c r="BA5" s="503"/>
      <c r="BB5" s="503"/>
      <c r="BC5" s="503"/>
      <c r="BD5" s="503"/>
      <c r="BE5" s="503"/>
      <c r="BF5" s="503"/>
      <c r="BG5" s="503"/>
      <c r="BH5" s="503"/>
      <c r="BI5" s="503"/>
      <c r="BJ5" s="503"/>
      <c r="BK5" s="503"/>
      <c r="BL5" s="503"/>
      <c r="BM5" s="504"/>
      <c r="BN5" s="468">
        <v>73329639</v>
      </c>
      <c r="BO5" s="469"/>
      <c r="BP5" s="469"/>
      <c r="BQ5" s="469"/>
      <c r="BR5" s="469"/>
      <c r="BS5" s="469"/>
      <c r="BT5" s="469"/>
      <c r="BU5" s="470"/>
      <c r="BV5" s="468">
        <v>56021840</v>
      </c>
      <c r="BW5" s="469"/>
      <c r="BX5" s="469"/>
      <c r="BY5" s="469"/>
      <c r="BZ5" s="469"/>
      <c r="CA5" s="469"/>
      <c r="CB5" s="469"/>
      <c r="CC5" s="470"/>
      <c r="CD5" s="471" t="s">
        <v>95</v>
      </c>
      <c r="CE5" s="472"/>
      <c r="CF5" s="472"/>
      <c r="CG5" s="472"/>
      <c r="CH5" s="472"/>
      <c r="CI5" s="472"/>
      <c r="CJ5" s="472"/>
      <c r="CK5" s="472"/>
      <c r="CL5" s="472"/>
      <c r="CM5" s="472"/>
      <c r="CN5" s="472"/>
      <c r="CO5" s="472"/>
      <c r="CP5" s="472"/>
      <c r="CQ5" s="472"/>
      <c r="CR5" s="472"/>
      <c r="CS5" s="473"/>
      <c r="CT5" s="465">
        <v>96.1</v>
      </c>
      <c r="CU5" s="466"/>
      <c r="CV5" s="466"/>
      <c r="CW5" s="466"/>
      <c r="CX5" s="466"/>
      <c r="CY5" s="466"/>
      <c r="CZ5" s="466"/>
      <c r="DA5" s="467"/>
      <c r="DB5" s="465">
        <v>96.8</v>
      </c>
      <c r="DC5" s="466"/>
      <c r="DD5" s="466"/>
      <c r="DE5" s="466"/>
      <c r="DF5" s="466"/>
      <c r="DG5" s="466"/>
      <c r="DH5" s="466"/>
      <c r="DI5" s="467"/>
      <c r="DJ5" s="185"/>
      <c r="DK5" s="185"/>
      <c r="DL5" s="185"/>
      <c r="DM5" s="185"/>
      <c r="DN5" s="185"/>
      <c r="DO5" s="185"/>
    </row>
    <row r="6" spans="1:119" ht="18.75" customHeight="1" x14ac:dyDescent="0.15">
      <c r="A6" s="186"/>
      <c r="B6" s="474" t="s">
        <v>96</v>
      </c>
      <c r="C6" s="475"/>
      <c r="D6" s="475"/>
      <c r="E6" s="476"/>
      <c r="F6" s="476"/>
      <c r="G6" s="476"/>
      <c r="H6" s="476"/>
      <c r="I6" s="476"/>
      <c r="J6" s="476"/>
      <c r="K6" s="476"/>
      <c r="L6" s="476" t="s">
        <v>97</v>
      </c>
      <c r="M6" s="476"/>
      <c r="N6" s="476"/>
      <c r="O6" s="476"/>
      <c r="P6" s="476"/>
      <c r="Q6" s="476"/>
      <c r="R6" s="480"/>
      <c r="S6" s="480"/>
      <c r="T6" s="480"/>
      <c r="U6" s="480"/>
      <c r="V6" s="481"/>
      <c r="W6" s="484" t="s">
        <v>98</v>
      </c>
      <c r="X6" s="485"/>
      <c r="Y6" s="485"/>
      <c r="Z6" s="485"/>
      <c r="AA6" s="485"/>
      <c r="AB6" s="475"/>
      <c r="AC6" s="488" t="s">
        <v>99</v>
      </c>
      <c r="AD6" s="489"/>
      <c r="AE6" s="489"/>
      <c r="AF6" s="489"/>
      <c r="AG6" s="489"/>
      <c r="AH6" s="489"/>
      <c r="AI6" s="489"/>
      <c r="AJ6" s="489"/>
      <c r="AK6" s="489"/>
      <c r="AL6" s="490"/>
      <c r="AM6" s="497" t="s">
        <v>100</v>
      </c>
      <c r="AN6" s="498"/>
      <c r="AO6" s="498"/>
      <c r="AP6" s="498"/>
      <c r="AQ6" s="498"/>
      <c r="AR6" s="498"/>
      <c r="AS6" s="498"/>
      <c r="AT6" s="499"/>
      <c r="AU6" s="500" t="s">
        <v>93</v>
      </c>
      <c r="AV6" s="501"/>
      <c r="AW6" s="501"/>
      <c r="AX6" s="501"/>
      <c r="AY6" s="502" t="s">
        <v>101</v>
      </c>
      <c r="AZ6" s="503"/>
      <c r="BA6" s="503"/>
      <c r="BB6" s="503"/>
      <c r="BC6" s="503"/>
      <c r="BD6" s="503"/>
      <c r="BE6" s="503"/>
      <c r="BF6" s="503"/>
      <c r="BG6" s="503"/>
      <c r="BH6" s="503"/>
      <c r="BI6" s="503"/>
      <c r="BJ6" s="503"/>
      <c r="BK6" s="503"/>
      <c r="BL6" s="503"/>
      <c r="BM6" s="504"/>
      <c r="BN6" s="468">
        <v>3461052</v>
      </c>
      <c r="BO6" s="469"/>
      <c r="BP6" s="469"/>
      <c r="BQ6" s="469"/>
      <c r="BR6" s="469"/>
      <c r="BS6" s="469"/>
      <c r="BT6" s="469"/>
      <c r="BU6" s="470"/>
      <c r="BV6" s="468">
        <v>1694877</v>
      </c>
      <c r="BW6" s="469"/>
      <c r="BX6" s="469"/>
      <c r="BY6" s="469"/>
      <c r="BZ6" s="469"/>
      <c r="CA6" s="469"/>
      <c r="CB6" s="469"/>
      <c r="CC6" s="470"/>
      <c r="CD6" s="471" t="s">
        <v>102</v>
      </c>
      <c r="CE6" s="472"/>
      <c r="CF6" s="472"/>
      <c r="CG6" s="472"/>
      <c r="CH6" s="472"/>
      <c r="CI6" s="472"/>
      <c r="CJ6" s="472"/>
      <c r="CK6" s="472"/>
      <c r="CL6" s="472"/>
      <c r="CM6" s="472"/>
      <c r="CN6" s="472"/>
      <c r="CO6" s="472"/>
      <c r="CP6" s="472"/>
      <c r="CQ6" s="472"/>
      <c r="CR6" s="472"/>
      <c r="CS6" s="473"/>
      <c r="CT6" s="505">
        <v>100.5</v>
      </c>
      <c r="CU6" s="506"/>
      <c r="CV6" s="506"/>
      <c r="CW6" s="506"/>
      <c r="CX6" s="506"/>
      <c r="CY6" s="506"/>
      <c r="CZ6" s="506"/>
      <c r="DA6" s="507"/>
      <c r="DB6" s="505">
        <v>102</v>
      </c>
      <c r="DC6" s="506"/>
      <c r="DD6" s="506"/>
      <c r="DE6" s="506"/>
      <c r="DF6" s="506"/>
      <c r="DG6" s="506"/>
      <c r="DH6" s="506"/>
      <c r="DI6" s="507"/>
      <c r="DJ6" s="185"/>
      <c r="DK6" s="185"/>
      <c r="DL6" s="185"/>
      <c r="DM6" s="185"/>
      <c r="DN6" s="185"/>
      <c r="DO6" s="185"/>
    </row>
    <row r="7" spans="1:119" ht="18.75" customHeight="1" x14ac:dyDescent="0.15">
      <c r="A7" s="186"/>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103</v>
      </c>
      <c r="AN7" s="498"/>
      <c r="AO7" s="498"/>
      <c r="AP7" s="498"/>
      <c r="AQ7" s="498"/>
      <c r="AR7" s="498"/>
      <c r="AS7" s="498"/>
      <c r="AT7" s="499"/>
      <c r="AU7" s="500" t="s">
        <v>104</v>
      </c>
      <c r="AV7" s="501"/>
      <c r="AW7" s="501"/>
      <c r="AX7" s="501"/>
      <c r="AY7" s="502" t="s">
        <v>105</v>
      </c>
      <c r="AZ7" s="503"/>
      <c r="BA7" s="503"/>
      <c r="BB7" s="503"/>
      <c r="BC7" s="503"/>
      <c r="BD7" s="503"/>
      <c r="BE7" s="503"/>
      <c r="BF7" s="503"/>
      <c r="BG7" s="503"/>
      <c r="BH7" s="503"/>
      <c r="BI7" s="503"/>
      <c r="BJ7" s="503"/>
      <c r="BK7" s="503"/>
      <c r="BL7" s="503"/>
      <c r="BM7" s="504"/>
      <c r="BN7" s="468">
        <v>179976</v>
      </c>
      <c r="BO7" s="469"/>
      <c r="BP7" s="469"/>
      <c r="BQ7" s="469"/>
      <c r="BR7" s="469"/>
      <c r="BS7" s="469"/>
      <c r="BT7" s="469"/>
      <c r="BU7" s="470"/>
      <c r="BV7" s="468">
        <v>320244</v>
      </c>
      <c r="BW7" s="469"/>
      <c r="BX7" s="469"/>
      <c r="BY7" s="469"/>
      <c r="BZ7" s="469"/>
      <c r="CA7" s="469"/>
      <c r="CB7" s="469"/>
      <c r="CC7" s="470"/>
      <c r="CD7" s="471" t="s">
        <v>106</v>
      </c>
      <c r="CE7" s="472"/>
      <c r="CF7" s="472"/>
      <c r="CG7" s="472"/>
      <c r="CH7" s="472"/>
      <c r="CI7" s="472"/>
      <c r="CJ7" s="472"/>
      <c r="CK7" s="472"/>
      <c r="CL7" s="472"/>
      <c r="CM7" s="472"/>
      <c r="CN7" s="472"/>
      <c r="CO7" s="472"/>
      <c r="CP7" s="472"/>
      <c r="CQ7" s="472"/>
      <c r="CR7" s="472"/>
      <c r="CS7" s="473"/>
      <c r="CT7" s="468">
        <v>30418297</v>
      </c>
      <c r="CU7" s="469"/>
      <c r="CV7" s="469"/>
      <c r="CW7" s="469"/>
      <c r="CX7" s="469"/>
      <c r="CY7" s="469"/>
      <c r="CZ7" s="469"/>
      <c r="DA7" s="470"/>
      <c r="DB7" s="468">
        <v>29480958</v>
      </c>
      <c r="DC7" s="469"/>
      <c r="DD7" s="469"/>
      <c r="DE7" s="469"/>
      <c r="DF7" s="469"/>
      <c r="DG7" s="469"/>
      <c r="DH7" s="469"/>
      <c r="DI7" s="470"/>
      <c r="DJ7" s="185"/>
      <c r="DK7" s="185"/>
      <c r="DL7" s="185"/>
      <c r="DM7" s="185"/>
      <c r="DN7" s="185"/>
      <c r="DO7" s="185"/>
    </row>
    <row r="8" spans="1:119" ht="18.75" customHeight="1" thickBot="1" x14ac:dyDescent="0.2">
      <c r="A8" s="186"/>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107</v>
      </c>
      <c r="AN8" s="498"/>
      <c r="AO8" s="498"/>
      <c r="AP8" s="498"/>
      <c r="AQ8" s="498"/>
      <c r="AR8" s="498"/>
      <c r="AS8" s="498"/>
      <c r="AT8" s="499"/>
      <c r="AU8" s="500" t="s">
        <v>93</v>
      </c>
      <c r="AV8" s="501"/>
      <c r="AW8" s="501"/>
      <c r="AX8" s="501"/>
      <c r="AY8" s="502" t="s">
        <v>108</v>
      </c>
      <c r="AZ8" s="503"/>
      <c r="BA8" s="503"/>
      <c r="BB8" s="503"/>
      <c r="BC8" s="503"/>
      <c r="BD8" s="503"/>
      <c r="BE8" s="503"/>
      <c r="BF8" s="503"/>
      <c r="BG8" s="503"/>
      <c r="BH8" s="503"/>
      <c r="BI8" s="503"/>
      <c r="BJ8" s="503"/>
      <c r="BK8" s="503"/>
      <c r="BL8" s="503"/>
      <c r="BM8" s="504"/>
      <c r="BN8" s="468">
        <v>3281076</v>
      </c>
      <c r="BO8" s="469"/>
      <c r="BP8" s="469"/>
      <c r="BQ8" s="469"/>
      <c r="BR8" s="469"/>
      <c r="BS8" s="469"/>
      <c r="BT8" s="469"/>
      <c r="BU8" s="470"/>
      <c r="BV8" s="468">
        <v>1374633</v>
      </c>
      <c r="BW8" s="469"/>
      <c r="BX8" s="469"/>
      <c r="BY8" s="469"/>
      <c r="BZ8" s="469"/>
      <c r="CA8" s="469"/>
      <c r="CB8" s="469"/>
      <c r="CC8" s="470"/>
      <c r="CD8" s="471" t="s">
        <v>109</v>
      </c>
      <c r="CE8" s="472"/>
      <c r="CF8" s="472"/>
      <c r="CG8" s="472"/>
      <c r="CH8" s="472"/>
      <c r="CI8" s="472"/>
      <c r="CJ8" s="472"/>
      <c r="CK8" s="472"/>
      <c r="CL8" s="472"/>
      <c r="CM8" s="472"/>
      <c r="CN8" s="472"/>
      <c r="CO8" s="472"/>
      <c r="CP8" s="472"/>
      <c r="CQ8" s="472"/>
      <c r="CR8" s="472"/>
      <c r="CS8" s="473"/>
      <c r="CT8" s="508">
        <v>0.92</v>
      </c>
      <c r="CU8" s="509"/>
      <c r="CV8" s="509"/>
      <c r="CW8" s="509"/>
      <c r="CX8" s="509"/>
      <c r="CY8" s="509"/>
      <c r="CZ8" s="509"/>
      <c r="DA8" s="510"/>
      <c r="DB8" s="508">
        <v>0.91</v>
      </c>
      <c r="DC8" s="509"/>
      <c r="DD8" s="509"/>
      <c r="DE8" s="509"/>
      <c r="DF8" s="509"/>
      <c r="DG8" s="509"/>
      <c r="DH8" s="509"/>
      <c r="DI8" s="510"/>
      <c r="DJ8" s="185"/>
      <c r="DK8" s="185"/>
      <c r="DL8" s="185"/>
      <c r="DM8" s="185"/>
      <c r="DN8" s="185"/>
      <c r="DO8" s="185"/>
    </row>
    <row r="9" spans="1:119" ht="18.75" customHeight="1" thickBot="1" x14ac:dyDescent="0.2">
      <c r="A9" s="186"/>
      <c r="B9" s="462" t="s">
        <v>110</v>
      </c>
      <c r="C9" s="463"/>
      <c r="D9" s="463"/>
      <c r="E9" s="463"/>
      <c r="F9" s="463"/>
      <c r="G9" s="463"/>
      <c r="H9" s="463"/>
      <c r="I9" s="463"/>
      <c r="J9" s="463"/>
      <c r="K9" s="511"/>
      <c r="L9" s="512" t="s">
        <v>111</v>
      </c>
      <c r="M9" s="513"/>
      <c r="N9" s="513"/>
      <c r="O9" s="513"/>
      <c r="P9" s="513"/>
      <c r="Q9" s="514"/>
      <c r="R9" s="515">
        <v>166017</v>
      </c>
      <c r="S9" s="516"/>
      <c r="T9" s="516"/>
      <c r="U9" s="516"/>
      <c r="V9" s="517"/>
      <c r="W9" s="425" t="s">
        <v>112</v>
      </c>
      <c r="X9" s="426"/>
      <c r="Y9" s="426"/>
      <c r="Z9" s="426"/>
      <c r="AA9" s="426"/>
      <c r="AB9" s="426"/>
      <c r="AC9" s="426"/>
      <c r="AD9" s="426"/>
      <c r="AE9" s="426"/>
      <c r="AF9" s="426"/>
      <c r="AG9" s="426"/>
      <c r="AH9" s="426"/>
      <c r="AI9" s="426"/>
      <c r="AJ9" s="426"/>
      <c r="AK9" s="426"/>
      <c r="AL9" s="427"/>
      <c r="AM9" s="497" t="s">
        <v>113</v>
      </c>
      <c r="AN9" s="498"/>
      <c r="AO9" s="498"/>
      <c r="AP9" s="498"/>
      <c r="AQ9" s="498"/>
      <c r="AR9" s="498"/>
      <c r="AS9" s="498"/>
      <c r="AT9" s="499"/>
      <c r="AU9" s="500" t="s">
        <v>93</v>
      </c>
      <c r="AV9" s="501"/>
      <c r="AW9" s="501"/>
      <c r="AX9" s="501"/>
      <c r="AY9" s="502" t="s">
        <v>114</v>
      </c>
      <c r="AZ9" s="503"/>
      <c r="BA9" s="503"/>
      <c r="BB9" s="503"/>
      <c r="BC9" s="503"/>
      <c r="BD9" s="503"/>
      <c r="BE9" s="503"/>
      <c r="BF9" s="503"/>
      <c r="BG9" s="503"/>
      <c r="BH9" s="503"/>
      <c r="BI9" s="503"/>
      <c r="BJ9" s="503"/>
      <c r="BK9" s="503"/>
      <c r="BL9" s="503"/>
      <c r="BM9" s="504"/>
      <c r="BN9" s="468">
        <v>1906443</v>
      </c>
      <c r="BO9" s="469"/>
      <c r="BP9" s="469"/>
      <c r="BQ9" s="469"/>
      <c r="BR9" s="469"/>
      <c r="BS9" s="469"/>
      <c r="BT9" s="469"/>
      <c r="BU9" s="470"/>
      <c r="BV9" s="468">
        <v>-821876</v>
      </c>
      <c r="BW9" s="469"/>
      <c r="BX9" s="469"/>
      <c r="BY9" s="469"/>
      <c r="BZ9" s="469"/>
      <c r="CA9" s="469"/>
      <c r="CB9" s="469"/>
      <c r="CC9" s="470"/>
      <c r="CD9" s="471" t="s">
        <v>115</v>
      </c>
      <c r="CE9" s="472"/>
      <c r="CF9" s="472"/>
      <c r="CG9" s="472"/>
      <c r="CH9" s="472"/>
      <c r="CI9" s="472"/>
      <c r="CJ9" s="472"/>
      <c r="CK9" s="472"/>
      <c r="CL9" s="472"/>
      <c r="CM9" s="472"/>
      <c r="CN9" s="472"/>
      <c r="CO9" s="472"/>
      <c r="CP9" s="472"/>
      <c r="CQ9" s="472"/>
      <c r="CR9" s="472"/>
      <c r="CS9" s="473"/>
      <c r="CT9" s="465">
        <v>10.7</v>
      </c>
      <c r="CU9" s="466"/>
      <c r="CV9" s="466"/>
      <c r="CW9" s="466"/>
      <c r="CX9" s="466"/>
      <c r="CY9" s="466"/>
      <c r="CZ9" s="466"/>
      <c r="DA9" s="467"/>
      <c r="DB9" s="465">
        <v>12</v>
      </c>
      <c r="DC9" s="466"/>
      <c r="DD9" s="466"/>
      <c r="DE9" s="466"/>
      <c r="DF9" s="466"/>
      <c r="DG9" s="466"/>
      <c r="DH9" s="466"/>
      <c r="DI9" s="467"/>
      <c r="DJ9" s="185"/>
      <c r="DK9" s="185"/>
      <c r="DL9" s="185"/>
      <c r="DM9" s="185"/>
      <c r="DN9" s="185"/>
      <c r="DO9" s="185"/>
    </row>
    <row r="10" spans="1:119" ht="18.75" customHeight="1" thickBot="1" x14ac:dyDescent="0.2">
      <c r="A10" s="186"/>
      <c r="B10" s="462"/>
      <c r="C10" s="463"/>
      <c r="D10" s="463"/>
      <c r="E10" s="463"/>
      <c r="F10" s="463"/>
      <c r="G10" s="463"/>
      <c r="H10" s="463"/>
      <c r="I10" s="463"/>
      <c r="J10" s="463"/>
      <c r="K10" s="511"/>
      <c r="L10" s="518" t="s">
        <v>116</v>
      </c>
      <c r="M10" s="498"/>
      <c r="N10" s="498"/>
      <c r="O10" s="498"/>
      <c r="P10" s="498"/>
      <c r="Q10" s="499"/>
      <c r="R10" s="519">
        <v>162122</v>
      </c>
      <c r="S10" s="520"/>
      <c r="T10" s="520"/>
      <c r="U10" s="520"/>
      <c r="V10" s="521"/>
      <c r="W10" s="456"/>
      <c r="X10" s="457"/>
      <c r="Y10" s="457"/>
      <c r="Z10" s="457"/>
      <c r="AA10" s="457"/>
      <c r="AB10" s="457"/>
      <c r="AC10" s="457"/>
      <c r="AD10" s="457"/>
      <c r="AE10" s="457"/>
      <c r="AF10" s="457"/>
      <c r="AG10" s="457"/>
      <c r="AH10" s="457"/>
      <c r="AI10" s="457"/>
      <c r="AJ10" s="457"/>
      <c r="AK10" s="457"/>
      <c r="AL10" s="460"/>
      <c r="AM10" s="497" t="s">
        <v>117</v>
      </c>
      <c r="AN10" s="498"/>
      <c r="AO10" s="498"/>
      <c r="AP10" s="498"/>
      <c r="AQ10" s="498"/>
      <c r="AR10" s="498"/>
      <c r="AS10" s="498"/>
      <c r="AT10" s="499"/>
      <c r="AU10" s="500" t="s">
        <v>93</v>
      </c>
      <c r="AV10" s="501"/>
      <c r="AW10" s="501"/>
      <c r="AX10" s="501"/>
      <c r="AY10" s="502" t="s">
        <v>118</v>
      </c>
      <c r="AZ10" s="503"/>
      <c r="BA10" s="503"/>
      <c r="BB10" s="503"/>
      <c r="BC10" s="503"/>
      <c r="BD10" s="503"/>
      <c r="BE10" s="503"/>
      <c r="BF10" s="503"/>
      <c r="BG10" s="503"/>
      <c r="BH10" s="503"/>
      <c r="BI10" s="503"/>
      <c r="BJ10" s="503"/>
      <c r="BK10" s="503"/>
      <c r="BL10" s="503"/>
      <c r="BM10" s="504"/>
      <c r="BN10" s="468">
        <v>3488134</v>
      </c>
      <c r="BO10" s="469"/>
      <c r="BP10" s="469"/>
      <c r="BQ10" s="469"/>
      <c r="BR10" s="469"/>
      <c r="BS10" s="469"/>
      <c r="BT10" s="469"/>
      <c r="BU10" s="470"/>
      <c r="BV10" s="468">
        <v>2889766</v>
      </c>
      <c r="BW10" s="469"/>
      <c r="BX10" s="469"/>
      <c r="BY10" s="469"/>
      <c r="BZ10" s="469"/>
      <c r="CA10" s="469"/>
      <c r="CB10" s="469"/>
      <c r="CC10" s="47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2"/>
      <c r="C11" s="463"/>
      <c r="D11" s="463"/>
      <c r="E11" s="463"/>
      <c r="F11" s="463"/>
      <c r="G11" s="463"/>
      <c r="H11" s="463"/>
      <c r="I11" s="463"/>
      <c r="J11" s="463"/>
      <c r="K11" s="511"/>
      <c r="L11" s="522" t="s">
        <v>120</v>
      </c>
      <c r="M11" s="523"/>
      <c r="N11" s="523"/>
      <c r="O11" s="523"/>
      <c r="P11" s="523"/>
      <c r="Q11" s="524"/>
      <c r="R11" s="525" t="s">
        <v>121</v>
      </c>
      <c r="S11" s="526"/>
      <c r="T11" s="526"/>
      <c r="U11" s="526"/>
      <c r="V11" s="527"/>
      <c r="W11" s="456"/>
      <c r="X11" s="457"/>
      <c r="Y11" s="457"/>
      <c r="Z11" s="457"/>
      <c r="AA11" s="457"/>
      <c r="AB11" s="457"/>
      <c r="AC11" s="457"/>
      <c r="AD11" s="457"/>
      <c r="AE11" s="457"/>
      <c r="AF11" s="457"/>
      <c r="AG11" s="457"/>
      <c r="AH11" s="457"/>
      <c r="AI11" s="457"/>
      <c r="AJ11" s="457"/>
      <c r="AK11" s="457"/>
      <c r="AL11" s="460"/>
      <c r="AM11" s="497" t="s">
        <v>122</v>
      </c>
      <c r="AN11" s="498"/>
      <c r="AO11" s="498"/>
      <c r="AP11" s="498"/>
      <c r="AQ11" s="498"/>
      <c r="AR11" s="498"/>
      <c r="AS11" s="498"/>
      <c r="AT11" s="499"/>
      <c r="AU11" s="500" t="s">
        <v>93</v>
      </c>
      <c r="AV11" s="501"/>
      <c r="AW11" s="501"/>
      <c r="AX11" s="501"/>
      <c r="AY11" s="502" t="s">
        <v>123</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124</v>
      </c>
      <c r="CE11" s="472"/>
      <c r="CF11" s="472"/>
      <c r="CG11" s="472"/>
      <c r="CH11" s="472"/>
      <c r="CI11" s="472"/>
      <c r="CJ11" s="472"/>
      <c r="CK11" s="472"/>
      <c r="CL11" s="472"/>
      <c r="CM11" s="472"/>
      <c r="CN11" s="472"/>
      <c r="CO11" s="472"/>
      <c r="CP11" s="472"/>
      <c r="CQ11" s="472"/>
      <c r="CR11" s="472"/>
      <c r="CS11" s="473"/>
      <c r="CT11" s="508" t="s">
        <v>125</v>
      </c>
      <c r="CU11" s="509"/>
      <c r="CV11" s="509"/>
      <c r="CW11" s="509"/>
      <c r="CX11" s="509"/>
      <c r="CY11" s="509"/>
      <c r="CZ11" s="509"/>
      <c r="DA11" s="510"/>
      <c r="DB11" s="508" t="s">
        <v>126</v>
      </c>
      <c r="DC11" s="509"/>
      <c r="DD11" s="509"/>
      <c r="DE11" s="509"/>
      <c r="DF11" s="509"/>
      <c r="DG11" s="509"/>
      <c r="DH11" s="509"/>
      <c r="DI11" s="510"/>
      <c r="DJ11" s="185"/>
      <c r="DK11" s="185"/>
      <c r="DL11" s="185"/>
      <c r="DM11" s="185"/>
      <c r="DN11" s="185"/>
      <c r="DO11" s="185"/>
    </row>
    <row r="12" spans="1:119" ht="18.75" customHeight="1" x14ac:dyDescent="0.15">
      <c r="A12" s="186"/>
      <c r="B12" s="528" t="s">
        <v>127</v>
      </c>
      <c r="C12" s="529"/>
      <c r="D12" s="529"/>
      <c r="E12" s="529"/>
      <c r="F12" s="529"/>
      <c r="G12" s="529"/>
      <c r="H12" s="529"/>
      <c r="I12" s="529"/>
      <c r="J12" s="529"/>
      <c r="K12" s="530"/>
      <c r="L12" s="537" t="s">
        <v>128</v>
      </c>
      <c r="M12" s="538"/>
      <c r="N12" s="538"/>
      <c r="O12" s="538"/>
      <c r="P12" s="538"/>
      <c r="Q12" s="539"/>
      <c r="R12" s="540">
        <v>166208</v>
      </c>
      <c r="S12" s="541"/>
      <c r="T12" s="541"/>
      <c r="U12" s="541"/>
      <c r="V12" s="542"/>
      <c r="W12" s="543" t="s">
        <v>1</v>
      </c>
      <c r="X12" s="501"/>
      <c r="Y12" s="501"/>
      <c r="Z12" s="501"/>
      <c r="AA12" s="501"/>
      <c r="AB12" s="544"/>
      <c r="AC12" s="545" t="s">
        <v>129</v>
      </c>
      <c r="AD12" s="546"/>
      <c r="AE12" s="546"/>
      <c r="AF12" s="546"/>
      <c r="AG12" s="547"/>
      <c r="AH12" s="545" t="s">
        <v>130</v>
      </c>
      <c r="AI12" s="546"/>
      <c r="AJ12" s="546"/>
      <c r="AK12" s="546"/>
      <c r="AL12" s="548"/>
      <c r="AM12" s="497" t="s">
        <v>131</v>
      </c>
      <c r="AN12" s="498"/>
      <c r="AO12" s="498"/>
      <c r="AP12" s="498"/>
      <c r="AQ12" s="498"/>
      <c r="AR12" s="498"/>
      <c r="AS12" s="498"/>
      <c r="AT12" s="499"/>
      <c r="AU12" s="500" t="s">
        <v>132</v>
      </c>
      <c r="AV12" s="501"/>
      <c r="AW12" s="501"/>
      <c r="AX12" s="501"/>
      <c r="AY12" s="502" t="s">
        <v>133</v>
      </c>
      <c r="AZ12" s="503"/>
      <c r="BA12" s="503"/>
      <c r="BB12" s="503"/>
      <c r="BC12" s="503"/>
      <c r="BD12" s="503"/>
      <c r="BE12" s="503"/>
      <c r="BF12" s="503"/>
      <c r="BG12" s="503"/>
      <c r="BH12" s="503"/>
      <c r="BI12" s="503"/>
      <c r="BJ12" s="503"/>
      <c r="BK12" s="503"/>
      <c r="BL12" s="503"/>
      <c r="BM12" s="504"/>
      <c r="BN12" s="468">
        <v>3189487</v>
      </c>
      <c r="BO12" s="469"/>
      <c r="BP12" s="469"/>
      <c r="BQ12" s="469"/>
      <c r="BR12" s="469"/>
      <c r="BS12" s="469"/>
      <c r="BT12" s="469"/>
      <c r="BU12" s="470"/>
      <c r="BV12" s="468">
        <v>2513943</v>
      </c>
      <c r="BW12" s="469"/>
      <c r="BX12" s="469"/>
      <c r="BY12" s="469"/>
      <c r="BZ12" s="469"/>
      <c r="CA12" s="469"/>
      <c r="CB12" s="469"/>
      <c r="CC12" s="470"/>
      <c r="CD12" s="471" t="s">
        <v>134</v>
      </c>
      <c r="CE12" s="472"/>
      <c r="CF12" s="472"/>
      <c r="CG12" s="472"/>
      <c r="CH12" s="472"/>
      <c r="CI12" s="472"/>
      <c r="CJ12" s="472"/>
      <c r="CK12" s="472"/>
      <c r="CL12" s="472"/>
      <c r="CM12" s="472"/>
      <c r="CN12" s="472"/>
      <c r="CO12" s="472"/>
      <c r="CP12" s="472"/>
      <c r="CQ12" s="472"/>
      <c r="CR12" s="472"/>
      <c r="CS12" s="473"/>
      <c r="CT12" s="508" t="s">
        <v>126</v>
      </c>
      <c r="CU12" s="509"/>
      <c r="CV12" s="509"/>
      <c r="CW12" s="509"/>
      <c r="CX12" s="509"/>
      <c r="CY12" s="509"/>
      <c r="CZ12" s="509"/>
      <c r="DA12" s="510"/>
      <c r="DB12" s="508" t="s">
        <v>125</v>
      </c>
      <c r="DC12" s="509"/>
      <c r="DD12" s="509"/>
      <c r="DE12" s="509"/>
      <c r="DF12" s="509"/>
      <c r="DG12" s="509"/>
      <c r="DH12" s="509"/>
      <c r="DI12" s="510"/>
      <c r="DJ12" s="185"/>
      <c r="DK12" s="185"/>
      <c r="DL12" s="185"/>
      <c r="DM12" s="185"/>
      <c r="DN12" s="185"/>
      <c r="DO12" s="185"/>
    </row>
    <row r="13" spans="1:119" ht="18.75" customHeight="1" x14ac:dyDescent="0.15">
      <c r="A13" s="186"/>
      <c r="B13" s="531"/>
      <c r="C13" s="532"/>
      <c r="D13" s="532"/>
      <c r="E13" s="532"/>
      <c r="F13" s="532"/>
      <c r="G13" s="532"/>
      <c r="H13" s="532"/>
      <c r="I13" s="532"/>
      <c r="J13" s="532"/>
      <c r="K13" s="533"/>
      <c r="L13" s="196"/>
      <c r="M13" s="559" t="s">
        <v>135</v>
      </c>
      <c r="N13" s="560"/>
      <c r="O13" s="560"/>
      <c r="P13" s="560"/>
      <c r="Q13" s="561"/>
      <c r="R13" s="552">
        <v>162482</v>
      </c>
      <c r="S13" s="553"/>
      <c r="T13" s="553"/>
      <c r="U13" s="553"/>
      <c r="V13" s="554"/>
      <c r="W13" s="484" t="s">
        <v>136</v>
      </c>
      <c r="X13" s="485"/>
      <c r="Y13" s="485"/>
      <c r="Z13" s="485"/>
      <c r="AA13" s="485"/>
      <c r="AB13" s="475"/>
      <c r="AC13" s="519">
        <v>825</v>
      </c>
      <c r="AD13" s="520"/>
      <c r="AE13" s="520"/>
      <c r="AF13" s="520"/>
      <c r="AG13" s="562"/>
      <c r="AH13" s="519">
        <v>793</v>
      </c>
      <c r="AI13" s="520"/>
      <c r="AJ13" s="520"/>
      <c r="AK13" s="520"/>
      <c r="AL13" s="521"/>
      <c r="AM13" s="497" t="s">
        <v>137</v>
      </c>
      <c r="AN13" s="498"/>
      <c r="AO13" s="498"/>
      <c r="AP13" s="498"/>
      <c r="AQ13" s="498"/>
      <c r="AR13" s="498"/>
      <c r="AS13" s="498"/>
      <c r="AT13" s="499"/>
      <c r="AU13" s="500" t="s">
        <v>104</v>
      </c>
      <c r="AV13" s="501"/>
      <c r="AW13" s="501"/>
      <c r="AX13" s="501"/>
      <c r="AY13" s="502" t="s">
        <v>138</v>
      </c>
      <c r="AZ13" s="503"/>
      <c r="BA13" s="503"/>
      <c r="BB13" s="503"/>
      <c r="BC13" s="503"/>
      <c r="BD13" s="503"/>
      <c r="BE13" s="503"/>
      <c r="BF13" s="503"/>
      <c r="BG13" s="503"/>
      <c r="BH13" s="503"/>
      <c r="BI13" s="503"/>
      <c r="BJ13" s="503"/>
      <c r="BK13" s="503"/>
      <c r="BL13" s="503"/>
      <c r="BM13" s="504"/>
      <c r="BN13" s="468">
        <v>2205090</v>
      </c>
      <c r="BO13" s="469"/>
      <c r="BP13" s="469"/>
      <c r="BQ13" s="469"/>
      <c r="BR13" s="469"/>
      <c r="BS13" s="469"/>
      <c r="BT13" s="469"/>
      <c r="BU13" s="470"/>
      <c r="BV13" s="468">
        <v>-446053</v>
      </c>
      <c r="BW13" s="469"/>
      <c r="BX13" s="469"/>
      <c r="BY13" s="469"/>
      <c r="BZ13" s="469"/>
      <c r="CA13" s="469"/>
      <c r="CB13" s="469"/>
      <c r="CC13" s="470"/>
      <c r="CD13" s="471" t="s">
        <v>139</v>
      </c>
      <c r="CE13" s="472"/>
      <c r="CF13" s="472"/>
      <c r="CG13" s="472"/>
      <c r="CH13" s="472"/>
      <c r="CI13" s="472"/>
      <c r="CJ13" s="472"/>
      <c r="CK13" s="472"/>
      <c r="CL13" s="472"/>
      <c r="CM13" s="472"/>
      <c r="CN13" s="472"/>
      <c r="CO13" s="472"/>
      <c r="CP13" s="472"/>
      <c r="CQ13" s="472"/>
      <c r="CR13" s="472"/>
      <c r="CS13" s="473"/>
      <c r="CT13" s="465">
        <v>5.4</v>
      </c>
      <c r="CU13" s="466"/>
      <c r="CV13" s="466"/>
      <c r="CW13" s="466"/>
      <c r="CX13" s="466"/>
      <c r="CY13" s="466"/>
      <c r="CZ13" s="466"/>
      <c r="DA13" s="467"/>
      <c r="DB13" s="465">
        <v>5.6</v>
      </c>
      <c r="DC13" s="466"/>
      <c r="DD13" s="466"/>
      <c r="DE13" s="466"/>
      <c r="DF13" s="466"/>
      <c r="DG13" s="466"/>
      <c r="DH13" s="466"/>
      <c r="DI13" s="467"/>
      <c r="DJ13" s="185"/>
      <c r="DK13" s="185"/>
      <c r="DL13" s="185"/>
      <c r="DM13" s="185"/>
      <c r="DN13" s="185"/>
      <c r="DO13" s="185"/>
    </row>
    <row r="14" spans="1:119" ht="18.75" customHeight="1" thickBot="1" x14ac:dyDescent="0.2">
      <c r="A14" s="186"/>
      <c r="B14" s="531"/>
      <c r="C14" s="532"/>
      <c r="D14" s="532"/>
      <c r="E14" s="532"/>
      <c r="F14" s="532"/>
      <c r="G14" s="532"/>
      <c r="H14" s="532"/>
      <c r="I14" s="532"/>
      <c r="J14" s="532"/>
      <c r="K14" s="533"/>
      <c r="L14" s="549" t="s">
        <v>140</v>
      </c>
      <c r="M14" s="550"/>
      <c r="N14" s="550"/>
      <c r="O14" s="550"/>
      <c r="P14" s="550"/>
      <c r="Q14" s="551"/>
      <c r="R14" s="552">
        <v>165727</v>
      </c>
      <c r="S14" s="553"/>
      <c r="T14" s="553"/>
      <c r="U14" s="553"/>
      <c r="V14" s="554"/>
      <c r="W14" s="458"/>
      <c r="X14" s="459"/>
      <c r="Y14" s="459"/>
      <c r="Z14" s="459"/>
      <c r="AA14" s="459"/>
      <c r="AB14" s="448"/>
      <c r="AC14" s="555">
        <v>1.1000000000000001</v>
      </c>
      <c r="AD14" s="556"/>
      <c r="AE14" s="556"/>
      <c r="AF14" s="556"/>
      <c r="AG14" s="557"/>
      <c r="AH14" s="555">
        <v>1.1000000000000001</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141</v>
      </c>
      <c r="CE14" s="564"/>
      <c r="CF14" s="564"/>
      <c r="CG14" s="564"/>
      <c r="CH14" s="564"/>
      <c r="CI14" s="564"/>
      <c r="CJ14" s="564"/>
      <c r="CK14" s="564"/>
      <c r="CL14" s="564"/>
      <c r="CM14" s="564"/>
      <c r="CN14" s="564"/>
      <c r="CO14" s="564"/>
      <c r="CP14" s="564"/>
      <c r="CQ14" s="564"/>
      <c r="CR14" s="564"/>
      <c r="CS14" s="565"/>
      <c r="CT14" s="566">
        <v>50.9</v>
      </c>
      <c r="CU14" s="567"/>
      <c r="CV14" s="567"/>
      <c r="CW14" s="567"/>
      <c r="CX14" s="567"/>
      <c r="CY14" s="567"/>
      <c r="CZ14" s="567"/>
      <c r="DA14" s="568"/>
      <c r="DB14" s="566">
        <v>49.5</v>
      </c>
      <c r="DC14" s="567"/>
      <c r="DD14" s="567"/>
      <c r="DE14" s="567"/>
      <c r="DF14" s="567"/>
      <c r="DG14" s="567"/>
      <c r="DH14" s="567"/>
      <c r="DI14" s="568"/>
      <c r="DJ14" s="185"/>
      <c r="DK14" s="185"/>
      <c r="DL14" s="185"/>
      <c r="DM14" s="185"/>
      <c r="DN14" s="185"/>
      <c r="DO14" s="185"/>
    </row>
    <row r="15" spans="1:119" ht="18.75" customHeight="1" x14ac:dyDescent="0.15">
      <c r="A15" s="186"/>
      <c r="B15" s="531"/>
      <c r="C15" s="532"/>
      <c r="D15" s="532"/>
      <c r="E15" s="532"/>
      <c r="F15" s="532"/>
      <c r="G15" s="532"/>
      <c r="H15" s="532"/>
      <c r="I15" s="532"/>
      <c r="J15" s="532"/>
      <c r="K15" s="533"/>
      <c r="L15" s="196"/>
      <c r="M15" s="559" t="s">
        <v>142</v>
      </c>
      <c r="N15" s="560"/>
      <c r="O15" s="560"/>
      <c r="P15" s="560"/>
      <c r="Q15" s="561"/>
      <c r="R15" s="552">
        <v>162123</v>
      </c>
      <c r="S15" s="553"/>
      <c r="T15" s="553"/>
      <c r="U15" s="553"/>
      <c r="V15" s="554"/>
      <c r="W15" s="484" t="s">
        <v>143</v>
      </c>
      <c r="X15" s="485"/>
      <c r="Y15" s="485"/>
      <c r="Z15" s="485"/>
      <c r="AA15" s="485"/>
      <c r="AB15" s="475"/>
      <c r="AC15" s="519">
        <v>16926</v>
      </c>
      <c r="AD15" s="520"/>
      <c r="AE15" s="520"/>
      <c r="AF15" s="520"/>
      <c r="AG15" s="562"/>
      <c r="AH15" s="519">
        <v>17122</v>
      </c>
      <c r="AI15" s="520"/>
      <c r="AJ15" s="520"/>
      <c r="AK15" s="520"/>
      <c r="AL15" s="521"/>
      <c r="AM15" s="497"/>
      <c r="AN15" s="498"/>
      <c r="AO15" s="498"/>
      <c r="AP15" s="498"/>
      <c r="AQ15" s="498"/>
      <c r="AR15" s="498"/>
      <c r="AS15" s="498"/>
      <c r="AT15" s="499"/>
      <c r="AU15" s="500"/>
      <c r="AV15" s="501"/>
      <c r="AW15" s="501"/>
      <c r="AX15" s="501"/>
      <c r="AY15" s="428" t="s">
        <v>144</v>
      </c>
      <c r="AZ15" s="429"/>
      <c r="BA15" s="429"/>
      <c r="BB15" s="429"/>
      <c r="BC15" s="429"/>
      <c r="BD15" s="429"/>
      <c r="BE15" s="429"/>
      <c r="BF15" s="429"/>
      <c r="BG15" s="429"/>
      <c r="BH15" s="429"/>
      <c r="BI15" s="429"/>
      <c r="BJ15" s="429"/>
      <c r="BK15" s="429"/>
      <c r="BL15" s="429"/>
      <c r="BM15" s="430"/>
      <c r="BN15" s="431">
        <v>21376640</v>
      </c>
      <c r="BO15" s="432"/>
      <c r="BP15" s="432"/>
      <c r="BQ15" s="432"/>
      <c r="BR15" s="432"/>
      <c r="BS15" s="432"/>
      <c r="BT15" s="432"/>
      <c r="BU15" s="433"/>
      <c r="BV15" s="431">
        <v>20253205</v>
      </c>
      <c r="BW15" s="432"/>
      <c r="BX15" s="432"/>
      <c r="BY15" s="432"/>
      <c r="BZ15" s="432"/>
      <c r="CA15" s="432"/>
      <c r="CB15" s="432"/>
      <c r="CC15" s="433"/>
      <c r="CD15" s="569" t="s">
        <v>145</v>
      </c>
      <c r="CE15" s="570"/>
      <c r="CF15" s="570"/>
      <c r="CG15" s="570"/>
      <c r="CH15" s="570"/>
      <c r="CI15" s="570"/>
      <c r="CJ15" s="570"/>
      <c r="CK15" s="570"/>
      <c r="CL15" s="570"/>
      <c r="CM15" s="570"/>
      <c r="CN15" s="570"/>
      <c r="CO15" s="570"/>
      <c r="CP15" s="570"/>
      <c r="CQ15" s="570"/>
      <c r="CR15" s="570"/>
      <c r="CS15" s="571"/>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1"/>
      <c r="C16" s="532"/>
      <c r="D16" s="532"/>
      <c r="E16" s="532"/>
      <c r="F16" s="532"/>
      <c r="G16" s="532"/>
      <c r="H16" s="532"/>
      <c r="I16" s="532"/>
      <c r="J16" s="532"/>
      <c r="K16" s="533"/>
      <c r="L16" s="549" t="s">
        <v>146</v>
      </c>
      <c r="M16" s="580"/>
      <c r="N16" s="580"/>
      <c r="O16" s="580"/>
      <c r="P16" s="580"/>
      <c r="Q16" s="581"/>
      <c r="R16" s="572" t="s">
        <v>147</v>
      </c>
      <c r="S16" s="573"/>
      <c r="T16" s="573"/>
      <c r="U16" s="573"/>
      <c r="V16" s="574"/>
      <c r="W16" s="458"/>
      <c r="X16" s="459"/>
      <c r="Y16" s="459"/>
      <c r="Z16" s="459"/>
      <c r="AA16" s="459"/>
      <c r="AB16" s="448"/>
      <c r="AC16" s="555">
        <v>23.5</v>
      </c>
      <c r="AD16" s="556"/>
      <c r="AE16" s="556"/>
      <c r="AF16" s="556"/>
      <c r="AG16" s="557"/>
      <c r="AH16" s="555">
        <v>23.8</v>
      </c>
      <c r="AI16" s="556"/>
      <c r="AJ16" s="556"/>
      <c r="AK16" s="556"/>
      <c r="AL16" s="558"/>
      <c r="AM16" s="497"/>
      <c r="AN16" s="498"/>
      <c r="AO16" s="498"/>
      <c r="AP16" s="498"/>
      <c r="AQ16" s="498"/>
      <c r="AR16" s="498"/>
      <c r="AS16" s="498"/>
      <c r="AT16" s="499"/>
      <c r="AU16" s="500"/>
      <c r="AV16" s="501"/>
      <c r="AW16" s="501"/>
      <c r="AX16" s="501"/>
      <c r="AY16" s="502" t="s">
        <v>148</v>
      </c>
      <c r="AZ16" s="503"/>
      <c r="BA16" s="503"/>
      <c r="BB16" s="503"/>
      <c r="BC16" s="503"/>
      <c r="BD16" s="503"/>
      <c r="BE16" s="503"/>
      <c r="BF16" s="503"/>
      <c r="BG16" s="503"/>
      <c r="BH16" s="503"/>
      <c r="BI16" s="503"/>
      <c r="BJ16" s="503"/>
      <c r="BK16" s="503"/>
      <c r="BL16" s="503"/>
      <c r="BM16" s="504"/>
      <c r="BN16" s="468">
        <v>23142184</v>
      </c>
      <c r="BO16" s="469"/>
      <c r="BP16" s="469"/>
      <c r="BQ16" s="469"/>
      <c r="BR16" s="469"/>
      <c r="BS16" s="469"/>
      <c r="BT16" s="469"/>
      <c r="BU16" s="470"/>
      <c r="BV16" s="468">
        <v>22172560</v>
      </c>
      <c r="BW16" s="469"/>
      <c r="BX16" s="469"/>
      <c r="BY16" s="469"/>
      <c r="BZ16" s="469"/>
      <c r="CA16" s="469"/>
      <c r="CB16" s="469"/>
      <c r="CC16" s="470"/>
      <c r="CD16" s="200"/>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5"/>
      <c r="DK16" s="185"/>
      <c r="DL16" s="185"/>
      <c r="DM16" s="185"/>
      <c r="DN16" s="185"/>
      <c r="DO16" s="185"/>
    </row>
    <row r="17" spans="1:119" ht="18.75" customHeight="1" thickBot="1" x14ac:dyDescent="0.2">
      <c r="A17" s="186"/>
      <c r="B17" s="534"/>
      <c r="C17" s="535"/>
      <c r="D17" s="535"/>
      <c r="E17" s="535"/>
      <c r="F17" s="535"/>
      <c r="G17" s="535"/>
      <c r="H17" s="535"/>
      <c r="I17" s="535"/>
      <c r="J17" s="535"/>
      <c r="K17" s="536"/>
      <c r="L17" s="201"/>
      <c r="M17" s="575" t="s">
        <v>149</v>
      </c>
      <c r="N17" s="576"/>
      <c r="O17" s="576"/>
      <c r="P17" s="576"/>
      <c r="Q17" s="577"/>
      <c r="R17" s="572" t="s">
        <v>150</v>
      </c>
      <c r="S17" s="573"/>
      <c r="T17" s="573"/>
      <c r="U17" s="573"/>
      <c r="V17" s="574"/>
      <c r="W17" s="484" t="s">
        <v>151</v>
      </c>
      <c r="X17" s="485"/>
      <c r="Y17" s="485"/>
      <c r="Z17" s="485"/>
      <c r="AA17" s="485"/>
      <c r="AB17" s="475"/>
      <c r="AC17" s="519">
        <v>54395</v>
      </c>
      <c r="AD17" s="520"/>
      <c r="AE17" s="520"/>
      <c r="AF17" s="520"/>
      <c r="AG17" s="562"/>
      <c r="AH17" s="519">
        <v>54037</v>
      </c>
      <c r="AI17" s="520"/>
      <c r="AJ17" s="520"/>
      <c r="AK17" s="520"/>
      <c r="AL17" s="521"/>
      <c r="AM17" s="497"/>
      <c r="AN17" s="498"/>
      <c r="AO17" s="498"/>
      <c r="AP17" s="498"/>
      <c r="AQ17" s="498"/>
      <c r="AR17" s="498"/>
      <c r="AS17" s="498"/>
      <c r="AT17" s="499"/>
      <c r="AU17" s="500"/>
      <c r="AV17" s="501"/>
      <c r="AW17" s="501"/>
      <c r="AX17" s="501"/>
      <c r="AY17" s="502" t="s">
        <v>152</v>
      </c>
      <c r="AZ17" s="503"/>
      <c r="BA17" s="503"/>
      <c r="BB17" s="503"/>
      <c r="BC17" s="503"/>
      <c r="BD17" s="503"/>
      <c r="BE17" s="503"/>
      <c r="BF17" s="503"/>
      <c r="BG17" s="503"/>
      <c r="BH17" s="503"/>
      <c r="BI17" s="503"/>
      <c r="BJ17" s="503"/>
      <c r="BK17" s="503"/>
      <c r="BL17" s="503"/>
      <c r="BM17" s="504"/>
      <c r="BN17" s="468">
        <v>27293191</v>
      </c>
      <c r="BO17" s="469"/>
      <c r="BP17" s="469"/>
      <c r="BQ17" s="469"/>
      <c r="BR17" s="469"/>
      <c r="BS17" s="469"/>
      <c r="BT17" s="469"/>
      <c r="BU17" s="470"/>
      <c r="BV17" s="468">
        <v>26016426</v>
      </c>
      <c r="BW17" s="469"/>
      <c r="BX17" s="469"/>
      <c r="BY17" s="469"/>
      <c r="BZ17" s="469"/>
      <c r="CA17" s="469"/>
      <c r="CB17" s="469"/>
      <c r="CC17" s="470"/>
      <c r="CD17" s="200"/>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5"/>
      <c r="DK17" s="185"/>
      <c r="DL17" s="185"/>
      <c r="DM17" s="185"/>
      <c r="DN17" s="185"/>
      <c r="DO17" s="185"/>
    </row>
    <row r="18" spans="1:119" ht="18.75" customHeight="1" thickBot="1" x14ac:dyDescent="0.2">
      <c r="A18" s="186"/>
      <c r="B18" s="582" t="s">
        <v>153</v>
      </c>
      <c r="C18" s="511"/>
      <c r="D18" s="511"/>
      <c r="E18" s="583"/>
      <c r="F18" s="583"/>
      <c r="G18" s="583"/>
      <c r="H18" s="583"/>
      <c r="I18" s="583"/>
      <c r="J18" s="583"/>
      <c r="K18" s="583"/>
      <c r="L18" s="584">
        <v>22.78</v>
      </c>
      <c r="M18" s="584"/>
      <c r="N18" s="584"/>
      <c r="O18" s="584"/>
      <c r="P18" s="584"/>
      <c r="Q18" s="584"/>
      <c r="R18" s="585"/>
      <c r="S18" s="585"/>
      <c r="T18" s="585"/>
      <c r="U18" s="585"/>
      <c r="V18" s="586"/>
      <c r="W18" s="486"/>
      <c r="X18" s="487"/>
      <c r="Y18" s="487"/>
      <c r="Z18" s="487"/>
      <c r="AA18" s="487"/>
      <c r="AB18" s="478"/>
      <c r="AC18" s="587">
        <v>75.400000000000006</v>
      </c>
      <c r="AD18" s="588"/>
      <c r="AE18" s="588"/>
      <c r="AF18" s="588"/>
      <c r="AG18" s="589"/>
      <c r="AH18" s="587">
        <v>75.099999999999994</v>
      </c>
      <c r="AI18" s="588"/>
      <c r="AJ18" s="588"/>
      <c r="AK18" s="588"/>
      <c r="AL18" s="590"/>
      <c r="AM18" s="497"/>
      <c r="AN18" s="498"/>
      <c r="AO18" s="498"/>
      <c r="AP18" s="498"/>
      <c r="AQ18" s="498"/>
      <c r="AR18" s="498"/>
      <c r="AS18" s="498"/>
      <c r="AT18" s="499"/>
      <c r="AU18" s="500"/>
      <c r="AV18" s="501"/>
      <c r="AW18" s="501"/>
      <c r="AX18" s="501"/>
      <c r="AY18" s="502" t="s">
        <v>154</v>
      </c>
      <c r="AZ18" s="503"/>
      <c r="BA18" s="503"/>
      <c r="BB18" s="503"/>
      <c r="BC18" s="503"/>
      <c r="BD18" s="503"/>
      <c r="BE18" s="503"/>
      <c r="BF18" s="503"/>
      <c r="BG18" s="503"/>
      <c r="BH18" s="503"/>
      <c r="BI18" s="503"/>
      <c r="BJ18" s="503"/>
      <c r="BK18" s="503"/>
      <c r="BL18" s="503"/>
      <c r="BM18" s="504"/>
      <c r="BN18" s="468">
        <v>29994047</v>
      </c>
      <c r="BO18" s="469"/>
      <c r="BP18" s="469"/>
      <c r="BQ18" s="469"/>
      <c r="BR18" s="469"/>
      <c r="BS18" s="469"/>
      <c r="BT18" s="469"/>
      <c r="BU18" s="470"/>
      <c r="BV18" s="468">
        <v>29743331</v>
      </c>
      <c r="BW18" s="469"/>
      <c r="BX18" s="469"/>
      <c r="BY18" s="469"/>
      <c r="BZ18" s="469"/>
      <c r="CA18" s="469"/>
      <c r="CB18" s="469"/>
      <c r="CC18" s="470"/>
      <c r="CD18" s="200"/>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5"/>
      <c r="DK18" s="185"/>
      <c r="DL18" s="185"/>
      <c r="DM18" s="185"/>
      <c r="DN18" s="185"/>
      <c r="DO18" s="185"/>
    </row>
    <row r="19" spans="1:119" ht="18.75" customHeight="1" thickBot="1" x14ac:dyDescent="0.2">
      <c r="A19" s="186"/>
      <c r="B19" s="582" t="s">
        <v>155</v>
      </c>
      <c r="C19" s="511"/>
      <c r="D19" s="511"/>
      <c r="E19" s="583"/>
      <c r="F19" s="583"/>
      <c r="G19" s="583"/>
      <c r="H19" s="583"/>
      <c r="I19" s="583"/>
      <c r="J19" s="583"/>
      <c r="K19" s="583"/>
      <c r="L19" s="591">
        <v>7288</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156</v>
      </c>
      <c r="AZ19" s="503"/>
      <c r="BA19" s="503"/>
      <c r="BB19" s="503"/>
      <c r="BC19" s="503"/>
      <c r="BD19" s="503"/>
      <c r="BE19" s="503"/>
      <c r="BF19" s="503"/>
      <c r="BG19" s="503"/>
      <c r="BH19" s="503"/>
      <c r="BI19" s="503"/>
      <c r="BJ19" s="503"/>
      <c r="BK19" s="503"/>
      <c r="BL19" s="503"/>
      <c r="BM19" s="504"/>
      <c r="BN19" s="468">
        <v>41087815</v>
      </c>
      <c r="BO19" s="469"/>
      <c r="BP19" s="469"/>
      <c r="BQ19" s="469"/>
      <c r="BR19" s="469"/>
      <c r="BS19" s="469"/>
      <c r="BT19" s="469"/>
      <c r="BU19" s="470"/>
      <c r="BV19" s="468">
        <v>37590899</v>
      </c>
      <c r="BW19" s="469"/>
      <c r="BX19" s="469"/>
      <c r="BY19" s="469"/>
      <c r="BZ19" s="469"/>
      <c r="CA19" s="469"/>
      <c r="CB19" s="469"/>
      <c r="CC19" s="470"/>
      <c r="CD19" s="200"/>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5"/>
      <c r="DK19" s="185"/>
      <c r="DL19" s="185"/>
      <c r="DM19" s="185"/>
      <c r="DN19" s="185"/>
      <c r="DO19" s="185"/>
    </row>
    <row r="20" spans="1:119" ht="18.75" customHeight="1" thickBot="1" x14ac:dyDescent="0.2">
      <c r="A20" s="186"/>
      <c r="B20" s="582" t="s">
        <v>157</v>
      </c>
      <c r="C20" s="511"/>
      <c r="D20" s="511"/>
      <c r="E20" s="583"/>
      <c r="F20" s="583"/>
      <c r="G20" s="583"/>
      <c r="H20" s="583"/>
      <c r="I20" s="583"/>
      <c r="J20" s="583"/>
      <c r="K20" s="583"/>
      <c r="L20" s="591">
        <v>73686</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0"/>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5"/>
      <c r="DK20" s="185"/>
      <c r="DL20" s="185"/>
      <c r="DM20" s="185"/>
      <c r="DN20" s="185"/>
      <c r="DO20" s="185"/>
    </row>
    <row r="21" spans="1:119" ht="18.75" customHeight="1" x14ac:dyDescent="0.15">
      <c r="A21" s="186"/>
      <c r="B21" s="602" t="s">
        <v>158</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0"/>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5"/>
      <c r="DK21" s="185"/>
      <c r="DL21" s="185"/>
      <c r="DM21" s="185"/>
      <c r="DN21" s="185"/>
      <c r="DO21" s="185"/>
    </row>
    <row r="22" spans="1:119" ht="18.75" customHeight="1" thickBot="1" x14ac:dyDescent="0.2">
      <c r="A22" s="186"/>
      <c r="B22" s="605" t="s">
        <v>159</v>
      </c>
      <c r="C22" s="606"/>
      <c r="D22" s="607"/>
      <c r="E22" s="480" t="s">
        <v>1</v>
      </c>
      <c r="F22" s="485"/>
      <c r="G22" s="485"/>
      <c r="H22" s="485"/>
      <c r="I22" s="485"/>
      <c r="J22" s="485"/>
      <c r="K22" s="475"/>
      <c r="L22" s="480" t="s">
        <v>160</v>
      </c>
      <c r="M22" s="485"/>
      <c r="N22" s="485"/>
      <c r="O22" s="485"/>
      <c r="P22" s="475"/>
      <c r="Q22" s="614" t="s">
        <v>161</v>
      </c>
      <c r="R22" s="615"/>
      <c r="S22" s="615"/>
      <c r="T22" s="615"/>
      <c r="U22" s="615"/>
      <c r="V22" s="616"/>
      <c r="W22" s="620" t="s">
        <v>162</v>
      </c>
      <c r="X22" s="606"/>
      <c r="Y22" s="607"/>
      <c r="Z22" s="480" t="s">
        <v>1</v>
      </c>
      <c r="AA22" s="485"/>
      <c r="AB22" s="485"/>
      <c r="AC22" s="485"/>
      <c r="AD22" s="485"/>
      <c r="AE22" s="485"/>
      <c r="AF22" s="485"/>
      <c r="AG22" s="475"/>
      <c r="AH22" s="633" t="s">
        <v>163</v>
      </c>
      <c r="AI22" s="485"/>
      <c r="AJ22" s="485"/>
      <c r="AK22" s="485"/>
      <c r="AL22" s="475"/>
      <c r="AM22" s="633" t="s">
        <v>164</v>
      </c>
      <c r="AN22" s="634"/>
      <c r="AO22" s="634"/>
      <c r="AP22" s="634"/>
      <c r="AQ22" s="634"/>
      <c r="AR22" s="635"/>
      <c r="AS22" s="614" t="s">
        <v>161</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200"/>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5"/>
      <c r="DK22" s="185"/>
      <c r="DL22" s="185"/>
      <c r="DM22" s="185"/>
      <c r="DN22" s="185"/>
      <c r="DO22" s="185"/>
    </row>
    <row r="23" spans="1:119" ht="18.75" customHeight="1" x14ac:dyDescent="0.15">
      <c r="A23" s="186"/>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165</v>
      </c>
      <c r="AZ23" s="429"/>
      <c r="BA23" s="429"/>
      <c r="BB23" s="429"/>
      <c r="BC23" s="429"/>
      <c r="BD23" s="429"/>
      <c r="BE23" s="429"/>
      <c r="BF23" s="429"/>
      <c r="BG23" s="429"/>
      <c r="BH23" s="429"/>
      <c r="BI23" s="429"/>
      <c r="BJ23" s="429"/>
      <c r="BK23" s="429"/>
      <c r="BL23" s="429"/>
      <c r="BM23" s="430"/>
      <c r="BN23" s="468">
        <v>52746392</v>
      </c>
      <c r="BO23" s="469"/>
      <c r="BP23" s="469"/>
      <c r="BQ23" s="469"/>
      <c r="BR23" s="469"/>
      <c r="BS23" s="469"/>
      <c r="BT23" s="469"/>
      <c r="BU23" s="470"/>
      <c r="BV23" s="468">
        <v>53094611</v>
      </c>
      <c r="BW23" s="469"/>
      <c r="BX23" s="469"/>
      <c r="BY23" s="469"/>
      <c r="BZ23" s="469"/>
      <c r="CA23" s="469"/>
      <c r="CB23" s="469"/>
      <c r="CC23" s="470"/>
      <c r="CD23" s="200"/>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5"/>
      <c r="DK23" s="185"/>
      <c r="DL23" s="185"/>
      <c r="DM23" s="185"/>
      <c r="DN23" s="185"/>
      <c r="DO23" s="185"/>
    </row>
    <row r="24" spans="1:119" ht="18.75" customHeight="1" thickBot="1" x14ac:dyDescent="0.2">
      <c r="A24" s="186"/>
      <c r="B24" s="608"/>
      <c r="C24" s="609"/>
      <c r="D24" s="610"/>
      <c r="E24" s="518" t="s">
        <v>166</v>
      </c>
      <c r="F24" s="498"/>
      <c r="G24" s="498"/>
      <c r="H24" s="498"/>
      <c r="I24" s="498"/>
      <c r="J24" s="498"/>
      <c r="K24" s="499"/>
      <c r="L24" s="519">
        <v>1</v>
      </c>
      <c r="M24" s="520"/>
      <c r="N24" s="520"/>
      <c r="O24" s="520"/>
      <c r="P24" s="562"/>
      <c r="Q24" s="519">
        <v>8262</v>
      </c>
      <c r="R24" s="520"/>
      <c r="S24" s="520"/>
      <c r="T24" s="520"/>
      <c r="U24" s="520"/>
      <c r="V24" s="562"/>
      <c r="W24" s="621"/>
      <c r="X24" s="609"/>
      <c r="Y24" s="610"/>
      <c r="Z24" s="518" t="s">
        <v>167</v>
      </c>
      <c r="AA24" s="498"/>
      <c r="AB24" s="498"/>
      <c r="AC24" s="498"/>
      <c r="AD24" s="498"/>
      <c r="AE24" s="498"/>
      <c r="AF24" s="498"/>
      <c r="AG24" s="499"/>
      <c r="AH24" s="519">
        <v>739</v>
      </c>
      <c r="AI24" s="520"/>
      <c r="AJ24" s="520"/>
      <c r="AK24" s="520"/>
      <c r="AL24" s="562"/>
      <c r="AM24" s="519">
        <v>2248038</v>
      </c>
      <c r="AN24" s="520"/>
      <c r="AO24" s="520"/>
      <c r="AP24" s="520"/>
      <c r="AQ24" s="520"/>
      <c r="AR24" s="562"/>
      <c r="AS24" s="519">
        <v>3042</v>
      </c>
      <c r="AT24" s="520"/>
      <c r="AU24" s="520"/>
      <c r="AV24" s="520"/>
      <c r="AW24" s="520"/>
      <c r="AX24" s="521"/>
      <c r="AY24" s="641" t="s">
        <v>168</v>
      </c>
      <c r="AZ24" s="642"/>
      <c r="BA24" s="642"/>
      <c r="BB24" s="642"/>
      <c r="BC24" s="642"/>
      <c r="BD24" s="642"/>
      <c r="BE24" s="642"/>
      <c r="BF24" s="642"/>
      <c r="BG24" s="642"/>
      <c r="BH24" s="642"/>
      <c r="BI24" s="642"/>
      <c r="BJ24" s="642"/>
      <c r="BK24" s="642"/>
      <c r="BL24" s="642"/>
      <c r="BM24" s="643"/>
      <c r="BN24" s="468">
        <v>34857657</v>
      </c>
      <c r="BO24" s="469"/>
      <c r="BP24" s="469"/>
      <c r="BQ24" s="469"/>
      <c r="BR24" s="469"/>
      <c r="BS24" s="469"/>
      <c r="BT24" s="469"/>
      <c r="BU24" s="470"/>
      <c r="BV24" s="468">
        <v>35456435</v>
      </c>
      <c r="BW24" s="469"/>
      <c r="BX24" s="469"/>
      <c r="BY24" s="469"/>
      <c r="BZ24" s="469"/>
      <c r="CA24" s="469"/>
      <c r="CB24" s="469"/>
      <c r="CC24" s="470"/>
      <c r="CD24" s="200"/>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5"/>
      <c r="DK24" s="185"/>
      <c r="DL24" s="185"/>
      <c r="DM24" s="185"/>
      <c r="DN24" s="185"/>
      <c r="DO24" s="185"/>
    </row>
    <row r="25" spans="1:119" s="185" customFormat="1" ht="18.75" customHeight="1" x14ac:dyDescent="0.15">
      <c r="A25" s="186"/>
      <c r="B25" s="608"/>
      <c r="C25" s="609"/>
      <c r="D25" s="610"/>
      <c r="E25" s="518" t="s">
        <v>169</v>
      </c>
      <c r="F25" s="498"/>
      <c r="G25" s="498"/>
      <c r="H25" s="498"/>
      <c r="I25" s="498"/>
      <c r="J25" s="498"/>
      <c r="K25" s="499"/>
      <c r="L25" s="519">
        <v>1</v>
      </c>
      <c r="M25" s="520"/>
      <c r="N25" s="520"/>
      <c r="O25" s="520"/>
      <c r="P25" s="562"/>
      <c r="Q25" s="519">
        <v>7287</v>
      </c>
      <c r="R25" s="520"/>
      <c r="S25" s="520"/>
      <c r="T25" s="520"/>
      <c r="U25" s="520"/>
      <c r="V25" s="562"/>
      <c r="W25" s="621"/>
      <c r="X25" s="609"/>
      <c r="Y25" s="610"/>
      <c r="Z25" s="518" t="s">
        <v>170</v>
      </c>
      <c r="AA25" s="498"/>
      <c r="AB25" s="498"/>
      <c r="AC25" s="498"/>
      <c r="AD25" s="498"/>
      <c r="AE25" s="498"/>
      <c r="AF25" s="498"/>
      <c r="AG25" s="499"/>
      <c r="AH25" s="519" t="s">
        <v>171</v>
      </c>
      <c r="AI25" s="520"/>
      <c r="AJ25" s="520"/>
      <c r="AK25" s="520"/>
      <c r="AL25" s="562"/>
      <c r="AM25" s="519" t="s">
        <v>125</v>
      </c>
      <c r="AN25" s="520"/>
      <c r="AO25" s="520"/>
      <c r="AP25" s="520"/>
      <c r="AQ25" s="520"/>
      <c r="AR25" s="562"/>
      <c r="AS25" s="519" t="s">
        <v>171</v>
      </c>
      <c r="AT25" s="520"/>
      <c r="AU25" s="520"/>
      <c r="AV25" s="520"/>
      <c r="AW25" s="520"/>
      <c r="AX25" s="521"/>
      <c r="AY25" s="428" t="s">
        <v>172</v>
      </c>
      <c r="AZ25" s="429"/>
      <c r="BA25" s="429"/>
      <c r="BB25" s="429"/>
      <c r="BC25" s="429"/>
      <c r="BD25" s="429"/>
      <c r="BE25" s="429"/>
      <c r="BF25" s="429"/>
      <c r="BG25" s="429"/>
      <c r="BH25" s="429"/>
      <c r="BI25" s="429"/>
      <c r="BJ25" s="429"/>
      <c r="BK25" s="429"/>
      <c r="BL25" s="429"/>
      <c r="BM25" s="430"/>
      <c r="BN25" s="431">
        <v>4522158</v>
      </c>
      <c r="BO25" s="432"/>
      <c r="BP25" s="432"/>
      <c r="BQ25" s="432"/>
      <c r="BR25" s="432"/>
      <c r="BS25" s="432"/>
      <c r="BT25" s="432"/>
      <c r="BU25" s="433"/>
      <c r="BV25" s="431">
        <v>6597050</v>
      </c>
      <c r="BW25" s="432"/>
      <c r="BX25" s="432"/>
      <c r="BY25" s="432"/>
      <c r="BZ25" s="432"/>
      <c r="CA25" s="432"/>
      <c r="CB25" s="432"/>
      <c r="CC25" s="433"/>
      <c r="CD25" s="200"/>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5" customFormat="1" ht="18.75" customHeight="1" x14ac:dyDescent="0.15">
      <c r="A26" s="186"/>
      <c r="B26" s="608"/>
      <c r="C26" s="609"/>
      <c r="D26" s="610"/>
      <c r="E26" s="518" t="s">
        <v>173</v>
      </c>
      <c r="F26" s="498"/>
      <c r="G26" s="498"/>
      <c r="H26" s="498"/>
      <c r="I26" s="498"/>
      <c r="J26" s="498"/>
      <c r="K26" s="499"/>
      <c r="L26" s="519">
        <v>1</v>
      </c>
      <c r="M26" s="520"/>
      <c r="N26" s="520"/>
      <c r="O26" s="520"/>
      <c r="P26" s="562"/>
      <c r="Q26" s="519">
        <v>6669</v>
      </c>
      <c r="R26" s="520"/>
      <c r="S26" s="520"/>
      <c r="T26" s="520"/>
      <c r="U26" s="520"/>
      <c r="V26" s="562"/>
      <c r="W26" s="621"/>
      <c r="X26" s="609"/>
      <c r="Y26" s="610"/>
      <c r="Z26" s="518" t="s">
        <v>174</v>
      </c>
      <c r="AA26" s="631"/>
      <c r="AB26" s="631"/>
      <c r="AC26" s="631"/>
      <c r="AD26" s="631"/>
      <c r="AE26" s="631"/>
      <c r="AF26" s="631"/>
      <c r="AG26" s="632"/>
      <c r="AH26" s="519">
        <v>28</v>
      </c>
      <c r="AI26" s="520"/>
      <c r="AJ26" s="520"/>
      <c r="AK26" s="520"/>
      <c r="AL26" s="562"/>
      <c r="AM26" s="519">
        <v>92260</v>
      </c>
      <c r="AN26" s="520"/>
      <c r="AO26" s="520"/>
      <c r="AP26" s="520"/>
      <c r="AQ26" s="520"/>
      <c r="AR26" s="562"/>
      <c r="AS26" s="519">
        <v>3295</v>
      </c>
      <c r="AT26" s="520"/>
      <c r="AU26" s="520"/>
      <c r="AV26" s="520"/>
      <c r="AW26" s="520"/>
      <c r="AX26" s="521"/>
      <c r="AY26" s="471" t="s">
        <v>175</v>
      </c>
      <c r="AZ26" s="472"/>
      <c r="BA26" s="472"/>
      <c r="BB26" s="472"/>
      <c r="BC26" s="472"/>
      <c r="BD26" s="472"/>
      <c r="BE26" s="472"/>
      <c r="BF26" s="472"/>
      <c r="BG26" s="472"/>
      <c r="BH26" s="472"/>
      <c r="BI26" s="472"/>
      <c r="BJ26" s="472"/>
      <c r="BK26" s="472"/>
      <c r="BL26" s="472"/>
      <c r="BM26" s="473"/>
      <c r="BN26" s="468" t="s">
        <v>171</v>
      </c>
      <c r="BO26" s="469"/>
      <c r="BP26" s="469"/>
      <c r="BQ26" s="469"/>
      <c r="BR26" s="469"/>
      <c r="BS26" s="469"/>
      <c r="BT26" s="469"/>
      <c r="BU26" s="470"/>
      <c r="BV26" s="468" t="s">
        <v>171</v>
      </c>
      <c r="BW26" s="469"/>
      <c r="BX26" s="469"/>
      <c r="BY26" s="469"/>
      <c r="BZ26" s="469"/>
      <c r="CA26" s="469"/>
      <c r="CB26" s="469"/>
      <c r="CC26" s="470"/>
      <c r="CD26" s="200"/>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
      <c r="A27" s="186"/>
      <c r="B27" s="608"/>
      <c r="C27" s="609"/>
      <c r="D27" s="610"/>
      <c r="E27" s="518" t="s">
        <v>176</v>
      </c>
      <c r="F27" s="498"/>
      <c r="G27" s="498"/>
      <c r="H27" s="498"/>
      <c r="I27" s="498"/>
      <c r="J27" s="498"/>
      <c r="K27" s="499"/>
      <c r="L27" s="519">
        <v>1</v>
      </c>
      <c r="M27" s="520"/>
      <c r="N27" s="520"/>
      <c r="O27" s="520"/>
      <c r="P27" s="562"/>
      <c r="Q27" s="519">
        <v>4630</v>
      </c>
      <c r="R27" s="520"/>
      <c r="S27" s="520"/>
      <c r="T27" s="520"/>
      <c r="U27" s="520"/>
      <c r="V27" s="562"/>
      <c r="W27" s="621"/>
      <c r="X27" s="609"/>
      <c r="Y27" s="610"/>
      <c r="Z27" s="518" t="s">
        <v>177</v>
      </c>
      <c r="AA27" s="498"/>
      <c r="AB27" s="498"/>
      <c r="AC27" s="498"/>
      <c r="AD27" s="498"/>
      <c r="AE27" s="498"/>
      <c r="AF27" s="498"/>
      <c r="AG27" s="499"/>
      <c r="AH27" s="519">
        <v>17</v>
      </c>
      <c r="AI27" s="520"/>
      <c r="AJ27" s="520"/>
      <c r="AK27" s="520"/>
      <c r="AL27" s="562"/>
      <c r="AM27" s="519">
        <v>67116</v>
      </c>
      <c r="AN27" s="520"/>
      <c r="AO27" s="520"/>
      <c r="AP27" s="520"/>
      <c r="AQ27" s="520"/>
      <c r="AR27" s="562"/>
      <c r="AS27" s="519">
        <v>3948</v>
      </c>
      <c r="AT27" s="520"/>
      <c r="AU27" s="520"/>
      <c r="AV27" s="520"/>
      <c r="AW27" s="520"/>
      <c r="AX27" s="521"/>
      <c r="AY27" s="563" t="s">
        <v>178</v>
      </c>
      <c r="AZ27" s="564"/>
      <c r="BA27" s="564"/>
      <c r="BB27" s="564"/>
      <c r="BC27" s="564"/>
      <c r="BD27" s="564"/>
      <c r="BE27" s="564"/>
      <c r="BF27" s="564"/>
      <c r="BG27" s="564"/>
      <c r="BH27" s="564"/>
      <c r="BI27" s="564"/>
      <c r="BJ27" s="564"/>
      <c r="BK27" s="564"/>
      <c r="BL27" s="564"/>
      <c r="BM27" s="565"/>
      <c r="BN27" s="644" t="s">
        <v>171</v>
      </c>
      <c r="BO27" s="645"/>
      <c r="BP27" s="645"/>
      <c r="BQ27" s="645"/>
      <c r="BR27" s="645"/>
      <c r="BS27" s="645"/>
      <c r="BT27" s="645"/>
      <c r="BU27" s="646"/>
      <c r="BV27" s="644" t="s">
        <v>171</v>
      </c>
      <c r="BW27" s="645"/>
      <c r="BX27" s="645"/>
      <c r="BY27" s="645"/>
      <c r="BZ27" s="645"/>
      <c r="CA27" s="645"/>
      <c r="CB27" s="645"/>
      <c r="CC27" s="646"/>
      <c r="CD27" s="202"/>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5"/>
      <c r="DK27" s="185"/>
      <c r="DL27" s="185"/>
      <c r="DM27" s="185"/>
      <c r="DN27" s="185"/>
      <c r="DO27" s="185"/>
    </row>
    <row r="28" spans="1:119" ht="18.75" customHeight="1" x14ac:dyDescent="0.15">
      <c r="A28" s="186"/>
      <c r="B28" s="608"/>
      <c r="C28" s="609"/>
      <c r="D28" s="610"/>
      <c r="E28" s="518" t="s">
        <v>179</v>
      </c>
      <c r="F28" s="498"/>
      <c r="G28" s="498"/>
      <c r="H28" s="498"/>
      <c r="I28" s="498"/>
      <c r="J28" s="498"/>
      <c r="K28" s="499"/>
      <c r="L28" s="519">
        <v>1</v>
      </c>
      <c r="M28" s="520"/>
      <c r="N28" s="520"/>
      <c r="O28" s="520"/>
      <c r="P28" s="562"/>
      <c r="Q28" s="519">
        <v>4200</v>
      </c>
      <c r="R28" s="520"/>
      <c r="S28" s="520"/>
      <c r="T28" s="520"/>
      <c r="U28" s="520"/>
      <c r="V28" s="562"/>
      <c r="W28" s="621"/>
      <c r="X28" s="609"/>
      <c r="Y28" s="610"/>
      <c r="Z28" s="518" t="s">
        <v>180</v>
      </c>
      <c r="AA28" s="498"/>
      <c r="AB28" s="498"/>
      <c r="AC28" s="498"/>
      <c r="AD28" s="498"/>
      <c r="AE28" s="498"/>
      <c r="AF28" s="498"/>
      <c r="AG28" s="499"/>
      <c r="AH28" s="519" t="s">
        <v>171</v>
      </c>
      <c r="AI28" s="520"/>
      <c r="AJ28" s="520"/>
      <c r="AK28" s="520"/>
      <c r="AL28" s="562"/>
      <c r="AM28" s="519" t="s">
        <v>171</v>
      </c>
      <c r="AN28" s="520"/>
      <c r="AO28" s="520"/>
      <c r="AP28" s="520"/>
      <c r="AQ28" s="520"/>
      <c r="AR28" s="562"/>
      <c r="AS28" s="519" t="s">
        <v>171</v>
      </c>
      <c r="AT28" s="520"/>
      <c r="AU28" s="520"/>
      <c r="AV28" s="520"/>
      <c r="AW28" s="520"/>
      <c r="AX28" s="521"/>
      <c r="AY28" s="647" t="s">
        <v>181</v>
      </c>
      <c r="AZ28" s="648"/>
      <c r="BA28" s="648"/>
      <c r="BB28" s="649"/>
      <c r="BC28" s="428" t="s">
        <v>47</v>
      </c>
      <c r="BD28" s="429"/>
      <c r="BE28" s="429"/>
      <c r="BF28" s="429"/>
      <c r="BG28" s="429"/>
      <c r="BH28" s="429"/>
      <c r="BI28" s="429"/>
      <c r="BJ28" s="429"/>
      <c r="BK28" s="429"/>
      <c r="BL28" s="429"/>
      <c r="BM28" s="430"/>
      <c r="BN28" s="431">
        <v>2941205</v>
      </c>
      <c r="BO28" s="432"/>
      <c r="BP28" s="432"/>
      <c r="BQ28" s="432"/>
      <c r="BR28" s="432"/>
      <c r="BS28" s="432"/>
      <c r="BT28" s="432"/>
      <c r="BU28" s="433"/>
      <c r="BV28" s="431">
        <v>2642558</v>
      </c>
      <c r="BW28" s="432"/>
      <c r="BX28" s="432"/>
      <c r="BY28" s="432"/>
      <c r="BZ28" s="432"/>
      <c r="CA28" s="432"/>
      <c r="CB28" s="432"/>
      <c r="CC28" s="433"/>
      <c r="CD28" s="200"/>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5"/>
      <c r="DK28" s="185"/>
      <c r="DL28" s="185"/>
      <c r="DM28" s="185"/>
      <c r="DN28" s="185"/>
      <c r="DO28" s="185"/>
    </row>
    <row r="29" spans="1:119" ht="18.75" customHeight="1" x14ac:dyDescent="0.15">
      <c r="A29" s="186"/>
      <c r="B29" s="608"/>
      <c r="C29" s="609"/>
      <c r="D29" s="610"/>
      <c r="E29" s="518" t="s">
        <v>182</v>
      </c>
      <c r="F29" s="498"/>
      <c r="G29" s="498"/>
      <c r="H29" s="498"/>
      <c r="I29" s="498"/>
      <c r="J29" s="498"/>
      <c r="K29" s="499"/>
      <c r="L29" s="519">
        <v>24</v>
      </c>
      <c r="M29" s="520"/>
      <c r="N29" s="520"/>
      <c r="O29" s="520"/>
      <c r="P29" s="562"/>
      <c r="Q29" s="519">
        <v>4000</v>
      </c>
      <c r="R29" s="520"/>
      <c r="S29" s="520"/>
      <c r="T29" s="520"/>
      <c r="U29" s="520"/>
      <c r="V29" s="562"/>
      <c r="W29" s="622"/>
      <c r="X29" s="623"/>
      <c r="Y29" s="624"/>
      <c r="Z29" s="518" t="s">
        <v>183</v>
      </c>
      <c r="AA29" s="498"/>
      <c r="AB29" s="498"/>
      <c r="AC29" s="498"/>
      <c r="AD29" s="498"/>
      <c r="AE29" s="498"/>
      <c r="AF29" s="498"/>
      <c r="AG29" s="499"/>
      <c r="AH29" s="519">
        <v>756</v>
      </c>
      <c r="AI29" s="520"/>
      <c r="AJ29" s="520"/>
      <c r="AK29" s="520"/>
      <c r="AL29" s="562"/>
      <c r="AM29" s="519">
        <v>2315154</v>
      </c>
      <c r="AN29" s="520"/>
      <c r="AO29" s="520"/>
      <c r="AP29" s="520"/>
      <c r="AQ29" s="520"/>
      <c r="AR29" s="562"/>
      <c r="AS29" s="519">
        <v>3062</v>
      </c>
      <c r="AT29" s="520"/>
      <c r="AU29" s="520"/>
      <c r="AV29" s="520"/>
      <c r="AW29" s="520"/>
      <c r="AX29" s="521"/>
      <c r="AY29" s="650"/>
      <c r="AZ29" s="651"/>
      <c r="BA29" s="651"/>
      <c r="BB29" s="652"/>
      <c r="BC29" s="502" t="s">
        <v>184</v>
      </c>
      <c r="BD29" s="503"/>
      <c r="BE29" s="503"/>
      <c r="BF29" s="503"/>
      <c r="BG29" s="503"/>
      <c r="BH29" s="503"/>
      <c r="BI29" s="503"/>
      <c r="BJ29" s="503"/>
      <c r="BK29" s="503"/>
      <c r="BL29" s="503"/>
      <c r="BM29" s="504"/>
      <c r="BN29" s="468" t="s">
        <v>171</v>
      </c>
      <c r="BO29" s="469"/>
      <c r="BP29" s="469"/>
      <c r="BQ29" s="469"/>
      <c r="BR29" s="469"/>
      <c r="BS29" s="469"/>
      <c r="BT29" s="469"/>
      <c r="BU29" s="470"/>
      <c r="BV29" s="468" t="s">
        <v>171</v>
      </c>
      <c r="BW29" s="469"/>
      <c r="BX29" s="469"/>
      <c r="BY29" s="469"/>
      <c r="BZ29" s="469"/>
      <c r="CA29" s="469"/>
      <c r="CB29" s="469"/>
      <c r="CC29" s="470"/>
      <c r="CD29" s="202"/>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5"/>
      <c r="DK29" s="185"/>
      <c r="DL29" s="185"/>
      <c r="DM29" s="185"/>
      <c r="DN29" s="185"/>
      <c r="DO29" s="185"/>
    </row>
    <row r="30" spans="1:119" ht="18.75" customHeight="1" thickBot="1" x14ac:dyDescent="0.2">
      <c r="A30" s="186"/>
      <c r="B30" s="611"/>
      <c r="C30" s="612"/>
      <c r="D30" s="613"/>
      <c r="E30" s="522"/>
      <c r="F30" s="523"/>
      <c r="G30" s="523"/>
      <c r="H30" s="523"/>
      <c r="I30" s="523"/>
      <c r="J30" s="523"/>
      <c r="K30" s="524"/>
      <c r="L30" s="625"/>
      <c r="M30" s="626"/>
      <c r="N30" s="626"/>
      <c r="O30" s="626"/>
      <c r="P30" s="627"/>
      <c r="Q30" s="625"/>
      <c r="R30" s="626"/>
      <c r="S30" s="626"/>
      <c r="T30" s="626"/>
      <c r="U30" s="626"/>
      <c r="V30" s="627"/>
      <c r="W30" s="628" t="s">
        <v>185</v>
      </c>
      <c r="X30" s="629"/>
      <c r="Y30" s="629"/>
      <c r="Z30" s="629"/>
      <c r="AA30" s="629"/>
      <c r="AB30" s="629"/>
      <c r="AC30" s="629"/>
      <c r="AD30" s="629"/>
      <c r="AE30" s="629"/>
      <c r="AF30" s="629"/>
      <c r="AG30" s="630"/>
      <c r="AH30" s="587">
        <v>99.7</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49</v>
      </c>
      <c r="BD30" s="642"/>
      <c r="BE30" s="642"/>
      <c r="BF30" s="642"/>
      <c r="BG30" s="642"/>
      <c r="BH30" s="642"/>
      <c r="BI30" s="642"/>
      <c r="BJ30" s="642"/>
      <c r="BK30" s="642"/>
      <c r="BL30" s="642"/>
      <c r="BM30" s="643"/>
      <c r="BN30" s="644">
        <v>220545</v>
      </c>
      <c r="BO30" s="645"/>
      <c r="BP30" s="645"/>
      <c r="BQ30" s="645"/>
      <c r="BR30" s="645"/>
      <c r="BS30" s="645"/>
      <c r="BT30" s="645"/>
      <c r="BU30" s="646"/>
      <c r="BV30" s="644">
        <v>1203824</v>
      </c>
      <c r="BW30" s="645"/>
      <c r="BX30" s="645"/>
      <c r="BY30" s="645"/>
      <c r="BZ30" s="645"/>
      <c r="CA30" s="645"/>
      <c r="CB30" s="645"/>
      <c r="CC30" s="646"/>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2" t="s">
        <v>192</v>
      </c>
      <c r="D33" s="492"/>
      <c r="E33" s="457" t="s">
        <v>193</v>
      </c>
      <c r="F33" s="457"/>
      <c r="G33" s="457"/>
      <c r="H33" s="457"/>
      <c r="I33" s="457"/>
      <c r="J33" s="457"/>
      <c r="K33" s="457"/>
      <c r="L33" s="457"/>
      <c r="M33" s="457"/>
      <c r="N33" s="457"/>
      <c r="O33" s="457"/>
      <c r="P33" s="457"/>
      <c r="Q33" s="457"/>
      <c r="R33" s="457"/>
      <c r="S33" s="457"/>
      <c r="T33" s="215"/>
      <c r="U33" s="492" t="s">
        <v>192</v>
      </c>
      <c r="V33" s="492"/>
      <c r="W33" s="457" t="s">
        <v>194</v>
      </c>
      <c r="X33" s="457"/>
      <c r="Y33" s="457"/>
      <c r="Z33" s="457"/>
      <c r="AA33" s="457"/>
      <c r="AB33" s="457"/>
      <c r="AC33" s="457"/>
      <c r="AD33" s="457"/>
      <c r="AE33" s="457"/>
      <c r="AF33" s="457"/>
      <c r="AG33" s="457"/>
      <c r="AH33" s="457"/>
      <c r="AI33" s="457"/>
      <c r="AJ33" s="457"/>
      <c r="AK33" s="457"/>
      <c r="AL33" s="215"/>
      <c r="AM33" s="492" t="s">
        <v>195</v>
      </c>
      <c r="AN33" s="492"/>
      <c r="AO33" s="457" t="s">
        <v>194</v>
      </c>
      <c r="AP33" s="457"/>
      <c r="AQ33" s="457"/>
      <c r="AR33" s="457"/>
      <c r="AS33" s="457"/>
      <c r="AT33" s="457"/>
      <c r="AU33" s="457"/>
      <c r="AV33" s="457"/>
      <c r="AW33" s="457"/>
      <c r="AX33" s="457"/>
      <c r="AY33" s="457"/>
      <c r="AZ33" s="457"/>
      <c r="BA33" s="457"/>
      <c r="BB33" s="457"/>
      <c r="BC33" s="457"/>
      <c r="BD33" s="216"/>
      <c r="BE33" s="457" t="s">
        <v>196</v>
      </c>
      <c r="BF33" s="457"/>
      <c r="BG33" s="457" t="s">
        <v>197</v>
      </c>
      <c r="BH33" s="457"/>
      <c r="BI33" s="457"/>
      <c r="BJ33" s="457"/>
      <c r="BK33" s="457"/>
      <c r="BL33" s="457"/>
      <c r="BM33" s="457"/>
      <c r="BN33" s="457"/>
      <c r="BO33" s="457"/>
      <c r="BP33" s="457"/>
      <c r="BQ33" s="457"/>
      <c r="BR33" s="457"/>
      <c r="BS33" s="457"/>
      <c r="BT33" s="457"/>
      <c r="BU33" s="457"/>
      <c r="BV33" s="216"/>
      <c r="BW33" s="492" t="s">
        <v>196</v>
      </c>
      <c r="BX33" s="492"/>
      <c r="BY33" s="457" t="s">
        <v>198</v>
      </c>
      <c r="BZ33" s="457"/>
      <c r="CA33" s="457"/>
      <c r="CB33" s="457"/>
      <c r="CC33" s="457"/>
      <c r="CD33" s="457"/>
      <c r="CE33" s="457"/>
      <c r="CF33" s="457"/>
      <c r="CG33" s="457"/>
      <c r="CH33" s="457"/>
      <c r="CI33" s="457"/>
      <c r="CJ33" s="457"/>
      <c r="CK33" s="457"/>
      <c r="CL33" s="457"/>
      <c r="CM33" s="457"/>
      <c r="CN33" s="215"/>
      <c r="CO33" s="492" t="s">
        <v>195</v>
      </c>
      <c r="CP33" s="492"/>
      <c r="CQ33" s="457" t="s">
        <v>199</v>
      </c>
      <c r="CR33" s="457"/>
      <c r="CS33" s="457"/>
      <c r="CT33" s="457"/>
      <c r="CU33" s="457"/>
      <c r="CV33" s="457"/>
      <c r="CW33" s="457"/>
      <c r="CX33" s="457"/>
      <c r="CY33" s="457"/>
      <c r="CZ33" s="457"/>
      <c r="DA33" s="457"/>
      <c r="DB33" s="457"/>
      <c r="DC33" s="457"/>
      <c r="DD33" s="457"/>
      <c r="DE33" s="457"/>
      <c r="DF33" s="215"/>
      <c r="DG33" s="656" t="s">
        <v>200</v>
      </c>
      <c r="DH33" s="656"/>
      <c r="DI33" s="217"/>
      <c r="DJ33" s="185"/>
      <c r="DK33" s="185"/>
      <c r="DL33" s="185"/>
      <c r="DM33" s="185"/>
      <c r="DN33" s="185"/>
      <c r="DO33" s="185"/>
    </row>
    <row r="34" spans="1:119" ht="32.25" customHeight="1" x14ac:dyDescent="0.15">
      <c r="A34" s="186"/>
      <c r="B34" s="212"/>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3"/>
      <c r="U34" s="657">
        <f>IF(W34="","",MAX(C34:D43)+1)</f>
        <v>4</v>
      </c>
      <c r="V34" s="657"/>
      <c r="W34" s="658" t="str">
        <f>IF('各会計、関係団体の財政状況及び健全化判断比率'!B28="","",'各会計、関係団体の財政状況及び健全化判断比率'!B28)</f>
        <v>国民健康保険事業特別会計</v>
      </c>
      <c r="X34" s="658"/>
      <c r="Y34" s="658"/>
      <c r="Z34" s="658"/>
      <c r="AA34" s="658"/>
      <c r="AB34" s="658"/>
      <c r="AC34" s="658"/>
      <c r="AD34" s="658"/>
      <c r="AE34" s="658"/>
      <c r="AF34" s="658"/>
      <c r="AG34" s="658"/>
      <c r="AH34" s="658"/>
      <c r="AI34" s="658"/>
      <c r="AJ34" s="658"/>
      <c r="AK34" s="658"/>
      <c r="AL34" s="213"/>
      <c r="AM34" s="657">
        <f>IF(AO34="","",MAX(C34:D43,U34:V43)+1)</f>
        <v>7</v>
      </c>
      <c r="AN34" s="657"/>
      <c r="AO34" s="658" t="str">
        <f>IF('各会計、関係団体の財政状況及び健全化判断比率'!B31="","",'各会計、関係団体の財政状況及び健全化判断比率'!B31)</f>
        <v>水道事業会計</v>
      </c>
      <c r="AP34" s="658"/>
      <c r="AQ34" s="658"/>
      <c r="AR34" s="658"/>
      <c r="AS34" s="658"/>
      <c r="AT34" s="658"/>
      <c r="AU34" s="658"/>
      <c r="AV34" s="658"/>
      <c r="AW34" s="658"/>
      <c r="AX34" s="658"/>
      <c r="AY34" s="658"/>
      <c r="AZ34" s="658"/>
      <c r="BA34" s="658"/>
      <c r="BB34" s="658"/>
      <c r="BC34" s="658"/>
      <c r="BD34" s="213"/>
      <c r="BE34" s="657" t="str">
        <f>IF(BG34="","",MAX(C34:D43,U34:V43,AM34:AN43)+1)</f>
        <v/>
      </c>
      <c r="BF34" s="657"/>
      <c r="BG34" s="658"/>
      <c r="BH34" s="658"/>
      <c r="BI34" s="658"/>
      <c r="BJ34" s="658"/>
      <c r="BK34" s="658"/>
      <c r="BL34" s="658"/>
      <c r="BM34" s="658"/>
      <c r="BN34" s="658"/>
      <c r="BO34" s="658"/>
      <c r="BP34" s="658"/>
      <c r="BQ34" s="658"/>
      <c r="BR34" s="658"/>
      <c r="BS34" s="658"/>
      <c r="BT34" s="658"/>
      <c r="BU34" s="658"/>
      <c r="BV34" s="213"/>
      <c r="BW34" s="657">
        <f>IF(BY34="","",MAX(C34:D43,U34:V43,AM34:AN43,BE34:BF43)+1)</f>
        <v>9</v>
      </c>
      <c r="BX34" s="657"/>
      <c r="BY34" s="658" t="str">
        <f>IF('各会計、関係団体の財政状況及び健全化判断比率'!B68="","",'各会計、関係団体の財政状況及び健全化判断比率'!B68)</f>
        <v>朝霞地区一部事務組合（一般会計）</v>
      </c>
      <c r="BZ34" s="658"/>
      <c r="CA34" s="658"/>
      <c r="CB34" s="658"/>
      <c r="CC34" s="658"/>
      <c r="CD34" s="658"/>
      <c r="CE34" s="658"/>
      <c r="CF34" s="658"/>
      <c r="CG34" s="658"/>
      <c r="CH34" s="658"/>
      <c r="CI34" s="658"/>
      <c r="CJ34" s="658"/>
      <c r="CK34" s="658"/>
      <c r="CL34" s="658"/>
      <c r="CM34" s="658"/>
      <c r="CN34" s="213"/>
      <c r="CO34" s="657">
        <f>IF(CQ34="","",MAX(C34:D43,U34:V43,AM34:AN43,BE34:BF43,BW34:BX43)+1)</f>
        <v>16</v>
      </c>
      <c r="CP34" s="657"/>
      <c r="CQ34" s="658" t="str">
        <f>IF('各会計、関係団体の財政状況及び健全化判断比率'!BS7="","",'各会計、関係団体の財政状況及び健全化判断比率'!BS7)</f>
        <v>新座市体育協会</v>
      </c>
      <c r="CR34" s="658"/>
      <c r="CS34" s="658"/>
      <c r="CT34" s="658"/>
      <c r="CU34" s="658"/>
      <c r="CV34" s="658"/>
      <c r="CW34" s="658"/>
      <c r="CX34" s="658"/>
      <c r="CY34" s="658"/>
      <c r="CZ34" s="658"/>
      <c r="DA34" s="658"/>
      <c r="DB34" s="658"/>
      <c r="DC34" s="658"/>
      <c r="DD34" s="658"/>
      <c r="DE34" s="658"/>
      <c r="DF34" s="210"/>
      <c r="DG34" s="659" t="str">
        <f>IF('各会計、関係団体の財政状況及び健全化判断比率'!BR7="","",'各会計、関係団体の財政状況及び健全化判断比率'!BR7)</f>
        <v/>
      </c>
      <c r="DH34" s="659"/>
      <c r="DI34" s="217"/>
      <c r="DJ34" s="185"/>
      <c r="DK34" s="185"/>
      <c r="DL34" s="185"/>
      <c r="DM34" s="185"/>
      <c r="DN34" s="185"/>
      <c r="DO34" s="185"/>
    </row>
    <row r="35" spans="1:119" ht="32.25" customHeight="1" x14ac:dyDescent="0.15">
      <c r="A35" s="186"/>
      <c r="B35" s="212"/>
      <c r="C35" s="657">
        <f>IF(E35="","",C34+1)</f>
        <v>2</v>
      </c>
      <c r="D35" s="657"/>
      <c r="E35" s="658" t="str">
        <f>IF('各会計、関係団体の財政状況及び健全化判断比率'!B8="","",'各会計、関係団体の財政状況及び健全化判断比率'!B8)</f>
        <v>新座都市計画事業新座駅北口土地区画整理事業特別会計</v>
      </c>
      <c r="F35" s="658"/>
      <c r="G35" s="658"/>
      <c r="H35" s="658"/>
      <c r="I35" s="658"/>
      <c r="J35" s="658"/>
      <c r="K35" s="658"/>
      <c r="L35" s="658"/>
      <c r="M35" s="658"/>
      <c r="N35" s="658"/>
      <c r="O35" s="658"/>
      <c r="P35" s="658"/>
      <c r="Q35" s="658"/>
      <c r="R35" s="658"/>
      <c r="S35" s="658"/>
      <c r="T35" s="213"/>
      <c r="U35" s="657">
        <f>IF(W35="","",U34+1)</f>
        <v>5</v>
      </c>
      <c r="V35" s="657"/>
      <c r="W35" s="658" t="str">
        <f>IF('各会計、関係団体の財政状況及び健全化判断比率'!B29="","",'各会計、関係団体の財政状況及び健全化判断比率'!B29)</f>
        <v>介護保険事業特別会計</v>
      </c>
      <c r="X35" s="658"/>
      <c r="Y35" s="658"/>
      <c r="Z35" s="658"/>
      <c r="AA35" s="658"/>
      <c r="AB35" s="658"/>
      <c r="AC35" s="658"/>
      <c r="AD35" s="658"/>
      <c r="AE35" s="658"/>
      <c r="AF35" s="658"/>
      <c r="AG35" s="658"/>
      <c r="AH35" s="658"/>
      <c r="AI35" s="658"/>
      <c r="AJ35" s="658"/>
      <c r="AK35" s="658"/>
      <c r="AL35" s="213"/>
      <c r="AM35" s="657">
        <f t="shared" ref="AM35:AM43" si="0">IF(AO35="","",AM34+1)</f>
        <v>8</v>
      </c>
      <c r="AN35" s="657"/>
      <c r="AO35" s="658" t="str">
        <f>IF('各会計、関係団体の財政状況及び健全化判断比率'!B32="","",'各会計、関係団体の財政状況及び健全化判断比率'!B32)</f>
        <v>公共下水道事業会計</v>
      </c>
      <c r="AP35" s="658"/>
      <c r="AQ35" s="658"/>
      <c r="AR35" s="658"/>
      <c r="AS35" s="658"/>
      <c r="AT35" s="658"/>
      <c r="AU35" s="658"/>
      <c r="AV35" s="658"/>
      <c r="AW35" s="658"/>
      <c r="AX35" s="658"/>
      <c r="AY35" s="658"/>
      <c r="AZ35" s="658"/>
      <c r="BA35" s="658"/>
      <c r="BB35" s="658"/>
      <c r="BC35" s="658"/>
      <c r="BD35" s="213"/>
      <c r="BE35" s="657" t="str">
        <f t="shared" ref="BE35:BE43" si="1">IF(BG35="","",BE34+1)</f>
        <v/>
      </c>
      <c r="BF35" s="657"/>
      <c r="BG35" s="658"/>
      <c r="BH35" s="658"/>
      <c r="BI35" s="658"/>
      <c r="BJ35" s="658"/>
      <c r="BK35" s="658"/>
      <c r="BL35" s="658"/>
      <c r="BM35" s="658"/>
      <c r="BN35" s="658"/>
      <c r="BO35" s="658"/>
      <c r="BP35" s="658"/>
      <c r="BQ35" s="658"/>
      <c r="BR35" s="658"/>
      <c r="BS35" s="658"/>
      <c r="BT35" s="658"/>
      <c r="BU35" s="658"/>
      <c r="BV35" s="213"/>
      <c r="BW35" s="657">
        <f t="shared" ref="BW35:BW43" si="2">IF(BY35="","",BW34+1)</f>
        <v>10</v>
      </c>
      <c r="BX35" s="657"/>
      <c r="BY35" s="658" t="str">
        <f>IF('各会計、関係団体の財政状況及び健全化判断比率'!B69="","",'各会計、関係団体の財政状況及び健全化判断比率'!B69)</f>
        <v>志木地区衛生組合（一般会計）</v>
      </c>
      <c r="BZ35" s="658"/>
      <c r="CA35" s="658"/>
      <c r="CB35" s="658"/>
      <c r="CC35" s="658"/>
      <c r="CD35" s="658"/>
      <c r="CE35" s="658"/>
      <c r="CF35" s="658"/>
      <c r="CG35" s="658"/>
      <c r="CH35" s="658"/>
      <c r="CI35" s="658"/>
      <c r="CJ35" s="658"/>
      <c r="CK35" s="658"/>
      <c r="CL35" s="658"/>
      <c r="CM35" s="658"/>
      <c r="CN35" s="213"/>
      <c r="CO35" s="657" t="str">
        <f t="shared" ref="CO35:CO43" si="3">IF(CQ35="","",CO34+1)</f>
        <v/>
      </c>
      <c r="CP35" s="657"/>
      <c r="CQ35" s="658" t="str">
        <f>IF('各会計、関係団体の財政状況及び健全化判断比率'!BS8="","",'各会計、関係団体の財政状況及び健全化判断比率'!BS8)</f>
        <v/>
      </c>
      <c r="CR35" s="658"/>
      <c r="CS35" s="658"/>
      <c r="CT35" s="658"/>
      <c r="CU35" s="658"/>
      <c r="CV35" s="658"/>
      <c r="CW35" s="658"/>
      <c r="CX35" s="658"/>
      <c r="CY35" s="658"/>
      <c r="CZ35" s="658"/>
      <c r="DA35" s="658"/>
      <c r="DB35" s="658"/>
      <c r="DC35" s="658"/>
      <c r="DD35" s="658"/>
      <c r="DE35" s="658"/>
      <c r="DF35" s="210"/>
      <c r="DG35" s="659" t="str">
        <f>IF('各会計、関係団体の財政状況及び健全化判断比率'!BR8="","",'各会計、関係団体の財政状況及び健全化判断比率'!BR8)</f>
        <v/>
      </c>
      <c r="DH35" s="659"/>
      <c r="DI35" s="217"/>
      <c r="DJ35" s="185"/>
      <c r="DK35" s="185"/>
      <c r="DL35" s="185"/>
      <c r="DM35" s="185"/>
      <c r="DN35" s="185"/>
      <c r="DO35" s="185"/>
    </row>
    <row r="36" spans="1:119" ht="32.25" customHeight="1" x14ac:dyDescent="0.15">
      <c r="A36" s="186"/>
      <c r="B36" s="212"/>
      <c r="C36" s="657">
        <f>IF(E36="","",C35+1)</f>
        <v>3</v>
      </c>
      <c r="D36" s="657"/>
      <c r="E36" s="658" t="str">
        <f>IF('各会計、関係団体の財政状況及び健全化判断比率'!B9="","",'各会計、関係団体の財政状況及び健全化判断比率'!B9)</f>
        <v>新座都市計画事業大和田二・三丁目地区土地区画整理事業特別会計</v>
      </c>
      <c r="F36" s="658"/>
      <c r="G36" s="658"/>
      <c r="H36" s="658"/>
      <c r="I36" s="658"/>
      <c r="J36" s="658"/>
      <c r="K36" s="658"/>
      <c r="L36" s="658"/>
      <c r="M36" s="658"/>
      <c r="N36" s="658"/>
      <c r="O36" s="658"/>
      <c r="P36" s="658"/>
      <c r="Q36" s="658"/>
      <c r="R36" s="658"/>
      <c r="S36" s="658"/>
      <c r="T36" s="213"/>
      <c r="U36" s="657">
        <f t="shared" ref="U36:U43" si="4">IF(W36="","",U35+1)</f>
        <v>6</v>
      </c>
      <c r="V36" s="657"/>
      <c r="W36" s="658" t="str">
        <f>IF('各会計、関係団体の財政状況及び健全化判断比率'!B30="","",'各会計、関係団体の財政状況及び健全化判断比率'!B30)</f>
        <v>後期高齢者医療事業特別会計</v>
      </c>
      <c r="X36" s="658"/>
      <c r="Y36" s="658"/>
      <c r="Z36" s="658"/>
      <c r="AA36" s="658"/>
      <c r="AB36" s="658"/>
      <c r="AC36" s="658"/>
      <c r="AD36" s="658"/>
      <c r="AE36" s="658"/>
      <c r="AF36" s="658"/>
      <c r="AG36" s="658"/>
      <c r="AH36" s="658"/>
      <c r="AI36" s="658"/>
      <c r="AJ36" s="658"/>
      <c r="AK36" s="658"/>
      <c r="AL36" s="213"/>
      <c r="AM36" s="657" t="str">
        <f t="shared" si="0"/>
        <v/>
      </c>
      <c r="AN36" s="657"/>
      <c r="AO36" s="658"/>
      <c r="AP36" s="658"/>
      <c r="AQ36" s="658"/>
      <c r="AR36" s="658"/>
      <c r="AS36" s="658"/>
      <c r="AT36" s="658"/>
      <c r="AU36" s="658"/>
      <c r="AV36" s="658"/>
      <c r="AW36" s="658"/>
      <c r="AX36" s="658"/>
      <c r="AY36" s="658"/>
      <c r="AZ36" s="658"/>
      <c r="BA36" s="658"/>
      <c r="BB36" s="658"/>
      <c r="BC36" s="658"/>
      <c r="BD36" s="213"/>
      <c r="BE36" s="657" t="str">
        <f t="shared" si="1"/>
        <v/>
      </c>
      <c r="BF36" s="657"/>
      <c r="BG36" s="658"/>
      <c r="BH36" s="658"/>
      <c r="BI36" s="658"/>
      <c r="BJ36" s="658"/>
      <c r="BK36" s="658"/>
      <c r="BL36" s="658"/>
      <c r="BM36" s="658"/>
      <c r="BN36" s="658"/>
      <c r="BO36" s="658"/>
      <c r="BP36" s="658"/>
      <c r="BQ36" s="658"/>
      <c r="BR36" s="658"/>
      <c r="BS36" s="658"/>
      <c r="BT36" s="658"/>
      <c r="BU36" s="658"/>
      <c r="BV36" s="213"/>
      <c r="BW36" s="657">
        <f t="shared" si="2"/>
        <v>11</v>
      </c>
      <c r="BX36" s="657"/>
      <c r="BY36" s="658" t="str">
        <f>IF('各会計、関係団体の財政状況及び健全化判断比率'!B70="","",'各会計、関係団体の財政状況及び健全化判断比率'!B70)</f>
        <v>埼玉県後期高齢者医療広域連合（一般会計）</v>
      </c>
      <c r="BZ36" s="658"/>
      <c r="CA36" s="658"/>
      <c r="CB36" s="658"/>
      <c r="CC36" s="658"/>
      <c r="CD36" s="658"/>
      <c r="CE36" s="658"/>
      <c r="CF36" s="658"/>
      <c r="CG36" s="658"/>
      <c r="CH36" s="658"/>
      <c r="CI36" s="658"/>
      <c r="CJ36" s="658"/>
      <c r="CK36" s="658"/>
      <c r="CL36" s="658"/>
      <c r="CM36" s="658"/>
      <c r="CN36" s="213"/>
      <c r="CO36" s="657" t="str">
        <f t="shared" si="3"/>
        <v/>
      </c>
      <c r="CP36" s="657"/>
      <c r="CQ36" s="658" t="str">
        <f>IF('各会計、関係団体の財政状況及び健全化判断比率'!BS9="","",'各会計、関係団体の財政状況及び健全化判断比率'!BS9)</f>
        <v/>
      </c>
      <c r="CR36" s="658"/>
      <c r="CS36" s="658"/>
      <c r="CT36" s="658"/>
      <c r="CU36" s="658"/>
      <c r="CV36" s="658"/>
      <c r="CW36" s="658"/>
      <c r="CX36" s="658"/>
      <c r="CY36" s="658"/>
      <c r="CZ36" s="658"/>
      <c r="DA36" s="658"/>
      <c r="DB36" s="658"/>
      <c r="DC36" s="658"/>
      <c r="DD36" s="658"/>
      <c r="DE36" s="658"/>
      <c r="DF36" s="210"/>
      <c r="DG36" s="659" t="str">
        <f>IF('各会計、関係団体の財政状況及び健全化判断比率'!BR9="","",'各会計、関係団体の財政状況及び健全化判断比率'!BR9)</f>
        <v/>
      </c>
      <c r="DH36" s="659"/>
      <c r="DI36" s="217"/>
      <c r="DJ36" s="185"/>
      <c r="DK36" s="185"/>
      <c r="DL36" s="185"/>
      <c r="DM36" s="185"/>
      <c r="DN36" s="185"/>
      <c r="DO36" s="185"/>
    </row>
    <row r="37" spans="1:119" ht="32.25" customHeight="1" x14ac:dyDescent="0.15">
      <c r="A37" s="186"/>
      <c r="B37" s="212"/>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3"/>
      <c r="U37" s="657" t="str">
        <f t="shared" si="4"/>
        <v/>
      </c>
      <c r="V37" s="657"/>
      <c r="W37" s="658"/>
      <c r="X37" s="658"/>
      <c r="Y37" s="658"/>
      <c r="Z37" s="658"/>
      <c r="AA37" s="658"/>
      <c r="AB37" s="658"/>
      <c r="AC37" s="658"/>
      <c r="AD37" s="658"/>
      <c r="AE37" s="658"/>
      <c r="AF37" s="658"/>
      <c r="AG37" s="658"/>
      <c r="AH37" s="658"/>
      <c r="AI37" s="658"/>
      <c r="AJ37" s="658"/>
      <c r="AK37" s="658"/>
      <c r="AL37" s="213"/>
      <c r="AM37" s="657" t="str">
        <f t="shared" si="0"/>
        <v/>
      </c>
      <c r="AN37" s="657"/>
      <c r="AO37" s="658"/>
      <c r="AP37" s="658"/>
      <c r="AQ37" s="658"/>
      <c r="AR37" s="658"/>
      <c r="AS37" s="658"/>
      <c r="AT37" s="658"/>
      <c r="AU37" s="658"/>
      <c r="AV37" s="658"/>
      <c r="AW37" s="658"/>
      <c r="AX37" s="658"/>
      <c r="AY37" s="658"/>
      <c r="AZ37" s="658"/>
      <c r="BA37" s="658"/>
      <c r="BB37" s="658"/>
      <c r="BC37" s="658"/>
      <c r="BD37" s="213"/>
      <c r="BE37" s="657" t="str">
        <f t="shared" si="1"/>
        <v/>
      </c>
      <c r="BF37" s="657"/>
      <c r="BG37" s="658"/>
      <c r="BH37" s="658"/>
      <c r="BI37" s="658"/>
      <c r="BJ37" s="658"/>
      <c r="BK37" s="658"/>
      <c r="BL37" s="658"/>
      <c r="BM37" s="658"/>
      <c r="BN37" s="658"/>
      <c r="BO37" s="658"/>
      <c r="BP37" s="658"/>
      <c r="BQ37" s="658"/>
      <c r="BR37" s="658"/>
      <c r="BS37" s="658"/>
      <c r="BT37" s="658"/>
      <c r="BU37" s="658"/>
      <c r="BV37" s="213"/>
      <c r="BW37" s="657">
        <f t="shared" si="2"/>
        <v>12</v>
      </c>
      <c r="BX37" s="657"/>
      <c r="BY37" s="658" t="str">
        <f>IF('各会計、関係団体の財政状況及び健全化判断比率'!B71="","",'各会計、関係団体の財政状況及び健全化判断比率'!B71)</f>
        <v>埼玉県後期高齢者医療広域連合（後期高齢者医療事業特別会計）</v>
      </c>
      <c r="BZ37" s="658"/>
      <c r="CA37" s="658"/>
      <c r="CB37" s="658"/>
      <c r="CC37" s="658"/>
      <c r="CD37" s="658"/>
      <c r="CE37" s="658"/>
      <c r="CF37" s="658"/>
      <c r="CG37" s="658"/>
      <c r="CH37" s="658"/>
      <c r="CI37" s="658"/>
      <c r="CJ37" s="658"/>
      <c r="CK37" s="658"/>
      <c r="CL37" s="658"/>
      <c r="CM37" s="658"/>
      <c r="CN37" s="213"/>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10"/>
      <c r="DG37" s="659" t="str">
        <f>IF('各会計、関係団体の財政状況及び健全化判断比率'!BR10="","",'各会計、関係団体の財政状況及び健全化判断比率'!BR10)</f>
        <v/>
      </c>
      <c r="DH37" s="659"/>
      <c r="DI37" s="217"/>
      <c r="DJ37" s="185"/>
      <c r="DK37" s="185"/>
      <c r="DL37" s="185"/>
      <c r="DM37" s="185"/>
      <c r="DN37" s="185"/>
      <c r="DO37" s="185"/>
    </row>
    <row r="38" spans="1:119" ht="32.25" customHeight="1" x14ac:dyDescent="0.15">
      <c r="A38" s="186"/>
      <c r="B38" s="212"/>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3"/>
      <c r="U38" s="657" t="str">
        <f t="shared" si="4"/>
        <v/>
      </c>
      <c r="V38" s="657"/>
      <c r="W38" s="658"/>
      <c r="X38" s="658"/>
      <c r="Y38" s="658"/>
      <c r="Z38" s="658"/>
      <c r="AA38" s="658"/>
      <c r="AB38" s="658"/>
      <c r="AC38" s="658"/>
      <c r="AD38" s="658"/>
      <c r="AE38" s="658"/>
      <c r="AF38" s="658"/>
      <c r="AG38" s="658"/>
      <c r="AH38" s="658"/>
      <c r="AI38" s="658"/>
      <c r="AJ38" s="658"/>
      <c r="AK38" s="658"/>
      <c r="AL38" s="213"/>
      <c r="AM38" s="657" t="str">
        <f t="shared" si="0"/>
        <v/>
      </c>
      <c r="AN38" s="657"/>
      <c r="AO38" s="658"/>
      <c r="AP38" s="658"/>
      <c r="AQ38" s="658"/>
      <c r="AR38" s="658"/>
      <c r="AS38" s="658"/>
      <c r="AT38" s="658"/>
      <c r="AU38" s="658"/>
      <c r="AV38" s="658"/>
      <c r="AW38" s="658"/>
      <c r="AX38" s="658"/>
      <c r="AY38" s="658"/>
      <c r="AZ38" s="658"/>
      <c r="BA38" s="658"/>
      <c r="BB38" s="658"/>
      <c r="BC38" s="658"/>
      <c r="BD38" s="213"/>
      <c r="BE38" s="657" t="str">
        <f t="shared" si="1"/>
        <v/>
      </c>
      <c r="BF38" s="657"/>
      <c r="BG38" s="658"/>
      <c r="BH38" s="658"/>
      <c r="BI38" s="658"/>
      <c r="BJ38" s="658"/>
      <c r="BK38" s="658"/>
      <c r="BL38" s="658"/>
      <c r="BM38" s="658"/>
      <c r="BN38" s="658"/>
      <c r="BO38" s="658"/>
      <c r="BP38" s="658"/>
      <c r="BQ38" s="658"/>
      <c r="BR38" s="658"/>
      <c r="BS38" s="658"/>
      <c r="BT38" s="658"/>
      <c r="BU38" s="658"/>
      <c r="BV38" s="213"/>
      <c r="BW38" s="657">
        <f t="shared" si="2"/>
        <v>13</v>
      </c>
      <c r="BX38" s="657"/>
      <c r="BY38" s="658" t="str">
        <f>IF('各会計、関係団体の財政状況及び健全化判断比率'!B72="","",'各会計、関係団体の財政状況及び健全化判断比率'!B72)</f>
        <v>埼玉県市町村総合事務組合（一般会計）</v>
      </c>
      <c r="BZ38" s="658"/>
      <c r="CA38" s="658"/>
      <c r="CB38" s="658"/>
      <c r="CC38" s="658"/>
      <c r="CD38" s="658"/>
      <c r="CE38" s="658"/>
      <c r="CF38" s="658"/>
      <c r="CG38" s="658"/>
      <c r="CH38" s="658"/>
      <c r="CI38" s="658"/>
      <c r="CJ38" s="658"/>
      <c r="CK38" s="658"/>
      <c r="CL38" s="658"/>
      <c r="CM38" s="658"/>
      <c r="CN38" s="213"/>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10"/>
      <c r="DG38" s="659" t="str">
        <f>IF('各会計、関係団体の財政状況及び健全化判断比率'!BR11="","",'各会計、関係団体の財政状況及び健全化判断比率'!BR11)</f>
        <v/>
      </c>
      <c r="DH38" s="659"/>
      <c r="DI38" s="217"/>
      <c r="DJ38" s="185"/>
      <c r="DK38" s="185"/>
      <c r="DL38" s="185"/>
      <c r="DM38" s="185"/>
      <c r="DN38" s="185"/>
      <c r="DO38" s="185"/>
    </row>
    <row r="39" spans="1:119" ht="32.25" customHeight="1" x14ac:dyDescent="0.15">
      <c r="A39" s="186"/>
      <c r="B39" s="212"/>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3"/>
      <c r="U39" s="657" t="str">
        <f t="shared" si="4"/>
        <v/>
      </c>
      <c r="V39" s="657"/>
      <c r="W39" s="658"/>
      <c r="X39" s="658"/>
      <c r="Y39" s="658"/>
      <c r="Z39" s="658"/>
      <c r="AA39" s="658"/>
      <c r="AB39" s="658"/>
      <c r="AC39" s="658"/>
      <c r="AD39" s="658"/>
      <c r="AE39" s="658"/>
      <c r="AF39" s="658"/>
      <c r="AG39" s="658"/>
      <c r="AH39" s="658"/>
      <c r="AI39" s="658"/>
      <c r="AJ39" s="658"/>
      <c r="AK39" s="658"/>
      <c r="AL39" s="213"/>
      <c r="AM39" s="657" t="str">
        <f t="shared" si="0"/>
        <v/>
      </c>
      <c r="AN39" s="657"/>
      <c r="AO39" s="658"/>
      <c r="AP39" s="658"/>
      <c r="AQ39" s="658"/>
      <c r="AR39" s="658"/>
      <c r="AS39" s="658"/>
      <c r="AT39" s="658"/>
      <c r="AU39" s="658"/>
      <c r="AV39" s="658"/>
      <c r="AW39" s="658"/>
      <c r="AX39" s="658"/>
      <c r="AY39" s="658"/>
      <c r="AZ39" s="658"/>
      <c r="BA39" s="658"/>
      <c r="BB39" s="658"/>
      <c r="BC39" s="658"/>
      <c r="BD39" s="213"/>
      <c r="BE39" s="657" t="str">
        <f t="shared" si="1"/>
        <v/>
      </c>
      <c r="BF39" s="657"/>
      <c r="BG39" s="658"/>
      <c r="BH39" s="658"/>
      <c r="BI39" s="658"/>
      <c r="BJ39" s="658"/>
      <c r="BK39" s="658"/>
      <c r="BL39" s="658"/>
      <c r="BM39" s="658"/>
      <c r="BN39" s="658"/>
      <c r="BO39" s="658"/>
      <c r="BP39" s="658"/>
      <c r="BQ39" s="658"/>
      <c r="BR39" s="658"/>
      <c r="BS39" s="658"/>
      <c r="BT39" s="658"/>
      <c r="BU39" s="658"/>
      <c r="BV39" s="213"/>
      <c r="BW39" s="657">
        <f t="shared" si="2"/>
        <v>14</v>
      </c>
      <c r="BX39" s="657"/>
      <c r="BY39" s="658" t="str">
        <f>IF('各会計、関係団体の財政状況及び健全化判断比率'!B73="","",'各会計、関係団体の財政状況及び健全化判断比率'!B73)</f>
        <v>埼玉県市町村総合事務組合（交通災害共済事業特別会計）</v>
      </c>
      <c r="BZ39" s="658"/>
      <c r="CA39" s="658"/>
      <c r="CB39" s="658"/>
      <c r="CC39" s="658"/>
      <c r="CD39" s="658"/>
      <c r="CE39" s="658"/>
      <c r="CF39" s="658"/>
      <c r="CG39" s="658"/>
      <c r="CH39" s="658"/>
      <c r="CI39" s="658"/>
      <c r="CJ39" s="658"/>
      <c r="CK39" s="658"/>
      <c r="CL39" s="658"/>
      <c r="CM39" s="658"/>
      <c r="CN39" s="213"/>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10"/>
      <c r="DG39" s="659" t="str">
        <f>IF('各会計、関係団体の財政状況及び健全化判断比率'!BR12="","",'各会計、関係団体の財政状況及び健全化判断比率'!BR12)</f>
        <v/>
      </c>
      <c r="DH39" s="659"/>
      <c r="DI39" s="217"/>
      <c r="DJ39" s="185"/>
      <c r="DK39" s="185"/>
      <c r="DL39" s="185"/>
      <c r="DM39" s="185"/>
      <c r="DN39" s="185"/>
      <c r="DO39" s="185"/>
    </row>
    <row r="40" spans="1:119" ht="32.25" customHeight="1" x14ac:dyDescent="0.15">
      <c r="A40" s="186"/>
      <c r="B40" s="212"/>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3"/>
      <c r="U40" s="657" t="str">
        <f t="shared" si="4"/>
        <v/>
      </c>
      <c r="V40" s="657"/>
      <c r="W40" s="658"/>
      <c r="X40" s="658"/>
      <c r="Y40" s="658"/>
      <c r="Z40" s="658"/>
      <c r="AA40" s="658"/>
      <c r="AB40" s="658"/>
      <c r="AC40" s="658"/>
      <c r="AD40" s="658"/>
      <c r="AE40" s="658"/>
      <c r="AF40" s="658"/>
      <c r="AG40" s="658"/>
      <c r="AH40" s="658"/>
      <c r="AI40" s="658"/>
      <c r="AJ40" s="658"/>
      <c r="AK40" s="658"/>
      <c r="AL40" s="213"/>
      <c r="AM40" s="657" t="str">
        <f t="shared" si="0"/>
        <v/>
      </c>
      <c r="AN40" s="657"/>
      <c r="AO40" s="658"/>
      <c r="AP40" s="658"/>
      <c r="AQ40" s="658"/>
      <c r="AR40" s="658"/>
      <c r="AS40" s="658"/>
      <c r="AT40" s="658"/>
      <c r="AU40" s="658"/>
      <c r="AV40" s="658"/>
      <c r="AW40" s="658"/>
      <c r="AX40" s="658"/>
      <c r="AY40" s="658"/>
      <c r="AZ40" s="658"/>
      <c r="BA40" s="658"/>
      <c r="BB40" s="658"/>
      <c r="BC40" s="658"/>
      <c r="BD40" s="213"/>
      <c r="BE40" s="657" t="str">
        <f t="shared" si="1"/>
        <v/>
      </c>
      <c r="BF40" s="657"/>
      <c r="BG40" s="658"/>
      <c r="BH40" s="658"/>
      <c r="BI40" s="658"/>
      <c r="BJ40" s="658"/>
      <c r="BK40" s="658"/>
      <c r="BL40" s="658"/>
      <c r="BM40" s="658"/>
      <c r="BN40" s="658"/>
      <c r="BO40" s="658"/>
      <c r="BP40" s="658"/>
      <c r="BQ40" s="658"/>
      <c r="BR40" s="658"/>
      <c r="BS40" s="658"/>
      <c r="BT40" s="658"/>
      <c r="BU40" s="658"/>
      <c r="BV40" s="213"/>
      <c r="BW40" s="657">
        <f t="shared" si="2"/>
        <v>15</v>
      </c>
      <c r="BX40" s="657"/>
      <c r="BY40" s="658" t="str">
        <f>IF('各会計、関係団体の財政状況及び健全化判断比率'!B74="","",'各会計、関係団体の財政状況及び健全化判断比率'!B74)</f>
        <v>彩の国さいたま人づくり広域連合</v>
      </c>
      <c r="BZ40" s="658"/>
      <c r="CA40" s="658"/>
      <c r="CB40" s="658"/>
      <c r="CC40" s="658"/>
      <c r="CD40" s="658"/>
      <c r="CE40" s="658"/>
      <c r="CF40" s="658"/>
      <c r="CG40" s="658"/>
      <c r="CH40" s="658"/>
      <c r="CI40" s="658"/>
      <c r="CJ40" s="658"/>
      <c r="CK40" s="658"/>
      <c r="CL40" s="658"/>
      <c r="CM40" s="658"/>
      <c r="CN40" s="213"/>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10"/>
      <c r="DG40" s="659" t="str">
        <f>IF('各会計、関係団体の財政状況及び健全化判断比率'!BR13="","",'各会計、関係団体の財政状況及び健全化判断比率'!BR13)</f>
        <v/>
      </c>
      <c r="DH40" s="659"/>
      <c r="DI40" s="217"/>
      <c r="DJ40" s="185"/>
      <c r="DK40" s="185"/>
      <c r="DL40" s="185"/>
      <c r="DM40" s="185"/>
      <c r="DN40" s="185"/>
      <c r="DO40" s="185"/>
    </row>
    <row r="41" spans="1:119" ht="32.25" customHeight="1" x14ac:dyDescent="0.15">
      <c r="A41" s="186"/>
      <c r="B41" s="212"/>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3"/>
      <c r="U41" s="657" t="str">
        <f t="shared" si="4"/>
        <v/>
      </c>
      <c r="V41" s="657"/>
      <c r="W41" s="658"/>
      <c r="X41" s="658"/>
      <c r="Y41" s="658"/>
      <c r="Z41" s="658"/>
      <c r="AA41" s="658"/>
      <c r="AB41" s="658"/>
      <c r="AC41" s="658"/>
      <c r="AD41" s="658"/>
      <c r="AE41" s="658"/>
      <c r="AF41" s="658"/>
      <c r="AG41" s="658"/>
      <c r="AH41" s="658"/>
      <c r="AI41" s="658"/>
      <c r="AJ41" s="658"/>
      <c r="AK41" s="658"/>
      <c r="AL41" s="213"/>
      <c r="AM41" s="657" t="str">
        <f t="shared" si="0"/>
        <v/>
      </c>
      <c r="AN41" s="657"/>
      <c r="AO41" s="658"/>
      <c r="AP41" s="658"/>
      <c r="AQ41" s="658"/>
      <c r="AR41" s="658"/>
      <c r="AS41" s="658"/>
      <c r="AT41" s="658"/>
      <c r="AU41" s="658"/>
      <c r="AV41" s="658"/>
      <c r="AW41" s="658"/>
      <c r="AX41" s="658"/>
      <c r="AY41" s="658"/>
      <c r="AZ41" s="658"/>
      <c r="BA41" s="658"/>
      <c r="BB41" s="658"/>
      <c r="BC41" s="658"/>
      <c r="BD41" s="213"/>
      <c r="BE41" s="657" t="str">
        <f t="shared" si="1"/>
        <v/>
      </c>
      <c r="BF41" s="657"/>
      <c r="BG41" s="658"/>
      <c r="BH41" s="658"/>
      <c r="BI41" s="658"/>
      <c r="BJ41" s="658"/>
      <c r="BK41" s="658"/>
      <c r="BL41" s="658"/>
      <c r="BM41" s="658"/>
      <c r="BN41" s="658"/>
      <c r="BO41" s="658"/>
      <c r="BP41" s="658"/>
      <c r="BQ41" s="658"/>
      <c r="BR41" s="658"/>
      <c r="BS41" s="658"/>
      <c r="BT41" s="658"/>
      <c r="BU41" s="658"/>
      <c r="BV41" s="213"/>
      <c r="BW41" s="657" t="str">
        <f t="shared" si="2"/>
        <v/>
      </c>
      <c r="BX41" s="657"/>
      <c r="BY41" s="658" t="str">
        <f>IF('各会計、関係団体の財政状況及び健全化判断比率'!B75="","",'各会計、関係団体の財政状況及び健全化判断比率'!B75)</f>
        <v/>
      </c>
      <c r="BZ41" s="658"/>
      <c r="CA41" s="658"/>
      <c r="CB41" s="658"/>
      <c r="CC41" s="658"/>
      <c r="CD41" s="658"/>
      <c r="CE41" s="658"/>
      <c r="CF41" s="658"/>
      <c r="CG41" s="658"/>
      <c r="CH41" s="658"/>
      <c r="CI41" s="658"/>
      <c r="CJ41" s="658"/>
      <c r="CK41" s="658"/>
      <c r="CL41" s="658"/>
      <c r="CM41" s="658"/>
      <c r="CN41" s="213"/>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10"/>
      <c r="DG41" s="659" t="str">
        <f>IF('各会計、関係団体の財政状況及び健全化判断比率'!BR14="","",'各会計、関係団体の財政状況及び健全化判断比率'!BR14)</f>
        <v/>
      </c>
      <c r="DH41" s="659"/>
      <c r="DI41" s="217"/>
      <c r="DJ41" s="185"/>
      <c r="DK41" s="185"/>
      <c r="DL41" s="185"/>
      <c r="DM41" s="185"/>
      <c r="DN41" s="185"/>
      <c r="DO41" s="185"/>
    </row>
    <row r="42" spans="1:119" ht="32.25" customHeight="1" x14ac:dyDescent="0.15">
      <c r="A42" s="185"/>
      <c r="B42" s="212"/>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3"/>
      <c r="U42" s="657" t="str">
        <f t="shared" si="4"/>
        <v/>
      </c>
      <c r="V42" s="657"/>
      <c r="W42" s="658"/>
      <c r="X42" s="658"/>
      <c r="Y42" s="658"/>
      <c r="Z42" s="658"/>
      <c r="AA42" s="658"/>
      <c r="AB42" s="658"/>
      <c r="AC42" s="658"/>
      <c r="AD42" s="658"/>
      <c r="AE42" s="658"/>
      <c r="AF42" s="658"/>
      <c r="AG42" s="658"/>
      <c r="AH42" s="658"/>
      <c r="AI42" s="658"/>
      <c r="AJ42" s="658"/>
      <c r="AK42" s="658"/>
      <c r="AL42" s="213"/>
      <c r="AM42" s="657" t="str">
        <f t="shared" si="0"/>
        <v/>
      </c>
      <c r="AN42" s="657"/>
      <c r="AO42" s="658"/>
      <c r="AP42" s="658"/>
      <c r="AQ42" s="658"/>
      <c r="AR42" s="658"/>
      <c r="AS42" s="658"/>
      <c r="AT42" s="658"/>
      <c r="AU42" s="658"/>
      <c r="AV42" s="658"/>
      <c r="AW42" s="658"/>
      <c r="AX42" s="658"/>
      <c r="AY42" s="658"/>
      <c r="AZ42" s="658"/>
      <c r="BA42" s="658"/>
      <c r="BB42" s="658"/>
      <c r="BC42" s="658"/>
      <c r="BD42" s="213"/>
      <c r="BE42" s="657" t="str">
        <f t="shared" si="1"/>
        <v/>
      </c>
      <c r="BF42" s="657"/>
      <c r="BG42" s="658"/>
      <c r="BH42" s="658"/>
      <c r="BI42" s="658"/>
      <c r="BJ42" s="658"/>
      <c r="BK42" s="658"/>
      <c r="BL42" s="658"/>
      <c r="BM42" s="658"/>
      <c r="BN42" s="658"/>
      <c r="BO42" s="658"/>
      <c r="BP42" s="658"/>
      <c r="BQ42" s="658"/>
      <c r="BR42" s="658"/>
      <c r="BS42" s="658"/>
      <c r="BT42" s="658"/>
      <c r="BU42" s="658"/>
      <c r="BV42" s="213"/>
      <c r="BW42" s="657" t="str">
        <f t="shared" si="2"/>
        <v/>
      </c>
      <c r="BX42" s="657"/>
      <c r="BY42" s="658" t="str">
        <f>IF('各会計、関係団体の財政状況及び健全化判断比率'!B76="","",'各会計、関係団体の財政状況及び健全化判断比率'!B76)</f>
        <v/>
      </c>
      <c r="BZ42" s="658"/>
      <c r="CA42" s="658"/>
      <c r="CB42" s="658"/>
      <c r="CC42" s="658"/>
      <c r="CD42" s="658"/>
      <c r="CE42" s="658"/>
      <c r="CF42" s="658"/>
      <c r="CG42" s="658"/>
      <c r="CH42" s="658"/>
      <c r="CI42" s="658"/>
      <c r="CJ42" s="658"/>
      <c r="CK42" s="658"/>
      <c r="CL42" s="658"/>
      <c r="CM42" s="658"/>
      <c r="CN42" s="213"/>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10"/>
      <c r="DG42" s="659" t="str">
        <f>IF('各会計、関係団体の財政状況及び健全化判断比率'!BR15="","",'各会計、関係団体の財政状況及び健全化判断比率'!BR15)</f>
        <v/>
      </c>
      <c r="DH42" s="659"/>
      <c r="DI42" s="217"/>
      <c r="DJ42" s="185"/>
      <c r="DK42" s="185"/>
      <c r="DL42" s="185"/>
      <c r="DM42" s="185"/>
      <c r="DN42" s="185"/>
      <c r="DO42" s="185"/>
    </row>
    <row r="43" spans="1:119" ht="32.25" customHeight="1" x14ac:dyDescent="0.15">
      <c r="A43" s="185"/>
      <c r="B43" s="212"/>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3"/>
      <c r="U43" s="657" t="str">
        <f t="shared" si="4"/>
        <v/>
      </c>
      <c r="V43" s="657"/>
      <c r="W43" s="658"/>
      <c r="X43" s="658"/>
      <c r="Y43" s="658"/>
      <c r="Z43" s="658"/>
      <c r="AA43" s="658"/>
      <c r="AB43" s="658"/>
      <c r="AC43" s="658"/>
      <c r="AD43" s="658"/>
      <c r="AE43" s="658"/>
      <c r="AF43" s="658"/>
      <c r="AG43" s="658"/>
      <c r="AH43" s="658"/>
      <c r="AI43" s="658"/>
      <c r="AJ43" s="658"/>
      <c r="AK43" s="658"/>
      <c r="AL43" s="213"/>
      <c r="AM43" s="657" t="str">
        <f t="shared" si="0"/>
        <v/>
      </c>
      <c r="AN43" s="657"/>
      <c r="AO43" s="658"/>
      <c r="AP43" s="658"/>
      <c r="AQ43" s="658"/>
      <c r="AR43" s="658"/>
      <c r="AS43" s="658"/>
      <c r="AT43" s="658"/>
      <c r="AU43" s="658"/>
      <c r="AV43" s="658"/>
      <c r="AW43" s="658"/>
      <c r="AX43" s="658"/>
      <c r="AY43" s="658"/>
      <c r="AZ43" s="658"/>
      <c r="BA43" s="658"/>
      <c r="BB43" s="658"/>
      <c r="BC43" s="658"/>
      <c r="BD43" s="213"/>
      <c r="BE43" s="657" t="str">
        <f t="shared" si="1"/>
        <v/>
      </c>
      <c r="BF43" s="657"/>
      <c r="BG43" s="658"/>
      <c r="BH43" s="658"/>
      <c r="BI43" s="658"/>
      <c r="BJ43" s="658"/>
      <c r="BK43" s="658"/>
      <c r="BL43" s="658"/>
      <c r="BM43" s="658"/>
      <c r="BN43" s="658"/>
      <c r="BO43" s="658"/>
      <c r="BP43" s="658"/>
      <c r="BQ43" s="658"/>
      <c r="BR43" s="658"/>
      <c r="BS43" s="658"/>
      <c r="BT43" s="658"/>
      <c r="BU43" s="658"/>
      <c r="BV43" s="213"/>
      <c r="BW43" s="657" t="str">
        <f t="shared" si="2"/>
        <v/>
      </c>
      <c r="BX43" s="657"/>
      <c r="BY43" s="658" t="str">
        <f>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3"/>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10"/>
      <c r="DG43" s="659" t="str">
        <f>IF('各会計、関係団体の財政状況及び健全化判断比率'!BR16="","",'各会計、関係団体の財政状況及び健全化判断比率'!BR16)</f>
        <v/>
      </c>
      <c r="DH43" s="659"/>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sheetData>
  <sheetProtection algorithmName="SHA-512" hashValue="t1wXidYh5skLxmsy7yDXaGEifhXWBz3nTD97OjhtlXM63k8+1ZW1ch2RwaZoNDf5KYaEukTW12npQZThG0c3eA==" saltValue="UFV8u9J3UyegP1pumXuz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2" t="s">
        <v>555</v>
      </c>
      <c r="D34" s="1252"/>
      <c r="E34" s="1253"/>
      <c r="F34" s="32">
        <v>4.88</v>
      </c>
      <c r="G34" s="33">
        <v>6.47</v>
      </c>
      <c r="H34" s="33">
        <v>6.78</v>
      </c>
      <c r="I34" s="33">
        <v>4.41</v>
      </c>
      <c r="J34" s="34">
        <v>10.33</v>
      </c>
      <c r="K34" s="22"/>
      <c r="L34" s="22"/>
      <c r="M34" s="22"/>
      <c r="N34" s="22"/>
      <c r="O34" s="22"/>
      <c r="P34" s="22"/>
    </row>
    <row r="35" spans="1:16" ht="39" customHeight="1" x14ac:dyDescent="0.15">
      <c r="A35" s="22"/>
      <c r="B35" s="35"/>
      <c r="C35" s="1246" t="s">
        <v>556</v>
      </c>
      <c r="D35" s="1247"/>
      <c r="E35" s="1248"/>
      <c r="F35" s="36">
        <v>7.85</v>
      </c>
      <c r="G35" s="37">
        <v>7.6</v>
      </c>
      <c r="H35" s="37">
        <v>7.77</v>
      </c>
      <c r="I35" s="37">
        <v>7.91</v>
      </c>
      <c r="J35" s="38">
        <v>7.56</v>
      </c>
      <c r="K35" s="22"/>
      <c r="L35" s="22"/>
      <c r="M35" s="22"/>
      <c r="N35" s="22"/>
      <c r="O35" s="22"/>
      <c r="P35" s="22"/>
    </row>
    <row r="36" spans="1:16" ht="39" customHeight="1" x14ac:dyDescent="0.15">
      <c r="A36" s="22"/>
      <c r="B36" s="35"/>
      <c r="C36" s="1246" t="s">
        <v>557</v>
      </c>
      <c r="D36" s="1247"/>
      <c r="E36" s="1248"/>
      <c r="F36" s="36" t="s">
        <v>506</v>
      </c>
      <c r="G36" s="37" t="s">
        <v>506</v>
      </c>
      <c r="H36" s="37" t="s">
        <v>506</v>
      </c>
      <c r="I36" s="37" t="s">
        <v>506</v>
      </c>
      <c r="J36" s="38">
        <v>1.8</v>
      </c>
      <c r="K36" s="22"/>
      <c r="L36" s="22"/>
      <c r="M36" s="22"/>
      <c r="N36" s="22"/>
      <c r="O36" s="22"/>
      <c r="P36" s="22"/>
    </row>
    <row r="37" spans="1:16" ht="39" customHeight="1" x14ac:dyDescent="0.15">
      <c r="A37" s="22"/>
      <c r="B37" s="35"/>
      <c r="C37" s="1246" t="s">
        <v>558</v>
      </c>
      <c r="D37" s="1247"/>
      <c r="E37" s="1248"/>
      <c r="F37" s="36">
        <v>2.42</v>
      </c>
      <c r="G37" s="37">
        <v>2.63</v>
      </c>
      <c r="H37" s="37">
        <v>1.07</v>
      </c>
      <c r="I37" s="37">
        <v>0.92</v>
      </c>
      <c r="J37" s="38">
        <v>1.37</v>
      </c>
      <c r="K37" s="22"/>
      <c r="L37" s="22"/>
      <c r="M37" s="22"/>
      <c r="N37" s="22"/>
      <c r="O37" s="22"/>
      <c r="P37" s="22"/>
    </row>
    <row r="38" spans="1:16" ht="39" customHeight="1" x14ac:dyDescent="0.15">
      <c r="A38" s="22"/>
      <c r="B38" s="35"/>
      <c r="C38" s="1246" t="s">
        <v>559</v>
      </c>
      <c r="D38" s="1247"/>
      <c r="E38" s="1248"/>
      <c r="F38" s="36">
        <v>0.67</v>
      </c>
      <c r="G38" s="37">
        <v>0.83</v>
      </c>
      <c r="H38" s="37">
        <v>0.78</v>
      </c>
      <c r="I38" s="37">
        <v>0.53</v>
      </c>
      <c r="J38" s="38">
        <v>1.1399999999999999</v>
      </c>
      <c r="K38" s="22"/>
      <c r="L38" s="22"/>
      <c r="M38" s="22"/>
      <c r="N38" s="22"/>
      <c r="O38" s="22"/>
      <c r="P38" s="22"/>
    </row>
    <row r="39" spans="1:16" ht="39" customHeight="1" x14ac:dyDescent="0.15">
      <c r="A39" s="22"/>
      <c r="B39" s="35"/>
      <c r="C39" s="1246" t="s">
        <v>560</v>
      </c>
      <c r="D39" s="1247"/>
      <c r="E39" s="1248"/>
      <c r="F39" s="36">
        <v>0.08</v>
      </c>
      <c r="G39" s="37">
        <v>1.32</v>
      </c>
      <c r="H39" s="37">
        <v>0.65</v>
      </c>
      <c r="I39" s="37">
        <v>0.06</v>
      </c>
      <c r="J39" s="38">
        <v>0.35</v>
      </c>
      <c r="K39" s="22"/>
      <c r="L39" s="22"/>
      <c r="M39" s="22"/>
      <c r="N39" s="22"/>
      <c r="O39" s="22"/>
      <c r="P39" s="22"/>
    </row>
    <row r="40" spans="1:16" ht="39" customHeight="1" x14ac:dyDescent="0.15">
      <c r="A40" s="22"/>
      <c r="B40" s="35"/>
      <c r="C40" s="1246" t="s">
        <v>561</v>
      </c>
      <c r="D40" s="1247"/>
      <c r="E40" s="1248"/>
      <c r="F40" s="36">
        <v>0.12</v>
      </c>
      <c r="G40" s="37">
        <v>0.13</v>
      </c>
      <c r="H40" s="37">
        <v>0.12</v>
      </c>
      <c r="I40" s="37">
        <v>0.11</v>
      </c>
      <c r="J40" s="38">
        <v>0.13</v>
      </c>
      <c r="K40" s="22"/>
      <c r="L40" s="22"/>
      <c r="M40" s="22"/>
      <c r="N40" s="22"/>
      <c r="O40" s="22"/>
      <c r="P40" s="22"/>
    </row>
    <row r="41" spans="1:16" ht="39" customHeight="1" x14ac:dyDescent="0.15">
      <c r="A41" s="22"/>
      <c r="B41" s="35"/>
      <c r="C41" s="1246" t="s">
        <v>562</v>
      </c>
      <c r="D41" s="1247"/>
      <c r="E41" s="1248"/>
      <c r="F41" s="36">
        <v>0.08</v>
      </c>
      <c r="G41" s="37">
        <v>0.51</v>
      </c>
      <c r="H41" s="37">
        <v>0.01</v>
      </c>
      <c r="I41" s="37">
        <v>0.17</v>
      </c>
      <c r="J41" s="38">
        <v>0.09</v>
      </c>
      <c r="K41" s="22"/>
      <c r="L41" s="22"/>
      <c r="M41" s="22"/>
      <c r="N41" s="22"/>
      <c r="O41" s="22"/>
      <c r="P41" s="22"/>
    </row>
    <row r="42" spans="1:16" ht="39" customHeight="1" x14ac:dyDescent="0.15">
      <c r="A42" s="22"/>
      <c r="B42" s="39"/>
      <c r="C42" s="1246" t="s">
        <v>563</v>
      </c>
      <c r="D42" s="1247"/>
      <c r="E42" s="1248"/>
      <c r="F42" s="36" t="s">
        <v>506</v>
      </c>
      <c r="G42" s="37" t="s">
        <v>506</v>
      </c>
      <c r="H42" s="37" t="s">
        <v>506</v>
      </c>
      <c r="I42" s="37" t="s">
        <v>506</v>
      </c>
      <c r="J42" s="38" t="s">
        <v>506</v>
      </c>
      <c r="K42" s="22"/>
      <c r="L42" s="22"/>
      <c r="M42" s="22"/>
      <c r="N42" s="22"/>
      <c r="O42" s="22"/>
      <c r="P42" s="22"/>
    </row>
    <row r="43" spans="1:16" ht="39" customHeight="1" thickBot="1" x14ac:dyDescent="0.2">
      <c r="A43" s="22"/>
      <c r="B43" s="40"/>
      <c r="C43" s="1249" t="s">
        <v>564</v>
      </c>
      <c r="D43" s="1250"/>
      <c r="E43" s="1251"/>
      <c r="F43" s="41">
        <v>0.63</v>
      </c>
      <c r="G43" s="42">
        <v>0.37</v>
      </c>
      <c r="H43" s="42">
        <v>0.62</v>
      </c>
      <c r="I43" s="42">
        <v>0.76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baUL6EyoNB//gbXGSjj0I2XqnmPxs0JnxSe1y8eZ574wAmfIQOFL2u6blDnspz8PzLeYHZI20mZElDD9ryLSw==" saltValue="+aw/oCTJj77XCpYAlOTb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4" t="s">
        <v>10</v>
      </c>
      <c r="C45" s="1255"/>
      <c r="D45" s="58"/>
      <c r="E45" s="1260" t="s">
        <v>11</v>
      </c>
      <c r="F45" s="1260"/>
      <c r="G45" s="1260"/>
      <c r="H45" s="1260"/>
      <c r="I45" s="1260"/>
      <c r="J45" s="1261"/>
      <c r="K45" s="59">
        <v>4401</v>
      </c>
      <c r="L45" s="60">
        <v>4473</v>
      </c>
      <c r="M45" s="60">
        <v>4519</v>
      </c>
      <c r="N45" s="60">
        <v>4515</v>
      </c>
      <c r="O45" s="61">
        <v>4419</v>
      </c>
      <c r="P45" s="48"/>
      <c r="Q45" s="48"/>
      <c r="R45" s="48"/>
      <c r="S45" s="48"/>
      <c r="T45" s="48"/>
      <c r="U45" s="48"/>
    </row>
    <row r="46" spans="1:21" ht="30.75" customHeight="1" x14ac:dyDescent="0.15">
      <c r="A46" s="48"/>
      <c r="B46" s="1256"/>
      <c r="C46" s="1257"/>
      <c r="D46" s="62"/>
      <c r="E46" s="1262" t="s">
        <v>12</v>
      </c>
      <c r="F46" s="1262"/>
      <c r="G46" s="1262"/>
      <c r="H46" s="1262"/>
      <c r="I46" s="1262"/>
      <c r="J46" s="1263"/>
      <c r="K46" s="63" t="s">
        <v>506</v>
      </c>
      <c r="L46" s="64" t="s">
        <v>506</v>
      </c>
      <c r="M46" s="64" t="s">
        <v>506</v>
      </c>
      <c r="N46" s="64" t="s">
        <v>506</v>
      </c>
      <c r="O46" s="65" t="s">
        <v>506</v>
      </c>
      <c r="P46" s="48"/>
      <c r="Q46" s="48"/>
      <c r="R46" s="48"/>
      <c r="S46" s="48"/>
      <c r="T46" s="48"/>
      <c r="U46" s="48"/>
    </row>
    <row r="47" spans="1:21" ht="30.75" customHeight="1" x14ac:dyDescent="0.15">
      <c r="A47" s="48"/>
      <c r="B47" s="1256"/>
      <c r="C47" s="1257"/>
      <c r="D47" s="62"/>
      <c r="E47" s="1262" t="s">
        <v>13</v>
      </c>
      <c r="F47" s="1262"/>
      <c r="G47" s="1262"/>
      <c r="H47" s="1262"/>
      <c r="I47" s="1262"/>
      <c r="J47" s="1263"/>
      <c r="K47" s="63" t="s">
        <v>506</v>
      </c>
      <c r="L47" s="64" t="s">
        <v>506</v>
      </c>
      <c r="M47" s="64" t="s">
        <v>506</v>
      </c>
      <c r="N47" s="64" t="s">
        <v>506</v>
      </c>
      <c r="O47" s="65" t="s">
        <v>506</v>
      </c>
      <c r="P47" s="48"/>
      <c r="Q47" s="48"/>
      <c r="R47" s="48"/>
      <c r="S47" s="48"/>
      <c r="T47" s="48"/>
      <c r="U47" s="48"/>
    </row>
    <row r="48" spans="1:21" ht="30.75" customHeight="1" x14ac:dyDescent="0.15">
      <c r="A48" s="48"/>
      <c r="B48" s="1256"/>
      <c r="C48" s="1257"/>
      <c r="D48" s="62"/>
      <c r="E48" s="1262" t="s">
        <v>14</v>
      </c>
      <c r="F48" s="1262"/>
      <c r="G48" s="1262"/>
      <c r="H48" s="1262"/>
      <c r="I48" s="1262"/>
      <c r="J48" s="1263"/>
      <c r="K48" s="63">
        <v>735</v>
      </c>
      <c r="L48" s="64">
        <v>675</v>
      </c>
      <c r="M48" s="64">
        <v>616</v>
      </c>
      <c r="N48" s="64">
        <v>543</v>
      </c>
      <c r="O48" s="65">
        <v>831</v>
      </c>
      <c r="P48" s="48"/>
      <c r="Q48" s="48"/>
      <c r="R48" s="48"/>
      <c r="S48" s="48"/>
      <c r="T48" s="48"/>
      <c r="U48" s="48"/>
    </row>
    <row r="49" spans="1:21" ht="30.75" customHeight="1" x14ac:dyDescent="0.15">
      <c r="A49" s="48"/>
      <c r="B49" s="1256"/>
      <c r="C49" s="1257"/>
      <c r="D49" s="62"/>
      <c r="E49" s="1262" t="s">
        <v>15</v>
      </c>
      <c r="F49" s="1262"/>
      <c r="G49" s="1262"/>
      <c r="H49" s="1262"/>
      <c r="I49" s="1262"/>
      <c r="J49" s="1263"/>
      <c r="K49" s="63">
        <v>43</v>
      </c>
      <c r="L49" s="64">
        <v>27</v>
      </c>
      <c r="M49" s="64">
        <v>55</v>
      </c>
      <c r="N49" s="64">
        <v>66</v>
      </c>
      <c r="O49" s="65">
        <v>57</v>
      </c>
      <c r="P49" s="48"/>
      <c r="Q49" s="48"/>
      <c r="R49" s="48"/>
      <c r="S49" s="48"/>
      <c r="T49" s="48"/>
      <c r="U49" s="48"/>
    </row>
    <row r="50" spans="1:21" ht="30.75" customHeight="1" x14ac:dyDescent="0.15">
      <c r="A50" s="48"/>
      <c r="B50" s="1256"/>
      <c r="C50" s="1257"/>
      <c r="D50" s="62"/>
      <c r="E50" s="1262" t="s">
        <v>16</v>
      </c>
      <c r="F50" s="1262"/>
      <c r="G50" s="1262"/>
      <c r="H50" s="1262"/>
      <c r="I50" s="1262"/>
      <c r="J50" s="1263"/>
      <c r="K50" s="63">
        <v>86</v>
      </c>
      <c r="L50" s="64">
        <v>132</v>
      </c>
      <c r="M50" s="64">
        <v>96</v>
      </c>
      <c r="N50" s="64">
        <v>27</v>
      </c>
      <c r="O50" s="65">
        <v>27</v>
      </c>
      <c r="P50" s="48"/>
      <c r="Q50" s="48"/>
      <c r="R50" s="48"/>
      <c r="S50" s="48"/>
      <c r="T50" s="48"/>
      <c r="U50" s="48"/>
    </row>
    <row r="51" spans="1:21" ht="30.75" customHeight="1" x14ac:dyDescent="0.15">
      <c r="A51" s="48"/>
      <c r="B51" s="1258"/>
      <c r="C51" s="1259"/>
      <c r="D51" s="66"/>
      <c r="E51" s="1262" t="s">
        <v>17</v>
      </c>
      <c r="F51" s="1262"/>
      <c r="G51" s="1262"/>
      <c r="H51" s="1262"/>
      <c r="I51" s="1262"/>
      <c r="J51" s="1263"/>
      <c r="K51" s="63" t="s">
        <v>506</v>
      </c>
      <c r="L51" s="64">
        <v>0</v>
      </c>
      <c r="M51" s="64" t="s">
        <v>506</v>
      </c>
      <c r="N51" s="64" t="s">
        <v>506</v>
      </c>
      <c r="O51" s="65" t="s">
        <v>506</v>
      </c>
      <c r="P51" s="48"/>
      <c r="Q51" s="48"/>
      <c r="R51" s="48"/>
      <c r="S51" s="48"/>
      <c r="T51" s="48"/>
      <c r="U51" s="48"/>
    </row>
    <row r="52" spans="1:21" ht="30.75" customHeight="1" x14ac:dyDescent="0.15">
      <c r="A52" s="48"/>
      <c r="B52" s="1264" t="s">
        <v>18</v>
      </c>
      <c r="C52" s="1265"/>
      <c r="D52" s="66"/>
      <c r="E52" s="1262" t="s">
        <v>19</v>
      </c>
      <c r="F52" s="1262"/>
      <c r="G52" s="1262"/>
      <c r="H52" s="1262"/>
      <c r="I52" s="1262"/>
      <c r="J52" s="1263"/>
      <c r="K52" s="63">
        <v>3700</v>
      </c>
      <c r="L52" s="64">
        <v>3767</v>
      </c>
      <c r="M52" s="64">
        <v>3769</v>
      </c>
      <c r="N52" s="64">
        <v>3770</v>
      </c>
      <c r="O52" s="65">
        <v>3853</v>
      </c>
      <c r="P52" s="48"/>
      <c r="Q52" s="48"/>
      <c r="R52" s="48"/>
      <c r="S52" s="48"/>
      <c r="T52" s="48"/>
      <c r="U52" s="48"/>
    </row>
    <row r="53" spans="1:21" ht="30.75" customHeight="1" thickBot="1" x14ac:dyDescent="0.2">
      <c r="A53" s="48"/>
      <c r="B53" s="1266" t="s">
        <v>20</v>
      </c>
      <c r="C53" s="1267"/>
      <c r="D53" s="67"/>
      <c r="E53" s="1268" t="s">
        <v>21</v>
      </c>
      <c r="F53" s="1268"/>
      <c r="G53" s="1268"/>
      <c r="H53" s="1268"/>
      <c r="I53" s="1268"/>
      <c r="J53" s="1269"/>
      <c r="K53" s="68">
        <v>1565</v>
      </c>
      <c r="L53" s="69">
        <v>1540</v>
      </c>
      <c r="M53" s="69">
        <v>1517</v>
      </c>
      <c r="N53" s="69">
        <v>1381</v>
      </c>
      <c r="O53" s="70">
        <v>1481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70" t="s">
        <v>24</v>
      </c>
      <c r="C57" s="1271"/>
      <c r="D57" s="1274" t="s">
        <v>25</v>
      </c>
      <c r="E57" s="1275"/>
      <c r="F57" s="1275"/>
      <c r="G57" s="1275"/>
      <c r="H57" s="1275"/>
      <c r="I57" s="1275"/>
      <c r="J57" s="1276"/>
      <c r="K57" s="83"/>
      <c r="L57" s="84"/>
      <c r="M57" s="84"/>
      <c r="N57" s="84"/>
      <c r="O57" s="85"/>
    </row>
    <row r="58" spans="1:21" ht="31.5" customHeight="1" thickBot="1" x14ac:dyDescent="0.2">
      <c r="B58" s="1272"/>
      <c r="C58" s="1273"/>
      <c r="D58" s="1277" t="s">
        <v>26</v>
      </c>
      <c r="E58" s="1278"/>
      <c r="F58" s="1278"/>
      <c r="G58" s="1278"/>
      <c r="H58" s="1278"/>
      <c r="I58" s="1278"/>
      <c r="J58" s="127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lmUSN08SIVETFqdEwqoQR6x44WdVt/4r+b6mEPZEz4rleAytum54Fd0qY227wJMugHnZ6e6hc0gYMBI00Q1g==" saltValue="tEZp9xMoSYdaaV8cTwLv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80" t="s">
        <v>29</v>
      </c>
      <c r="C41" s="1281"/>
      <c r="D41" s="102"/>
      <c r="E41" s="1286" t="s">
        <v>30</v>
      </c>
      <c r="F41" s="1286"/>
      <c r="G41" s="1286"/>
      <c r="H41" s="1287"/>
      <c r="I41" s="103">
        <v>47632</v>
      </c>
      <c r="J41" s="104">
        <v>50725</v>
      </c>
      <c r="K41" s="104">
        <v>51332</v>
      </c>
      <c r="L41" s="104">
        <v>53095</v>
      </c>
      <c r="M41" s="105">
        <v>52746</v>
      </c>
    </row>
    <row r="42" spans="2:13" ht="27.75" customHeight="1" x14ac:dyDescent="0.15">
      <c r="B42" s="1282"/>
      <c r="C42" s="1283"/>
      <c r="D42" s="106"/>
      <c r="E42" s="1288" t="s">
        <v>31</v>
      </c>
      <c r="F42" s="1288"/>
      <c r="G42" s="1288"/>
      <c r="H42" s="1289"/>
      <c r="I42" s="107">
        <v>243</v>
      </c>
      <c r="J42" s="108">
        <v>172</v>
      </c>
      <c r="K42" s="108">
        <v>76</v>
      </c>
      <c r="L42" s="108">
        <v>42</v>
      </c>
      <c r="M42" s="109">
        <v>15</v>
      </c>
    </row>
    <row r="43" spans="2:13" ht="27.75" customHeight="1" x14ac:dyDescent="0.15">
      <c r="B43" s="1282"/>
      <c r="C43" s="1283"/>
      <c r="D43" s="106"/>
      <c r="E43" s="1288" t="s">
        <v>32</v>
      </c>
      <c r="F43" s="1288"/>
      <c r="G43" s="1288"/>
      <c r="H43" s="1289"/>
      <c r="I43" s="107">
        <v>6537</v>
      </c>
      <c r="J43" s="108">
        <v>6169</v>
      </c>
      <c r="K43" s="108">
        <v>6171</v>
      </c>
      <c r="L43" s="108">
        <v>5603</v>
      </c>
      <c r="M43" s="109">
        <v>5939</v>
      </c>
    </row>
    <row r="44" spans="2:13" ht="27.75" customHeight="1" x14ac:dyDescent="0.15">
      <c r="B44" s="1282"/>
      <c r="C44" s="1283"/>
      <c r="D44" s="106"/>
      <c r="E44" s="1288" t="s">
        <v>33</v>
      </c>
      <c r="F44" s="1288"/>
      <c r="G44" s="1288"/>
      <c r="H44" s="1289"/>
      <c r="I44" s="107">
        <v>551</v>
      </c>
      <c r="J44" s="108">
        <v>569</v>
      </c>
      <c r="K44" s="108">
        <v>582</v>
      </c>
      <c r="L44" s="108">
        <v>527</v>
      </c>
      <c r="M44" s="109">
        <v>477</v>
      </c>
    </row>
    <row r="45" spans="2:13" ht="27.75" customHeight="1" x14ac:dyDescent="0.15">
      <c r="B45" s="1282"/>
      <c r="C45" s="1283"/>
      <c r="D45" s="106"/>
      <c r="E45" s="1288" t="s">
        <v>34</v>
      </c>
      <c r="F45" s="1288"/>
      <c r="G45" s="1288"/>
      <c r="H45" s="1289"/>
      <c r="I45" s="107">
        <v>4121</v>
      </c>
      <c r="J45" s="108">
        <v>3929</v>
      </c>
      <c r="K45" s="108">
        <v>3599</v>
      </c>
      <c r="L45" s="108">
        <v>3611</v>
      </c>
      <c r="M45" s="109">
        <v>3599</v>
      </c>
    </row>
    <row r="46" spans="2:13" ht="27.75" customHeight="1" x14ac:dyDescent="0.15">
      <c r="B46" s="1282"/>
      <c r="C46" s="1283"/>
      <c r="D46" s="110"/>
      <c r="E46" s="1288" t="s">
        <v>35</v>
      </c>
      <c r="F46" s="1288"/>
      <c r="G46" s="1288"/>
      <c r="H46" s="1289"/>
      <c r="I46" s="107">
        <v>9</v>
      </c>
      <c r="J46" s="108">
        <v>16</v>
      </c>
      <c r="K46" s="108">
        <v>15</v>
      </c>
      <c r="L46" s="108">
        <v>7</v>
      </c>
      <c r="M46" s="109">
        <v>2</v>
      </c>
    </row>
    <row r="47" spans="2:13" ht="27.75" customHeight="1" x14ac:dyDescent="0.15">
      <c r="B47" s="1282"/>
      <c r="C47" s="1283"/>
      <c r="D47" s="111"/>
      <c r="E47" s="1290" t="s">
        <v>36</v>
      </c>
      <c r="F47" s="1291"/>
      <c r="G47" s="1291"/>
      <c r="H47" s="1292"/>
      <c r="I47" s="107" t="s">
        <v>506</v>
      </c>
      <c r="J47" s="108" t="s">
        <v>506</v>
      </c>
      <c r="K47" s="108" t="s">
        <v>506</v>
      </c>
      <c r="L47" s="108" t="s">
        <v>506</v>
      </c>
      <c r="M47" s="109" t="s">
        <v>506</v>
      </c>
    </row>
    <row r="48" spans="2:13" ht="27.75" customHeight="1" x14ac:dyDescent="0.15">
      <c r="B48" s="1282"/>
      <c r="C48" s="1283"/>
      <c r="D48" s="106"/>
      <c r="E48" s="1288" t="s">
        <v>37</v>
      </c>
      <c r="F48" s="1288"/>
      <c r="G48" s="1288"/>
      <c r="H48" s="1289"/>
      <c r="I48" s="107" t="s">
        <v>506</v>
      </c>
      <c r="J48" s="108" t="s">
        <v>506</v>
      </c>
      <c r="K48" s="108" t="s">
        <v>506</v>
      </c>
      <c r="L48" s="108" t="s">
        <v>506</v>
      </c>
      <c r="M48" s="109" t="s">
        <v>506</v>
      </c>
    </row>
    <row r="49" spans="2:13" ht="27.75" customHeight="1" x14ac:dyDescent="0.15">
      <c r="B49" s="1284"/>
      <c r="C49" s="1285"/>
      <c r="D49" s="106"/>
      <c r="E49" s="1288" t="s">
        <v>38</v>
      </c>
      <c r="F49" s="1288"/>
      <c r="G49" s="1288"/>
      <c r="H49" s="1289"/>
      <c r="I49" s="107" t="s">
        <v>506</v>
      </c>
      <c r="J49" s="108" t="s">
        <v>506</v>
      </c>
      <c r="K49" s="108" t="s">
        <v>506</v>
      </c>
      <c r="L49" s="108" t="s">
        <v>506</v>
      </c>
      <c r="M49" s="109" t="s">
        <v>506</v>
      </c>
    </row>
    <row r="50" spans="2:13" ht="27.75" customHeight="1" x14ac:dyDescent="0.15">
      <c r="B50" s="1293" t="s">
        <v>39</v>
      </c>
      <c r="C50" s="1294"/>
      <c r="D50" s="112"/>
      <c r="E50" s="1288" t="s">
        <v>40</v>
      </c>
      <c r="F50" s="1288"/>
      <c r="G50" s="1288"/>
      <c r="H50" s="1289"/>
      <c r="I50" s="107">
        <v>3949</v>
      </c>
      <c r="J50" s="108">
        <v>4768</v>
      </c>
      <c r="K50" s="108">
        <v>5268</v>
      </c>
      <c r="L50" s="108">
        <v>5775</v>
      </c>
      <c r="M50" s="109">
        <v>5270</v>
      </c>
    </row>
    <row r="51" spans="2:13" ht="27.75" customHeight="1" x14ac:dyDescent="0.15">
      <c r="B51" s="1282"/>
      <c r="C51" s="1283"/>
      <c r="D51" s="106"/>
      <c r="E51" s="1288" t="s">
        <v>41</v>
      </c>
      <c r="F51" s="1288"/>
      <c r="G51" s="1288"/>
      <c r="H51" s="1289"/>
      <c r="I51" s="107">
        <v>7362</v>
      </c>
      <c r="J51" s="108">
        <v>8208</v>
      </c>
      <c r="K51" s="108">
        <v>9251</v>
      </c>
      <c r="L51" s="108">
        <v>11170</v>
      </c>
      <c r="M51" s="109">
        <v>11763</v>
      </c>
    </row>
    <row r="52" spans="2:13" ht="27.75" customHeight="1" x14ac:dyDescent="0.15">
      <c r="B52" s="1284"/>
      <c r="C52" s="1285"/>
      <c r="D52" s="106"/>
      <c r="E52" s="1288" t="s">
        <v>42</v>
      </c>
      <c r="F52" s="1288"/>
      <c r="G52" s="1288"/>
      <c r="H52" s="1289"/>
      <c r="I52" s="107">
        <v>33752</v>
      </c>
      <c r="J52" s="108">
        <v>33777</v>
      </c>
      <c r="K52" s="108">
        <v>33560</v>
      </c>
      <c r="L52" s="108">
        <v>32780</v>
      </c>
      <c r="M52" s="109">
        <v>31733</v>
      </c>
    </row>
    <row r="53" spans="2:13" ht="27.75" customHeight="1" thickBot="1" x14ac:dyDescent="0.2">
      <c r="B53" s="1295" t="s">
        <v>43</v>
      </c>
      <c r="C53" s="1296"/>
      <c r="D53" s="113"/>
      <c r="E53" s="1297" t="s">
        <v>44</v>
      </c>
      <c r="F53" s="1297"/>
      <c r="G53" s="1297"/>
      <c r="H53" s="1298"/>
      <c r="I53" s="114">
        <v>14030</v>
      </c>
      <c r="J53" s="115">
        <v>14827</v>
      </c>
      <c r="K53" s="115">
        <v>13694</v>
      </c>
      <c r="L53" s="115">
        <v>13160</v>
      </c>
      <c r="M53" s="116">
        <v>14013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ya6kn8MmRNWFemMJVLGMdNkhsQgHDQKhiLb/20aItFx4P+K7KGr+lXIecXS7KorrhCySTEg9/nBrYECsUlIjA==" saltValue="bUXCkodEsuSN3XJLVplb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37" zoomScale="70" zoomScaleNormal="7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4" t="s">
        <v>47</v>
      </c>
      <c r="D55" s="1304"/>
      <c r="E55" s="1305"/>
      <c r="F55" s="128">
        <v>2267</v>
      </c>
      <c r="G55" s="128">
        <v>2643</v>
      </c>
      <c r="H55" s="129">
        <v>2941</v>
      </c>
    </row>
    <row r="56" spans="2:8" ht="52.5" customHeight="1" x14ac:dyDescent="0.15">
      <c r="B56" s="130"/>
      <c r="C56" s="1306" t="s">
        <v>48</v>
      </c>
      <c r="D56" s="1306"/>
      <c r="E56" s="1307"/>
      <c r="F56" s="131" t="s">
        <v>506</v>
      </c>
      <c r="G56" s="131" t="s">
        <v>506</v>
      </c>
      <c r="H56" s="132" t="s">
        <v>506</v>
      </c>
    </row>
    <row r="57" spans="2:8" ht="53.25" customHeight="1" x14ac:dyDescent="0.15">
      <c r="B57" s="130"/>
      <c r="C57" s="1308" t="s">
        <v>49</v>
      </c>
      <c r="D57" s="1308"/>
      <c r="E57" s="1309"/>
      <c r="F57" s="133">
        <v>1218</v>
      </c>
      <c r="G57" s="133">
        <v>1204</v>
      </c>
      <c r="H57" s="134">
        <v>221</v>
      </c>
    </row>
    <row r="58" spans="2:8" ht="45.75" customHeight="1" x14ac:dyDescent="0.15">
      <c r="B58" s="135"/>
      <c r="C58" s="1299" t="s">
        <v>571</v>
      </c>
      <c r="D58" s="1300"/>
      <c r="E58" s="1301"/>
      <c r="F58" s="136">
        <v>125</v>
      </c>
      <c r="G58" s="136">
        <v>110</v>
      </c>
      <c r="H58" s="137">
        <v>89</v>
      </c>
    </row>
    <row r="59" spans="2:8" ht="45.75" customHeight="1" x14ac:dyDescent="0.15">
      <c r="B59" s="135"/>
      <c r="C59" s="1299" t="s">
        <v>572</v>
      </c>
      <c r="D59" s="1300"/>
      <c r="E59" s="1301"/>
      <c r="F59" s="136">
        <v>47</v>
      </c>
      <c r="G59" s="136">
        <v>50</v>
      </c>
      <c r="H59" s="137">
        <v>52</v>
      </c>
    </row>
    <row r="60" spans="2:8" ht="45.75" customHeight="1" x14ac:dyDescent="0.15">
      <c r="B60" s="135"/>
      <c r="C60" s="1299" t="s">
        <v>573</v>
      </c>
      <c r="D60" s="1300"/>
      <c r="E60" s="1301"/>
      <c r="F60" s="136">
        <v>17</v>
      </c>
      <c r="G60" s="136">
        <v>40</v>
      </c>
      <c r="H60" s="137">
        <v>42</v>
      </c>
    </row>
    <row r="61" spans="2:8" ht="45.75" customHeight="1" x14ac:dyDescent="0.15">
      <c r="B61" s="135"/>
      <c r="C61" s="1299" t="s">
        <v>575</v>
      </c>
      <c r="D61" s="1300"/>
      <c r="E61" s="1301"/>
      <c r="F61" s="136">
        <v>0</v>
      </c>
      <c r="G61" s="136">
        <v>3</v>
      </c>
      <c r="H61" s="137">
        <v>19</v>
      </c>
    </row>
    <row r="62" spans="2:8" ht="45.75" customHeight="1" thickBot="1" x14ac:dyDescent="0.2">
      <c r="B62" s="138"/>
      <c r="C62" s="1299" t="s">
        <v>574</v>
      </c>
      <c r="D62" s="1300"/>
      <c r="E62" s="1301"/>
      <c r="F62" s="136">
        <v>22</v>
      </c>
      <c r="G62" s="136">
        <v>19</v>
      </c>
      <c r="H62" s="139">
        <v>19</v>
      </c>
    </row>
    <row r="63" spans="2:8" ht="52.5" customHeight="1" thickBot="1" x14ac:dyDescent="0.2">
      <c r="B63" s="140"/>
      <c r="C63" s="1302" t="s">
        <v>50</v>
      </c>
      <c r="D63" s="1302"/>
      <c r="E63" s="1303"/>
      <c r="F63" s="141">
        <v>3485</v>
      </c>
      <c r="G63" s="141">
        <v>3846</v>
      </c>
      <c r="H63" s="142">
        <v>3162</v>
      </c>
    </row>
    <row r="64" spans="2:8" ht="15" customHeight="1" x14ac:dyDescent="0.15"/>
  </sheetData>
  <sheetProtection algorithmName="SHA-512" hashValue="x/ETmwqQ+KluKHlxEjEPTUR6pxFIH2C39yLRtAjreLAF7a1Ai6xxOCqkn6xr4bvPb0Z0F3/l4DZko0apSCTmnA==" saltValue="LtILS1uHH1ylaFHfbRLU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R16" zoomScale="68" zoomScaleNormal="68" zoomScaleSheetLayoutView="55" workbookViewId="0">
      <selection activeCell="BP51" sqref="BP51:BW52"/>
    </sheetView>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1"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586</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587</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32" t="s">
        <v>596</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6"/>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6"/>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6"/>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6"/>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588</v>
      </c>
    </row>
    <row r="50" spans="1:109" x14ac:dyDescent="0.15">
      <c r="B50" s="396"/>
      <c r="G50" s="1316"/>
      <c r="H50" s="1316"/>
      <c r="I50" s="1316"/>
      <c r="J50" s="1316"/>
      <c r="K50" s="406"/>
      <c r="L50" s="406"/>
      <c r="M50" s="407"/>
      <c r="N50" s="40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548</v>
      </c>
      <c r="BQ50" s="1315"/>
      <c r="BR50" s="1315"/>
      <c r="BS50" s="1315"/>
      <c r="BT50" s="1315"/>
      <c r="BU50" s="1315"/>
      <c r="BV50" s="1315"/>
      <c r="BW50" s="1315"/>
      <c r="BX50" s="1315" t="s">
        <v>549</v>
      </c>
      <c r="BY50" s="1315"/>
      <c r="BZ50" s="1315"/>
      <c r="CA50" s="1315"/>
      <c r="CB50" s="1315"/>
      <c r="CC50" s="1315"/>
      <c r="CD50" s="1315"/>
      <c r="CE50" s="1315"/>
      <c r="CF50" s="1315" t="s">
        <v>550</v>
      </c>
      <c r="CG50" s="1315"/>
      <c r="CH50" s="1315"/>
      <c r="CI50" s="1315"/>
      <c r="CJ50" s="1315"/>
      <c r="CK50" s="1315"/>
      <c r="CL50" s="1315"/>
      <c r="CM50" s="1315"/>
      <c r="CN50" s="1315" t="s">
        <v>551</v>
      </c>
      <c r="CO50" s="1315"/>
      <c r="CP50" s="1315"/>
      <c r="CQ50" s="1315"/>
      <c r="CR50" s="1315"/>
      <c r="CS50" s="1315"/>
      <c r="CT50" s="1315"/>
      <c r="CU50" s="1315"/>
      <c r="CV50" s="1315" t="s">
        <v>552</v>
      </c>
      <c r="CW50" s="1315"/>
      <c r="CX50" s="1315"/>
      <c r="CY50" s="1315"/>
      <c r="CZ50" s="1315"/>
      <c r="DA50" s="1315"/>
      <c r="DB50" s="1315"/>
      <c r="DC50" s="1315"/>
    </row>
    <row r="51" spans="1:109" ht="13.5" customHeight="1" x14ac:dyDescent="0.15">
      <c r="B51" s="396"/>
      <c r="G51" s="1318"/>
      <c r="H51" s="1318"/>
      <c r="I51" s="1331"/>
      <c r="J51" s="1331"/>
      <c r="K51" s="1317"/>
      <c r="L51" s="1317"/>
      <c r="M51" s="1317"/>
      <c r="N51" s="1317"/>
      <c r="AM51" s="405"/>
      <c r="AN51" s="1313" t="s">
        <v>589</v>
      </c>
      <c r="AO51" s="1313"/>
      <c r="AP51" s="1313"/>
      <c r="AQ51" s="1313"/>
      <c r="AR51" s="1313"/>
      <c r="AS51" s="1313"/>
      <c r="AT51" s="1313"/>
      <c r="AU51" s="1313"/>
      <c r="AV51" s="1313"/>
      <c r="AW51" s="1313"/>
      <c r="AX51" s="1313"/>
      <c r="AY51" s="1313"/>
      <c r="AZ51" s="1313"/>
      <c r="BA51" s="1313"/>
      <c r="BB51" s="1313" t="s">
        <v>590</v>
      </c>
      <c r="BC51" s="1313"/>
      <c r="BD51" s="1313"/>
      <c r="BE51" s="1313"/>
      <c r="BF51" s="1313"/>
      <c r="BG51" s="1313"/>
      <c r="BH51" s="1313"/>
      <c r="BI51" s="1313"/>
      <c r="BJ51" s="1313"/>
      <c r="BK51" s="1313"/>
      <c r="BL51" s="1313"/>
      <c r="BM51" s="1313"/>
      <c r="BN51" s="1313"/>
      <c r="BO51" s="1313"/>
      <c r="BP51" s="1310">
        <v>54.2</v>
      </c>
      <c r="BQ51" s="1310"/>
      <c r="BR51" s="1310"/>
      <c r="BS51" s="1310"/>
      <c r="BT51" s="1310"/>
      <c r="BU51" s="1310"/>
      <c r="BV51" s="1310"/>
      <c r="BW51" s="1310"/>
      <c r="BX51" s="1310">
        <v>56.7</v>
      </c>
      <c r="BY51" s="1310"/>
      <c r="BZ51" s="1310"/>
      <c r="CA51" s="1310"/>
      <c r="CB51" s="1310"/>
      <c r="CC51" s="1310"/>
      <c r="CD51" s="1310"/>
      <c r="CE51" s="1310"/>
      <c r="CF51" s="1310">
        <v>51.8</v>
      </c>
      <c r="CG51" s="1310"/>
      <c r="CH51" s="1310"/>
      <c r="CI51" s="1310"/>
      <c r="CJ51" s="1310"/>
      <c r="CK51" s="1310"/>
      <c r="CL51" s="1310"/>
      <c r="CM51" s="1310"/>
      <c r="CN51" s="1310">
        <v>49.5</v>
      </c>
      <c r="CO51" s="1310"/>
      <c r="CP51" s="1310"/>
      <c r="CQ51" s="1310"/>
      <c r="CR51" s="1310"/>
      <c r="CS51" s="1310"/>
      <c r="CT51" s="1310"/>
      <c r="CU51" s="1310"/>
      <c r="CV51" s="1310">
        <v>50.9</v>
      </c>
      <c r="CW51" s="1310"/>
      <c r="CX51" s="1310"/>
      <c r="CY51" s="1310"/>
      <c r="CZ51" s="1310"/>
      <c r="DA51" s="1310"/>
      <c r="DB51" s="1310"/>
      <c r="DC51" s="1310"/>
    </row>
    <row r="52" spans="1:109" x14ac:dyDescent="0.15">
      <c r="B52" s="396"/>
      <c r="G52" s="1318"/>
      <c r="H52" s="1318"/>
      <c r="I52" s="1331"/>
      <c r="J52" s="1331"/>
      <c r="K52" s="1317"/>
      <c r="L52" s="1317"/>
      <c r="M52" s="1317"/>
      <c r="N52" s="1317"/>
      <c r="AM52" s="405"/>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4"/>
      <c r="B53" s="396"/>
      <c r="G53" s="1318"/>
      <c r="H53" s="1318"/>
      <c r="I53" s="1316"/>
      <c r="J53" s="1316"/>
      <c r="K53" s="1317"/>
      <c r="L53" s="1317"/>
      <c r="M53" s="1317"/>
      <c r="N53" s="1317"/>
      <c r="AM53" s="405"/>
      <c r="AN53" s="1313"/>
      <c r="AO53" s="1313"/>
      <c r="AP53" s="1313"/>
      <c r="AQ53" s="1313"/>
      <c r="AR53" s="1313"/>
      <c r="AS53" s="1313"/>
      <c r="AT53" s="1313"/>
      <c r="AU53" s="1313"/>
      <c r="AV53" s="1313"/>
      <c r="AW53" s="1313"/>
      <c r="AX53" s="1313"/>
      <c r="AY53" s="1313"/>
      <c r="AZ53" s="1313"/>
      <c r="BA53" s="1313"/>
      <c r="BB53" s="1313" t="s">
        <v>591</v>
      </c>
      <c r="BC53" s="1313"/>
      <c r="BD53" s="1313"/>
      <c r="BE53" s="1313"/>
      <c r="BF53" s="1313"/>
      <c r="BG53" s="1313"/>
      <c r="BH53" s="1313"/>
      <c r="BI53" s="1313"/>
      <c r="BJ53" s="1313"/>
      <c r="BK53" s="1313"/>
      <c r="BL53" s="1313"/>
      <c r="BM53" s="1313"/>
      <c r="BN53" s="1313"/>
      <c r="BO53" s="1313"/>
      <c r="BP53" s="1310">
        <v>65</v>
      </c>
      <c r="BQ53" s="1310"/>
      <c r="BR53" s="1310"/>
      <c r="BS53" s="1310"/>
      <c r="BT53" s="1310"/>
      <c r="BU53" s="1310"/>
      <c r="BV53" s="1310"/>
      <c r="BW53" s="1310"/>
      <c r="BX53" s="1310">
        <v>62.6</v>
      </c>
      <c r="BY53" s="1310"/>
      <c r="BZ53" s="1310"/>
      <c r="CA53" s="1310"/>
      <c r="CB53" s="1310"/>
      <c r="CC53" s="1310"/>
      <c r="CD53" s="1310"/>
      <c r="CE53" s="1310"/>
      <c r="CF53" s="1310">
        <v>64.099999999999994</v>
      </c>
      <c r="CG53" s="1310"/>
      <c r="CH53" s="1310"/>
      <c r="CI53" s="1310"/>
      <c r="CJ53" s="1310"/>
      <c r="CK53" s="1310"/>
      <c r="CL53" s="1310"/>
      <c r="CM53" s="1310"/>
      <c r="CN53" s="1310">
        <v>63.2</v>
      </c>
      <c r="CO53" s="1310"/>
      <c r="CP53" s="1310"/>
      <c r="CQ53" s="1310"/>
      <c r="CR53" s="1310"/>
      <c r="CS53" s="1310"/>
      <c r="CT53" s="1310"/>
      <c r="CU53" s="1310"/>
      <c r="CV53" s="1310">
        <v>62.8</v>
      </c>
      <c r="CW53" s="1310"/>
      <c r="CX53" s="1310"/>
      <c r="CY53" s="1310"/>
      <c r="CZ53" s="1310"/>
      <c r="DA53" s="1310"/>
      <c r="DB53" s="1310"/>
      <c r="DC53" s="1310"/>
    </row>
    <row r="54" spans="1:109" x14ac:dyDescent="0.15">
      <c r="A54" s="404"/>
      <c r="B54" s="396"/>
      <c r="G54" s="1318"/>
      <c r="H54" s="1318"/>
      <c r="I54" s="1316"/>
      <c r="J54" s="1316"/>
      <c r="K54" s="1317"/>
      <c r="L54" s="1317"/>
      <c r="M54" s="1317"/>
      <c r="N54" s="1317"/>
      <c r="AM54" s="405"/>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4"/>
      <c r="B55" s="396"/>
      <c r="G55" s="1316"/>
      <c r="H55" s="1316"/>
      <c r="I55" s="1316"/>
      <c r="J55" s="1316"/>
      <c r="K55" s="1317"/>
      <c r="L55" s="1317"/>
      <c r="M55" s="1317"/>
      <c r="N55" s="1317"/>
      <c r="AN55" s="1315" t="s">
        <v>592</v>
      </c>
      <c r="AO55" s="1315"/>
      <c r="AP55" s="1315"/>
      <c r="AQ55" s="1315"/>
      <c r="AR55" s="1315"/>
      <c r="AS55" s="1315"/>
      <c r="AT55" s="1315"/>
      <c r="AU55" s="1315"/>
      <c r="AV55" s="1315"/>
      <c r="AW55" s="1315"/>
      <c r="AX55" s="1315"/>
      <c r="AY55" s="1315"/>
      <c r="AZ55" s="1315"/>
      <c r="BA55" s="1315"/>
      <c r="BB55" s="1313" t="s">
        <v>590</v>
      </c>
      <c r="BC55" s="1313"/>
      <c r="BD55" s="1313"/>
      <c r="BE55" s="1313"/>
      <c r="BF55" s="1313"/>
      <c r="BG55" s="1313"/>
      <c r="BH55" s="1313"/>
      <c r="BI55" s="1313"/>
      <c r="BJ55" s="1313"/>
      <c r="BK55" s="1313"/>
      <c r="BL55" s="1313"/>
      <c r="BM55" s="1313"/>
      <c r="BN55" s="1313"/>
      <c r="BO55" s="1313"/>
      <c r="BP55" s="1310">
        <v>16.600000000000001</v>
      </c>
      <c r="BQ55" s="1310"/>
      <c r="BR55" s="1310"/>
      <c r="BS55" s="1310"/>
      <c r="BT55" s="1310"/>
      <c r="BU55" s="1310"/>
      <c r="BV55" s="1310"/>
      <c r="BW55" s="1310"/>
      <c r="BX55" s="1310">
        <v>17.399999999999999</v>
      </c>
      <c r="BY55" s="1310"/>
      <c r="BZ55" s="1310"/>
      <c r="CA55" s="1310"/>
      <c r="CB55" s="1310"/>
      <c r="CC55" s="1310"/>
      <c r="CD55" s="1310"/>
      <c r="CE55" s="1310"/>
      <c r="CF55" s="1310">
        <v>12.1</v>
      </c>
      <c r="CG55" s="1310"/>
      <c r="CH55" s="1310"/>
      <c r="CI55" s="1310"/>
      <c r="CJ55" s="1310"/>
      <c r="CK55" s="1310"/>
      <c r="CL55" s="1310"/>
      <c r="CM55" s="1310"/>
      <c r="CN55" s="1310">
        <v>11.2</v>
      </c>
      <c r="CO55" s="1310"/>
      <c r="CP55" s="1310"/>
      <c r="CQ55" s="1310"/>
      <c r="CR55" s="1310"/>
      <c r="CS55" s="1310"/>
      <c r="CT55" s="1310"/>
      <c r="CU55" s="1310"/>
      <c r="CV55" s="1310">
        <v>7.1</v>
      </c>
      <c r="CW55" s="1310"/>
      <c r="CX55" s="1310"/>
      <c r="CY55" s="1310"/>
      <c r="CZ55" s="1310"/>
      <c r="DA55" s="1310"/>
      <c r="DB55" s="1310"/>
      <c r="DC55" s="1310"/>
    </row>
    <row r="56" spans="1:109" x14ac:dyDescent="0.15">
      <c r="A56" s="404"/>
      <c r="B56" s="396"/>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x14ac:dyDescent="0.15">
      <c r="B57" s="408"/>
      <c r="G57" s="1316"/>
      <c r="H57" s="1316"/>
      <c r="I57" s="1311"/>
      <c r="J57" s="1311"/>
      <c r="K57" s="1317"/>
      <c r="L57" s="1317"/>
      <c r="M57" s="1317"/>
      <c r="N57" s="1317"/>
      <c r="AM57" s="389"/>
      <c r="AN57" s="1315"/>
      <c r="AO57" s="1315"/>
      <c r="AP57" s="1315"/>
      <c r="AQ57" s="1315"/>
      <c r="AR57" s="1315"/>
      <c r="AS57" s="1315"/>
      <c r="AT57" s="1315"/>
      <c r="AU57" s="1315"/>
      <c r="AV57" s="1315"/>
      <c r="AW57" s="1315"/>
      <c r="AX57" s="1315"/>
      <c r="AY57" s="1315"/>
      <c r="AZ57" s="1315"/>
      <c r="BA57" s="1315"/>
      <c r="BB57" s="1313" t="s">
        <v>591</v>
      </c>
      <c r="BC57" s="1313"/>
      <c r="BD57" s="1313"/>
      <c r="BE57" s="1313"/>
      <c r="BF57" s="1313"/>
      <c r="BG57" s="1313"/>
      <c r="BH57" s="1313"/>
      <c r="BI57" s="1313"/>
      <c r="BJ57" s="1313"/>
      <c r="BK57" s="1313"/>
      <c r="BL57" s="1313"/>
      <c r="BM57" s="1313"/>
      <c r="BN57" s="1313"/>
      <c r="BO57" s="1313"/>
      <c r="BP57" s="1310">
        <v>58.6</v>
      </c>
      <c r="BQ57" s="1310"/>
      <c r="BR57" s="1310"/>
      <c r="BS57" s="1310"/>
      <c r="BT57" s="1310"/>
      <c r="BU57" s="1310"/>
      <c r="BV57" s="1310"/>
      <c r="BW57" s="1310"/>
      <c r="BX57" s="1310">
        <v>58.9</v>
      </c>
      <c r="BY57" s="1310"/>
      <c r="BZ57" s="1310"/>
      <c r="CA57" s="1310"/>
      <c r="CB57" s="1310"/>
      <c r="CC57" s="1310"/>
      <c r="CD57" s="1310"/>
      <c r="CE57" s="1310"/>
      <c r="CF57" s="1310">
        <v>59.4</v>
      </c>
      <c r="CG57" s="1310"/>
      <c r="CH57" s="1310"/>
      <c r="CI57" s="1310"/>
      <c r="CJ57" s="1310"/>
      <c r="CK57" s="1310"/>
      <c r="CL57" s="1310"/>
      <c r="CM57" s="1310"/>
      <c r="CN57" s="1310">
        <v>60.2</v>
      </c>
      <c r="CO57" s="1310"/>
      <c r="CP57" s="1310"/>
      <c r="CQ57" s="1310"/>
      <c r="CR57" s="1310"/>
      <c r="CS57" s="1310"/>
      <c r="CT57" s="1310"/>
      <c r="CU57" s="1310"/>
      <c r="CV57" s="1310">
        <v>61</v>
      </c>
      <c r="CW57" s="1310"/>
      <c r="CX57" s="1310"/>
      <c r="CY57" s="1310"/>
      <c r="CZ57" s="1310"/>
      <c r="DA57" s="1310"/>
      <c r="DB57" s="1310"/>
      <c r="DC57" s="1310"/>
      <c r="DD57" s="409"/>
      <c r="DE57" s="408"/>
    </row>
    <row r="58" spans="1:109" s="404" customFormat="1" x14ac:dyDescent="0.15">
      <c r="A58" s="389"/>
      <c r="B58" s="408"/>
      <c r="G58" s="1316"/>
      <c r="H58" s="1316"/>
      <c r="I58" s="1311"/>
      <c r="J58" s="1311"/>
      <c r="K58" s="1317"/>
      <c r="L58" s="1317"/>
      <c r="M58" s="1317"/>
      <c r="N58" s="1317"/>
      <c r="AM58" s="389"/>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593</v>
      </c>
    </row>
    <row r="64" spans="1:109" x14ac:dyDescent="0.15">
      <c r="B64" s="396"/>
      <c r="G64" s="403"/>
      <c r="I64" s="416"/>
      <c r="J64" s="416"/>
      <c r="K64" s="416"/>
      <c r="L64" s="416"/>
      <c r="M64" s="416"/>
      <c r="N64" s="417"/>
      <c r="AM64" s="403"/>
      <c r="AN64" s="403" t="s">
        <v>587</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6"/>
      <c r="AN65" s="1322" t="s">
        <v>594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6"/>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6"/>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6"/>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6"/>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588</v>
      </c>
    </row>
    <row r="72" spans="2:107" x14ac:dyDescent="0.15">
      <c r="B72" s="396"/>
      <c r="G72" s="1316"/>
      <c r="H72" s="1316"/>
      <c r="I72" s="1316"/>
      <c r="J72" s="1316"/>
      <c r="K72" s="406"/>
      <c r="L72" s="406"/>
      <c r="M72" s="407"/>
      <c r="N72" s="40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548</v>
      </c>
      <c r="BQ72" s="1315"/>
      <c r="BR72" s="1315"/>
      <c r="BS72" s="1315"/>
      <c r="BT72" s="1315"/>
      <c r="BU72" s="1315"/>
      <c r="BV72" s="1315"/>
      <c r="BW72" s="1315"/>
      <c r="BX72" s="1315" t="s">
        <v>549</v>
      </c>
      <c r="BY72" s="1315"/>
      <c r="BZ72" s="1315"/>
      <c r="CA72" s="1315"/>
      <c r="CB72" s="1315"/>
      <c r="CC72" s="1315"/>
      <c r="CD72" s="1315"/>
      <c r="CE72" s="1315"/>
      <c r="CF72" s="1315" t="s">
        <v>550</v>
      </c>
      <c r="CG72" s="1315"/>
      <c r="CH72" s="1315"/>
      <c r="CI72" s="1315"/>
      <c r="CJ72" s="1315"/>
      <c r="CK72" s="1315"/>
      <c r="CL72" s="1315"/>
      <c r="CM72" s="1315"/>
      <c r="CN72" s="1315" t="s">
        <v>551</v>
      </c>
      <c r="CO72" s="1315"/>
      <c r="CP72" s="1315"/>
      <c r="CQ72" s="1315"/>
      <c r="CR72" s="1315"/>
      <c r="CS72" s="1315"/>
      <c r="CT72" s="1315"/>
      <c r="CU72" s="1315"/>
      <c r="CV72" s="1315" t="s">
        <v>552</v>
      </c>
      <c r="CW72" s="1315"/>
      <c r="CX72" s="1315"/>
      <c r="CY72" s="1315"/>
      <c r="CZ72" s="1315"/>
      <c r="DA72" s="1315"/>
      <c r="DB72" s="1315"/>
      <c r="DC72" s="1315"/>
    </row>
    <row r="73" spans="2:107" x14ac:dyDescent="0.15">
      <c r="B73" s="396"/>
      <c r="G73" s="1318"/>
      <c r="H73" s="1318"/>
      <c r="I73" s="1318"/>
      <c r="J73" s="1318"/>
      <c r="K73" s="1314"/>
      <c r="L73" s="1314"/>
      <c r="M73" s="1314"/>
      <c r="N73" s="1314"/>
      <c r="AM73" s="405"/>
      <c r="AN73" s="1313" t="s">
        <v>589</v>
      </c>
      <c r="AO73" s="1313"/>
      <c r="AP73" s="1313"/>
      <c r="AQ73" s="1313"/>
      <c r="AR73" s="1313"/>
      <c r="AS73" s="1313"/>
      <c r="AT73" s="1313"/>
      <c r="AU73" s="1313"/>
      <c r="AV73" s="1313"/>
      <c r="AW73" s="1313"/>
      <c r="AX73" s="1313"/>
      <c r="AY73" s="1313"/>
      <c r="AZ73" s="1313"/>
      <c r="BA73" s="1313"/>
      <c r="BB73" s="1313" t="s">
        <v>590</v>
      </c>
      <c r="BC73" s="1313"/>
      <c r="BD73" s="1313"/>
      <c r="BE73" s="1313"/>
      <c r="BF73" s="1313"/>
      <c r="BG73" s="1313"/>
      <c r="BH73" s="1313"/>
      <c r="BI73" s="1313"/>
      <c r="BJ73" s="1313"/>
      <c r="BK73" s="1313"/>
      <c r="BL73" s="1313"/>
      <c r="BM73" s="1313"/>
      <c r="BN73" s="1313"/>
      <c r="BO73" s="1313"/>
      <c r="BP73" s="1310">
        <v>54.2</v>
      </c>
      <c r="BQ73" s="1310"/>
      <c r="BR73" s="1310"/>
      <c r="BS73" s="1310"/>
      <c r="BT73" s="1310"/>
      <c r="BU73" s="1310"/>
      <c r="BV73" s="1310"/>
      <c r="BW73" s="1310"/>
      <c r="BX73" s="1310">
        <v>56.7</v>
      </c>
      <c r="BY73" s="1310"/>
      <c r="BZ73" s="1310"/>
      <c r="CA73" s="1310"/>
      <c r="CB73" s="1310"/>
      <c r="CC73" s="1310"/>
      <c r="CD73" s="1310"/>
      <c r="CE73" s="1310"/>
      <c r="CF73" s="1310">
        <v>51.8</v>
      </c>
      <c r="CG73" s="1310"/>
      <c r="CH73" s="1310"/>
      <c r="CI73" s="1310"/>
      <c r="CJ73" s="1310"/>
      <c r="CK73" s="1310"/>
      <c r="CL73" s="1310"/>
      <c r="CM73" s="1310"/>
      <c r="CN73" s="1310">
        <v>49.5</v>
      </c>
      <c r="CO73" s="1310"/>
      <c r="CP73" s="1310"/>
      <c r="CQ73" s="1310"/>
      <c r="CR73" s="1310"/>
      <c r="CS73" s="1310"/>
      <c r="CT73" s="1310"/>
      <c r="CU73" s="1310"/>
      <c r="CV73" s="1310">
        <v>50.9</v>
      </c>
      <c r="CW73" s="1310"/>
      <c r="CX73" s="1310"/>
      <c r="CY73" s="1310"/>
      <c r="CZ73" s="1310"/>
      <c r="DA73" s="1310"/>
      <c r="DB73" s="1310"/>
      <c r="DC73" s="1310"/>
    </row>
    <row r="74" spans="2:107" x14ac:dyDescent="0.15">
      <c r="B74" s="396"/>
      <c r="G74" s="1318"/>
      <c r="H74" s="1318"/>
      <c r="I74" s="1318"/>
      <c r="J74" s="1318"/>
      <c r="K74" s="1314"/>
      <c r="L74" s="1314"/>
      <c r="M74" s="1314"/>
      <c r="N74" s="1314"/>
      <c r="AM74" s="405"/>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6"/>
      <c r="G75" s="1318"/>
      <c r="H75" s="1318"/>
      <c r="I75" s="1316"/>
      <c r="J75" s="1316"/>
      <c r="K75" s="1317"/>
      <c r="L75" s="1317"/>
      <c r="M75" s="1317"/>
      <c r="N75" s="1317"/>
      <c r="AM75" s="405"/>
      <c r="AN75" s="1313"/>
      <c r="AO75" s="1313"/>
      <c r="AP75" s="1313"/>
      <c r="AQ75" s="1313"/>
      <c r="AR75" s="1313"/>
      <c r="AS75" s="1313"/>
      <c r="AT75" s="1313"/>
      <c r="AU75" s="1313"/>
      <c r="AV75" s="1313"/>
      <c r="AW75" s="1313"/>
      <c r="AX75" s="1313"/>
      <c r="AY75" s="1313"/>
      <c r="AZ75" s="1313"/>
      <c r="BA75" s="1313"/>
      <c r="BB75" s="1313" t="s">
        <v>595</v>
      </c>
      <c r="BC75" s="1313"/>
      <c r="BD75" s="1313"/>
      <c r="BE75" s="1313"/>
      <c r="BF75" s="1313"/>
      <c r="BG75" s="1313"/>
      <c r="BH75" s="1313"/>
      <c r="BI75" s="1313"/>
      <c r="BJ75" s="1313"/>
      <c r="BK75" s="1313"/>
      <c r="BL75" s="1313"/>
      <c r="BM75" s="1313"/>
      <c r="BN75" s="1313"/>
      <c r="BO75" s="1313"/>
      <c r="BP75" s="1310">
        <v>6</v>
      </c>
      <c r="BQ75" s="1310"/>
      <c r="BR75" s="1310"/>
      <c r="BS75" s="1310"/>
      <c r="BT75" s="1310"/>
      <c r="BU75" s="1310"/>
      <c r="BV75" s="1310"/>
      <c r="BW75" s="1310"/>
      <c r="BX75" s="1310">
        <v>6</v>
      </c>
      <c r="BY75" s="1310"/>
      <c r="BZ75" s="1310"/>
      <c r="CA75" s="1310"/>
      <c r="CB75" s="1310"/>
      <c r="CC75" s="1310"/>
      <c r="CD75" s="1310"/>
      <c r="CE75" s="1310"/>
      <c r="CF75" s="1310">
        <v>5.8</v>
      </c>
      <c r="CG75" s="1310"/>
      <c r="CH75" s="1310"/>
      <c r="CI75" s="1310"/>
      <c r="CJ75" s="1310"/>
      <c r="CK75" s="1310"/>
      <c r="CL75" s="1310"/>
      <c r="CM75" s="1310"/>
      <c r="CN75" s="1310">
        <v>5.6</v>
      </c>
      <c r="CO75" s="1310"/>
      <c r="CP75" s="1310"/>
      <c r="CQ75" s="1310"/>
      <c r="CR75" s="1310"/>
      <c r="CS75" s="1310"/>
      <c r="CT75" s="1310"/>
      <c r="CU75" s="1310"/>
      <c r="CV75" s="1310">
        <v>5.4</v>
      </c>
      <c r="CW75" s="1310"/>
      <c r="CX75" s="1310"/>
      <c r="CY75" s="1310"/>
      <c r="CZ75" s="1310"/>
      <c r="DA75" s="1310"/>
      <c r="DB75" s="1310"/>
      <c r="DC75" s="1310"/>
    </row>
    <row r="76" spans="2:107" x14ac:dyDescent="0.15">
      <c r="B76" s="396"/>
      <c r="G76" s="1318"/>
      <c r="H76" s="1318"/>
      <c r="I76" s="1316"/>
      <c r="J76" s="1316"/>
      <c r="K76" s="1317"/>
      <c r="L76" s="1317"/>
      <c r="M76" s="1317"/>
      <c r="N76" s="1317"/>
      <c r="AM76" s="405"/>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6"/>
      <c r="G77" s="1316"/>
      <c r="H77" s="1316"/>
      <c r="I77" s="1316"/>
      <c r="J77" s="1316"/>
      <c r="K77" s="1314"/>
      <c r="L77" s="1314"/>
      <c r="M77" s="1314"/>
      <c r="N77" s="1314"/>
      <c r="AN77" s="1315" t="s">
        <v>592</v>
      </c>
      <c r="AO77" s="1315"/>
      <c r="AP77" s="1315"/>
      <c r="AQ77" s="1315"/>
      <c r="AR77" s="1315"/>
      <c r="AS77" s="1315"/>
      <c r="AT77" s="1315"/>
      <c r="AU77" s="1315"/>
      <c r="AV77" s="1315"/>
      <c r="AW77" s="1315"/>
      <c r="AX77" s="1315"/>
      <c r="AY77" s="1315"/>
      <c r="AZ77" s="1315"/>
      <c r="BA77" s="1315"/>
      <c r="BB77" s="1313" t="s">
        <v>590</v>
      </c>
      <c r="BC77" s="1313"/>
      <c r="BD77" s="1313"/>
      <c r="BE77" s="1313"/>
      <c r="BF77" s="1313"/>
      <c r="BG77" s="1313"/>
      <c r="BH77" s="1313"/>
      <c r="BI77" s="1313"/>
      <c r="BJ77" s="1313"/>
      <c r="BK77" s="1313"/>
      <c r="BL77" s="1313"/>
      <c r="BM77" s="1313"/>
      <c r="BN77" s="1313"/>
      <c r="BO77" s="1313"/>
      <c r="BP77" s="1310">
        <v>16.600000000000001</v>
      </c>
      <c r="BQ77" s="1310"/>
      <c r="BR77" s="1310"/>
      <c r="BS77" s="1310"/>
      <c r="BT77" s="1310"/>
      <c r="BU77" s="1310"/>
      <c r="BV77" s="1310"/>
      <c r="BW77" s="1310"/>
      <c r="BX77" s="1310">
        <v>17.399999999999999</v>
      </c>
      <c r="BY77" s="1310"/>
      <c r="BZ77" s="1310"/>
      <c r="CA77" s="1310"/>
      <c r="CB77" s="1310"/>
      <c r="CC77" s="1310"/>
      <c r="CD77" s="1310"/>
      <c r="CE77" s="1310"/>
      <c r="CF77" s="1310">
        <v>12.1</v>
      </c>
      <c r="CG77" s="1310"/>
      <c r="CH77" s="1310"/>
      <c r="CI77" s="1310"/>
      <c r="CJ77" s="1310"/>
      <c r="CK77" s="1310"/>
      <c r="CL77" s="1310"/>
      <c r="CM77" s="1310"/>
      <c r="CN77" s="1310">
        <v>11.2</v>
      </c>
      <c r="CO77" s="1310"/>
      <c r="CP77" s="1310"/>
      <c r="CQ77" s="1310"/>
      <c r="CR77" s="1310"/>
      <c r="CS77" s="1310"/>
      <c r="CT77" s="1310"/>
      <c r="CU77" s="1310"/>
      <c r="CV77" s="1310">
        <v>7.1</v>
      </c>
      <c r="CW77" s="1310"/>
      <c r="CX77" s="1310"/>
      <c r="CY77" s="1310"/>
      <c r="CZ77" s="1310"/>
      <c r="DA77" s="1310"/>
      <c r="DB77" s="1310"/>
      <c r="DC77" s="1310"/>
    </row>
    <row r="78" spans="2:107" x14ac:dyDescent="0.15">
      <c r="B78" s="396"/>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6"/>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595</v>
      </c>
      <c r="BC79" s="1313"/>
      <c r="BD79" s="1313"/>
      <c r="BE79" s="1313"/>
      <c r="BF79" s="1313"/>
      <c r="BG79" s="1313"/>
      <c r="BH79" s="1313"/>
      <c r="BI79" s="1313"/>
      <c r="BJ79" s="1313"/>
      <c r="BK79" s="1313"/>
      <c r="BL79" s="1313"/>
      <c r="BM79" s="1313"/>
      <c r="BN79" s="1313"/>
      <c r="BO79" s="1313"/>
      <c r="BP79" s="1310">
        <v>3.6</v>
      </c>
      <c r="BQ79" s="1310"/>
      <c r="BR79" s="1310"/>
      <c r="BS79" s="1310"/>
      <c r="BT79" s="1310"/>
      <c r="BU79" s="1310"/>
      <c r="BV79" s="1310"/>
      <c r="BW79" s="1310"/>
      <c r="BX79" s="1310">
        <v>3.6</v>
      </c>
      <c r="BY79" s="1310"/>
      <c r="BZ79" s="1310"/>
      <c r="CA79" s="1310"/>
      <c r="CB79" s="1310"/>
      <c r="CC79" s="1310"/>
      <c r="CD79" s="1310"/>
      <c r="CE79" s="1310"/>
      <c r="CF79" s="1310">
        <v>3.5</v>
      </c>
      <c r="CG79" s="1310"/>
      <c r="CH79" s="1310"/>
      <c r="CI79" s="1310"/>
      <c r="CJ79" s="1310"/>
      <c r="CK79" s="1310"/>
      <c r="CL79" s="1310"/>
      <c r="CM79" s="1310"/>
      <c r="CN79" s="1310">
        <v>3.5</v>
      </c>
      <c r="CO79" s="1310"/>
      <c r="CP79" s="1310"/>
      <c r="CQ79" s="1310"/>
      <c r="CR79" s="1310"/>
      <c r="CS79" s="1310"/>
      <c r="CT79" s="1310"/>
      <c r="CU79" s="1310"/>
      <c r="CV79" s="1310">
        <v>3.4</v>
      </c>
      <c r="CW79" s="1310"/>
      <c r="CX79" s="1310"/>
      <c r="CY79" s="1310"/>
      <c r="CZ79" s="1310"/>
      <c r="DA79" s="1310"/>
      <c r="DB79" s="1310"/>
      <c r="DC79" s="1310"/>
    </row>
    <row r="80" spans="2:107" x14ac:dyDescent="0.15">
      <c r="B80" s="396"/>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389" customFormat="1" ht="13.5" hidden="1" customHeight="1" x14ac:dyDescent="0.15"/>
    <row r="98" s="389" customFormat="1" ht="13.5" hidden="1" customHeight="1" x14ac:dyDescent="0.15"/>
    <row r="99" s="389" customFormat="1" ht="13.5" hidden="1" customHeight="1" x14ac:dyDescent="0.15"/>
    <row r="100" s="389" customFormat="1" ht="13.5" hidden="1" customHeight="1" x14ac:dyDescent="0.15"/>
    <row r="101" s="389" customFormat="1" ht="13.5" hidden="1" customHeight="1" x14ac:dyDescent="0.15"/>
    <row r="102" s="389" customFormat="1" ht="13.5" hidden="1" customHeight="1" x14ac:dyDescent="0.15"/>
    <row r="103" s="389" customFormat="1" ht="13.5" hidden="1" customHeight="1" x14ac:dyDescent="0.15"/>
    <row r="104" s="389" customFormat="1" ht="13.5" hidden="1" customHeight="1" x14ac:dyDescent="0.15"/>
    <row r="105" s="389" customFormat="1" ht="13.5" hidden="1" customHeight="1" x14ac:dyDescent="0.15"/>
    <row r="106" s="389" customFormat="1" ht="13.5" hidden="1" customHeight="1" x14ac:dyDescent="0.15"/>
    <row r="107" s="389" customFormat="1" ht="13.5" hidden="1" customHeight="1" x14ac:dyDescent="0.15"/>
    <row r="108" s="389" customFormat="1" ht="13.5" hidden="1" customHeight="1" x14ac:dyDescent="0.15"/>
    <row r="109" s="389" customFormat="1" ht="13.5" hidden="1" customHeight="1" x14ac:dyDescent="0.15"/>
    <row r="110" s="389" customFormat="1" ht="13.5" hidden="1" customHeight="1" x14ac:dyDescent="0.15"/>
    <row r="111" s="389" customFormat="1" ht="13.5" hidden="1" customHeight="1" x14ac:dyDescent="0.15"/>
    <row r="112" s="389" customFormat="1" ht="13.5" hidden="1" customHeight="1" x14ac:dyDescent="0.15"/>
    <row r="113" s="389" customFormat="1" ht="13.5" hidden="1" customHeight="1" x14ac:dyDescent="0.15"/>
    <row r="114" s="389" customFormat="1" ht="13.5" hidden="1" customHeight="1" x14ac:dyDescent="0.15"/>
    <row r="115" s="389" customFormat="1" ht="13.5" hidden="1" customHeight="1" x14ac:dyDescent="0.15"/>
    <row r="116" s="389" customFormat="1" ht="13.5" hidden="1" customHeight="1" x14ac:dyDescent="0.15"/>
    <row r="117" s="389" customFormat="1" ht="13.5" hidden="1" customHeight="1" x14ac:dyDescent="0.15"/>
    <row r="118" s="389" customFormat="1" ht="13.5" hidden="1" customHeight="1" x14ac:dyDescent="0.15"/>
    <row r="119" s="389" customFormat="1" ht="13.5" hidden="1" customHeight="1" x14ac:dyDescent="0.15"/>
    <row r="120" s="389" customFormat="1" ht="13.5" hidden="1" customHeight="1" x14ac:dyDescent="0.15"/>
    <row r="121" s="389" customFormat="1" ht="13.5" hidden="1" customHeight="1" x14ac:dyDescent="0.15"/>
    <row r="122" s="389" customFormat="1" ht="13.5" hidden="1" customHeight="1" x14ac:dyDescent="0.15"/>
    <row r="123" s="389" customFormat="1" ht="13.5" hidden="1" customHeight="1" x14ac:dyDescent="0.15"/>
    <row r="124" s="389" customFormat="1" ht="13.5" hidden="1" customHeight="1" x14ac:dyDescent="0.15"/>
    <row r="125" s="389" customFormat="1" ht="13.5" hidden="1" customHeight="1" x14ac:dyDescent="0.15"/>
    <row r="126" s="389" customFormat="1" ht="13.5" hidden="1" customHeight="1" x14ac:dyDescent="0.15"/>
    <row r="127" s="389" customFormat="1" ht="13.5" hidden="1" customHeight="1" x14ac:dyDescent="0.15"/>
    <row r="128" s="389" customFormat="1" ht="13.5" hidden="1" customHeight="1" x14ac:dyDescent="0.15"/>
    <row r="129" s="389" customFormat="1" ht="13.5" hidden="1" customHeight="1" x14ac:dyDescent="0.15"/>
    <row r="130" s="389" customFormat="1" ht="13.5" hidden="1" customHeight="1" x14ac:dyDescent="0.15"/>
    <row r="131" s="389" customFormat="1" ht="13.5" hidden="1" customHeight="1" x14ac:dyDescent="0.15"/>
    <row r="132" s="389" customFormat="1" ht="13.5" hidden="1" customHeight="1" x14ac:dyDescent="0.15"/>
    <row r="133" s="389" customFormat="1" ht="13.5" hidden="1" customHeight="1" x14ac:dyDescent="0.15"/>
    <row r="134" s="389" customFormat="1" ht="13.5" hidden="1" customHeight="1" x14ac:dyDescent="0.15"/>
    <row r="135" s="389" customFormat="1" ht="13.5" hidden="1" customHeight="1" x14ac:dyDescent="0.15"/>
    <row r="136" s="389" customFormat="1" ht="13.5" hidden="1" customHeight="1" x14ac:dyDescent="0.15"/>
    <row r="137" s="389" customFormat="1" ht="13.5" hidden="1" customHeight="1" x14ac:dyDescent="0.15"/>
    <row r="138" s="389" customFormat="1" ht="13.5" hidden="1" customHeight="1" x14ac:dyDescent="0.15"/>
    <row r="139" s="389" customFormat="1" ht="13.5" hidden="1" customHeight="1" x14ac:dyDescent="0.15"/>
    <row r="140" s="389" customFormat="1" ht="13.5" hidden="1" customHeight="1" x14ac:dyDescent="0.15"/>
    <row r="141" s="389" customFormat="1" ht="13.5" hidden="1" customHeight="1" x14ac:dyDescent="0.15"/>
    <row r="142" s="389" customFormat="1" ht="13.5" hidden="1" customHeight="1" x14ac:dyDescent="0.15"/>
    <row r="143" s="389" customFormat="1" ht="13.5" hidden="1" customHeight="1" x14ac:dyDescent="0.15"/>
    <row r="144" s="389" customFormat="1" ht="13.5" hidden="1" customHeight="1" x14ac:dyDescent="0.15"/>
    <row r="145" s="389" customFormat="1" ht="13.5" hidden="1" customHeight="1" x14ac:dyDescent="0.15"/>
    <row r="146" s="389" customFormat="1" ht="13.5" hidden="1" customHeight="1" x14ac:dyDescent="0.15"/>
    <row r="147" s="389" customFormat="1" ht="13.5" hidden="1" customHeight="1" x14ac:dyDescent="0.15"/>
    <row r="148" s="389" customFormat="1" ht="13.5" hidden="1" customHeight="1" x14ac:dyDescent="0.15"/>
    <row r="149" s="389" customFormat="1" ht="13.5" hidden="1" customHeight="1" x14ac:dyDescent="0.15"/>
    <row r="150" s="389" customFormat="1" ht="13.5" hidden="1" customHeight="1" x14ac:dyDescent="0.15"/>
    <row r="151" s="389" customFormat="1" ht="13.5" hidden="1" customHeight="1" x14ac:dyDescent="0.15"/>
    <row r="152" s="389" customFormat="1" ht="13.5" hidden="1" customHeight="1" x14ac:dyDescent="0.15"/>
    <row r="153" s="389" customFormat="1" ht="13.5" hidden="1" customHeight="1" x14ac:dyDescent="0.15"/>
    <row r="154" s="389" customFormat="1" ht="13.5" hidden="1" customHeight="1" x14ac:dyDescent="0.15"/>
    <row r="155" s="389" customFormat="1" ht="13.5" hidden="1" customHeight="1" x14ac:dyDescent="0.15"/>
    <row r="156" s="389" customFormat="1" ht="13.5" hidden="1" customHeight="1" x14ac:dyDescent="0.15"/>
    <row r="157" s="389" customFormat="1" ht="13.5" hidden="1" customHeight="1" x14ac:dyDescent="0.15"/>
    <row r="158" s="389" customFormat="1" ht="13.5" hidden="1" customHeight="1" x14ac:dyDescent="0.15"/>
    <row r="159" s="389" customFormat="1" ht="13.5" hidden="1" customHeight="1" x14ac:dyDescent="0.15"/>
    <row r="160" s="389" customFormat="1" ht="13.5" hidden="1" customHeight="1" x14ac:dyDescent="0.15"/>
  </sheetData>
  <sheetProtection algorithmName="SHA-512" hashValue="izLAqNmQyREIdSjVxCrfLXo2Fa67cZGyK9QtkgcFtwhUB6dG0dpz6gHmzx68ZcXlaTnxzH7zjHWzyCFXyNSLnA==" saltValue="A55jcko23aPZwA7WuPvB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7"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62Z2pbG1m1t67SdHPC3MD1yIt+fqcMyE5inETvqc+LOoNg2eJuMRtRg6pMfeUTzIi8ZdWaF19e3AcyboY9OuTQ==" saltValue="jR9JIOs9H+0gRJJHpkG+a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cFFzLDFl6rMUuvN7El4wo8OH98El8QjZlynrqpv4jTFy9Ok9XO+Wh9gtcKZXAtkWRaHPcACeAqPeKJwkO+GyZw==" saltValue="Hwt3AOgCULeTlpm58fPRE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31324</v>
      </c>
      <c r="E3" s="161"/>
      <c r="F3" s="162">
        <v>39893</v>
      </c>
      <c r="G3" s="163"/>
      <c r="H3" s="164"/>
    </row>
    <row r="4" spans="1:8" x14ac:dyDescent="0.15">
      <c r="A4" s="165"/>
      <c r="B4" s="166"/>
      <c r="C4" s="167"/>
      <c r="D4" s="168">
        <v>24884</v>
      </c>
      <c r="E4" s="169"/>
      <c r="F4" s="170">
        <v>26170</v>
      </c>
      <c r="G4" s="171"/>
      <c r="H4" s="172"/>
    </row>
    <row r="5" spans="1:8" x14ac:dyDescent="0.15">
      <c r="A5" s="153" t="s">
        <v>540</v>
      </c>
      <c r="B5" s="158"/>
      <c r="C5" s="159"/>
      <c r="D5" s="160">
        <v>51287</v>
      </c>
      <c r="E5" s="161"/>
      <c r="F5" s="162">
        <v>41080</v>
      </c>
      <c r="G5" s="163"/>
      <c r="H5" s="164"/>
    </row>
    <row r="6" spans="1:8" x14ac:dyDescent="0.15">
      <c r="A6" s="165"/>
      <c r="B6" s="166"/>
      <c r="C6" s="167"/>
      <c r="D6" s="168">
        <v>39456</v>
      </c>
      <c r="E6" s="169"/>
      <c r="F6" s="170">
        <v>27265</v>
      </c>
      <c r="G6" s="171"/>
      <c r="H6" s="172"/>
    </row>
    <row r="7" spans="1:8" x14ac:dyDescent="0.15">
      <c r="A7" s="153" t="s">
        <v>541</v>
      </c>
      <c r="B7" s="158"/>
      <c r="C7" s="159"/>
      <c r="D7" s="160">
        <v>30991</v>
      </c>
      <c r="E7" s="161"/>
      <c r="F7" s="162">
        <v>33173</v>
      </c>
      <c r="G7" s="163"/>
      <c r="H7" s="164"/>
    </row>
    <row r="8" spans="1:8" x14ac:dyDescent="0.15">
      <c r="A8" s="165"/>
      <c r="B8" s="166"/>
      <c r="C8" s="167"/>
      <c r="D8" s="168">
        <v>22775</v>
      </c>
      <c r="E8" s="169"/>
      <c r="F8" s="170">
        <v>20353</v>
      </c>
      <c r="G8" s="171"/>
      <c r="H8" s="172"/>
    </row>
    <row r="9" spans="1:8" x14ac:dyDescent="0.15">
      <c r="A9" s="153" t="s">
        <v>542</v>
      </c>
      <c r="B9" s="158"/>
      <c r="C9" s="159"/>
      <c r="D9" s="160">
        <v>40264</v>
      </c>
      <c r="E9" s="161"/>
      <c r="F9" s="162">
        <v>37644</v>
      </c>
      <c r="G9" s="163"/>
      <c r="H9" s="164"/>
    </row>
    <row r="10" spans="1:8" x14ac:dyDescent="0.15">
      <c r="A10" s="165"/>
      <c r="B10" s="166"/>
      <c r="C10" s="167"/>
      <c r="D10" s="168">
        <v>30345</v>
      </c>
      <c r="E10" s="169"/>
      <c r="F10" s="170">
        <v>24939</v>
      </c>
      <c r="G10" s="171"/>
      <c r="H10" s="172"/>
    </row>
    <row r="11" spans="1:8" x14ac:dyDescent="0.15">
      <c r="A11" s="153" t="s">
        <v>543</v>
      </c>
      <c r="B11" s="158"/>
      <c r="C11" s="159"/>
      <c r="D11" s="160">
        <v>24087</v>
      </c>
      <c r="E11" s="161"/>
      <c r="F11" s="162">
        <v>39221</v>
      </c>
      <c r="G11" s="163"/>
      <c r="H11" s="164"/>
    </row>
    <row r="12" spans="1:8" x14ac:dyDescent="0.15">
      <c r="A12" s="165"/>
      <c r="B12" s="166"/>
      <c r="C12" s="173"/>
      <c r="D12" s="168">
        <v>13969</v>
      </c>
      <c r="E12" s="169"/>
      <c r="F12" s="170">
        <v>24821</v>
      </c>
      <c r="G12" s="171"/>
      <c r="H12" s="172"/>
    </row>
    <row r="13" spans="1:8" x14ac:dyDescent="0.15">
      <c r="A13" s="153"/>
      <c r="B13" s="158"/>
      <c r="C13" s="174"/>
      <c r="D13" s="175">
        <v>35591</v>
      </c>
      <c r="E13" s="176"/>
      <c r="F13" s="177">
        <v>38202</v>
      </c>
      <c r="G13" s="178"/>
      <c r="H13" s="164"/>
    </row>
    <row r="14" spans="1:8" x14ac:dyDescent="0.15">
      <c r="A14" s="165"/>
      <c r="B14" s="166"/>
      <c r="C14" s="167"/>
      <c r="D14" s="168">
        <v>26286</v>
      </c>
      <c r="E14" s="169"/>
      <c r="F14" s="170">
        <v>24710</v>
      </c>
      <c r="G14" s="171"/>
      <c r="H14" s="172"/>
    </row>
    <row r="17" spans="1:11" x14ac:dyDescent="0.15">
      <c r="A17" s="149" t="s">
        <v>52</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53</v>
      </c>
      <c r="B19" s="179">
        <f>ROUND(VALUE(SUBSTITUTE(実質収支比率等に係る経年分析!F$48,"▲","-")),2)</f>
        <v>5.46</v>
      </c>
      <c r="C19" s="179">
        <f>ROUND(VALUE(SUBSTITUTE(実質収支比率等に係る経年分析!G$48,"▲","-")),2)</f>
        <v>8.31</v>
      </c>
      <c r="D19" s="179">
        <f>ROUND(VALUE(SUBSTITUTE(実質収支比率等に係る経年分析!H$48,"▲","-")),2)</f>
        <v>7.46</v>
      </c>
      <c r="E19" s="179">
        <f>ROUND(VALUE(SUBSTITUTE(実質収支比率等に係る経年分析!I$48,"▲","-")),2)</f>
        <v>4.66</v>
      </c>
      <c r="F19" s="179">
        <f>ROUND(VALUE(SUBSTITUTE(実質収支比率等に係る経年分析!J$48,"▲","-")),2)</f>
        <v>10.79</v>
      </c>
    </row>
    <row r="20" spans="1:11" x14ac:dyDescent="0.15">
      <c r="A20" s="179" t="s">
        <v>54</v>
      </c>
      <c r="B20" s="179">
        <f>ROUND(VALUE(SUBSTITUTE(実質収支比率等に係る経年分析!F$47,"▲","-")),2)</f>
        <v>7.5</v>
      </c>
      <c r="C20" s="179">
        <f>ROUND(VALUE(SUBSTITUTE(実質収支比率等に係る経年分析!G$47,"▲","-")),2)</f>
        <v>8.08</v>
      </c>
      <c r="D20" s="179">
        <f>ROUND(VALUE(SUBSTITUTE(実質収支比率等に係る経年分析!H$47,"▲","-")),2)</f>
        <v>7.7</v>
      </c>
      <c r="E20" s="179">
        <f>ROUND(VALUE(SUBSTITUTE(実質収支比率等に係る経年分析!I$47,"▲","-")),2)</f>
        <v>8.9600000000000009</v>
      </c>
      <c r="F20" s="179">
        <f>ROUND(VALUE(SUBSTITUTE(実質収支比率等に係る経年分析!J$47,"▲","-")),2)</f>
        <v>9.67</v>
      </c>
    </row>
    <row r="21" spans="1:11" x14ac:dyDescent="0.15">
      <c r="A21" s="179" t="s">
        <v>55</v>
      </c>
      <c r="B21" s="179">
        <f>IF(ISNUMBER(VALUE(SUBSTITUTE(実質収支比率等に係る経年分析!F$49,"▲","-"))),ROUND(VALUE(SUBSTITUTE(実質収支比率等に係る経年分析!F$49,"▲","-")),2),NA())</f>
        <v>3.13</v>
      </c>
      <c r="C21" s="179">
        <f>IF(ISNUMBER(VALUE(SUBSTITUTE(実質収支比率等に係る経年分析!G$49,"▲","-"))),ROUND(VALUE(SUBSTITUTE(実質収支比率等に係る経年分析!G$49,"▲","-")),2),NA())</f>
        <v>3.56</v>
      </c>
      <c r="D21" s="179">
        <f>IF(ISNUMBER(VALUE(SUBSTITUTE(実質収支比率等に係る経年分析!H$49,"▲","-"))),ROUND(VALUE(SUBSTITUTE(実質収支比率等に係る経年分析!H$49,"▲","-")),2),NA())</f>
        <v>-1.03</v>
      </c>
      <c r="E21" s="179">
        <f>IF(ISNUMBER(VALUE(SUBSTITUTE(実質収支比率等に係る経年分析!I$49,"▲","-"))),ROUND(VALUE(SUBSTITUTE(実質収支比率等に係る経年分析!I$49,"▲","-")),2),NA())</f>
        <v>-1.51</v>
      </c>
      <c r="F21" s="179">
        <f>IF(ISNUMBER(VALUE(SUBSTITUTE(実質収支比率等に係る経年分析!J$49,"▲","-"))),ROUND(VALUE(SUBSTITUTE(実質収支比率等に係る経年分析!J$49,"▲","-")),2),NA())</f>
        <v>7.25</v>
      </c>
    </row>
    <row r="24" spans="1:11" x14ac:dyDescent="0.15">
      <c r="A24" s="149" t="s">
        <v>56</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0.76</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新座都市計画事業新座駅北口土地区画整理事業特別会計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0.51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新座都市計画事業大和田二・三丁目地区土地区画整理事業特別会計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1.32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0.35</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1.1399999999999999</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1.37</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10.33</v>
      </c>
    </row>
    <row r="39" spans="1:16" x14ac:dyDescent="0.15">
      <c r="A39" s="149" t="s">
        <v>59</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3700</v>
      </c>
      <c r="E42" s="181"/>
      <c r="F42" s="181"/>
      <c r="G42" s="181">
        <f>'実質公債費比率（分子）の構造'!L$52</f>
        <v>3767</v>
      </c>
      <c r="H42" s="181"/>
      <c r="I42" s="181"/>
      <c r="J42" s="181">
        <f>'実質公債費比率（分子）の構造'!M$52</f>
        <v>3769</v>
      </c>
      <c r="K42" s="181"/>
      <c r="L42" s="181"/>
      <c r="M42" s="181">
        <f>'実質公債費比率（分子）の構造'!N$52</f>
        <v>3770</v>
      </c>
      <c r="N42" s="181"/>
      <c r="O42" s="181"/>
      <c r="P42" s="181">
        <f>'実質公債費比率（分子）の構造'!O$52</f>
        <v>3853</v>
      </c>
    </row>
    <row r="43" spans="1:16" x14ac:dyDescent="0.15">
      <c r="A43" s="181" t="s">
        <v>63</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86</v>
      </c>
      <c r="C44" s="181"/>
      <c r="D44" s="181"/>
      <c r="E44" s="181">
        <f>'実質公債費比率（分子）の構造'!L$50</f>
        <v>132</v>
      </c>
      <c r="F44" s="181"/>
      <c r="G44" s="181"/>
      <c r="H44" s="181">
        <f>'実質公債費比率（分子）の構造'!M$50</f>
        <v>96</v>
      </c>
      <c r="I44" s="181"/>
      <c r="J44" s="181"/>
      <c r="K44" s="181">
        <f>'実質公債費比率（分子）の構造'!N$50</f>
        <v>27</v>
      </c>
      <c r="L44" s="181"/>
      <c r="M44" s="181"/>
      <c r="N44" s="181">
        <f>'実質公債費比率（分子）の構造'!O$50</f>
        <v>27</v>
      </c>
      <c r="O44" s="181"/>
      <c r="P44" s="181"/>
    </row>
    <row r="45" spans="1:16" x14ac:dyDescent="0.15">
      <c r="A45" s="181" t="s">
        <v>65</v>
      </c>
      <c r="B45" s="181">
        <f>'実質公債費比率（分子）の構造'!K$49</f>
        <v>43</v>
      </c>
      <c r="C45" s="181"/>
      <c r="D45" s="181"/>
      <c r="E45" s="181">
        <f>'実質公債費比率（分子）の構造'!L$49</f>
        <v>27</v>
      </c>
      <c r="F45" s="181"/>
      <c r="G45" s="181"/>
      <c r="H45" s="181">
        <f>'実質公債費比率（分子）の構造'!M$49</f>
        <v>55</v>
      </c>
      <c r="I45" s="181"/>
      <c r="J45" s="181"/>
      <c r="K45" s="181">
        <f>'実質公債費比率（分子）の構造'!N$49</f>
        <v>66</v>
      </c>
      <c r="L45" s="181"/>
      <c r="M45" s="181"/>
      <c r="N45" s="181">
        <f>'実質公債費比率（分子）の構造'!O$49</f>
        <v>57</v>
      </c>
      <c r="O45" s="181"/>
      <c r="P45" s="181"/>
    </row>
    <row r="46" spans="1:16" x14ac:dyDescent="0.15">
      <c r="A46" s="181" t="s">
        <v>66</v>
      </c>
      <c r="B46" s="181">
        <f>'実質公債費比率（分子）の構造'!K$48</f>
        <v>735</v>
      </c>
      <c r="C46" s="181"/>
      <c r="D46" s="181"/>
      <c r="E46" s="181">
        <f>'実質公債費比率（分子）の構造'!L$48</f>
        <v>675</v>
      </c>
      <c r="F46" s="181"/>
      <c r="G46" s="181"/>
      <c r="H46" s="181">
        <f>'実質公債費比率（分子）の構造'!M$48</f>
        <v>616</v>
      </c>
      <c r="I46" s="181"/>
      <c r="J46" s="181"/>
      <c r="K46" s="181">
        <f>'実質公債費比率（分子）の構造'!N$48</f>
        <v>543</v>
      </c>
      <c r="L46" s="181"/>
      <c r="M46" s="181"/>
      <c r="N46" s="181">
        <f>'実質公債費比率（分子）の構造'!O$48</f>
        <v>831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4401</v>
      </c>
      <c r="C49" s="181"/>
      <c r="D49" s="181"/>
      <c r="E49" s="181">
        <f>'実質公債費比率（分子）の構造'!L$45</f>
        <v>4473</v>
      </c>
      <c r="F49" s="181"/>
      <c r="G49" s="181"/>
      <c r="H49" s="181">
        <f>'実質公債費比率（分子）の構造'!M$45</f>
        <v>4519</v>
      </c>
      <c r="I49" s="181"/>
      <c r="J49" s="181"/>
      <c r="K49" s="181">
        <f>'実質公債費比率（分子）の構造'!N$45</f>
        <v>4515</v>
      </c>
      <c r="L49" s="181"/>
      <c r="M49" s="181"/>
      <c r="N49" s="181">
        <f>'実質公債費比率（分子）の構造'!O$45</f>
        <v>4419</v>
      </c>
      <c r="O49" s="181"/>
      <c r="P49" s="181"/>
    </row>
    <row r="50" spans="1:16" x14ac:dyDescent="0.15">
      <c r="A50" s="181" t="s">
        <v>70</v>
      </c>
      <c r="B50" s="181" t="e">
        <f>NA()</f>
        <v>#N/A</v>
      </c>
      <c r="C50" s="181">
        <f>IF(ISNUMBER('実質公債費比率（分子）の構造'!K$53),'実質公債費比率（分子）の構造'!K$53,NA())</f>
        <v>1565</v>
      </c>
      <c r="D50" s="181" t="e">
        <f>NA()</f>
        <v>#N/A</v>
      </c>
      <c r="E50" s="181" t="e">
        <f>NA()</f>
        <v>#N/A</v>
      </c>
      <c r="F50" s="181">
        <f>IF(ISNUMBER('実質公債費比率（分子）の構造'!L$53),'実質公債費比率（分子）の構造'!L$53,NA())</f>
        <v>1540</v>
      </c>
      <c r="G50" s="181" t="e">
        <f>NA()</f>
        <v>#N/A</v>
      </c>
      <c r="H50" s="181" t="e">
        <f>NA()</f>
        <v>#N/A</v>
      </c>
      <c r="I50" s="181">
        <f>IF(ISNUMBER('実質公債費比率（分子）の構造'!M$53),'実質公債費比率（分子）の構造'!M$53,NA())</f>
        <v>1517</v>
      </c>
      <c r="J50" s="181" t="e">
        <f>NA()</f>
        <v>#N/A</v>
      </c>
      <c r="K50" s="181" t="e">
        <f>NA()</f>
        <v>#N/A</v>
      </c>
      <c r="L50" s="181">
        <f>IF(ISNUMBER('実質公債費比率（分子）の構造'!N$53),'実質公債費比率（分子）の構造'!N$53,NA())</f>
        <v>1381</v>
      </c>
      <c r="M50" s="181" t="e">
        <f>NA()</f>
        <v>#N/A</v>
      </c>
      <c r="N50" s="181" t="e">
        <f>NA()</f>
        <v>#N/A</v>
      </c>
      <c r="O50" s="181">
        <f>IF(ISNUMBER('実質公債費比率（分子）の構造'!O$53),'実質公債費比率（分子）の構造'!O$53,NA())</f>
        <v>1481</v>
      </c>
      <c r="P50" s="181" t="e">
        <f>NA()</f>
        <v>#N/A</v>
      </c>
    </row>
    <row r="53" spans="1:16" x14ac:dyDescent="0.15">
      <c r="A53" s="149" t="s">
        <v>71</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33752</v>
      </c>
      <c r="E56" s="180"/>
      <c r="F56" s="180"/>
      <c r="G56" s="180">
        <f>'将来負担比率（分子）の構造'!J$52</f>
        <v>33777</v>
      </c>
      <c r="H56" s="180"/>
      <c r="I56" s="180"/>
      <c r="J56" s="180">
        <f>'将来負担比率（分子）の構造'!K$52</f>
        <v>33560</v>
      </c>
      <c r="K56" s="180"/>
      <c r="L56" s="180"/>
      <c r="M56" s="180">
        <f>'将来負担比率（分子）の構造'!L$52</f>
        <v>32780</v>
      </c>
      <c r="N56" s="180"/>
      <c r="O56" s="180"/>
      <c r="P56" s="180">
        <f>'将来負担比率（分子）の構造'!M$52</f>
        <v>31733</v>
      </c>
    </row>
    <row r="57" spans="1:16" x14ac:dyDescent="0.15">
      <c r="A57" s="180" t="s">
        <v>41</v>
      </c>
      <c r="B57" s="180"/>
      <c r="C57" s="180"/>
      <c r="D57" s="180">
        <f>'将来負担比率（分子）の構造'!I$51</f>
        <v>7362</v>
      </c>
      <c r="E57" s="180"/>
      <c r="F57" s="180"/>
      <c r="G57" s="180">
        <f>'将来負担比率（分子）の構造'!J$51</f>
        <v>8208</v>
      </c>
      <c r="H57" s="180"/>
      <c r="I57" s="180"/>
      <c r="J57" s="180">
        <f>'将来負担比率（分子）の構造'!K$51</f>
        <v>9251</v>
      </c>
      <c r="K57" s="180"/>
      <c r="L57" s="180"/>
      <c r="M57" s="180">
        <f>'将来負担比率（分子）の構造'!L$51</f>
        <v>11170</v>
      </c>
      <c r="N57" s="180"/>
      <c r="O57" s="180"/>
      <c r="P57" s="180">
        <f>'将来負担比率（分子）の構造'!M$51</f>
        <v>11763</v>
      </c>
    </row>
    <row r="58" spans="1:16" x14ac:dyDescent="0.15">
      <c r="A58" s="180" t="s">
        <v>40</v>
      </c>
      <c r="B58" s="180"/>
      <c r="C58" s="180"/>
      <c r="D58" s="180">
        <f>'将来負担比率（分子）の構造'!I$50</f>
        <v>3949</v>
      </c>
      <c r="E58" s="180"/>
      <c r="F58" s="180"/>
      <c r="G58" s="180">
        <f>'将来負担比率（分子）の構造'!J$50</f>
        <v>4768</v>
      </c>
      <c r="H58" s="180"/>
      <c r="I58" s="180"/>
      <c r="J58" s="180">
        <f>'将来負担比率（分子）の構造'!K$50</f>
        <v>5268</v>
      </c>
      <c r="K58" s="180"/>
      <c r="L58" s="180"/>
      <c r="M58" s="180">
        <f>'将来負担比率（分子）の構造'!L$50</f>
        <v>5775</v>
      </c>
      <c r="N58" s="180"/>
      <c r="O58" s="180"/>
      <c r="P58" s="180">
        <f>'将来負担比率（分子）の構造'!M$50</f>
        <v>5270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9</v>
      </c>
      <c r="C61" s="180"/>
      <c r="D61" s="180"/>
      <c r="E61" s="180">
        <f>'将来負担比率（分子）の構造'!J$46</f>
        <v>16</v>
      </c>
      <c r="F61" s="180"/>
      <c r="G61" s="180"/>
      <c r="H61" s="180">
        <f>'将来負担比率（分子）の構造'!K$46</f>
        <v>15</v>
      </c>
      <c r="I61" s="180"/>
      <c r="J61" s="180"/>
      <c r="K61" s="180">
        <f>'将来負担比率（分子）の構造'!L$46</f>
        <v>7</v>
      </c>
      <c r="L61" s="180"/>
      <c r="M61" s="180"/>
      <c r="N61" s="180">
        <f>'将来負担比率（分子）の構造'!M$46</f>
        <v>2</v>
      </c>
      <c r="O61" s="180"/>
      <c r="P61" s="180"/>
    </row>
    <row r="62" spans="1:16" x14ac:dyDescent="0.15">
      <c r="A62" s="180" t="s">
        <v>34</v>
      </c>
      <c r="B62" s="180">
        <f>'将来負担比率（分子）の構造'!I$45</f>
        <v>4121</v>
      </c>
      <c r="C62" s="180"/>
      <c r="D62" s="180"/>
      <c r="E62" s="180">
        <f>'将来負担比率（分子）の構造'!J$45</f>
        <v>3929</v>
      </c>
      <c r="F62" s="180"/>
      <c r="G62" s="180"/>
      <c r="H62" s="180">
        <f>'将来負担比率（分子）の構造'!K$45</f>
        <v>3599</v>
      </c>
      <c r="I62" s="180"/>
      <c r="J62" s="180"/>
      <c r="K62" s="180">
        <f>'将来負担比率（分子）の構造'!L$45</f>
        <v>3611</v>
      </c>
      <c r="L62" s="180"/>
      <c r="M62" s="180"/>
      <c r="N62" s="180">
        <f>'将来負担比率（分子）の構造'!M$45</f>
        <v>3599</v>
      </c>
      <c r="O62" s="180"/>
      <c r="P62" s="180"/>
    </row>
    <row r="63" spans="1:16" x14ac:dyDescent="0.15">
      <c r="A63" s="180" t="s">
        <v>33</v>
      </c>
      <c r="B63" s="180">
        <f>'将来負担比率（分子）の構造'!I$44</f>
        <v>551</v>
      </c>
      <c r="C63" s="180"/>
      <c r="D63" s="180"/>
      <c r="E63" s="180">
        <f>'将来負担比率（分子）の構造'!J$44</f>
        <v>569</v>
      </c>
      <c r="F63" s="180"/>
      <c r="G63" s="180"/>
      <c r="H63" s="180">
        <f>'将来負担比率（分子）の構造'!K$44</f>
        <v>582</v>
      </c>
      <c r="I63" s="180"/>
      <c r="J63" s="180"/>
      <c r="K63" s="180">
        <f>'将来負担比率（分子）の構造'!L$44</f>
        <v>527</v>
      </c>
      <c r="L63" s="180"/>
      <c r="M63" s="180"/>
      <c r="N63" s="180">
        <f>'将来負担比率（分子）の構造'!M$44</f>
        <v>477</v>
      </c>
      <c r="O63" s="180"/>
      <c r="P63" s="180"/>
    </row>
    <row r="64" spans="1:16" x14ac:dyDescent="0.15">
      <c r="A64" s="180" t="s">
        <v>32</v>
      </c>
      <c r="B64" s="180">
        <f>'将来負担比率（分子）の構造'!I$43</f>
        <v>6537</v>
      </c>
      <c r="C64" s="180"/>
      <c r="D64" s="180"/>
      <c r="E64" s="180">
        <f>'将来負担比率（分子）の構造'!J$43</f>
        <v>6169</v>
      </c>
      <c r="F64" s="180"/>
      <c r="G64" s="180"/>
      <c r="H64" s="180">
        <f>'将来負担比率（分子）の構造'!K$43</f>
        <v>6171</v>
      </c>
      <c r="I64" s="180"/>
      <c r="J64" s="180"/>
      <c r="K64" s="180">
        <f>'将来負担比率（分子）の構造'!L$43</f>
        <v>5603</v>
      </c>
      <c r="L64" s="180"/>
      <c r="M64" s="180"/>
      <c r="N64" s="180">
        <f>'将来負担比率（分子）の構造'!M$43</f>
        <v>5939</v>
      </c>
      <c r="O64" s="180"/>
      <c r="P64" s="180"/>
    </row>
    <row r="65" spans="1:16" x14ac:dyDescent="0.15">
      <c r="A65" s="180" t="s">
        <v>31</v>
      </c>
      <c r="B65" s="180">
        <f>'将来負担比率（分子）の構造'!I$42</f>
        <v>243</v>
      </c>
      <c r="C65" s="180"/>
      <c r="D65" s="180"/>
      <c r="E65" s="180">
        <f>'将来負担比率（分子）の構造'!J$42</f>
        <v>172</v>
      </c>
      <c r="F65" s="180"/>
      <c r="G65" s="180"/>
      <c r="H65" s="180">
        <f>'将来負担比率（分子）の構造'!K$42</f>
        <v>76</v>
      </c>
      <c r="I65" s="180"/>
      <c r="J65" s="180"/>
      <c r="K65" s="180">
        <f>'将来負担比率（分子）の構造'!L$42</f>
        <v>42</v>
      </c>
      <c r="L65" s="180"/>
      <c r="M65" s="180"/>
      <c r="N65" s="180">
        <f>'将来負担比率（分子）の構造'!M$42</f>
        <v>15</v>
      </c>
      <c r="O65" s="180"/>
      <c r="P65" s="180"/>
    </row>
    <row r="66" spans="1:16" x14ac:dyDescent="0.15">
      <c r="A66" s="180" t="s">
        <v>30</v>
      </c>
      <c r="B66" s="180">
        <f>'将来負担比率（分子）の構造'!I$41</f>
        <v>47632</v>
      </c>
      <c r="C66" s="180"/>
      <c r="D66" s="180"/>
      <c r="E66" s="180">
        <f>'将来負担比率（分子）の構造'!J$41</f>
        <v>50725</v>
      </c>
      <c r="F66" s="180"/>
      <c r="G66" s="180"/>
      <c r="H66" s="180">
        <f>'将来負担比率（分子）の構造'!K$41</f>
        <v>51332</v>
      </c>
      <c r="I66" s="180"/>
      <c r="J66" s="180"/>
      <c r="K66" s="180">
        <f>'将来負担比率（分子）の構造'!L$41</f>
        <v>53095</v>
      </c>
      <c r="L66" s="180"/>
      <c r="M66" s="180"/>
      <c r="N66" s="180">
        <f>'将来負担比率（分子）の構造'!M$41</f>
        <v>52746</v>
      </c>
      <c r="O66" s="180"/>
      <c r="P66" s="180"/>
    </row>
    <row r="67" spans="1:16" x14ac:dyDescent="0.15">
      <c r="A67" s="180" t="s">
        <v>74</v>
      </c>
      <c r="B67" s="180" t="e">
        <f>NA()</f>
        <v>#N/A</v>
      </c>
      <c r="C67" s="180">
        <f>IF(ISNUMBER('将来負担比率（分子）の構造'!I$53), IF('将来負担比率（分子）の構造'!I$53 &lt; 0, 0, '将来負担比率（分子）の構造'!I$53), NA())</f>
        <v>14030</v>
      </c>
      <c r="D67" s="180" t="e">
        <f>NA()</f>
        <v>#N/A</v>
      </c>
      <c r="E67" s="180" t="e">
        <f>NA()</f>
        <v>#N/A</v>
      </c>
      <c r="F67" s="180">
        <f>IF(ISNUMBER('将来負担比率（分子）の構造'!J$53), IF('将来負担比率（分子）の構造'!J$53 &lt; 0, 0, '将来負担比率（分子）の構造'!J$53), NA())</f>
        <v>14827</v>
      </c>
      <c r="G67" s="180" t="e">
        <f>NA()</f>
        <v>#N/A</v>
      </c>
      <c r="H67" s="180" t="e">
        <f>NA()</f>
        <v>#N/A</v>
      </c>
      <c r="I67" s="180">
        <f>IF(ISNUMBER('将来負担比率（分子）の構造'!K$53), IF('将来負担比率（分子）の構造'!K$53 &lt; 0, 0, '将来負担比率（分子）の構造'!K$53), NA())</f>
        <v>13694</v>
      </c>
      <c r="J67" s="180" t="e">
        <f>NA()</f>
        <v>#N/A</v>
      </c>
      <c r="K67" s="180" t="e">
        <f>NA()</f>
        <v>#N/A</v>
      </c>
      <c r="L67" s="180">
        <f>IF(ISNUMBER('将来負担比率（分子）の構造'!L$53), IF('将来負担比率（分子）の構造'!L$53 &lt; 0, 0, '将来負担比率（分子）の構造'!L$53), NA())</f>
        <v>13160</v>
      </c>
      <c r="M67" s="180" t="e">
        <f>NA()</f>
        <v>#N/A</v>
      </c>
      <c r="N67" s="180" t="e">
        <f>NA()</f>
        <v>#N/A</v>
      </c>
      <c r="O67" s="180">
        <f>IF(ISNUMBER('将来負担比率（分子）の構造'!M$53), IF('将来負担比率（分子）の構造'!M$53 &lt; 0, 0, '将来負担比率（分子）の構造'!M$53), NA())</f>
        <v>14013</v>
      </c>
      <c r="P67" s="180" t="e">
        <f>NA()</f>
        <v>#N/A</v>
      </c>
    </row>
    <row r="70" spans="1:16" x14ac:dyDescent="0.15">
      <c r="A70" s="182" t="s">
        <v>75</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76</v>
      </c>
      <c r="B72" s="184">
        <f>基金残高に係る経年分析!F55</f>
        <v>2267</v>
      </c>
      <c r="C72" s="184">
        <f>基金残高に係る経年分析!G55</f>
        <v>2643</v>
      </c>
      <c r="D72" s="184">
        <f>基金残高に係る経年分析!H55</f>
        <v>2941</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1218</v>
      </c>
      <c r="C74" s="184">
        <f>基金残高に係る経年分析!G57</f>
        <v>1204</v>
      </c>
      <c r="D74" s="184">
        <f>基金残高に係る経年分析!H57</f>
        <v>221</v>
      </c>
    </row>
  </sheetData>
  <sheetProtection algorithmName="SHA-512" hashValue="yVQrZnzBqBNZu5S0Rly0EmXJ0cXbQRF1sZsVOsz1QYTeV9HglReOzHqm8r2xa9zG2lbFLWpa5tjipWqiZ6HdUw==" saltValue="423gDw33XGNhI/07eIU8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60" t="s">
        <v>209</v>
      </c>
      <c r="DI1" s="661"/>
      <c r="DJ1" s="661"/>
      <c r="DK1" s="661"/>
      <c r="DL1" s="661"/>
      <c r="DM1" s="661"/>
      <c r="DN1" s="662"/>
      <c r="DO1" s="225"/>
      <c r="DP1" s="660" t="s">
        <v>210</v>
      </c>
      <c r="DQ1" s="661"/>
      <c r="DR1" s="661"/>
      <c r="DS1" s="661"/>
      <c r="DT1" s="661"/>
      <c r="DU1" s="661"/>
      <c r="DV1" s="661"/>
      <c r="DW1" s="661"/>
      <c r="DX1" s="661"/>
      <c r="DY1" s="661"/>
      <c r="DZ1" s="661"/>
      <c r="EA1" s="661"/>
      <c r="EB1" s="661"/>
      <c r="EC1" s="662"/>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63" t="s">
        <v>212</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213</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214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3" t="s">
        <v>1</v>
      </c>
      <c r="C4" s="664"/>
      <c r="D4" s="664"/>
      <c r="E4" s="664"/>
      <c r="F4" s="664"/>
      <c r="G4" s="664"/>
      <c r="H4" s="664"/>
      <c r="I4" s="664"/>
      <c r="J4" s="664"/>
      <c r="K4" s="664"/>
      <c r="L4" s="664"/>
      <c r="M4" s="664"/>
      <c r="N4" s="664"/>
      <c r="O4" s="664"/>
      <c r="P4" s="664"/>
      <c r="Q4" s="665"/>
      <c r="R4" s="663" t="s">
        <v>215</v>
      </c>
      <c r="S4" s="664"/>
      <c r="T4" s="664"/>
      <c r="U4" s="664"/>
      <c r="V4" s="664"/>
      <c r="W4" s="664"/>
      <c r="X4" s="664"/>
      <c r="Y4" s="665"/>
      <c r="Z4" s="663" t="s">
        <v>216</v>
      </c>
      <c r="AA4" s="664"/>
      <c r="AB4" s="664"/>
      <c r="AC4" s="665"/>
      <c r="AD4" s="663" t="s">
        <v>217</v>
      </c>
      <c r="AE4" s="664"/>
      <c r="AF4" s="664"/>
      <c r="AG4" s="664"/>
      <c r="AH4" s="664"/>
      <c r="AI4" s="664"/>
      <c r="AJ4" s="664"/>
      <c r="AK4" s="665"/>
      <c r="AL4" s="663" t="s">
        <v>216</v>
      </c>
      <c r="AM4" s="664"/>
      <c r="AN4" s="664"/>
      <c r="AO4" s="665"/>
      <c r="AP4" s="669" t="s">
        <v>218</v>
      </c>
      <c r="AQ4" s="669"/>
      <c r="AR4" s="669"/>
      <c r="AS4" s="669"/>
      <c r="AT4" s="669"/>
      <c r="AU4" s="669"/>
      <c r="AV4" s="669"/>
      <c r="AW4" s="669"/>
      <c r="AX4" s="669"/>
      <c r="AY4" s="669"/>
      <c r="AZ4" s="669"/>
      <c r="BA4" s="669"/>
      <c r="BB4" s="669"/>
      <c r="BC4" s="669"/>
      <c r="BD4" s="669"/>
      <c r="BE4" s="669"/>
      <c r="BF4" s="669"/>
      <c r="BG4" s="669" t="s">
        <v>219</v>
      </c>
      <c r="BH4" s="669"/>
      <c r="BI4" s="669"/>
      <c r="BJ4" s="669"/>
      <c r="BK4" s="669"/>
      <c r="BL4" s="669"/>
      <c r="BM4" s="669"/>
      <c r="BN4" s="669"/>
      <c r="BO4" s="669" t="s">
        <v>216</v>
      </c>
      <c r="BP4" s="669"/>
      <c r="BQ4" s="669"/>
      <c r="BR4" s="669"/>
      <c r="BS4" s="669" t="s">
        <v>220</v>
      </c>
      <c r="BT4" s="669"/>
      <c r="BU4" s="669"/>
      <c r="BV4" s="669"/>
      <c r="BW4" s="669"/>
      <c r="BX4" s="669"/>
      <c r="BY4" s="669"/>
      <c r="BZ4" s="669"/>
      <c r="CA4" s="669"/>
      <c r="CB4" s="669"/>
      <c r="CD4" s="666" t="s">
        <v>221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29" customFormat="1" ht="11.25" customHeight="1" x14ac:dyDescent="0.15">
      <c r="B5" s="670" t="s">
        <v>222</v>
      </c>
      <c r="C5" s="671"/>
      <c r="D5" s="671"/>
      <c r="E5" s="671"/>
      <c r="F5" s="671"/>
      <c r="G5" s="671"/>
      <c r="H5" s="671"/>
      <c r="I5" s="671"/>
      <c r="J5" s="671"/>
      <c r="K5" s="671"/>
      <c r="L5" s="671"/>
      <c r="M5" s="671"/>
      <c r="N5" s="671"/>
      <c r="O5" s="671"/>
      <c r="P5" s="671"/>
      <c r="Q5" s="672"/>
      <c r="R5" s="673">
        <v>24957263</v>
      </c>
      <c r="S5" s="674"/>
      <c r="T5" s="674"/>
      <c r="U5" s="674"/>
      <c r="V5" s="674"/>
      <c r="W5" s="674"/>
      <c r="X5" s="674"/>
      <c r="Y5" s="675"/>
      <c r="Z5" s="676">
        <v>32.5</v>
      </c>
      <c r="AA5" s="676"/>
      <c r="AB5" s="676"/>
      <c r="AC5" s="676"/>
      <c r="AD5" s="677">
        <v>23505532</v>
      </c>
      <c r="AE5" s="677"/>
      <c r="AF5" s="677"/>
      <c r="AG5" s="677"/>
      <c r="AH5" s="677"/>
      <c r="AI5" s="677"/>
      <c r="AJ5" s="677"/>
      <c r="AK5" s="677"/>
      <c r="AL5" s="678">
        <v>78.8</v>
      </c>
      <c r="AM5" s="679"/>
      <c r="AN5" s="679"/>
      <c r="AO5" s="680"/>
      <c r="AP5" s="670" t="s">
        <v>223</v>
      </c>
      <c r="AQ5" s="671"/>
      <c r="AR5" s="671"/>
      <c r="AS5" s="671"/>
      <c r="AT5" s="671"/>
      <c r="AU5" s="671"/>
      <c r="AV5" s="671"/>
      <c r="AW5" s="671"/>
      <c r="AX5" s="671"/>
      <c r="AY5" s="671"/>
      <c r="AZ5" s="671"/>
      <c r="BA5" s="671"/>
      <c r="BB5" s="671"/>
      <c r="BC5" s="671"/>
      <c r="BD5" s="671"/>
      <c r="BE5" s="671"/>
      <c r="BF5" s="672"/>
      <c r="BG5" s="684">
        <v>23505532</v>
      </c>
      <c r="BH5" s="685"/>
      <c r="BI5" s="685"/>
      <c r="BJ5" s="685"/>
      <c r="BK5" s="685"/>
      <c r="BL5" s="685"/>
      <c r="BM5" s="685"/>
      <c r="BN5" s="686"/>
      <c r="BO5" s="687">
        <v>94.2</v>
      </c>
      <c r="BP5" s="687"/>
      <c r="BQ5" s="687"/>
      <c r="BR5" s="687"/>
      <c r="BS5" s="688">
        <v>154644</v>
      </c>
      <c r="BT5" s="688"/>
      <c r="BU5" s="688"/>
      <c r="BV5" s="688"/>
      <c r="BW5" s="688"/>
      <c r="BX5" s="688"/>
      <c r="BY5" s="688"/>
      <c r="BZ5" s="688"/>
      <c r="CA5" s="688"/>
      <c r="CB5" s="692"/>
      <c r="CD5" s="666" t="s">
        <v>218</v>
      </c>
      <c r="CE5" s="667"/>
      <c r="CF5" s="667"/>
      <c r="CG5" s="667"/>
      <c r="CH5" s="667"/>
      <c r="CI5" s="667"/>
      <c r="CJ5" s="667"/>
      <c r="CK5" s="667"/>
      <c r="CL5" s="667"/>
      <c r="CM5" s="667"/>
      <c r="CN5" s="667"/>
      <c r="CO5" s="667"/>
      <c r="CP5" s="667"/>
      <c r="CQ5" s="668"/>
      <c r="CR5" s="666" t="s">
        <v>224</v>
      </c>
      <c r="CS5" s="667"/>
      <c r="CT5" s="667"/>
      <c r="CU5" s="667"/>
      <c r="CV5" s="667"/>
      <c r="CW5" s="667"/>
      <c r="CX5" s="667"/>
      <c r="CY5" s="668"/>
      <c r="CZ5" s="666" t="s">
        <v>216</v>
      </c>
      <c r="DA5" s="667"/>
      <c r="DB5" s="667"/>
      <c r="DC5" s="668"/>
      <c r="DD5" s="666" t="s">
        <v>225</v>
      </c>
      <c r="DE5" s="667"/>
      <c r="DF5" s="667"/>
      <c r="DG5" s="667"/>
      <c r="DH5" s="667"/>
      <c r="DI5" s="667"/>
      <c r="DJ5" s="667"/>
      <c r="DK5" s="667"/>
      <c r="DL5" s="667"/>
      <c r="DM5" s="667"/>
      <c r="DN5" s="667"/>
      <c r="DO5" s="667"/>
      <c r="DP5" s="668"/>
      <c r="DQ5" s="666" t="s">
        <v>226</v>
      </c>
      <c r="DR5" s="667"/>
      <c r="DS5" s="667"/>
      <c r="DT5" s="667"/>
      <c r="DU5" s="667"/>
      <c r="DV5" s="667"/>
      <c r="DW5" s="667"/>
      <c r="DX5" s="667"/>
      <c r="DY5" s="667"/>
      <c r="DZ5" s="667"/>
      <c r="EA5" s="667"/>
      <c r="EB5" s="667"/>
      <c r="EC5" s="668"/>
    </row>
    <row r="6" spans="2:143" ht="11.25" customHeight="1" x14ac:dyDescent="0.15">
      <c r="B6" s="681" t="s">
        <v>227</v>
      </c>
      <c r="C6" s="682"/>
      <c r="D6" s="682"/>
      <c r="E6" s="682"/>
      <c r="F6" s="682"/>
      <c r="G6" s="682"/>
      <c r="H6" s="682"/>
      <c r="I6" s="682"/>
      <c r="J6" s="682"/>
      <c r="K6" s="682"/>
      <c r="L6" s="682"/>
      <c r="M6" s="682"/>
      <c r="N6" s="682"/>
      <c r="O6" s="682"/>
      <c r="P6" s="682"/>
      <c r="Q6" s="683"/>
      <c r="R6" s="684">
        <v>246709</v>
      </c>
      <c r="S6" s="685"/>
      <c r="T6" s="685"/>
      <c r="U6" s="685"/>
      <c r="V6" s="685"/>
      <c r="W6" s="685"/>
      <c r="X6" s="685"/>
      <c r="Y6" s="686"/>
      <c r="Z6" s="687">
        <v>0.3</v>
      </c>
      <c r="AA6" s="687"/>
      <c r="AB6" s="687"/>
      <c r="AC6" s="687"/>
      <c r="AD6" s="688">
        <v>246709</v>
      </c>
      <c r="AE6" s="688"/>
      <c r="AF6" s="688"/>
      <c r="AG6" s="688"/>
      <c r="AH6" s="688"/>
      <c r="AI6" s="688"/>
      <c r="AJ6" s="688"/>
      <c r="AK6" s="688"/>
      <c r="AL6" s="689">
        <v>0.8</v>
      </c>
      <c r="AM6" s="690"/>
      <c r="AN6" s="690"/>
      <c r="AO6" s="691"/>
      <c r="AP6" s="681" t="s">
        <v>228</v>
      </c>
      <c r="AQ6" s="682"/>
      <c r="AR6" s="682"/>
      <c r="AS6" s="682"/>
      <c r="AT6" s="682"/>
      <c r="AU6" s="682"/>
      <c r="AV6" s="682"/>
      <c r="AW6" s="682"/>
      <c r="AX6" s="682"/>
      <c r="AY6" s="682"/>
      <c r="AZ6" s="682"/>
      <c r="BA6" s="682"/>
      <c r="BB6" s="682"/>
      <c r="BC6" s="682"/>
      <c r="BD6" s="682"/>
      <c r="BE6" s="682"/>
      <c r="BF6" s="683"/>
      <c r="BG6" s="684">
        <v>23505532</v>
      </c>
      <c r="BH6" s="685"/>
      <c r="BI6" s="685"/>
      <c r="BJ6" s="685"/>
      <c r="BK6" s="685"/>
      <c r="BL6" s="685"/>
      <c r="BM6" s="685"/>
      <c r="BN6" s="686"/>
      <c r="BO6" s="687">
        <v>94.2</v>
      </c>
      <c r="BP6" s="687"/>
      <c r="BQ6" s="687"/>
      <c r="BR6" s="687"/>
      <c r="BS6" s="688">
        <v>154644</v>
      </c>
      <c r="BT6" s="688"/>
      <c r="BU6" s="688"/>
      <c r="BV6" s="688"/>
      <c r="BW6" s="688"/>
      <c r="BX6" s="688"/>
      <c r="BY6" s="688"/>
      <c r="BZ6" s="688"/>
      <c r="CA6" s="688"/>
      <c r="CB6" s="692"/>
      <c r="CD6" s="695" t="s">
        <v>229</v>
      </c>
      <c r="CE6" s="696"/>
      <c r="CF6" s="696"/>
      <c r="CG6" s="696"/>
      <c r="CH6" s="696"/>
      <c r="CI6" s="696"/>
      <c r="CJ6" s="696"/>
      <c r="CK6" s="696"/>
      <c r="CL6" s="696"/>
      <c r="CM6" s="696"/>
      <c r="CN6" s="696"/>
      <c r="CO6" s="696"/>
      <c r="CP6" s="696"/>
      <c r="CQ6" s="697"/>
      <c r="CR6" s="684">
        <v>301760</v>
      </c>
      <c r="CS6" s="685"/>
      <c r="CT6" s="685"/>
      <c r="CU6" s="685"/>
      <c r="CV6" s="685"/>
      <c r="CW6" s="685"/>
      <c r="CX6" s="685"/>
      <c r="CY6" s="686"/>
      <c r="CZ6" s="678">
        <v>0.4</v>
      </c>
      <c r="DA6" s="679"/>
      <c r="DB6" s="679"/>
      <c r="DC6" s="698"/>
      <c r="DD6" s="693" t="s">
        <v>171</v>
      </c>
      <c r="DE6" s="685"/>
      <c r="DF6" s="685"/>
      <c r="DG6" s="685"/>
      <c r="DH6" s="685"/>
      <c r="DI6" s="685"/>
      <c r="DJ6" s="685"/>
      <c r="DK6" s="685"/>
      <c r="DL6" s="685"/>
      <c r="DM6" s="685"/>
      <c r="DN6" s="685"/>
      <c r="DO6" s="685"/>
      <c r="DP6" s="686"/>
      <c r="DQ6" s="693">
        <v>301760</v>
      </c>
      <c r="DR6" s="685"/>
      <c r="DS6" s="685"/>
      <c r="DT6" s="685"/>
      <c r="DU6" s="685"/>
      <c r="DV6" s="685"/>
      <c r="DW6" s="685"/>
      <c r="DX6" s="685"/>
      <c r="DY6" s="685"/>
      <c r="DZ6" s="685"/>
      <c r="EA6" s="685"/>
      <c r="EB6" s="685"/>
      <c r="EC6" s="694"/>
    </row>
    <row r="7" spans="2:143" ht="11.25" customHeight="1" x14ac:dyDescent="0.15">
      <c r="B7" s="681" t="s">
        <v>230</v>
      </c>
      <c r="C7" s="682"/>
      <c r="D7" s="682"/>
      <c r="E7" s="682"/>
      <c r="F7" s="682"/>
      <c r="G7" s="682"/>
      <c r="H7" s="682"/>
      <c r="I7" s="682"/>
      <c r="J7" s="682"/>
      <c r="K7" s="682"/>
      <c r="L7" s="682"/>
      <c r="M7" s="682"/>
      <c r="N7" s="682"/>
      <c r="O7" s="682"/>
      <c r="P7" s="682"/>
      <c r="Q7" s="683"/>
      <c r="R7" s="684">
        <v>19531</v>
      </c>
      <c r="S7" s="685"/>
      <c r="T7" s="685"/>
      <c r="U7" s="685"/>
      <c r="V7" s="685"/>
      <c r="W7" s="685"/>
      <c r="X7" s="685"/>
      <c r="Y7" s="686"/>
      <c r="Z7" s="687">
        <v>0</v>
      </c>
      <c r="AA7" s="687"/>
      <c r="AB7" s="687"/>
      <c r="AC7" s="687"/>
      <c r="AD7" s="688">
        <v>19531</v>
      </c>
      <c r="AE7" s="688"/>
      <c r="AF7" s="688"/>
      <c r="AG7" s="688"/>
      <c r="AH7" s="688"/>
      <c r="AI7" s="688"/>
      <c r="AJ7" s="688"/>
      <c r="AK7" s="688"/>
      <c r="AL7" s="689">
        <v>0.1</v>
      </c>
      <c r="AM7" s="690"/>
      <c r="AN7" s="690"/>
      <c r="AO7" s="691"/>
      <c r="AP7" s="681" t="s">
        <v>231</v>
      </c>
      <c r="AQ7" s="682"/>
      <c r="AR7" s="682"/>
      <c r="AS7" s="682"/>
      <c r="AT7" s="682"/>
      <c r="AU7" s="682"/>
      <c r="AV7" s="682"/>
      <c r="AW7" s="682"/>
      <c r="AX7" s="682"/>
      <c r="AY7" s="682"/>
      <c r="AZ7" s="682"/>
      <c r="BA7" s="682"/>
      <c r="BB7" s="682"/>
      <c r="BC7" s="682"/>
      <c r="BD7" s="682"/>
      <c r="BE7" s="682"/>
      <c r="BF7" s="683"/>
      <c r="BG7" s="684">
        <v>11789969</v>
      </c>
      <c r="BH7" s="685"/>
      <c r="BI7" s="685"/>
      <c r="BJ7" s="685"/>
      <c r="BK7" s="685"/>
      <c r="BL7" s="685"/>
      <c r="BM7" s="685"/>
      <c r="BN7" s="686"/>
      <c r="BO7" s="687">
        <v>47.2</v>
      </c>
      <c r="BP7" s="687"/>
      <c r="BQ7" s="687"/>
      <c r="BR7" s="687"/>
      <c r="BS7" s="688">
        <v>154644</v>
      </c>
      <c r="BT7" s="688"/>
      <c r="BU7" s="688"/>
      <c r="BV7" s="688"/>
      <c r="BW7" s="688"/>
      <c r="BX7" s="688"/>
      <c r="BY7" s="688"/>
      <c r="BZ7" s="688"/>
      <c r="CA7" s="688"/>
      <c r="CB7" s="692"/>
      <c r="CD7" s="699" t="s">
        <v>232</v>
      </c>
      <c r="CE7" s="700"/>
      <c r="CF7" s="700"/>
      <c r="CG7" s="700"/>
      <c r="CH7" s="700"/>
      <c r="CI7" s="700"/>
      <c r="CJ7" s="700"/>
      <c r="CK7" s="700"/>
      <c r="CL7" s="700"/>
      <c r="CM7" s="700"/>
      <c r="CN7" s="700"/>
      <c r="CO7" s="700"/>
      <c r="CP7" s="700"/>
      <c r="CQ7" s="701"/>
      <c r="CR7" s="684">
        <v>24975046</v>
      </c>
      <c r="CS7" s="685"/>
      <c r="CT7" s="685"/>
      <c r="CU7" s="685"/>
      <c r="CV7" s="685"/>
      <c r="CW7" s="685"/>
      <c r="CX7" s="685"/>
      <c r="CY7" s="686"/>
      <c r="CZ7" s="687">
        <v>34.1</v>
      </c>
      <c r="DA7" s="687"/>
      <c r="DB7" s="687"/>
      <c r="DC7" s="687"/>
      <c r="DD7" s="693">
        <v>58588</v>
      </c>
      <c r="DE7" s="685"/>
      <c r="DF7" s="685"/>
      <c r="DG7" s="685"/>
      <c r="DH7" s="685"/>
      <c r="DI7" s="685"/>
      <c r="DJ7" s="685"/>
      <c r="DK7" s="685"/>
      <c r="DL7" s="685"/>
      <c r="DM7" s="685"/>
      <c r="DN7" s="685"/>
      <c r="DO7" s="685"/>
      <c r="DP7" s="686"/>
      <c r="DQ7" s="693">
        <v>7576102</v>
      </c>
      <c r="DR7" s="685"/>
      <c r="DS7" s="685"/>
      <c r="DT7" s="685"/>
      <c r="DU7" s="685"/>
      <c r="DV7" s="685"/>
      <c r="DW7" s="685"/>
      <c r="DX7" s="685"/>
      <c r="DY7" s="685"/>
      <c r="DZ7" s="685"/>
      <c r="EA7" s="685"/>
      <c r="EB7" s="685"/>
      <c r="EC7" s="694"/>
    </row>
    <row r="8" spans="2:143" ht="11.25" customHeight="1" x14ac:dyDescent="0.15">
      <c r="B8" s="681" t="s">
        <v>233</v>
      </c>
      <c r="C8" s="682"/>
      <c r="D8" s="682"/>
      <c r="E8" s="682"/>
      <c r="F8" s="682"/>
      <c r="G8" s="682"/>
      <c r="H8" s="682"/>
      <c r="I8" s="682"/>
      <c r="J8" s="682"/>
      <c r="K8" s="682"/>
      <c r="L8" s="682"/>
      <c r="M8" s="682"/>
      <c r="N8" s="682"/>
      <c r="O8" s="682"/>
      <c r="P8" s="682"/>
      <c r="Q8" s="683"/>
      <c r="R8" s="684">
        <v>103395</v>
      </c>
      <c r="S8" s="685"/>
      <c r="T8" s="685"/>
      <c r="U8" s="685"/>
      <c r="V8" s="685"/>
      <c r="W8" s="685"/>
      <c r="X8" s="685"/>
      <c r="Y8" s="686"/>
      <c r="Z8" s="687">
        <v>0.1</v>
      </c>
      <c r="AA8" s="687"/>
      <c r="AB8" s="687"/>
      <c r="AC8" s="687"/>
      <c r="AD8" s="688">
        <v>103395</v>
      </c>
      <c r="AE8" s="688"/>
      <c r="AF8" s="688"/>
      <c r="AG8" s="688"/>
      <c r="AH8" s="688"/>
      <c r="AI8" s="688"/>
      <c r="AJ8" s="688"/>
      <c r="AK8" s="688"/>
      <c r="AL8" s="689">
        <v>0.3</v>
      </c>
      <c r="AM8" s="690"/>
      <c r="AN8" s="690"/>
      <c r="AO8" s="691"/>
      <c r="AP8" s="681" t="s">
        <v>234</v>
      </c>
      <c r="AQ8" s="682"/>
      <c r="AR8" s="682"/>
      <c r="AS8" s="682"/>
      <c r="AT8" s="682"/>
      <c r="AU8" s="682"/>
      <c r="AV8" s="682"/>
      <c r="AW8" s="682"/>
      <c r="AX8" s="682"/>
      <c r="AY8" s="682"/>
      <c r="AZ8" s="682"/>
      <c r="BA8" s="682"/>
      <c r="BB8" s="682"/>
      <c r="BC8" s="682"/>
      <c r="BD8" s="682"/>
      <c r="BE8" s="682"/>
      <c r="BF8" s="683"/>
      <c r="BG8" s="684">
        <v>295608</v>
      </c>
      <c r="BH8" s="685"/>
      <c r="BI8" s="685"/>
      <c r="BJ8" s="685"/>
      <c r="BK8" s="685"/>
      <c r="BL8" s="685"/>
      <c r="BM8" s="685"/>
      <c r="BN8" s="686"/>
      <c r="BO8" s="687">
        <v>1.2</v>
      </c>
      <c r="BP8" s="687"/>
      <c r="BQ8" s="687"/>
      <c r="BR8" s="687"/>
      <c r="BS8" s="693" t="s">
        <v>235</v>
      </c>
      <c r="BT8" s="685"/>
      <c r="BU8" s="685"/>
      <c r="BV8" s="685"/>
      <c r="BW8" s="685"/>
      <c r="BX8" s="685"/>
      <c r="BY8" s="685"/>
      <c r="BZ8" s="685"/>
      <c r="CA8" s="685"/>
      <c r="CB8" s="694"/>
      <c r="CD8" s="699" t="s">
        <v>236</v>
      </c>
      <c r="CE8" s="700"/>
      <c r="CF8" s="700"/>
      <c r="CG8" s="700"/>
      <c r="CH8" s="700"/>
      <c r="CI8" s="700"/>
      <c r="CJ8" s="700"/>
      <c r="CK8" s="700"/>
      <c r="CL8" s="700"/>
      <c r="CM8" s="700"/>
      <c r="CN8" s="700"/>
      <c r="CO8" s="700"/>
      <c r="CP8" s="700"/>
      <c r="CQ8" s="701"/>
      <c r="CR8" s="684">
        <v>26891806</v>
      </c>
      <c r="CS8" s="685"/>
      <c r="CT8" s="685"/>
      <c r="CU8" s="685"/>
      <c r="CV8" s="685"/>
      <c r="CW8" s="685"/>
      <c r="CX8" s="685"/>
      <c r="CY8" s="686"/>
      <c r="CZ8" s="687">
        <v>36.700000000000003</v>
      </c>
      <c r="DA8" s="687"/>
      <c r="DB8" s="687"/>
      <c r="DC8" s="687"/>
      <c r="DD8" s="693">
        <v>486056</v>
      </c>
      <c r="DE8" s="685"/>
      <c r="DF8" s="685"/>
      <c r="DG8" s="685"/>
      <c r="DH8" s="685"/>
      <c r="DI8" s="685"/>
      <c r="DJ8" s="685"/>
      <c r="DK8" s="685"/>
      <c r="DL8" s="685"/>
      <c r="DM8" s="685"/>
      <c r="DN8" s="685"/>
      <c r="DO8" s="685"/>
      <c r="DP8" s="686"/>
      <c r="DQ8" s="693">
        <v>13061590</v>
      </c>
      <c r="DR8" s="685"/>
      <c r="DS8" s="685"/>
      <c r="DT8" s="685"/>
      <c r="DU8" s="685"/>
      <c r="DV8" s="685"/>
      <c r="DW8" s="685"/>
      <c r="DX8" s="685"/>
      <c r="DY8" s="685"/>
      <c r="DZ8" s="685"/>
      <c r="EA8" s="685"/>
      <c r="EB8" s="685"/>
      <c r="EC8" s="694"/>
    </row>
    <row r="9" spans="2:143" ht="11.25" customHeight="1" x14ac:dyDescent="0.15">
      <c r="B9" s="681" t="s">
        <v>237</v>
      </c>
      <c r="C9" s="682"/>
      <c r="D9" s="682"/>
      <c r="E9" s="682"/>
      <c r="F9" s="682"/>
      <c r="G9" s="682"/>
      <c r="H9" s="682"/>
      <c r="I9" s="682"/>
      <c r="J9" s="682"/>
      <c r="K9" s="682"/>
      <c r="L9" s="682"/>
      <c r="M9" s="682"/>
      <c r="N9" s="682"/>
      <c r="O9" s="682"/>
      <c r="P9" s="682"/>
      <c r="Q9" s="683"/>
      <c r="R9" s="684">
        <v>123820</v>
      </c>
      <c r="S9" s="685"/>
      <c r="T9" s="685"/>
      <c r="U9" s="685"/>
      <c r="V9" s="685"/>
      <c r="W9" s="685"/>
      <c r="X9" s="685"/>
      <c r="Y9" s="686"/>
      <c r="Z9" s="687">
        <v>0.2</v>
      </c>
      <c r="AA9" s="687"/>
      <c r="AB9" s="687"/>
      <c r="AC9" s="687"/>
      <c r="AD9" s="688">
        <v>123820</v>
      </c>
      <c r="AE9" s="688"/>
      <c r="AF9" s="688"/>
      <c r="AG9" s="688"/>
      <c r="AH9" s="688"/>
      <c r="AI9" s="688"/>
      <c r="AJ9" s="688"/>
      <c r="AK9" s="688"/>
      <c r="AL9" s="689">
        <v>0.4</v>
      </c>
      <c r="AM9" s="690"/>
      <c r="AN9" s="690"/>
      <c r="AO9" s="691"/>
      <c r="AP9" s="681" t="s">
        <v>238</v>
      </c>
      <c r="AQ9" s="682"/>
      <c r="AR9" s="682"/>
      <c r="AS9" s="682"/>
      <c r="AT9" s="682"/>
      <c r="AU9" s="682"/>
      <c r="AV9" s="682"/>
      <c r="AW9" s="682"/>
      <c r="AX9" s="682"/>
      <c r="AY9" s="682"/>
      <c r="AZ9" s="682"/>
      <c r="BA9" s="682"/>
      <c r="BB9" s="682"/>
      <c r="BC9" s="682"/>
      <c r="BD9" s="682"/>
      <c r="BE9" s="682"/>
      <c r="BF9" s="683"/>
      <c r="BG9" s="684">
        <v>10348677</v>
      </c>
      <c r="BH9" s="685"/>
      <c r="BI9" s="685"/>
      <c r="BJ9" s="685"/>
      <c r="BK9" s="685"/>
      <c r="BL9" s="685"/>
      <c r="BM9" s="685"/>
      <c r="BN9" s="686"/>
      <c r="BO9" s="687">
        <v>41.5</v>
      </c>
      <c r="BP9" s="687"/>
      <c r="BQ9" s="687"/>
      <c r="BR9" s="687"/>
      <c r="BS9" s="693" t="s">
        <v>235</v>
      </c>
      <c r="BT9" s="685"/>
      <c r="BU9" s="685"/>
      <c r="BV9" s="685"/>
      <c r="BW9" s="685"/>
      <c r="BX9" s="685"/>
      <c r="BY9" s="685"/>
      <c r="BZ9" s="685"/>
      <c r="CA9" s="685"/>
      <c r="CB9" s="694"/>
      <c r="CD9" s="699" t="s">
        <v>239</v>
      </c>
      <c r="CE9" s="700"/>
      <c r="CF9" s="700"/>
      <c r="CG9" s="700"/>
      <c r="CH9" s="700"/>
      <c r="CI9" s="700"/>
      <c r="CJ9" s="700"/>
      <c r="CK9" s="700"/>
      <c r="CL9" s="700"/>
      <c r="CM9" s="700"/>
      <c r="CN9" s="700"/>
      <c r="CO9" s="700"/>
      <c r="CP9" s="700"/>
      <c r="CQ9" s="701"/>
      <c r="CR9" s="684">
        <v>2835376</v>
      </c>
      <c r="CS9" s="685"/>
      <c r="CT9" s="685"/>
      <c r="CU9" s="685"/>
      <c r="CV9" s="685"/>
      <c r="CW9" s="685"/>
      <c r="CX9" s="685"/>
      <c r="CY9" s="686"/>
      <c r="CZ9" s="687">
        <v>3.9</v>
      </c>
      <c r="DA9" s="687"/>
      <c r="DB9" s="687"/>
      <c r="DC9" s="687"/>
      <c r="DD9" s="693">
        <v>316</v>
      </c>
      <c r="DE9" s="685"/>
      <c r="DF9" s="685"/>
      <c r="DG9" s="685"/>
      <c r="DH9" s="685"/>
      <c r="DI9" s="685"/>
      <c r="DJ9" s="685"/>
      <c r="DK9" s="685"/>
      <c r="DL9" s="685"/>
      <c r="DM9" s="685"/>
      <c r="DN9" s="685"/>
      <c r="DO9" s="685"/>
      <c r="DP9" s="686"/>
      <c r="DQ9" s="693">
        <v>2677768</v>
      </c>
      <c r="DR9" s="685"/>
      <c r="DS9" s="685"/>
      <c r="DT9" s="685"/>
      <c r="DU9" s="685"/>
      <c r="DV9" s="685"/>
      <c r="DW9" s="685"/>
      <c r="DX9" s="685"/>
      <c r="DY9" s="685"/>
      <c r="DZ9" s="685"/>
      <c r="EA9" s="685"/>
      <c r="EB9" s="685"/>
      <c r="EC9" s="694"/>
    </row>
    <row r="10" spans="2:143" ht="11.25" customHeight="1" x14ac:dyDescent="0.15">
      <c r="B10" s="681" t="s">
        <v>240</v>
      </c>
      <c r="C10" s="682"/>
      <c r="D10" s="682"/>
      <c r="E10" s="682"/>
      <c r="F10" s="682"/>
      <c r="G10" s="682"/>
      <c r="H10" s="682"/>
      <c r="I10" s="682"/>
      <c r="J10" s="682"/>
      <c r="K10" s="682"/>
      <c r="L10" s="682"/>
      <c r="M10" s="682"/>
      <c r="N10" s="682"/>
      <c r="O10" s="682"/>
      <c r="P10" s="682"/>
      <c r="Q10" s="683"/>
      <c r="R10" s="684" t="s">
        <v>235</v>
      </c>
      <c r="S10" s="685"/>
      <c r="T10" s="685"/>
      <c r="U10" s="685"/>
      <c r="V10" s="685"/>
      <c r="W10" s="685"/>
      <c r="X10" s="685"/>
      <c r="Y10" s="686"/>
      <c r="Z10" s="687" t="s">
        <v>125</v>
      </c>
      <c r="AA10" s="687"/>
      <c r="AB10" s="687"/>
      <c r="AC10" s="687"/>
      <c r="AD10" s="688" t="s">
        <v>171</v>
      </c>
      <c r="AE10" s="688"/>
      <c r="AF10" s="688"/>
      <c r="AG10" s="688"/>
      <c r="AH10" s="688"/>
      <c r="AI10" s="688"/>
      <c r="AJ10" s="688"/>
      <c r="AK10" s="688"/>
      <c r="AL10" s="689" t="s">
        <v>171</v>
      </c>
      <c r="AM10" s="690"/>
      <c r="AN10" s="690"/>
      <c r="AO10" s="691"/>
      <c r="AP10" s="681" t="s">
        <v>241</v>
      </c>
      <c r="AQ10" s="682"/>
      <c r="AR10" s="682"/>
      <c r="AS10" s="682"/>
      <c r="AT10" s="682"/>
      <c r="AU10" s="682"/>
      <c r="AV10" s="682"/>
      <c r="AW10" s="682"/>
      <c r="AX10" s="682"/>
      <c r="AY10" s="682"/>
      <c r="AZ10" s="682"/>
      <c r="BA10" s="682"/>
      <c r="BB10" s="682"/>
      <c r="BC10" s="682"/>
      <c r="BD10" s="682"/>
      <c r="BE10" s="682"/>
      <c r="BF10" s="683"/>
      <c r="BG10" s="684">
        <v>425368</v>
      </c>
      <c r="BH10" s="685"/>
      <c r="BI10" s="685"/>
      <c r="BJ10" s="685"/>
      <c r="BK10" s="685"/>
      <c r="BL10" s="685"/>
      <c r="BM10" s="685"/>
      <c r="BN10" s="686"/>
      <c r="BO10" s="687">
        <v>1.7</v>
      </c>
      <c r="BP10" s="687"/>
      <c r="BQ10" s="687"/>
      <c r="BR10" s="687"/>
      <c r="BS10" s="693" t="s">
        <v>235</v>
      </c>
      <c r="BT10" s="685"/>
      <c r="BU10" s="685"/>
      <c r="BV10" s="685"/>
      <c r="BW10" s="685"/>
      <c r="BX10" s="685"/>
      <c r="BY10" s="685"/>
      <c r="BZ10" s="685"/>
      <c r="CA10" s="685"/>
      <c r="CB10" s="694"/>
      <c r="CD10" s="699" t="s">
        <v>242</v>
      </c>
      <c r="CE10" s="700"/>
      <c r="CF10" s="700"/>
      <c r="CG10" s="700"/>
      <c r="CH10" s="700"/>
      <c r="CI10" s="700"/>
      <c r="CJ10" s="700"/>
      <c r="CK10" s="700"/>
      <c r="CL10" s="700"/>
      <c r="CM10" s="700"/>
      <c r="CN10" s="700"/>
      <c r="CO10" s="700"/>
      <c r="CP10" s="700"/>
      <c r="CQ10" s="701"/>
      <c r="CR10" s="684">
        <v>446</v>
      </c>
      <c r="CS10" s="685"/>
      <c r="CT10" s="685"/>
      <c r="CU10" s="685"/>
      <c r="CV10" s="685"/>
      <c r="CW10" s="685"/>
      <c r="CX10" s="685"/>
      <c r="CY10" s="686"/>
      <c r="CZ10" s="687">
        <v>0</v>
      </c>
      <c r="DA10" s="687"/>
      <c r="DB10" s="687"/>
      <c r="DC10" s="687"/>
      <c r="DD10" s="693" t="s">
        <v>125</v>
      </c>
      <c r="DE10" s="685"/>
      <c r="DF10" s="685"/>
      <c r="DG10" s="685"/>
      <c r="DH10" s="685"/>
      <c r="DI10" s="685"/>
      <c r="DJ10" s="685"/>
      <c r="DK10" s="685"/>
      <c r="DL10" s="685"/>
      <c r="DM10" s="685"/>
      <c r="DN10" s="685"/>
      <c r="DO10" s="685"/>
      <c r="DP10" s="686"/>
      <c r="DQ10" s="693">
        <v>446</v>
      </c>
      <c r="DR10" s="685"/>
      <c r="DS10" s="685"/>
      <c r="DT10" s="685"/>
      <c r="DU10" s="685"/>
      <c r="DV10" s="685"/>
      <c r="DW10" s="685"/>
      <c r="DX10" s="685"/>
      <c r="DY10" s="685"/>
      <c r="DZ10" s="685"/>
      <c r="EA10" s="685"/>
      <c r="EB10" s="685"/>
      <c r="EC10" s="694"/>
    </row>
    <row r="11" spans="2:143" ht="11.25" customHeight="1" x14ac:dyDescent="0.15">
      <c r="B11" s="681" t="s">
        <v>243</v>
      </c>
      <c r="C11" s="682"/>
      <c r="D11" s="682"/>
      <c r="E11" s="682"/>
      <c r="F11" s="682"/>
      <c r="G11" s="682"/>
      <c r="H11" s="682"/>
      <c r="I11" s="682"/>
      <c r="J11" s="682"/>
      <c r="K11" s="682"/>
      <c r="L11" s="682"/>
      <c r="M11" s="682"/>
      <c r="N11" s="682"/>
      <c r="O11" s="682"/>
      <c r="P11" s="682"/>
      <c r="Q11" s="683"/>
      <c r="R11" s="684">
        <v>3221311</v>
      </c>
      <c r="S11" s="685"/>
      <c r="T11" s="685"/>
      <c r="U11" s="685"/>
      <c r="V11" s="685"/>
      <c r="W11" s="685"/>
      <c r="X11" s="685"/>
      <c r="Y11" s="686"/>
      <c r="Z11" s="689">
        <v>4.2</v>
      </c>
      <c r="AA11" s="690"/>
      <c r="AB11" s="690"/>
      <c r="AC11" s="702"/>
      <c r="AD11" s="693">
        <v>3221311</v>
      </c>
      <c r="AE11" s="685"/>
      <c r="AF11" s="685"/>
      <c r="AG11" s="685"/>
      <c r="AH11" s="685"/>
      <c r="AI11" s="685"/>
      <c r="AJ11" s="685"/>
      <c r="AK11" s="686"/>
      <c r="AL11" s="689">
        <v>10.8</v>
      </c>
      <c r="AM11" s="690"/>
      <c r="AN11" s="690"/>
      <c r="AO11" s="691"/>
      <c r="AP11" s="681" t="s">
        <v>244</v>
      </c>
      <c r="AQ11" s="682"/>
      <c r="AR11" s="682"/>
      <c r="AS11" s="682"/>
      <c r="AT11" s="682"/>
      <c r="AU11" s="682"/>
      <c r="AV11" s="682"/>
      <c r="AW11" s="682"/>
      <c r="AX11" s="682"/>
      <c r="AY11" s="682"/>
      <c r="AZ11" s="682"/>
      <c r="BA11" s="682"/>
      <c r="BB11" s="682"/>
      <c r="BC11" s="682"/>
      <c r="BD11" s="682"/>
      <c r="BE11" s="682"/>
      <c r="BF11" s="683"/>
      <c r="BG11" s="684">
        <v>720316</v>
      </c>
      <c r="BH11" s="685"/>
      <c r="BI11" s="685"/>
      <c r="BJ11" s="685"/>
      <c r="BK11" s="685"/>
      <c r="BL11" s="685"/>
      <c r="BM11" s="685"/>
      <c r="BN11" s="686"/>
      <c r="BO11" s="687">
        <v>2.9</v>
      </c>
      <c r="BP11" s="687"/>
      <c r="BQ11" s="687"/>
      <c r="BR11" s="687"/>
      <c r="BS11" s="693">
        <v>154644</v>
      </c>
      <c r="BT11" s="685"/>
      <c r="BU11" s="685"/>
      <c r="BV11" s="685"/>
      <c r="BW11" s="685"/>
      <c r="BX11" s="685"/>
      <c r="BY11" s="685"/>
      <c r="BZ11" s="685"/>
      <c r="CA11" s="685"/>
      <c r="CB11" s="694"/>
      <c r="CD11" s="699" t="s">
        <v>245</v>
      </c>
      <c r="CE11" s="700"/>
      <c r="CF11" s="700"/>
      <c r="CG11" s="700"/>
      <c r="CH11" s="700"/>
      <c r="CI11" s="700"/>
      <c r="CJ11" s="700"/>
      <c r="CK11" s="700"/>
      <c r="CL11" s="700"/>
      <c r="CM11" s="700"/>
      <c r="CN11" s="700"/>
      <c r="CO11" s="700"/>
      <c r="CP11" s="700"/>
      <c r="CQ11" s="701"/>
      <c r="CR11" s="684">
        <v>77584</v>
      </c>
      <c r="CS11" s="685"/>
      <c r="CT11" s="685"/>
      <c r="CU11" s="685"/>
      <c r="CV11" s="685"/>
      <c r="CW11" s="685"/>
      <c r="CX11" s="685"/>
      <c r="CY11" s="686"/>
      <c r="CZ11" s="687">
        <v>0.1</v>
      </c>
      <c r="DA11" s="687"/>
      <c r="DB11" s="687"/>
      <c r="DC11" s="687"/>
      <c r="DD11" s="693">
        <v>5694</v>
      </c>
      <c r="DE11" s="685"/>
      <c r="DF11" s="685"/>
      <c r="DG11" s="685"/>
      <c r="DH11" s="685"/>
      <c r="DI11" s="685"/>
      <c r="DJ11" s="685"/>
      <c r="DK11" s="685"/>
      <c r="DL11" s="685"/>
      <c r="DM11" s="685"/>
      <c r="DN11" s="685"/>
      <c r="DO11" s="685"/>
      <c r="DP11" s="686"/>
      <c r="DQ11" s="693">
        <v>75014</v>
      </c>
      <c r="DR11" s="685"/>
      <c r="DS11" s="685"/>
      <c r="DT11" s="685"/>
      <c r="DU11" s="685"/>
      <c r="DV11" s="685"/>
      <c r="DW11" s="685"/>
      <c r="DX11" s="685"/>
      <c r="DY11" s="685"/>
      <c r="DZ11" s="685"/>
      <c r="EA11" s="685"/>
      <c r="EB11" s="685"/>
      <c r="EC11" s="694"/>
    </row>
    <row r="12" spans="2:143" ht="11.25" customHeight="1" x14ac:dyDescent="0.15">
      <c r="B12" s="681" t="s">
        <v>246</v>
      </c>
      <c r="C12" s="682"/>
      <c r="D12" s="682"/>
      <c r="E12" s="682"/>
      <c r="F12" s="682"/>
      <c r="G12" s="682"/>
      <c r="H12" s="682"/>
      <c r="I12" s="682"/>
      <c r="J12" s="682"/>
      <c r="K12" s="682"/>
      <c r="L12" s="682"/>
      <c r="M12" s="682"/>
      <c r="N12" s="682"/>
      <c r="O12" s="682"/>
      <c r="P12" s="682"/>
      <c r="Q12" s="683"/>
      <c r="R12" s="684" t="s">
        <v>235</v>
      </c>
      <c r="S12" s="685"/>
      <c r="T12" s="685"/>
      <c r="U12" s="685"/>
      <c r="V12" s="685"/>
      <c r="W12" s="685"/>
      <c r="X12" s="685"/>
      <c r="Y12" s="686"/>
      <c r="Z12" s="687" t="s">
        <v>125</v>
      </c>
      <c r="AA12" s="687"/>
      <c r="AB12" s="687"/>
      <c r="AC12" s="687"/>
      <c r="AD12" s="688" t="s">
        <v>125</v>
      </c>
      <c r="AE12" s="688"/>
      <c r="AF12" s="688"/>
      <c r="AG12" s="688"/>
      <c r="AH12" s="688"/>
      <c r="AI12" s="688"/>
      <c r="AJ12" s="688"/>
      <c r="AK12" s="688"/>
      <c r="AL12" s="689" t="s">
        <v>235</v>
      </c>
      <c r="AM12" s="690"/>
      <c r="AN12" s="690"/>
      <c r="AO12" s="691"/>
      <c r="AP12" s="681" t="s">
        <v>247</v>
      </c>
      <c r="AQ12" s="682"/>
      <c r="AR12" s="682"/>
      <c r="AS12" s="682"/>
      <c r="AT12" s="682"/>
      <c r="AU12" s="682"/>
      <c r="AV12" s="682"/>
      <c r="AW12" s="682"/>
      <c r="AX12" s="682"/>
      <c r="AY12" s="682"/>
      <c r="AZ12" s="682"/>
      <c r="BA12" s="682"/>
      <c r="BB12" s="682"/>
      <c r="BC12" s="682"/>
      <c r="BD12" s="682"/>
      <c r="BE12" s="682"/>
      <c r="BF12" s="683"/>
      <c r="BG12" s="684">
        <v>10541356</v>
      </c>
      <c r="BH12" s="685"/>
      <c r="BI12" s="685"/>
      <c r="BJ12" s="685"/>
      <c r="BK12" s="685"/>
      <c r="BL12" s="685"/>
      <c r="BM12" s="685"/>
      <c r="BN12" s="686"/>
      <c r="BO12" s="687">
        <v>42.2</v>
      </c>
      <c r="BP12" s="687"/>
      <c r="BQ12" s="687"/>
      <c r="BR12" s="687"/>
      <c r="BS12" s="693" t="s">
        <v>171</v>
      </c>
      <c r="BT12" s="685"/>
      <c r="BU12" s="685"/>
      <c r="BV12" s="685"/>
      <c r="BW12" s="685"/>
      <c r="BX12" s="685"/>
      <c r="BY12" s="685"/>
      <c r="BZ12" s="685"/>
      <c r="CA12" s="685"/>
      <c r="CB12" s="694"/>
      <c r="CD12" s="699" t="s">
        <v>248</v>
      </c>
      <c r="CE12" s="700"/>
      <c r="CF12" s="700"/>
      <c r="CG12" s="700"/>
      <c r="CH12" s="700"/>
      <c r="CI12" s="700"/>
      <c r="CJ12" s="700"/>
      <c r="CK12" s="700"/>
      <c r="CL12" s="700"/>
      <c r="CM12" s="700"/>
      <c r="CN12" s="700"/>
      <c r="CO12" s="700"/>
      <c r="CP12" s="700"/>
      <c r="CQ12" s="701"/>
      <c r="CR12" s="684">
        <v>995641</v>
      </c>
      <c r="CS12" s="685"/>
      <c r="CT12" s="685"/>
      <c r="CU12" s="685"/>
      <c r="CV12" s="685"/>
      <c r="CW12" s="685"/>
      <c r="CX12" s="685"/>
      <c r="CY12" s="686"/>
      <c r="CZ12" s="687">
        <v>1.4</v>
      </c>
      <c r="DA12" s="687"/>
      <c r="DB12" s="687"/>
      <c r="DC12" s="687"/>
      <c r="DD12" s="693" t="s">
        <v>171</v>
      </c>
      <c r="DE12" s="685"/>
      <c r="DF12" s="685"/>
      <c r="DG12" s="685"/>
      <c r="DH12" s="685"/>
      <c r="DI12" s="685"/>
      <c r="DJ12" s="685"/>
      <c r="DK12" s="685"/>
      <c r="DL12" s="685"/>
      <c r="DM12" s="685"/>
      <c r="DN12" s="685"/>
      <c r="DO12" s="685"/>
      <c r="DP12" s="686"/>
      <c r="DQ12" s="693">
        <v>953412</v>
      </c>
      <c r="DR12" s="685"/>
      <c r="DS12" s="685"/>
      <c r="DT12" s="685"/>
      <c r="DU12" s="685"/>
      <c r="DV12" s="685"/>
      <c r="DW12" s="685"/>
      <c r="DX12" s="685"/>
      <c r="DY12" s="685"/>
      <c r="DZ12" s="685"/>
      <c r="EA12" s="685"/>
      <c r="EB12" s="685"/>
      <c r="EC12" s="694"/>
    </row>
    <row r="13" spans="2:143" ht="11.25" customHeight="1" x14ac:dyDescent="0.15">
      <c r="B13" s="681" t="s">
        <v>249</v>
      </c>
      <c r="C13" s="682"/>
      <c r="D13" s="682"/>
      <c r="E13" s="682"/>
      <c r="F13" s="682"/>
      <c r="G13" s="682"/>
      <c r="H13" s="682"/>
      <c r="I13" s="682"/>
      <c r="J13" s="682"/>
      <c r="K13" s="682"/>
      <c r="L13" s="682"/>
      <c r="M13" s="682"/>
      <c r="N13" s="682"/>
      <c r="O13" s="682"/>
      <c r="P13" s="682"/>
      <c r="Q13" s="683"/>
      <c r="R13" s="684" t="s">
        <v>171</v>
      </c>
      <c r="S13" s="685"/>
      <c r="T13" s="685"/>
      <c r="U13" s="685"/>
      <c r="V13" s="685"/>
      <c r="W13" s="685"/>
      <c r="X13" s="685"/>
      <c r="Y13" s="686"/>
      <c r="Z13" s="687" t="s">
        <v>235</v>
      </c>
      <c r="AA13" s="687"/>
      <c r="AB13" s="687"/>
      <c r="AC13" s="687"/>
      <c r="AD13" s="688" t="s">
        <v>125</v>
      </c>
      <c r="AE13" s="688"/>
      <c r="AF13" s="688"/>
      <c r="AG13" s="688"/>
      <c r="AH13" s="688"/>
      <c r="AI13" s="688"/>
      <c r="AJ13" s="688"/>
      <c r="AK13" s="688"/>
      <c r="AL13" s="689" t="s">
        <v>171</v>
      </c>
      <c r="AM13" s="690"/>
      <c r="AN13" s="690"/>
      <c r="AO13" s="691"/>
      <c r="AP13" s="681" t="s">
        <v>250</v>
      </c>
      <c r="AQ13" s="682"/>
      <c r="AR13" s="682"/>
      <c r="AS13" s="682"/>
      <c r="AT13" s="682"/>
      <c r="AU13" s="682"/>
      <c r="AV13" s="682"/>
      <c r="AW13" s="682"/>
      <c r="AX13" s="682"/>
      <c r="AY13" s="682"/>
      <c r="AZ13" s="682"/>
      <c r="BA13" s="682"/>
      <c r="BB13" s="682"/>
      <c r="BC13" s="682"/>
      <c r="BD13" s="682"/>
      <c r="BE13" s="682"/>
      <c r="BF13" s="683"/>
      <c r="BG13" s="684">
        <v>10344808</v>
      </c>
      <c r="BH13" s="685"/>
      <c r="BI13" s="685"/>
      <c r="BJ13" s="685"/>
      <c r="BK13" s="685"/>
      <c r="BL13" s="685"/>
      <c r="BM13" s="685"/>
      <c r="BN13" s="686"/>
      <c r="BO13" s="687">
        <v>41.5</v>
      </c>
      <c r="BP13" s="687"/>
      <c r="BQ13" s="687"/>
      <c r="BR13" s="687"/>
      <c r="BS13" s="693" t="s">
        <v>235</v>
      </c>
      <c r="BT13" s="685"/>
      <c r="BU13" s="685"/>
      <c r="BV13" s="685"/>
      <c r="BW13" s="685"/>
      <c r="BX13" s="685"/>
      <c r="BY13" s="685"/>
      <c r="BZ13" s="685"/>
      <c r="CA13" s="685"/>
      <c r="CB13" s="694"/>
      <c r="CD13" s="699" t="s">
        <v>251</v>
      </c>
      <c r="CE13" s="700"/>
      <c r="CF13" s="700"/>
      <c r="CG13" s="700"/>
      <c r="CH13" s="700"/>
      <c r="CI13" s="700"/>
      <c r="CJ13" s="700"/>
      <c r="CK13" s="700"/>
      <c r="CL13" s="700"/>
      <c r="CM13" s="700"/>
      <c r="CN13" s="700"/>
      <c r="CO13" s="700"/>
      <c r="CP13" s="700"/>
      <c r="CQ13" s="701"/>
      <c r="CR13" s="684">
        <v>5033526</v>
      </c>
      <c r="CS13" s="685"/>
      <c r="CT13" s="685"/>
      <c r="CU13" s="685"/>
      <c r="CV13" s="685"/>
      <c r="CW13" s="685"/>
      <c r="CX13" s="685"/>
      <c r="CY13" s="686"/>
      <c r="CZ13" s="687">
        <v>6.9</v>
      </c>
      <c r="DA13" s="687"/>
      <c r="DB13" s="687"/>
      <c r="DC13" s="687"/>
      <c r="DD13" s="693">
        <v>2620809</v>
      </c>
      <c r="DE13" s="685"/>
      <c r="DF13" s="685"/>
      <c r="DG13" s="685"/>
      <c r="DH13" s="685"/>
      <c r="DI13" s="685"/>
      <c r="DJ13" s="685"/>
      <c r="DK13" s="685"/>
      <c r="DL13" s="685"/>
      <c r="DM13" s="685"/>
      <c r="DN13" s="685"/>
      <c r="DO13" s="685"/>
      <c r="DP13" s="686"/>
      <c r="DQ13" s="693">
        <v>2686974</v>
      </c>
      <c r="DR13" s="685"/>
      <c r="DS13" s="685"/>
      <c r="DT13" s="685"/>
      <c r="DU13" s="685"/>
      <c r="DV13" s="685"/>
      <c r="DW13" s="685"/>
      <c r="DX13" s="685"/>
      <c r="DY13" s="685"/>
      <c r="DZ13" s="685"/>
      <c r="EA13" s="685"/>
      <c r="EB13" s="685"/>
      <c r="EC13" s="694"/>
    </row>
    <row r="14" spans="2:143" ht="11.25" customHeight="1" x14ac:dyDescent="0.15">
      <c r="B14" s="681" t="s">
        <v>252</v>
      </c>
      <c r="C14" s="682"/>
      <c r="D14" s="682"/>
      <c r="E14" s="682"/>
      <c r="F14" s="682"/>
      <c r="G14" s="682"/>
      <c r="H14" s="682"/>
      <c r="I14" s="682"/>
      <c r="J14" s="682"/>
      <c r="K14" s="682"/>
      <c r="L14" s="682"/>
      <c r="M14" s="682"/>
      <c r="N14" s="682"/>
      <c r="O14" s="682"/>
      <c r="P14" s="682"/>
      <c r="Q14" s="683"/>
      <c r="R14" s="684" t="s">
        <v>235</v>
      </c>
      <c r="S14" s="685"/>
      <c r="T14" s="685"/>
      <c r="U14" s="685"/>
      <c r="V14" s="685"/>
      <c r="W14" s="685"/>
      <c r="X14" s="685"/>
      <c r="Y14" s="686"/>
      <c r="Z14" s="687" t="s">
        <v>171</v>
      </c>
      <c r="AA14" s="687"/>
      <c r="AB14" s="687"/>
      <c r="AC14" s="687"/>
      <c r="AD14" s="688" t="s">
        <v>171</v>
      </c>
      <c r="AE14" s="688"/>
      <c r="AF14" s="688"/>
      <c r="AG14" s="688"/>
      <c r="AH14" s="688"/>
      <c r="AI14" s="688"/>
      <c r="AJ14" s="688"/>
      <c r="AK14" s="688"/>
      <c r="AL14" s="689" t="s">
        <v>235</v>
      </c>
      <c r="AM14" s="690"/>
      <c r="AN14" s="690"/>
      <c r="AO14" s="691"/>
      <c r="AP14" s="681" t="s">
        <v>253</v>
      </c>
      <c r="AQ14" s="682"/>
      <c r="AR14" s="682"/>
      <c r="AS14" s="682"/>
      <c r="AT14" s="682"/>
      <c r="AU14" s="682"/>
      <c r="AV14" s="682"/>
      <c r="AW14" s="682"/>
      <c r="AX14" s="682"/>
      <c r="AY14" s="682"/>
      <c r="AZ14" s="682"/>
      <c r="BA14" s="682"/>
      <c r="BB14" s="682"/>
      <c r="BC14" s="682"/>
      <c r="BD14" s="682"/>
      <c r="BE14" s="682"/>
      <c r="BF14" s="683"/>
      <c r="BG14" s="684">
        <v>208387</v>
      </c>
      <c r="BH14" s="685"/>
      <c r="BI14" s="685"/>
      <c r="BJ14" s="685"/>
      <c r="BK14" s="685"/>
      <c r="BL14" s="685"/>
      <c r="BM14" s="685"/>
      <c r="BN14" s="686"/>
      <c r="BO14" s="687">
        <v>0.8</v>
      </c>
      <c r="BP14" s="687"/>
      <c r="BQ14" s="687"/>
      <c r="BR14" s="687"/>
      <c r="BS14" s="693" t="s">
        <v>125</v>
      </c>
      <c r="BT14" s="685"/>
      <c r="BU14" s="685"/>
      <c r="BV14" s="685"/>
      <c r="BW14" s="685"/>
      <c r="BX14" s="685"/>
      <c r="BY14" s="685"/>
      <c r="BZ14" s="685"/>
      <c r="CA14" s="685"/>
      <c r="CB14" s="694"/>
      <c r="CD14" s="699" t="s">
        <v>254</v>
      </c>
      <c r="CE14" s="700"/>
      <c r="CF14" s="700"/>
      <c r="CG14" s="700"/>
      <c r="CH14" s="700"/>
      <c r="CI14" s="700"/>
      <c r="CJ14" s="700"/>
      <c r="CK14" s="700"/>
      <c r="CL14" s="700"/>
      <c r="CM14" s="700"/>
      <c r="CN14" s="700"/>
      <c r="CO14" s="700"/>
      <c r="CP14" s="700"/>
      <c r="CQ14" s="701"/>
      <c r="CR14" s="684">
        <v>1560263</v>
      </c>
      <c r="CS14" s="685"/>
      <c r="CT14" s="685"/>
      <c r="CU14" s="685"/>
      <c r="CV14" s="685"/>
      <c r="CW14" s="685"/>
      <c r="CX14" s="685"/>
      <c r="CY14" s="686"/>
      <c r="CZ14" s="687">
        <v>2.1</v>
      </c>
      <c r="DA14" s="687"/>
      <c r="DB14" s="687"/>
      <c r="DC14" s="687"/>
      <c r="DD14" s="693">
        <v>330</v>
      </c>
      <c r="DE14" s="685"/>
      <c r="DF14" s="685"/>
      <c r="DG14" s="685"/>
      <c r="DH14" s="685"/>
      <c r="DI14" s="685"/>
      <c r="DJ14" s="685"/>
      <c r="DK14" s="685"/>
      <c r="DL14" s="685"/>
      <c r="DM14" s="685"/>
      <c r="DN14" s="685"/>
      <c r="DO14" s="685"/>
      <c r="DP14" s="686"/>
      <c r="DQ14" s="693">
        <v>1554646</v>
      </c>
      <c r="DR14" s="685"/>
      <c r="DS14" s="685"/>
      <c r="DT14" s="685"/>
      <c r="DU14" s="685"/>
      <c r="DV14" s="685"/>
      <c r="DW14" s="685"/>
      <c r="DX14" s="685"/>
      <c r="DY14" s="685"/>
      <c r="DZ14" s="685"/>
      <c r="EA14" s="685"/>
      <c r="EB14" s="685"/>
      <c r="EC14" s="694"/>
    </row>
    <row r="15" spans="2:143" ht="11.25" customHeight="1" x14ac:dyDescent="0.15">
      <c r="B15" s="681" t="s">
        <v>255</v>
      </c>
      <c r="C15" s="682"/>
      <c r="D15" s="682"/>
      <c r="E15" s="682"/>
      <c r="F15" s="682"/>
      <c r="G15" s="682"/>
      <c r="H15" s="682"/>
      <c r="I15" s="682"/>
      <c r="J15" s="682"/>
      <c r="K15" s="682"/>
      <c r="L15" s="682"/>
      <c r="M15" s="682"/>
      <c r="N15" s="682"/>
      <c r="O15" s="682"/>
      <c r="P15" s="682"/>
      <c r="Q15" s="683"/>
      <c r="R15" s="684" t="s">
        <v>171</v>
      </c>
      <c r="S15" s="685"/>
      <c r="T15" s="685"/>
      <c r="U15" s="685"/>
      <c r="V15" s="685"/>
      <c r="W15" s="685"/>
      <c r="X15" s="685"/>
      <c r="Y15" s="686"/>
      <c r="Z15" s="687" t="s">
        <v>171</v>
      </c>
      <c r="AA15" s="687"/>
      <c r="AB15" s="687"/>
      <c r="AC15" s="687"/>
      <c r="AD15" s="688" t="s">
        <v>235</v>
      </c>
      <c r="AE15" s="688"/>
      <c r="AF15" s="688"/>
      <c r="AG15" s="688"/>
      <c r="AH15" s="688"/>
      <c r="AI15" s="688"/>
      <c r="AJ15" s="688"/>
      <c r="AK15" s="688"/>
      <c r="AL15" s="689" t="s">
        <v>171</v>
      </c>
      <c r="AM15" s="690"/>
      <c r="AN15" s="690"/>
      <c r="AO15" s="691"/>
      <c r="AP15" s="681" t="s">
        <v>256</v>
      </c>
      <c r="AQ15" s="682"/>
      <c r="AR15" s="682"/>
      <c r="AS15" s="682"/>
      <c r="AT15" s="682"/>
      <c r="AU15" s="682"/>
      <c r="AV15" s="682"/>
      <c r="AW15" s="682"/>
      <c r="AX15" s="682"/>
      <c r="AY15" s="682"/>
      <c r="AZ15" s="682"/>
      <c r="BA15" s="682"/>
      <c r="BB15" s="682"/>
      <c r="BC15" s="682"/>
      <c r="BD15" s="682"/>
      <c r="BE15" s="682"/>
      <c r="BF15" s="683"/>
      <c r="BG15" s="684">
        <v>965820</v>
      </c>
      <c r="BH15" s="685"/>
      <c r="BI15" s="685"/>
      <c r="BJ15" s="685"/>
      <c r="BK15" s="685"/>
      <c r="BL15" s="685"/>
      <c r="BM15" s="685"/>
      <c r="BN15" s="686"/>
      <c r="BO15" s="687">
        <v>3.9</v>
      </c>
      <c r="BP15" s="687"/>
      <c r="BQ15" s="687"/>
      <c r="BR15" s="687"/>
      <c r="BS15" s="693" t="s">
        <v>171</v>
      </c>
      <c r="BT15" s="685"/>
      <c r="BU15" s="685"/>
      <c r="BV15" s="685"/>
      <c r="BW15" s="685"/>
      <c r="BX15" s="685"/>
      <c r="BY15" s="685"/>
      <c r="BZ15" s="685"/>
      <c r="CA15" s="685"/>
      <c r="CB15" s="694"/>
      <c r="CD15" s="699" t="s">
        <v>257</v>
      </c>
      <c r="CE15" s="700"/>
      <c r="CF15" s="700"/>
      <c r="CG15" s="700"/>
      <c r="CH15" s="700"/>
      <c r="CI15" s="700"/>
      <c r="CJ15" s="700"/>
      <c r="CK15" s="700"/>
      <c r="CL15" s="700"/>
      <c r="CM15" s="700"/>
      <c r="CN15" s="700"/>
      <c r="CO15" s="700"/>
      <c r="CP15" s="700"/>
      <c r="CQ15" s="701"/>
      <c r="CR15" s="684">
        <v>6239641</v>
      </c>
      <c r="CS15" s="685"/>
      <c r="CT15" s="685"/>
      <c r="CU15" s="685"/>
      <c r="CV15" s="685"/>
      <c r="CW15" s="685"/>
      <c r="CX15" s="685"/>
      <c r="CY15" s="686"/>
      <c r="CZ15" s="687">
        <v>8.5</v>
      </c>
      <c r="DA15" s="687"/>
      <c r="DB15" s="687"/>
      <c r="DC15" s="687"/>
      <c r="DD15" s="693">
        <v>831636</v>
      </c>
      <c r="DE15" s="685"/>
      <c r="DF15" s="685"/>
      <c r="DG15" s="685"/>
      <c r="DH15" s="685"/>
      <c r="DI15" s="685"/>
      <c r="DJ15" s="685"/>
      <c r="DK15" s="685"/>
      <c r="DL15" s="685"/>
      <c r="DM15" s="685"/>
      <c r="DN15" s="685"/>
      <c r="DO15" s="685"/>
      <c r="DP15" s="686"/>
      <c r="DQ15" s="693">
        <v>4328679</v>
      </c>
      <c r="DR15" s="685"/>
      <c r="DS15" s="685"/>
      <c r="DT15" s="685"/>
      <c r="DU15" s="685"/>
      <c r="DV15" s="685"/>
      <c r="DW15" s="685"/>
      <c r="DX15" s="685"/>
      <c r="DY15" s="685"/>
      <c r="DZ15" s="685"/>
      <c r="EA15" s="685"/>
      <c r="EB15" s="685"/>
      <c r="EC15" s="694"/>
    </row>
    <row r="16" spans="2:143" ht="11.25" customHeight="1" x14ac:dyDescent="0.15">
      <c r="B16" s="681" t="s">
        <v>258</v>
      </c>
      <c r="C16" s="682"/>
      <c r="D16" s="682"/>
      <c r="E16" s="682"/>
      <c r="F16" s="682"/>
      <c r="G16" s="682"/>
      <c r="H16" s="682"/>
      <c r="I16" s="682"/>
      <c r="J16" s="682"/>
      <c r="K16" s="682"/>
      <c r="L16" s="682"/>
      <c r="M16" s="682"/>
      <c r="N16" s="682"/>
      <c r="O16" s="682"/>
      <c r="P16" s="682"/>
      <c r="Q16" s="683"/>
      <c r="R16" s="684">
        <v>33577</v>
      </c>
      <c r="S16" s="685"/>
      <c r="T16" s="685"/>
      <c r="U16" s="685"/>
      <c r="V16" s="685"/>
      <c r="W16" s="685"/>
      <c r="X16" s="685"/>
      <c r="Y16" s="686"/>
      <c r="Z16" s="687">
        <v>0</v>
      </c>
      <c r="AA16" s="687"/>
      <c r="AB16" s="687"/>
      <c r="AC16" s="687"/>
      <c r="AD16" s="688">
        <v>33577</v>
      </c>
      <c r="AE16" s="688"/>
      <c r="AF16" s="688"/>
      <c r="AG16" s="688"/>
      <c r="AH16" s="688"/>
      <c r="AI16" s="688"/>
      <c r="AJ16" s="688"/>
      <c r="AK16" s="688"/>
      <c r="AL16" s="689">
        <v>0.1</v>
      </c>
      <c r="AM16" s="690"/>
      <c r="AN16" s="690"/>
      <c r="AO16" s="691"/>
      <c r="AP16" s="681" t="s">
        <v>259</v>
      </c>
      <c r="AQ16" s="682"/>
      <c r="AR16" s="682"/>
      <c r="AS16" s="682"/>
      <c r="AT16" s="682"/>
      <c r="AU16" s="682"/>
      <c r="AV16" s="682"/>
      <c r="AW16" s="682"/>
      <c r="AX16" s="682"/>
      <c r="AY16" s="682"/>
      <c r="AZ16" s="682"/>
      <c r="BA16" s="682"/>
      <c r="BB16" s="682"/>
      <c r="BC16" s="682"/>
      <c r="BD16" s="682"/>
      <c r="BE16" s="682"/>
      <c r="BF16" s="683"/>
      <c r="BG16" s="684" t="s">
        <v>171</v>
      </c>
      <c r="BH16" s="685"/>
      <c r="BI16" s="685"/>
      <c r="BJ16" s="685"/>
      <c r="BK16" s="685"/>
      <c r="BL16" s="685"/>
      <c r="BM16" s="685"/>
      <c r="BN16" s="686"/>
      <c r="BO16" s="687" t="s">
        <v>171</v>
      </c>
      <c r="BP16" s="687"/>
      <c r="BQ16" s="687"/>
      <c r="BR16" s="687"/>
      <c r="BS16" s="693" t="s">
        <v>235</v>
      </c>
      <c r="BT16" s="685"/>
      <c r="BU16" s="685"/>
      <c r="BV16" s="685"/>
      <c r="BW16" s="685"/>
      <c r="BX16" s="685"/>
      <c r="BY16" s="685"/>
      <c r="BZ16" s="685"/>
      <c r="CA16" s="685"/>
      <c r="CB16" s="694"/>
      <c r="CD16" s="699" t="s">
        <v>260</v>
      </c>
      <c r="CE16" s="700"/>
      <c r="CF16" s="700"/>
      <c r="CG16" s="700"/>
      <c r="CH16" s="700"/>
      <c r="CI16" s="700"/>
      <c r="CJ16" s="700"/>
      <c r="CK16" s="700"/>
      <c r="CL16" s="700"/>
      <c r="CM16" s="700"/>
      <c r="CN16" s="700"/>
      <c r="CO16" s="700"/>
      <c r="CP16" s="700"/>
      <c r="CQ16" s="701"/>
      <c r="CR16" s="684" t="s">
        <v>171</v>
      </c>
      <c r="CS16" s="685"/>
      <c r="CT16" s="685"/>
      <c r="CU16" s="685"/>
      <c r="CV16" s="685"/>
      <c r="CW16" s="685"/>
      <c r="CX16" s="685"/>
      <c r="CY16" s="686"/>
      <c r="CZ16" s="687" t="s">
        <v>235</v>
      </c>
      <c r="DA16" s="687"/>
      <c r="DB16" s="687"/>
      <c r="DC16" s="687"/>
      <c r="DD16" s="693" t="s">
        <v>171</v>
      </c>
      <c r="DE16" s="685"/>
      <c r="DF16" s="685"/>
      <c r="DG16" s="685"/>
      <c r="DH16" s="685"/>
      <c r="DI16" s="685"/>
      <c r="DJ16" s="685"/>
      <c r="DK16" s="685"/>
      <c r="DL16" s="685"/>
      <c r="DM16" s="685"/>
      <c r="DN16" s="685"/>
      <c r="DO16" s="685"/>
      <c r="DP16" s="686"/>
      <c r="DQ16" s="693" t="s">
        <v>171</v>
      </c>
      <c r="DR16" s="685"/>
      <c r="DS16" s="685"/>
      <c r="DT16" s="685"/>
      <c r="DU16" s="685"/>
      <c r="DV16" s="685"/>
      <c r="DW16" s="685"/>
      <c r="DX16" s="685"/>
      <c r="DY16" s="685"/>
      <c r="DZ16" s="685"/>
      <c r="EA16" s="685"/>
      <c r="EB16" s="685"/>
      <c r="EC16" s="694"/>
    </row>
    <row r="17" spans="2:133" ht="11.25" customHeight="1" x14ac:dyDescent="0.15">
      <c r="B17" s="681" t="s">
        <v>261</v>
      </c>
      <c r="C17" s="682"/>
      <c r="D17" s="682"/>
      <c r="E17" s="682"/>
      <c r="F17" s="682"/>
      <c r="G17" s="682"/>
      <c r="H17" s="682"/>
      <c r="I17" s="682"/>
      <c r="J17" s="682"/>
      <c r="K17" s="682"/>
      <c r="L17" s="682"/>
      <c r="M17" s="682"/>
      <c r="N17" s="682"/>
      <c r="O17" s="682"/>
      <c r="P17" s="682"/>
      <c r="Q17" s="683"/>
      <c r="R17" s="684">
        <v>99223</v>
      </c>
      <c r="S17" s="685"/>
      <c r="T17" s="685"/>
      <c r="U17" s="685"/>
      <c r="V17" s="685"/>
      <c r="W17" s="685"/>
      <c r="X17" s="685"/>
      <c r="Y17" s="686"/>
      <c r="Z17" s="687">
        <v>0.1</v>
      </c>
      <c r="AA17" s="687"/>
      <c r="AB17" s="687"/>
      <c r="AC17" s="687"/>
      <c r="AD17" s="688">
        <v>99223</v>
      </c>
      <c r="AE17" s="688"/>
      <c r="AF17" s="688"/>
      <c r="AG17" s="688"/>
      <c r="AH17" s="688"/>
      <c r="AI17" s="688"/>
      <c r="AJ17" s="688"/>
      <c r="AK17" s="688"/>
      <c r="AL17" s="689">
        <v>0.3</v>
      </c>
      <c r="AM17" s="690"/>
      <c r="AN17" s="690"/>
      <c r="AO17" s="691"/>
      <c r="AP17" s="681" t="s">
        <v>262</v>
      </c>
      <c r="AQ17" s="682"/>
      <c r="AR17" s="682"/>
      <c r="AS17" s="682"/>
      <c r="AT17" s="682"/>
      <c r="AU17" s="682"/>
      <c r="AV17" s="682"/>
      <c r="AW17" s="682"/>
      <c r="AX17" s="682"/>
      <c r="AY17" s="682"/>
      <c r="AZ17" s="682"/>
      <c r="BA17" s="682"/>
      <c r="BB17" s="682"/>
      <c r="BC17" s="682"/>
      <c r="BD17" s="682"/>
      <c r="BE17" s="682"/>
      <c r="BF17" s="683"/>
      <c r="BG17" s="684" t="s">
        <v>171</v>
      </c>
      <c r="BH17" s="685"/>
      <c r="BI17" s="685"/>
      <c r="BJ17" s="685"/>
      <c r="BK17" s="685"/>
      <c r="BL17" s="685"/>
      <c r="BM17" s="685"/>
      <c r="BN17" s="686"/>
      <c r="BO17" s="687" t="s">
        <v>125</v>
      </c>
      <c r="BP17" s="687"/>
      <c r="BQ17" s="687"/>
      <c r="BR17" s="687"/>
      <c r="BS17" s="693" t="s">
        <v>125</v>
      </c>
      <c r="BT17" s="685"/>
      <c r="BU17" s="685"/>
      <c r="BV17" s="685"/>
      <c r="BW17" s="685"/>
      <c r="BX17" s="685"/>
      <c r="BY17" s="685"/>
      <c r="BZ17" s="685"/>
      <c r="CA17" s="685"/>
      <c r="CB17" s="694"/>
      <c r="CD17" s="699" t="s">
        <v>263</v>
      </c>
      <c r="CE17" s="700"/>
      <c r="CF17" s="700"/>
      <c r="CG17" s="700"/>
      <c r="CH17" s="700"/>
      <c r="CI17" s="700"/>
      <c r="CJ17" s="700"/>
      <c r="CK17" s="700"/>
      <c r="CL17" s="700"/>
      <c r="CM17" s="700"/>
      <c r="CN17" s="700"/>
      <c r="CO17" s="700"/>
      <c r="CP17" s="700"/>
      <c r="CQ17" s="701"/>
      <c r="CR17" s="684">
        <v>4418550</v>
      </c>
      <c r="CS17" s="685"/>
      <c r="CT17" s="685"/>
      <c r="CU17" s="685"/>
      <c r="CV17" s="685"/>
      <c r="CW17" s="685"/>
      <c r="CX17" s="685"/>
      <c r="CY17" s="686"/>
      <c r="CZ17" s="687">
        <v>6</v>
      </c>
      <c r="DA17" s="687"/>
      <c r="DB17" s="687"/>
      <c r="DC17" s="687"/>
      <c r="DD17" s="693" t="s">
        <v>171</v>
      </c>
      <c r="DE17" s="685"/>
      <c r="DF17" s="685"/>
      <c r="DG17" s="685"/>
      <c r="DH17" s="685"/>
      <c r="DI17" s="685"/>
      <c r="DJ17" s="685"/>
      <c r="DK17" s="685"/>
      <c r="DL17" s="685"/>
      <c r="DM17" s="685"/>
      <c r="DN17" s="685"/>
      <c r="DO17" s="685"/>
      <c r="DP17" s="686"/>
      <c r="DQ17" s="693">
        <v>4410372</v>
      </c>
      <c r="DR17" s="685"/>
      <c r="DS17" s="685"/>
      <c r="DT17" s="685"/>
      <c r="DU17" s="685"/>
      <c r="DV17" s="685"/>
      <c r="DW17" s="685"/>
      <c r="DX17" s="685"/>
      <c r="DY17" s="685"/>
      <c r="DZ17" s="685"/>
      <c r="EA17" s="685"/>
      <c r="EB17" s="685"/>
      <c r="EC17" s="694"/>
    </row>
    <row r="18" spans="2:133" ht="11.25" customHeight="1" x14ac:dyDescent="0.15">
      <c r="B18" s="681" t="s">
        <v>264</v>
      </c>
      <c r="C18" s="682"/>
      <c r="D18" s="682"/>
      <c r="E18" s="682"/>
      <c r="F18" s="682"/>
      <c r="G18" s="682"/>
      <c r="H18" s="682"/>
      <c r="I18" s="682"/>
      <c r="J18" s="682"/>
      <c r="K18" s="682"/>
      <c r="L18" s="682"/>
      <c r="M18" s="682"/>
      <c r="N18" s="682"/>
      <c r="O18" s="682"/>
      <c r="P18" s="682"/>
      <c r="Q18" s="683"/>
      <c r="R18" s="684">
        <v>212496</v>
      </c>
      <c r="S18" s="685"/>
      <c r="T18" s="685"/>
      <c r="U18" s="685"/>
      <c r="V18" s="685"/>
      <c r="W18" s="685"/>
      <c r="X18" s="685"/>
      <c r="Y18" s="686"/>
      <c r="Z18" s="687">
        <v>0.3</v>
      </c>
      <c r="AA18" s="687"/>
      <c r="AB18" s="687"/>
      <c r="AC18" s="687"/>
      <c r="AD18" s="688">
        <v>212496</v>
      </c>
      <c r="AE18" s="688"/>
      <c r="AF18" s="688"/>
      <c r="AG18" s="688"/>
      <c r="AH18" s="688"/>
      <c r="AI18" s="688"/>
      <c r="AJ18" s="688"/>
      <c r="AK18" s="688"/>
      <c r="AL18" s="689">
        <v>0.7</v>
      </c>
      <c r="AM18" s="690"/>
      <c r="AN18" s="690"/>
      <c r="AO18" s="691"/>
      <c r="AP18" s="681" t="s">
        <v>265</v>
      </c>
      <c r="AQ18" s="682"/>
      <c r="AR18" s="682"/>
      <c r="AS18" s="682"/>
      <c r="AT18" s="682"/>
      <c r="AU18" s="682"/>
      <c r="AV18" s="682"/>
      <c r="AW18" s="682"/>
      <c r="AX18" s="682"/>
      <c r="AY18" s="682"/>
      <c r="AZ18" s="682"/>
      <c r="BA18" s="682"/>
      <c r="BB18" s="682"/>
      <c r="BC18" s="682"/>
      <c r="BD18" s="682"/>
      <c r="BE18" s="682"/>
      <c r="BF18" s="683"/>
      <c r="BG18" s="684" t="s">
        <v>235</v>
      </c>
      <c r="BH18" s="685"/>
      <c r="BI18" s="685"/>
      <c r="BJ18" s="685"/>
      <c r="BK18" s="685"/>
      <c r="BL18" s="685"/>
      <c r="BM18" s="685"/>
      <c r="BN18" s="686"/>
      <c r="BO18" s="687" t="s">
        <v>235</v>
      </c>
      <c r="BP18" s="687"/>
      <c r="BQ18" s="687"/>
      <c r="BR18" s="687"/>
      <c r="BS18" s="693" t="s">
        <v>125</v>
      </c>
      <c r="BT18" s="685"/>
      <c r="BU18" s="685"/>
      <c r="BV18" s="685"/>
      <c r="BW18" s="685"/>
      <c r="BX18" s="685"/>
      <c r="BY18" s="685"/>
      <c r="BZ18" s="685"/>
      <c r="CA18" s="685"/>
      <c r="CB18" s="694"/>
      <c r="CD18" s="699" t="s">
        <v>266</v>
      </c>
      <c r="CE18" s="700"/>
      <c r="CF18" s="700"/>
      <c r="CG18" s="700"/>
      <c r="CH18" s="700"/>
      <c r="CI18" s="700"/>
      <c r="CJ18" s="700"/>
      <c r="CK18" s="700"/>
      <c r="CL18" s="700"/>
      <c r="CM18" s="700"/>
      <c r="CN18" s="700"/>
      <c r="CO18" s="700"/>
      <c r="CP18" s="700"/>
      <c r="CQ18" s="701"/>
      <c r="CR18" s="684" t="s">
        <v>171</v>
      </c>
      <c r="CS18" s="685"/>
      <c r="CT18" s="685"/>
      <c r="CU18" s="685"/>
      <c r="CV18" s="685"/>
      <c r="CW18" s="685"/>
      <c r="CX18" s="685"/>
      <c r="CY18" s="686"/>
      <c r="CZ18" s="687" t="s">
        <v>171</v>
      </c>
      <c r="DA18" s="687"/>
      <c r="DB18" s="687"/>
      <c r="DC18" s="687"/>
      <c r="DD18" s="693" t="s">
        <v>125</v>
      </c>
      <c r="DE18" s="685"/>
      <c r="DF18" s="685"/>
      <c r="DG18" s="685"/>
      <c r="DH18" s="685"/>
      <c r="DI18" s="685"/>
      <c r="DJ18" s="685"/>
      <c r="DK18" s="685"/>
      <c r="DL18" s="685"/>
      <c r="DM18" s="685"/>
      <c r="DN18" s="685"/>
      <c r="DO18" s="685"/>
      <c r="DP18" s="686"/>
      <c r="DQ18" s="693" t="s">
        <v>125</v>
      </c>
      <c r="DR18" s="685"/>
      <c r="DS18" s="685"/>
      <c r="DT18" s="685"/>
      <c r="DU18" s="685"/>
      <c r="DV18" s="685"/>
      <c r="DW18" s="685"/>
      <c r="DX18" s="685"/>
      <c r="DY18" s="685"/>
      <c r="DZ18" s="685"/>
      <c r="EA18" s="685"/>
      <c r="EB18" s="685"/>
      <c r="EC18" s="694"/>
    </row>
    <row r="19" spans="2:133" ht="11.25" customHeight="1" x14ac:dyDescent="0.15">
      <c r="B19" s="681" t="s">
        <v>267</v>
      </c>
      <c r="C19" s="682"/>
      <c r="D19" s="682"/>
      <c r="E19" s="682"/>
      <c r="F19" s="682"/>
      <c r="G19" s="682"/>
      <c r="H19" s="682"/>
      <c r="I19" s="682"/>
      <c r="J19" s="682"/>
      <c r="K19" s="682"/>
      <c r="L19" s="682"/>
      <c r="M19" s="682"/>
      <c r="N19" s="682"/>
      <c r="O19" s="682"/>
      <c r="P19" s="682"/>
      <c r="Q19" s="683"/>
      <c r="R19" s="684">
        <v>188366</v>
      </c>
      <c r="S19" s="685"/>
      <c r="T19" s="685"/>
      <c r="U19" s="685"/>
      <c r="V19" s="685"/>
      <c r="W19" s="685"/>
      <c r="X19" s="685"/>
      <c r="Y19" s="686"/>
      <c r="Z19" s="687">
        <v>0.2</v>
      </c>
      <c r="AA19" s="687"/>
      <c r="AB19" s="687"/>
      <c r="AC19" s="687"/>
      <c r="AD19" s="688">
        <v>188366</v>
      </c>
      <c r="AE19" s="688"/>
      <c r="AF19" s="688"/>
      <c r="AG19" s="688"/>
      <c r="AH19" s="688"/>
      <c r="AI19" s="688"/>
      <c r="AJ19" s="688"/>
      <c r="AK19" s="688"/>
      <c r="AL19" s="689">
        <v>0.6</v>
      </c>
      <c r="AM19" s="690"/>
      <c r="AN19" s="690"/>
      <c r="AO19" s="691"/>
      <c r="AP19" s="681" t="s">
        <v>268</v>
      </c>
      <c r="AQ19" s="682"/>
      <c r="AR19" s="682"/>
      <c r="AS19" s="682"/>
      <c r="AT19" s="682"/>
      <c r="AU19" s="682"/>
      <c r="AV19" s="682"/>
      <c r="AW19" s="682"/>
      <c r="AX19" s="682"/>
      <c r="AY19" s="682"/>
      <c r="AZ19" s="682"/>
      <c r="BA19" s="682"/>
      <c r="BB19" s="682"/>
      <c r="BC19" s="682"/>
      <c r="BD19" s="682"/>
      <c r="BE19" s="682"/>
      <c r="BF19" s="683"/>
      <c r="BG19" s="684">
        <v>1451731</v>
      </c>
      <c r="BH19" s="685"/>
      <c r="BI19" s="685"/>
      <c r="BJ19" s="685"/>
      <c r="BK19" s="685"/>
      <c r="BL19" s="685"/>
      <c r="BM19" s="685"/>
      <c r="BN19" s="686"/>
      <c r="BO19" s="687">
        <v>5.8</v>
      </c>
      <c r="BP19" s="687"/>
      <c r="BQ19" s="687"/>
      <c r="BR19" s="687"/>
      <c r="BS19" s="693" t="s">
        <v>125</v>
      </c>
      <c r="BT19" s="685"/>
      <c r="BU19" s="685"/>
      <c r="BV19" s="685"/>
      <c r="BW19" s="685"/>
      <c r="BX19" s="685"/>
      <c r="BY19" s="685"/>
      <c r="BZ19" s="685"/>
      <c r="CA19" s="685"/>
      <c r="CB19" s="694"/>
      <c r="CD19" s="699" t="s">
        <v>269</v>
      </c>
      <c r="CE19" s="700"/>
      <c r="CF19" s="700"/>
      <c r="CG19" s="700"/>
      <c r="CH19" s="700"/>
      <c r="CI19" s="700"/>
      <c r="CJ19" s="700"/>
      <c r="CK19" s="700"/>
      <c r="CL19" s="700"/>
      <c r="CM19" s="700"/>
      <c r="CN19" s="700"/>
      <c r="CO19" s="700"/>
      <c r="CP19" s="700"/>
      <c r="CQ19" s="701"/>
      <c r="CR19" s="684" t="s">
        <v>171</v>
      </c>
      <c r="CS19" s="685"/>
      <c r="CT19" s="685"/>
      <c r="CU19" s="685"/>
      <c r="CV19" s="685"/>
      <c r="CW19" s="685"/>
      <c r="CX19" s="685"/>
      <c r="CY19" s="686"/>
      <c r="CZ19" s="687" t="s">
        <v>171</v>
      </c>
      <c r="DA19" s="687"/>
      <c r="DB19" s="687"/>
      <c r="DC19" s="687"/>
      <c r="DD19" s="693" t="s">
        <v>235</v>
      </c>
      <c r="DE19" s="685"/>
      <c r="DF19" s="685"/>
      <c r="DG19" s="685"/>
      <c r="DH19" s="685"/>
      <c r="DI19" s="685"/>
      <c r="DJ19" s="685"/>
      <c r="DK19" s="685"/>
      <c r="DL19" s="685"/>
      <c r="DM19" s="685"/>
      <c r="DN19" s="685"/>
      <c r="DO19" s="685"/>
      <c r="DP19" s="686"/>
      <c r="DQ19" s="693" t="s">
        <v>171</v>
      </c>
      <c r="DR19" s="685"/>
      <c r="DS19" s="685"/>
      <c r="DT19" s="685"/>
      <c r="DU19" s="685"/>
      <c r="DV19" s="685"/>
      <c r="DW19" s="685"/>
      <c r="DX19" s="685"/>
      <c r="DY19" s="685"/>
      <c r="DZ19" s="685"/>
      <c r="EA19" s="685"/>
      <c r="EB19" s="685"/>
      <c r="EC19" s="694"/>
    </row>
    <row r="20" spans="2:133" ht="11.25" customHeight="1" x14ac:dyDescent="0.15">
      <c r="B20" s="681" t="s">
        <v>270</v>
      </c>
      <c r="C20" s="682"/>
      <c r="D20" s="682"/>
      <c r="E20" s="682"/>
      <c r="F20" s="682"/>
      <c r="G20" s="682"/>
      <c r="H20" s="682"/>
      <c r="I20" s="682"/>
      <c r="J20" s="682"/>
      <c r="K20" s="682"/>
      <c r="L20" s="682"/>
      <c r="M20" s="682"/>
      <c r="N20" s="682"/>
      <c r="O20" s="682"/>
      <c r="P20" s="682"/>
      <c r="Q20" s="683"/>
      <c r="R20" s="684">
        <v>17062</v>
      </c>
      <c r="S20" s="685"/>
      <c r="T20" s="685"/>
      <c r="U20" s="685"/>
      <c r="V20" s="685"/>
      <c r="W20" s="685"/>
      <c r="X20" s="685"/>
      <c r="Y20" s="686"/>
      <c r="Z20" s="687">
        <v>0</v>
      </c>
      <c r="AA20" s="687"/>
      <c r="AB20" s="687"/>
      <c r="AC20" s="687"/>
      <c r="AD20" s="688">
        <v>17062</v>
      </c>
      <c r="AE20" s="688"/>
      <c r="AF20" s="688"/>
      <c r="AG20" s="688"/>
      <c r="AH20" s="688"/>
      <c r="AI20" s="688"/>
      <c r="AJ20" s="688"/>
      <c r="AK20" s="688"/>
      <c r="AL20" s="689">
        <v>0.1</v>
      </c>
      <c r="AM20" s="690"/>
      <c r="AN20" s="690"/>
      <c r="AO20" s="691"/>
      <c r="AP20" s="681" t="s">
        <v>271</v>
      </c>
      <c r="AQ20" s="682"/>
      <c r="AR20" s="682"/>
      <c r="AS20" s="682"/>
      <c r="AT20" s="682"/>
      <c r="AU20" s="682"/>
      <c r="AV20" s="682"/>
      <c r="AW20" s="682"/>
      <c r="AX20" s="682"/>
      <c r="AY20" s="682"/>
      <c r="AZ20" s="682"/>
      <c r="BA20" s="682"/>
      <c r="BB20" s="682"/>
      <c r="BC20" s="682"/>
      <c r="BD20" s="682"/>
      <c r="BE20" s="682"/>
      <c r="BF20" s="683"/>
      <c r="BG20" s="684">
        <v>1451731</v>
      </c>
      <c r="BH20" s="685"/>
      <c r="BI20" s="685"/>
      <c r="BJ20" s="685"/>
      <c r="BK20" s="685"/>
      <c r="BL20" s="685"/>
      <c r="BM20" s="685"/>
      <c r="BN20" s="686"/>
      <c r="BO20" s="687">
        <v>5.8</v>
      </c>
      <c r="BP20" s="687"/>
      <c r="BQ20" s="687"/>
      <c r="BR20" s="687"/>
      <c r="BS20" s="693" t="s">
        <v>125</v>
      </c>
      <c r="BT20" s="685"/>
      <c r="BU20" s="685"/>
      <c r="BV20" s="685"/>
      <c r="BW20" s="685"/>
      <c r="BX20" s="685"/>
      <c r="BY20" s="685"/>
      <c r="BZ20" s="685"/>
      <c r="CA20" s="685"/>
      <c r="CB20" s="694"/>
      <c r="CD20" s="699" t="s">
        <v>272</v>
      </c>
      <c r="CE20" s="700"/>
      <c r="CF20" s="700"/>
      <c r="CG20" s="700"/>
      <c r="CH20" s="700"/>
      <c r="CI20" s="700"/>
      <c r="CJ20" s="700"/>
      <c r="CK20" s="700"/>
      <c r="CL20" s="700"/>
      <c r="CM20" s="700"/>
      <c r="CN20" s="700"/>
      <c r="CO20" s="700"/>
      <c r="CP20" s="700"/>
      <c r="CQ20" s="701"/>
      <c r="CR20" s="684">
        <v>73329639</v>
      </c>
      <c r="CS20" s="685"/>
      <c r="CT20" s="685"/>
      <c r="CU20" s="685"/>
      <c r="CV20" s="685"/>
      <c r="CW20" s="685"/>
      <c r="CX20" s="685"/>
      <c r="CY20" s="686"/>
      <c r="CZ20" s="687">
        <v>100</v>
      </c>
      <c r="DA20" s="687"/>
      <c r="DB20" s="687"/>
      <c r="DC20" s="687"/>
      <c r="DD20" s="693">
        <v>4003429</v>
      </c>
      <c r="DE20" s="685"/>
      <c r="DF20" s="685"/>
      <c r="DG20" s="685"/>
      <c r="DH20" s="685"/>
      <c r="DI20" s="685"/>
      <c r="DJ20" s="685"/>
      <c r="DK20" s="685"/>
      <c r="DL20" s="685"/>
      <c r="DM20" s="685"/>
      <c r="DN20" s="685"/>
      <c r="DO20" s="685"/>
      <c r="DP20" s="686"/>
      <c r="DQ20" s="693">
        <v>37626763</v>
      </c>
      <c r="DR20" s="685"/>
      <c r="DS20" s="685"/>
      <c r="DT20" s="685"/>
      <c r="DU20" s="685"/>
      <c r="DV20" s="685"/>
      <c r="DW20" s="685"/>
      <c r="DX20" s="685"/>
      <c r="DY20" s="685"/>
      <c r="DZ20" s="685"/>
      <c r="EA20" s="685"/>
      <c r="EB20" s="685"/>
      <c r="EC20" s="694"/>
    </row>
    <row r="21" spans="2:133" ht="11.25" customHeight="1" x14ac:dyDescent="0.15">
      <c r="B21" s="681" t="s">
        <v>273</v>
      </c>
      <c r="C21" s="682"/>
      <c r="D21" s="682"/>
      <c r="E21" s="682"/>
      <c r="F21" s="682"/>
      <c r="G21" s="682"/>
      <c r="H21" s="682"/>
      <c r="I21" s="682"/>
      <c r="J21" s="682"/>
      <c r="K21" s="682"/>
      <c r="L21" s="682"/>
      <c r="M21" s="682"/>
      <c r="N21" s="682"/>
      <c r="O21" s="682"/>
      <c r="P21" s="682"/>
      <c r="Q21" s="683"/>
      <c r="R21" s="684">
        <v>7068</v>
      </c>
      <c r="S21" s="685"/>
      <c r="T21" s="685"/>
      <c r="U21" s="685"/>
      <c r="V21" s="685"/>
      <c r="W21" s="685"/>
      <c r="X21" s="685"/>
      <c r="Y21" s="686"/>
      <c r="Z21" s="687">
        <v>0</v>
      </c>
      <c r="AA21" s="687"/>
      <c r="AB21" s="687"/>
      <c r="AC21" s="687"/>
      <c r="AD21" s="688">
        <v>7068</v>
      </c>
      <c r="AE21" s="688"/>
      <c r="AF21" s="688"/>
      <c r="AG21" s="688"/>
      <c r="AH21" s="688"/>
      <c r="AI21" s="688"/>
      <c r="AJ21" s="688"/>
      <c r="AK21" s="688"/>
      <c r="AL21" s="689">
        <v>0</v>
      </c>
      <c r="AM21" s="690"/>
      <c r="AN21" s="690"/>
      <c r="AO21" s="691"/>
      <c r="AP21" s="703" t="s">
        <v>274</v>
      </c>
      <c r="AQ21" s="704"/>
      <c r="AR21" s="704"/>
      <c r="AS21" s="704"/>
      <c r="AT21" s="704"/>
      <c r="AU21" s="704"/>
      <c r="AV21" s="704"/>
      <c r="AW21" s="704"/>
      <c r="AX21" s="704"/>
      <c r="AY21" s="704"/>
      <c r="AZ21" s="704"/>
      <c r="BA21" s="704"/>
      <c r="BB21" s="704"/>
      <c r="BC21" s="704"/>
      <c r="BD21" s="704"/>
      <c r="BE21" s="704"/>
      <c r="BF21" s="705"/>
      <c r="BG21" s="684" t="s">
        <v>171</v>
      </c>
      <c r="BH21" s="685"/>
      <c r="BI21" s="685"/>
      <c r="BJ21" s="685"/>
      <c r="BK21" s="685"/>
      <c r="BL21" s="685"/>
      <c r="BM21" s="685"/>
      <c r="BN21" s="686"/>
      <c r="BO21" s="687" t="s">
        <v>171</v>
      </c>
      <c r="BP21" s="687"/>
      <c r="BQ21" s="687"/>
      <c r="BR21" s="687"/>
      <c r="BS21" s="693" t="s">
        <v>171</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15">
      <c r="B22" s="681" t="s">
        <v>275</v>
      </c>
      <c r="C22" s="682"/>
      <c r="D22" s="682"/>
      <c r="E22" s="682"/>
      <c r="F22" s="682"/>
      <c r="G22" s="682"/>
      <c r="H22" s="682"/>
      <c r="I22" s="682"/>
      <c r="J22" s="682"/>
      <c r="K22" s="682"/>
      <c r="L22" s="682"/>
      <c r="M22" s="682"/>
      <c r="N22" s="682"/>
      <c r="O22" s="682"/>
      <c r="P22" s="682"/>
      <c r="Q22" s="683"/>
      <c r="R22" s="684">
        <v>1962816</v>
      </c>
      <c r="S22" s="685"/>
      <c r="T22" s="685"/>
      <c r="U22" s="685"/>
      <c r="V22" s="685"/>
      <c r="W22" s="685"/>
      <c r="X22" s="685"/>
      <c r="Y22" s="686"/>
      <c r="Z22" s="687">
        <v>2.6</v>
      </c>
      <c r="AA22" s="687"/>
      <c r="AB22" s="687"/>
      <c r="AC22" s="687"/>
      <c r="AD22" s="688">
        <v>1771129</v>
      </c>
      <c r="AE22" s="688"/>
      <c r="AF22" s="688"/>
      <c r="AG22" s="688"/>
      <c r="AH22" s="688"/>
      <c r="AI22" s="688"/>
      <c r="AJ22" s="688"/>
      <c r="AK22" s="688"/>
      <c r="AL22" s="689">
        <v>5.9</v>
      </c>
      <c r="AM22" s="690"/>
      <c r="AN22" s="690"/>
      <c r="AO22" s="691"/>
      <c r="AP22" s="703" t="s">
        <v>276</v>
      </c>
      <c r="AQ22" s="704"/>
      <c r="AR22" s="704"/>
      <c r="AS22" s="704"/>
      <c r="AT22" s="704"/>
      <c r="AU22" s="704"/>
      <c r="AV22" s="704"/>
      <c r="AW22" s="704"/>
      <c r="AX22" s="704"/>
      <c r="AY22" s="704"/>
      <c r="AZ22" s="704"/>
      <c r="BA22" s="704"/>
      <c r="BB22" s="704"/>
      <c r="BC22" s="704"/>
      <c r="BD22" s="704"/>
      <c r="BE22" s="704"/>
      <c r="BF22" s="705"/>
      <c r="BG22" s="684" t="s">
        <v>171</v>
      </c>
      <c r="BH22" s="685"/>
      <c r="BI22" s="685"/>
      <c r="BJ22" s="685"/>
      <c r="BK22" s="685"/>
      <c r="BL22" s="685"/>
      <c r="BM22" s="685"/>
      <c r="BN22" s="686"/>
      <c r="BO22" s="687" t="s">
        <v>171</v>
      </c>
      <c r="BP22" s="687"/>
      <c r="BQ22" s="687"/>
      <c r="BR22" s="687"/>
      <c r="BS22" s="693" t="s">
        <v>125</v>
      </c>
      <c r="BT22" s="685"/>
      <c r="BU22" s="685"/>
      <c r="BV22" s="685"/>
      <c r="BW22" s="685"/>
      <c r="BX22" s="685"/>
      <c r="BY22" s="685"/>
      <c r="BZ22" s="685"/>
      <c r="CA22" s="685"/>
      <c r="CB22" s="694"/>
      <c r="CD22" s="666" t="s">
        <v>277</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81" t="s">
        <v>278</v>
      </c>
      <c r="C23" s="682"/>
      <c r="D23" s="682"/>
      <c r="E23" s="682"/>
      <c r="F23" s="682"/>
      <c r="G23" s="682"/>
      <c r="H23" s="682"/>
      <c r="I23" s="682"/>
      <c r="J23" s="682"/>
      <c r="K23" s="682"/>
      <c r="L23" s="682"/>
      <c r="M23" s="682"/>
      <c r="N23" s="682"/>
      <c r="O23" s="682"/>
      <c r="P23" s="682"/>
      <c r="Q23" s="683"/>
      <c r="R23" s="684">
        <v>1771129</v>
      </c>
      <c r="S23" s="685"/>
      <c r="T23" s="685"/>
      <c r="U23" s="685"/>
      <c r="V23" s="685"/>
      <c r="W23" s="685"/>
      <c r="X23" s="685"/>
      <c r="Y23" s="686"/>
      <c r="Z23" s="687">
        <v>2.2999999999999998</v>
      </c>
      <c r="AA23" s="687"/>
      <c r="AB23" s="687"/>
      <c r="AC23" s="687"/>
      <c r="AD23" s="688">
        <v>1771129</v>
      </c>
      <c r="AE23" s="688"/>
      <c r="AF23" s="688"/>
      <c r="AG23" s="688"/>
      <c r="AH23" s="688"/>
      <c r="AI23" s="688"/>
      <c r="AJ23" s="688"/>
      <c r="AK23" s="688"/>
      <c r="AL23" s="689">
        <v>5.9</v>
      </c>
      <c r="AM23" s="690"/>
      <c r="AN23" s="690"/>
      <c r="AO23" s="691"/>
      <c r="AP23" s="703" t="s">
        <v>279</v>
      </c>
      <c r="AQ23" s="704"/>
      <c r="AR23" s="704"/>
      <c r="AS23" s="704"/>
      <c r="AT23" s="704"/>
      <c r="AU23" s="704"/>
      <c r="AV23" s="704"/>
      <c r="AW23" s="704"/>
      <c r="AX23" s="704"/>
      <c r="AY23" s="704"/>
      <c r="AZ23" s="704"/>
      <c r="BA23" s="704"/>
      <c r="BB23" s="704"/>
      <c r="BC23" s="704"/>
      <c r="BD23" s="704"/>
      <c r="BE23" s="704"/>
      <c r="BF23" s="705"/>
      <c r="BG23" s="684">
        <v>1451731</v>
      </c>
      <c r="BH23" s="685"/>
      <c r="BI23" s="685"/>
      <c r="BJ23" s="685"/>
      <c r="BK23" s="685"/>
      <c r="BL23" s="685"/>
      <c r="BM23" s="685"/>
      <c r="BN23" s="686"/>
      <c r="BO23" s="687">
        <v>5.8</v>
      </c>
      <c r="BP23" s="687"/>
      <c r="BQ23" s="687"/>
      <c r="BR23" s="687"/>
      <c r="BS23" s="693" t="s">
        <v>125</v>
      </c>
      <c r="BT23" s="685"/>
      <c r="BU23" s="685"/>
      <c r="BV23" s="685"/>
      <c r="BW23" s="685"/>
      <c r="BX23" s="685"/>
      <c r="BY23" s="685"/>
      <c r="BZ23" s="685"/>
      <c r="CA23" s="685"/>
      <c r="CB23" s="694"/>
      <c r="CD23" s="666" t="s">
        <v>218</v>
      </c>
      <c r="CE23" s="667"/>
      <c r="CF23" s="667"/>
      <c r="CG23" s="667"/>
      <c r="CH23" s="667"/>
      <c r="CI23" s="667"/>
      <c r="CJ23" s="667"/>
      <c r="CK23" s="667"/>
      <c r="CL23" s="667"/>
      <c r="CM23" s="667"/>
      <c r="CN23" s="667"/>
      <c r="CO23" s="667"/>
      <c r="CP23" s="667"/>
      <c r="CQ23" s="668"/>
      <c r="CR23" s="666" t="s">
        <v>280</v>
      </c>
      <c r="CS23" s="667"/>
      <c r="CT23" s="667"/>
      <c r="CU23" s="667"/>
      <c r="CV23" s="667"/>
      <c r="CW23" s="667"/>
      <c r="CX23" s="667"/>
      <c r="CY23" s="668"/>
      <c r="CZ23" s="666" t="s">
        <v>281</v>
      </c>
      <c r="DA23" s="667"/>
      <c r="DB23" s="667"/>
      <c r="DC23" s="668"/>
      <c r="DD23" s="666" t="s">
        <v>282</v>
      </c>
      <c r="DE23" s="667"/>
      <c r="DF23" s="667"/>
      <c r="DG23" s="667"/>
      <c r="DH23" s="667"/>
      <c r="DI23" s="667"/>
      <c r="DJ23" s="667"/>
      <c r="DK23" s="668"/>
      <c r="DL23" s="715" t="s">
        <v>283</v>
      </c>
      <c r="DM23" s="716"/>
      <c r="DN23" s="716"/>
      <c r="DO23" s="716"/>
      <c r="DP23" s="716"/>
      <c r="DQ23" s="716"/>
      <c r="DR23" s="716"/>
      <c r="DS23" s="716"/>
      <c r="DT23" s="716"/>
      <c r="DU23" s="716"/>
      <c r="DV23" s="717"/>
      <c r="DW23" s="666" t="s">
        <v>284</v>
      </c>
      <c r="DX23" s="667"/>
      <c r="DY23" s="667"/>
      <c r="DZ23" s="667"/>
      <c r="EA23" s="667"/>
      <c r="EB23" s="667"/>
      <c r="EC23" s="668"/>
    </row>
    <row r="24" spans="2:133" ht="11.25" customHeight="1" x14ac:dyDescent="0.15">
      <c r="B24" s="681" t="s">
        <v>285</v>
      </c>
      <c r="C24" s="682"/>
      <c r="D24" s="682"/>
      <c r="E24" s="682"/>
      <c r="F24" s="682"/>
      <c r="G24" s="682"/>
      <c r="H24" s="682"/>
      <c r="I24" s="682"/>
      <c r="J24" s="682"/>
      <c r="K24" s="682"/>
      <c r="L24" s="682"/>
      <c r="M24" s="682"/>
      <c r="N24" s="682"/>
      <c r="O24" s="682"/>
      <c r="P24" s="682"/>
      <c r="Q24" s="683"/>
      <c r="R24" s="684">
        <v>191687</v>
      </c>
      <c r="S24" s="685"/>
      <c r="T24" s="685"/>
      <c r="U24" s="685"/>
      <c r="V24" s="685"/>
      <c r="W24" s="685"/>
      <c r="X24" s="685"/>
      <c r="Y24" s="686"/>
      <c r="Z24" s="687">
        <v>0.2</v>
      </c>
      <c r="AA24" s="687"/>
      <c r="AB24" s="687"/>
      <c r="AC24" s="687"/>
      <c r="AD24" s="688" t="s">
        <v>171</v>
      </c>
      <c r="AE24" s="688"/>
      <c r="AF24" s="688"/>
      <c r="AG24" s="688"/>
      <c r="AH24" s="688"/>
      <c r="AI24" s="688"/>
      <c r="AJ24" s="688"/>
      <c r="AK24" s="688"/>
      <c r="AL24" s="689" t="s">
        <v>235</v>
      </c>
      <c r="AM24" s="690"/>
      <c r="AN24" s="690"/>
      <c r="AO24" s="691"/>
      <c r="AP24" s="703" t="s">
        <v>286</v>
      </c>
      <c r="AQ24" s="704"/>
      <c r="AR24" s="704"/>
      <c r="AS24" s="704"/>
      <c r="AT24" s="704"/>
      <c r="AU24" s="704"/>
      <c r="AV24" s="704"/>
      <c r="AW24" s="704"/>
      <c r="AX24" s="704"/>
      <c r="AY24" s="704"/>
      <c r="AZ24" s="704"/>
      <c r="BA24" s="704"/>
      <c r="BB24" s="704"/>
      <c r="BC24" s="704"/>
      <c r="BD24" s="704"/>
      <c r="BE24" s="704"/>
      <c r="BF24" s="705"/>
      <c r="BG24" s="684" t="s">
        <v>171</v>
      </c>
      <c r="BH24" s="685"/>
      <c r="BI24" s="685"/>
      <c r="BJ24" s="685"/>
      <c r="BK24" s="685"/>
      <c r="BL24" s="685"/>
      <c r="BM24" s="685"/>
      <c r="BN24" s="686"/>
      <c r="BO24" s="687" t="s">
        <v>171</v>
      </c>
      <c r="BP24" s="687"/>
      <c r="BQ24" s="687"/>
      <c r="BR24" s="687"/>
      <c r="BS24" s="693" t="s">
        <v>171</v>
      </c>
      <c r="BT24" s="685"/>
      <c r="BU24" s="685"/>
      <c r="BV24" s="685"/>
      <c r="BW24" s="685"/>
      <c r="BX24" s="685"/>
      <c r="BY24" s="685"/>
      <c r="BZ24" s="685"/>
      <c r="CA24" s="685"/>
      <c r="CB24" s="694"/>
      <c r="CD24" s="695" t="s">
        <v>287</v>
      </c>
      <c r="CE24" s="696"/>
      <c r="CF24" s="696"/>
      <c r="CG24" s="696"/>
      <c r="CH24" s="696"/>
      <c r="CI24" s="696"/>
      <c r="CJ24" s="696"/>
      <c r="CK24" s="696"/>
      <c r="CL24" s="696"/>
      <c r="CM24" s="696"/>
      <c r="CN24" s="696"/>
      <c r="CO24" s="696"/>
      <c r="CP24" s="696"/>
      <c r="CQ24" s="697"/>
      <c r="CR24" s="673">
        <v>28960615</v>
      </c>
      <c r="CS24" s="674"/>
      <c r="CT24" s="674"/>
      <c r="CU24" s="674"/>
      <c r="CV24" s="674"/>
      <c r="CW24" s="674"/>
      <c r="CX24" s="674"/>
      <c r="CY24" s="675"/>
      <c r="CZ24" s="678">
        <v>39.5</v>
      </c>
      <c r="DA24" s="679"/>
      <c r="DB24" s="679"/>
      <c r="DC24" s="698"/>
      <c r="DD24" s="723">
        <v>16507022</v>
      </c>
      <c r="DE24" s="674"/>
      <c r="DF24" s="674"/>
      <c r="DG24" s="674"/>
      <c r="DH24" s="674"/>
      <c r="DI24" s="674"/>
      <c r="DJ24" s="674"/>
      <c r="DK24" s="675"/>
      <c r="DL24" s="723">
        <v>16318276</v>
      </c>
      <c r="DM24" s="674"/>
      <c r="DN24" s="674"/>
      <c r="DO24" s="674"/>
      <c r="DP24" s="674"/>
      <c r="DQ24" s="674"/>
      <c r="DR24" s="674"/>
      <c r="DS24" s="674"/>
      <c r="DT24" s="674"/>
      <c r="DU24" s="674"/>
      <c r="DV24" s="675"/>
      <c r="DW24" s="678">
        <v>52.3</v>
      </c>
      <c r="DX24" s="679"/>
      <c r="DY24" s="679"/>
      <c r="DZ24" s="679"/>
      <c r="EA24" s="679"/>
      <c r="EB24" s="679"/>
      <c r="EC24" s="680"/>
    </row>
    <row r="25" spans="2:133" ht="11.25" customHeight="1" x14ac:dyDescent="0.15">
      <c r="B25" s="681" t="s">
        <v>288</v>
      </c>
      <c r="C25" s="682"/>
      <c r="D25" s="682"/>
      <c r="E25" s="682"/>
      <c r="F25" s="682"/>
      <c r="G25" s="682"/>
      <c r="H25" s="682"/>
      <c r="I25" s="682"/>
      <c r="J25" s="682"/>
      <c r="K25" s="682"/>
      <c r="L25" s="682"/>
      <c r="M25" s="682"/>
      <c r="N25" s="682"/>
      <c r="O25" s="682"/>
      <c r="P25" s="682"/>
      <c r="Q25" s="683"/>
      <c r="R25" s="684" t="s">
        <v>235</v>
      </c>
      <c r="S25" s="685"/>
      <c r="T25" s="685"/>
      <c r="U25" s="685"/>
      <c r="V25" s="685"/>
      <c r="W25" s="685"/>
      <c r="X25" s="685"/>
      <c r="Y25" s="686"/>
      <c r="Z25" s="687" t="s">
        <v>125</v>
      </c>
      <c r="AA25" s="687"/>
      <c r="AB25" s="687"/>
      <c r="AC25" s="687"/>
      <c r="AD25" s="688" t="s">
        <v>235</v>
      </c>
      <c r="AE25" s="688"/>
      <c r="AF25" s="688"/>
      <c r="AG25" s="688"/>
      <c r="AH25" s="688"/>
      <c r="AI25" s="688"/>
      <c r="AJ25" s="688"/>
      <c r="AK25" s="688"/>
      <c r="AL25" s="689" t="s">
        <v>125</v>
      </c>
      <c r="AM25" s="690"/>
      <c r="AN25" s="690"/>
      <c r="AO25" s="691"/>
      <c r="AP25" s="703" t="s">
        <v>289</v>
      </c>
      <c r="AQ25" s="704"/>
      <c r="AR25" s="704"/>
      <c r="AS25" s="704"/>
      <c r="AT25" s="704"/>
      <c r="AU25" s="704"/>
      <c r="AV25" s="704"/>
      <c r="AW25" s="704"/>
      <c r="AX25" s="704"/>
      <c r="AY25" s="704"/>
      <c r="AZ25" s="704"/>
      <c r="BA25" s="704"/>
      <c r="BB25" s="704"/>
      <c r="BC25" s="704"/>
      <c r="BD25" s="704"/>
      <c r="BE25" s="704"/>
      <c r="BF25" s="705"/>
      <c r="BG25" s="684" t="s">
        <v>235</v>
      </c>
      <c r="BH25" s="685"/>
      <c r="BI25" s="685"/>
      <c r="BJ25" s="685"/>
      <c r="BK25" s="685"/>
      <c r="BL25" s="685"/>
      <c r="BM25" s="685"/>
      <c r="BN25" s="686"/>
      <c r="BO25" s="687" t="s">
        <v>125</v>
      </c>
      <c r="BP25" s="687"/>
      <c r="BQ25" s="687"/>
      <c r="BR25" s="687"/>
      <c r="BS25" s="693" t="s">
        <v>125</v>
      </c>
      <c r="BT25" s="685"/>
      <c r="BU25" s="685"/>
      <c r="BV25" s="685"/>
      <c r="BW25" s="685"/>
      <c r="BX25" s="685"/>
      <c r="BY25" s="685"/>
      <c r="BZ25" s="685"/>
      <c r="CA25" s="685"/>
      <c r="CB25" s="694"/>
      <c r="CD25" s="699" t="s">
        <v>290</v>
      </c>
      <c r="CE25" s="700"/>
      <c r="CF25" s="700"/>
      <c r="CG25" s="700"/>
      <c r="CH25" s="700"/>
      <c r="CI25" s="700"/>
      <c r="CJ25" s="700"/>
      <c r="CK25" s="700"/>
      <c r="CL25" s="700"/>
      <c r="CM25" s="700"/>
      <c r="CN25" s="700"/>
      <c r="CO25" s="700"/>
      <c r="CP25" s="700"/>
      <c r="CQ25" s="701"/>
      <c r="CR25" s="684">
        <v>7542243</v>
      </c>
      <c r="CS25" s="720"/>
      <c r="CT25" s="720"/>
      <c r="CU25" s="720"/>
      <c r="CV25" s="720"/>
      <c r="CW25" s="720"/>
      <c r="CX25" s="720"/>
      <c r="CY25" s="721"/>
      <c r="CZ25" s="689">
        <v>10.3</v>
      </c>
      <c r="DA25" s="718"/>
      <c r="DB25" s="718"/>
      <c r="DC25" s="722"/>
      <c r="DD25" s="693">
        <v>6928460</v>
      </c>
      <c r="DE25" s="720"/>
      <c r="DF25" s="720"/>
      <c r="DG25" s="720"/>
      <c r="DH25" s="720"/>
      <c r="DI25" s="720"/>
      <c r="DJ25" s="720"/>
      <c r="DK25" s="721"/>
      <c r="DL25" s="693">
        <v>6905381</v>
      </c>
      <c r="DM25" s="720"/>
      <c r="DN25" s="720"/>
      <c r="DO25" s="720"/>
      <c r="DP25" s="720"/>
      <c r="DQ25" s="720"/>
      <c r="DR25" s="720"/>
      <c r="DS25" s="720"/>
      <c r="DT25" s="720"/>
      <c r="DU25" s="720"/>
      <c r="DV25" s="721"/>
      <c r="DW25" s="689">
        <v>22.1</v>
      </c>
      <c r="DX25" s="718"/>
      <c r="DY25" s="718"/>
      <c r="DZ25" s="718"/>
      <c r="EA25" s="718"/>
      <c r="EB25" s="718"/>
      <c r="EC25" s="719"/>
    </row>
    <row r="26" spans="2:133" ht="11.25" customHeight="1" x14ac:dyDescent="0.15">
      <c r="B26" s="681" t="s">
        <v>291</v>
      </c>
      <c r="C26" s="682"/>
      <c r="D26" s="682"/>
      <c r="E26" s="682"/>
      <c r="F26" s="682"/>
      <c r="G26" s="682"/>
      <c r="H26" s="682"/>
      <c r="I26" s="682"/>
      <c r="J26" s="682"/>
      <c r="K26" s="682"/>
      <c r="L26" s="682"/>
      <c r="M26" s="682"/>
      <c r="N26" s="682"/>
      <c r="O26" s="682"/>
      <c r="P26" s="682"/>
      <c r="Q26" s="683"/>
      <c r="R26" s="684">
        <v>30980141</v>
      </c>
      <c r="S26" s="685"/>
      <c r="T26" s="685"/>
      <c r="U26" s="685"/>
      <c r="V26" s="685"/>
      <c r="W26" s="685"/>
      <c r="X26" s="685"/>
      <c r="Y26" s="686"/>
      <c r="Z26" s="687">
        <v>40.299999999999997</v>
      </c>
      <c r="AA26" s="687"/>
      <c r="AB26" s="687"/>
      <c r="AC26" s="687"/>
      <c r="AD26" s="688">
        <v>29336723</v>
      </c>
      <c r="AE26" s="688"/>
      <c r="AF26" s="688"/>
      <c r="AG26" s="688"/>
      <c r="AH26" s="688"/>
      <c r="AI26" s="688"/>
      <c r="AJ26" s="688"/>
      <c r="AK26" s="688"/>
      <c r="AL26" s="689">
        <v>98.3</v>
      </c>
      <c r="AM26" s="690"/>
      <c r="AN26" s="690"/>
      <c r="AO26" s="691"/>
      <c r="AP26" s="703" t="s">
        <v>292</v>
      </c>
      <c r="AQ26" s="733"/>
      <c r="AR26" s="733"/>
      <c r="AS26" s="733"/>
      <c r="AT26" s="733"/>
      <c r="AU26" s="733"/>
      <c r="AV26" s="733"/>
      <c r="AW26" s="733"/>
      <c r="AX26" s="733"/>
      <c r="AY26" s="733"/>
      <c r="AZ26" s="733"/>
      <c r="BA26" s="733"/>
      <c r="BB26" s="733"/>
      <c r="BC26" s="733"/>
      <c r="BD26" s="733"/>
      <c r="BE26" s="733"/>
      <c r="BF26" s="705"/>
      <c r="BG26" s="684" t="s">
        <v>171</v>
      </c>
      <c r="BH26" s="685"/>
      <c r="BI26" s="685"/>
      <c r="BJ26" s="685"/>
      <c r="BK26" s="685"/>
      <c r="BL26" s="685"/>
      <c r="BM26" s="685"/>
      <c r="BN26" s="686"/>
      <c r="BO26" s="687" t="s">
        <v>235</v>
      </c>
      <c r="BP26" s="687"/>
      <c r="BQ26" s="687"/>
      <c r="BR26" s="687"/>
      <c r="BS26" s="693" t="s">
        <v>235</v>
      </c>
      <c r="BT26" s="685"/>
      <c r="BU26" s="685"/>
      <c r="BV26" s="685"/>
      <c r="BW26" s="685"/>
      <c r="BX26" s="685"/>
      <c r="BY26" s="685"/>
      <c r="BZ26" s="685"/>
      <c r="CA26" s="685"/>
      <c r="CB26" s="694"/>
      <c r="CD26" s="699" t="s">
        <v>293</v>
      </c>
      <c r="CE26" s="700"/>
      <c r="CF26" s="700"/>
      <c r="CG26" s="700"/>
      <c r="CH26" s="700"/>
      <c r="CI26" s="700"/>
      <c r="CJ26" s="700"/>
      <c r="CK26" s="700"/>
      <c r="CL26" s="700"/>
      <c r="CM26" s="700"/>
      <c r="CN26" s="700"/>
      <c r="CO26" s="700"/>
      <c r="CP26" s="700"/>
      <c r="CQ26" s="701"/>
      <c r="CR26" s="684">
        <v>4575607</v>
      </c>
      <c r="CS26" s="685"/>
      <c r="CT26" s="685"/>
      <c r="CU26" s="685"/>
      <c r="CV26" s="685"/>
      <c r="CW26" s="685"/>
      <c r="CX26" s="685"/>
      <c r="CY26" s="686"/>
      <c r="CZ26" s="689">
        <v>6.2</v>
      </c>
      <c r="DA26" s="718"/>
      <c r="DB26" s="718"/>
      <c r="DC26" s="722"/>
      <c r="DD26" s="693">
        <v>4241549</v>
      </c>
      <c r="DE26" s="685"/>
      <c r="DF26" s="685"/>
      <c r="DG26" s="685"/>
      <c r="DH26" s="685"/>
      <c r="DI26" s="685"/>
      <c r="DJ26" s="685"/>
      <c r="DK26" s="686"/>
      <c r="DL26" s="693" t="s">
        <v>171</v>
      </c>
      <c r="DM26" s="685"/>
      <c r="DN26" s="685"/>
      <c r="DO26" s="685"/>
      <c r="DP26" s="685"/>
      <c r="DQ26" s="685"/>
      <c r="DR26" s="685"/>
      <c r="DS26" s="685"/>
      <c r="DT26" s="685"/>
      <c r="DU26" s="685"/>
      <c r="DV26" s="686"/>
      <c r="DW26" s="689" t="s">
        <v>171</v>
      </c>
      <c r="DX26" s="718"/>
      <c r="DY26" s="718"/>
      <c r="DZ26" s="718"/>
      <c r="EA26" s="718"/>
      <c r="EB26" s="718"/>
      <c r="EC26" s="719"/>
    </row>
    <row r="27" spans="2:133" ht="11.25" customHeight="1" x14ac:dyDescent="0.15">
      <c r="B27" s="681" t="s">
        <v>294</v>
      </c>
      <c r="C27" s="682"/>
      <c r="D27" s="682"/>
      <c r="E27" s="682"/>
      <c r="F27" s="682"/>
      <c r="G27" s="682"/>
      <c r="H27" s="682"/>
      <c r="I27" s="682"/>
      <c r="J27" s="682"/>
      <c r="K27" s="682"/>
      <c r="L27" s="682"/>
      <c r="M27" s="682"/>
      <c r="N27" s="682"/>
      <c r="O27" s="682"/>
      <c r="P27" s="682"/>
      <c r="Q27" s="683"/>
      <c r="R27" s="684">
        <v>17790</v>
      </c>
      <c r="S27" s="685"/>
      <c r="T27" s="685"/>
      <c r="U27" s="685"/>
      <c r="V27" s="685"/>
      <c r="W27" s="685"/>
      <c r="X27" s="685"/>
      <c r="Y27" s="686"/>
      <c r="Z27" s="687">
        <v>0</v>
      </c>
      <c r="AA27" s="687"/>
      <c r="AB27" s="687"/>
      <c r="AC27" s="687"/>
      <c r="AD27" s="688">
        <v>17790</v>
      </c>
      <c r="AE27" s="688"/>
      <c r="AF27" s="688"/>
      <c r="AG27" s="688"/>
      <c r="AH27" s="688"/>
      <c r="AI27" s="688"/>
      <c r="AJ27" s="688"/>
      <c r="AK27" s="688"/>
      <c r="AL27" s="689">
        <v>0.1</v>
      </c>
      <c r="AM27" s="690"/>
      <c r="AN27" s="690"/>
      <c r="AO27" s="691"/>
      <c r="AP27" s="681" t="s">
        <v>295</v>
      </c>
      <c r="AQ27" s="682"/>
      <c r="AR27" s="682"/>
      <c r="AS27" s="682"/>
      <c r="AT27" s="682"/>
      <c r="AU27" s="682"/>
      <c r="AV27" s="682"/>
      <c r="AW27" s="682"/>
      <c r="AX27" s="682"/>
      <c r="AY27" s="682"/>
      <c r="AZ27" s="682"/>
      <c r="BA27" s="682"/>
      <c r="BB27" s="682"/>
      <c r="BC27" s="682"/>
      <c r="BD27" s="682"/>
      <c r="BE27" s="682"/>
      <c r="BF27" s="683"/>
      <c r="BG27" s="684">
        <v>24957263</v>
      </c>
      <c r="BH27" s="685"/>
      <c r="BI27" s="685"/>
      <c r="BJ27" s="685"/>
      <c r="BK27" s="685"/>
      <c r="BL27" s="685"/>
      <c r="BM27" s="685"/>
      <c r="BN27" s="686"/>
      <c r="BO27" s="687">
        <v>100</v>
      </c>
      <c r="BP27" s="687"/>
      <c r="BQ27" s="687"/>
      <c r="BR27" s="687"/>
      <c r="BS27" s="693">
        <v>154644</v>
      </c>
      <c r="BT27" s="685"/>
      <c r="BU27" s="685"/>
      <c r="BV27" s="685"/>
      <c r="BW27" s="685"/>
      <c r="BX27" s="685"/>
      <c r="BY27" s="685"/>
      <c r="BZ27" s="685"/>
      <c r="CA27" s="685"/>
      <c r="CB27" s="694"/>
      <c r="CD27" s="699" t="s">
        <v>296</v>
      </c>
      <c r="CE27" s="700"/>
      <c r="CF27" s="700"/>
      <c r="CG27" s="700"/>
      <c r="CH27" s="700"/>
      <c r="CI27" s="700"/>
      <c r="CJ27" s="700"/>
      <c r="CK27" s="700"/>
      <c r="CL27" s="700"/>
      <c r="CM27" s="700"/>
      <c r="CN27" s="700"/>
      <c r="CO27" s="700"/>
      <c r="CP27" s="700"/>
      <c r="CQ27" s="701"/>
      <c r="CR27" s="684">
        <v>16999822</v>
      </c>
      <c r="CS27" s="720"/>
      <c r="CT27" s="720"/>
      <c r="CU27" s="720"/>
      <c r="CV27" s="720"/>
      <c r="CW27" s="720"/>
      <c r="CX27" s="720"/>
      <c r="CY27" s="721"/>
      <c r="CZ27" s="689">
        <v>23.2</v>
      </c>
      <c r="DA27" s="718"/>
      <c r="DB27" s="718"/>
      <c r="DC27" s="722"/>
      <c r="DD27" s="693">
        <v>5168190</v>
      </c>
      <c r="DE27" s="720"/>
      <c r="DF27" s="720"/>
      <c r="DG27" s="720"/>
      <c r="DH27" s="720"/>
      <c r="DI27" s="720"/>
      <c r="DJ27" s="720"/>
      <c r="DK27" s="721"/>
      <c r="DL27" s="693">
        <v>5002523</v>
      </c>
      <c r="DM27" s="720"/>
      <c r="DN27" s="720"/>
      <c r="DO27" s="720"/>
      <c r="DP27" s="720"/>
      <c r="DQ27" s="720"/>
      <c r="DR27" s="720"/>
      <c r="DS27" s="720"/>
      <c r="DT27" s="720"/>
      <c r="DU27" s="720"/>
      <c r="DV27" s="721"/>
      <c r="DW27" s="689">
        <v>16</v>
      </c>
      <c r="DX27" s="718"/>
      <c r="DY27" s="718"/>
      <c r="DZ27" s="718"/>
      <c r="EA27" s="718"/>
      <c r="EB27" s="718"/>
      <c r="EC27" s="719"/>
    </row>
    <row r="28" spans="2:133" ht="11.25" customHeight="1" x14ac:dyDescent="0.15">
      <c r="B28" s="681" t="s">
        <v>297</v>
      </c>
      <c r="C28" s="682"/>
      <c r="D28" s="682"/>
      <c r="E28" s="682"/>
      <c r="F28" s="682"/>
      <c r="G28" s="682"/>
      <c r="H28" s="682"/>
      <c r="I28" s="682"/>
      <c r="J28" s="682"/>
      <c r="K28" s="682"/>
      <c r="L28" s="682"/>
      <c r="M28" s="682"/>
      <c r="N28" s="682"/>
      <c r="O28" s="682"/>
      <c r="P28" s="682"/>
      <c r="Q28" s="683"/>
      <c r="R28" s="684">
        <v>262785</v>
      </c>
      <c r="S28" s="685"/>
      <c r="T28" s="685"/>
      <c r="U28" s="685"/>
      <c r="V28" s="685"/>
      <c r="W28" s="685"/>
      <c r="X28" s="685"/>
      <c r="Y28" s="686"/>
      <c r="Z28" s="687">
        <v>0.3</v>
      </c>
      <c r="AA28" s="687"/>
      <c r="AB28" s="687"/>
      <c r="AC28" s="687"/>
      <c r="AD28" s="688" t="s">
        <v>125</v>
      </c>
      <c r="AE28" s="688"/>
      <c r="AF28" s="688"/>
      <c r="AG28" s="688"/>
      <c r="AH28" s="688"/>
      <c r="AI28" s="688"/>
      <c r="AJ28" s="688"/>
      <c r="AK28" s="688"/>
      <c r="AL28" s="689" t="s">
        <v>171</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298</v>
      </c>
      <c r="CE28" s="700"/>
      <c r="CF28" s="700"/>
      <c r="CG28" s="700"/>
      <c r="CH28" s="700"/>
      <c r="CI28" s="700"/>
      <c r="CJ28" s="700"/>
      <c r="CK28" s="700"/>
      <c r="CL28" s="700"/>
      <c r="CM28" s="700"/>
      <c r="CN28" s="700"/>
      <c r="CO28" s="700"/>
      <c r="CP28" s="700"/>
      <c r="CQ28" s="701"/>
      <c r="CR28" s="684">
        <v>4418550</v>
      </c>
      <c r="CS28" s="685"/>
      <c r="CT28" s="685"/>
      <c r="CU28" s="685"/>
      <c r="CV28" s="685"/>
      <c r="CW28" s="685"/>
      <c r="CX28" s="685"/>
      <c r="CY28" s="686"/>
      <c r="CZ28" s="689">
        <v>6</v>
      </c>
      <c r="DA28" s="718"/>
      <c r="DB28" s="718"/>
      <c r="DC28" s="722"/>
      <c r="DD28" s="693">
        <v>4410372</v>
      </c>
      <c r="DE28" s="685"/>
      <c r="DF28" s="685"/>
      <c r="DG28" s="685"/>
      <c r="DH28" s="685"/>
      <c r="DI28" s="685"/>
      <c r="DJ28" s="685"/>
      <c r="DK28" s="686"/>
      <c r="DL28" s="693">
        <v>4410372</v>
      </c>
      <c r="DM28" s="685"/>
      <c r="DN28" s="685"/>
      <c r="DO28" s="685"/>
      <c r="DP28" s="685"/>
      <c r="DQ28" s="685"/>
      <c r="DR28" s="685"/>
      <c r="DS28" s="685"/>
      <c r="DT28" s="685"/>
      <c r="DU28" s="685"/>
      <c r="DV28" s="686"/>
      <c r="DW28" s="689">
        <v>14.1</v>
      </c>
      <c r="DX28" s="718"/>
      <c r="DY28" s="718"/>
      <c r="DZ28" s="718"/>
      <c r="EA28" s="718"/>
      <c r="EB28" s="718"/>
      <c r="EC28" s="719"/>
    </row>
    <row r="29" spans="2:133" ht="11.25" customHeight="1" x14ac:dyDescent="0.15">
      <c r="B29" s="681" t="s">
        <v>299</v>
      </c>
      <c r="C29" s="682"/>
      <c r="D29" s="682"/>
      <c r="E29" s="682"/>
      <c r="F29" s="682"/>
      <c r="G29" s="682"/>
      <c r="H29" s="682"/>
      <c r="I29" s="682"/>
      <c r="J29" s="682"/>
      <c r="K29" s="682"/>
      <c r="L29" s="682"/>
      <c r="M29" s="682"/>
      <c r="N29" s="682"/>
      <c r="O29" s="682"/>
      <c r="P29" s="682"/>
      <c r="Q29" s="683"/>
      <c r="R29" s="684">
        <v>501252</v>
      </c>
      <c r="S29" s="685"/>
      <c r="T29" s="685"/>
      <c r="U29" s="685"/>
      <c r="V29" s="685"/>
      <c r="W29" s="685"/>
      <c r="X29" s="685"/>
      <c r="Y29" s="686"/>
      <c r="Z29" s="687">
        <v>0.7</v>
      </c>
      <c r="AA29" s="687"/>
      <c r="AB29" s="687"/>
      <c r="AC29" s="687"/>
      <c r="AD29" s="688">
        <v>143154</v>
      </c>
      <c r="AE29" s="688"/>
      <c r="AF29" s="688"/>
      <c r="AG29" s="688"/>
      <c r="AH29" s="688"/>
      <c r="AI29" s="688"/>
      <c r="AJ29" s="688"/>
      <c r="AK29" s="688"/>
      <c r="AL29" s="689">
        <v>0.5</v>
      </c>
      <c r="AM29" s="690"/>
      <c r="AN29" s="690"/>
      <c r="AO29" s="691"/>
      <c r="AP29" s="734"/>
      <c r="AQ29" s="735"/>
      <c r="AR29" s="735"/>
      <c r="AS29" s="735"/>
      <c r="AT29" s="735"/>
      <c r="AU29" s="735"/>
      <c r="AV29" s="735"/>
      <c r="AW29" s="735"/>
      <c r="AX29" s="735"/>
      <c r="AY29" s="735"/>
      <c r="AZ29" s="735"/>
      <c r="BA29" s="735"/>
      <c r="BB29" s="735"/>
      <c r="BC29" s="735"/>
      <c r="BD29" s="735"/>
      <c r="BE29" s="735"/>
      <c r="BF29" s="736"/>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24" t="s">
        <v>300</v>
      </c>
      <c r="CE29" s="725"/>
      <c r="CF29" s="699" t="s">
        <v>69</v>
      </c>
      <c r="CG29" s="700"/>
      <c r="CH29" s="700"/>
      <c r="CI29" s="700"/>
      <c r="CJ29" s="700"/>
      <c r="CK29" s="700"/>
      <c r="CL29" s="700"/>
      <c r="CM29" s="700"/>
      <c r="CN29" s="700"/>
      <c r="CO29" s="700"/>
      <c r="CP29" s="700"/>
      <c r="CQ29" s="701"/>
      <c r="CR29" s="684">
        <v>4418550</v>
      </c>
      <c r="CS29" s="720"/>
      <c r="CT29" s="720"/>
      <c r="CU29" s="720"/>
      <c r="CV29" s="720"/>
      <c r="CW29" s="720"/>
      <c r="CX29" s="720"/>
      <c r="CY29" s="721"/>
      <c r="CZ29" s="689">
        <v>6</v>
      </c>
      <c r="DA29" s="718"/>
      <c r="DB29" s="718"/>
      <c r="DC29" s="722"/>
      <c r="DD29" s="693">
        <v>4410372</v>
      </c>
      <c r="DE29" s="720"/>
      <c r="DF29" s="720"/>
      <c r="DG29" s="720"/>
      <c r="DH29" s="720"/>
      <c r="DI29" s="720"/>
      <c r="DJ29" s="720"/>
      <c r="DK29" s="721"/>
      <c r="DL29" s="693">
        <v>4410372</v>
      </c>
      <c r="DM29" s="720"/>
      <c r="DN29" s="720"/>
      <c r="DO29" s="720"/>
      <c r="DP29" s="720"/>
      <c r="DQ29" s="720"/>
      <c r="DR29" s="720"/>
      <c r="DS29" s="720"/>
      <c r="DT29" s="720"/>
      <c r="DU29" s="720"/>
      <c r="DV29" s="721"/>
      <c r="DW29" s="689">
        <v>14.1</v>
      </c>
      <c r="DX29" s="718"/>
      <c r="DY29" s="718"/>
      <c r="DZ29" s="718"/>
      <c r="EA29" s="718"/>
      <c r="EB29" s="718"/>
      <c r="EC29" s="719"/>
    </row>
    <row r="30" spans="2:133" ht="11.25" customHeight="1" x14ac:dyDescent="0.15">
      <c r="B30" s="681" t="s">
        <v>301</v>
      </c>
      <c r="C30" s="682"/>
      <c r="D30" s="682"/>
      <c r="E30" s="682"/>
      <c r="F30" s="682"/>
      <c r="G30" s="682"/>
      <c r="H30" s="682"/>
      <c r="I30" s="682"/>
      <c r="J30" s="682"/>
      <c r="K30" s="682"/>
      <c r="L30" s="682"/>
      <c r="M30" s="682"/>
      <c r="N30" s="682"/>
      <c r="O30" s="682"/>
      <c r="P30" s="682"/>
      <c r="Q30" s="683"/>
      <c r="R30" s="684">
        <v>83530</v>
      </c>
      <c r="S30" s="685"/>
      <c r="T30" s="685"/>
      <c r="U30" s="685"/>
      <c r="V30" s="685"/>
      <c r="W30" s="685"/>
      <c r="X30" s="685"/>
      <c r="Y30" s="686"/>
      <c r="Z30" s="687">
        <v>0.1</v>
      </c>
      <c r="AA30" s="687"/>
      <c r="AB30" s="687"/>
      <c r="AC30" s="687"/>
      <c r="AD30" s="688" t="s">
        <v>125</v>
      </c>
      <c r="AE30" s="688"/>
      <c r="AF30" s="688"/>
      <c r="AG30" s="688"/>
      <c r="AH30" s="688"/>
      <c r="AI30" s="688"/>
      <c r="AJ30" s="688"/>
      <c r="AK30" s="688"/>
      <c r="AL30" s="689" t="s">
        <v>235</v>
      </c>
      <c r="AM30" s="690"/>
      <c r="AN30" s="690"/>
      <c r="AO30" s="691"/>
      <c r="AP30" s="663" t="s">
        <v>218</v>
      </c>
      <c r="AQ30" s="664"/>
      <c r="AR30" s="664"/>
      <c r="AS30" s="664"/>
      <c r="AT30" s="664"/>
      <c r="AU30" s="664"/>
      <c r="AV30" s="664"/>
      <c r="AW30" s="664"/>
      <c r="AX30" s="664"/>
      <c r="AY30" s="664"/>
      <c r="AZ30" s="664"/>
      <c r="BA30" s="664"/>
      <c r="BB30" s="664"/>
      <c r="BC30" s="664"/>
      <c r="BD30" s="664"/>
      <c r="BE30" s="664"/>
      <c r="BF30" s="665"/>
      <c r="BG30" s="663" t="s">
        <v>302</v>
      </c>
      <c r="BH30" s="737"/>
      <c r="BI30" s="737"/>
      <c r="BJ30" s="737"/>
      <c r="BK30" s="737"/>
      <c r="BL30" s="737"/>
      <c r="BM30" s="737"/>
      <c r="BN30" s="737"/>
      <c r="BO30" s="737"/>
      <c r="BP30" s="737"/>
      <c r="BQ30" s="738"/>
      <c r="BR30" s="663" t="s">
        <v>303</v>
      </c>
      <c r="BS30" s="737"/>
      <c r="BT30" s="737"/>
      <c r="BU30" s="737"/>
      <c r="BV30" s="737"/>
      <c r="BW30" s="737"/>
      <c r="BX30" s="737"/>
      <c r="BY30" s="737"/>
      <c r="BZ30" s="737"/>
      <c r="CA30" s="737"/>
      <c r="CB30" s="738"/>
      <c r="CD30" s="726"/>
      <c r="CE30" s="727"/>
      <c r="CF30" s="699" t="s">
        <v>304</v>
      </c>
      <c r="CG30" s="700"/>
      <c r="CH30" s="700"/>
      <c r="CI30" s="700"/>
      <c r="CJ30" s="700"/>
      <c r="CK30" s="700"/>
      <c r="CL30" s="700"/>
      <c r="CM30" s="700"/>
      <c r="CN30" s="700"/>
      <c r="CO30" s="700"/>
      <c r="CP30" s="700"/>
      <c r="CQ30" s="701"/>
      <c r="CR30" s="684">
        <v>4176819</v>
      </c>
      <c r="CS30" s="685"/>
      <c r="CT30" s="685"/>
      <c r="CU30" s="685"/>
      <c r="CV30" s="685"/>
      <c r="CW30" s="685"/>
      <c r="CX30" s="685"/>
      <c r="CY30" s="686"/>
      <c r="CZ30" s="689">
        <v>5.7</v>
      </c>
      <c r="DA30" s="718"/>
      <c r="DB30" s="718"/>
      <c r="DC30" s="722"/>
      <c r="DD30" s="693">
        <v>4176819</v>
      </c>
      <c r="DE30" s="685"/>
      <c r="DF30" s="685"/>
      <c r="DG30" s="685"/>
      <c r="DH30" s="685"/>
      <c r="DI30" s="685"/>
      <c r="DJ30" s="685"/>
      <c r="DK30" s="686"/>
      <c r="DL30" s="693">
        <v>4176819</v>
      </c>
      <c r="DM30" s="685"/>
      <c r="DN30" s="685"/>
      <c r="DO30" s="685"/>
      <c r="DP30" s="685"/>
      <c r="DQ30" s="685"/>
      <c r="DR30" s="685"/>
      <c r="DS30" s="685"/>
      <c r="DT30" s="685"/>
      <c r="DU30" s="685"/>
      <c r="DV30" s="686"/>
      <c r="DW30" s="689">
        <v>13.4</v>
      </c>
      <c r="DX30" s="718"/>
      <c r="DY30" s="718"/>
      <c r="DZ30" s="718"/>
      <c r="EA30" s="718"/>
      <c r="EB30" s="718"/>
      <c r="EC30" s="719"/>
    </row>
    <row r="31" spans="2:133" ht="11.25" customHeight="1" x14ac:dyDescent="0.15">
      <c r="B31" s="681" t="s">
        <v>305</v>
      </c>
      <c r="C31" s="682"/>
      <c r="D31" s="682"/>
      <c r="E31" s="682"/>
      <c r="F31" s="682"/>
      <c r="G31" s="682"/>
      <c r="H31" s="682"/>
      <c r="I31" s="682"/>
      <c r="J31" s="682"/>
      <c r="K31" s="682"/>
      <c r="L31" s="682"/>
      <c r="M31" s="682"/>
      <c r="N31" s="682"/>
      <c r="O31" s="682"/>
      <c r="P31" s="682"/>
      <c r="Q31" s="683"/>
      <c r="R31" s="684">
        <v>30049128</v>
      </c>
      <c r="S31" s="685"/>
      <c r="T31" s="685"/>
      <c r="U31" s="685"/>
      <c r="V31" s="685"/>
      <c r="W31" s="685"/>
      <c r="X31" s="685"/>
      <c r="Y31" s="686"/>
      <c r="Z31" s="687">
        <v>39.1</v>
      </c>
      <c r="AA31" s="687"/>
      <c r="AB31" s="687"/>
      <c r="AC31" s="687"/>
      <c r="AD31" s="688" t="s">
        <v>171</v>
      </c>
      <c r="AE31" s="688"/>
      <c r="AF31" s="688"/>
      <c r="AG31" s="688"/>
      <c r="AH31" s="688"/>
      <c r="AI31" s="688"/>
      <c r="AJ31" s="688"/>
      <c r="AK31" s="688"/>
      <c r="AL31" s="689" t="s">
        <v>235</v>
      </c>
      <c r="AM31" s="690"/>
      <c r="AN31" s="690"/>
      <c r="AO31" s="691"/>
      <c r="AP31" s="741" t="s">
        <v>306</v>
      </c>
      <c r="AQ31" s="742"/>
      <c r="AR31" s="742"/>
      <c r="AS31" s="742"/>
      <c r="AT31" s="747" t="s">
        <v>307</v>
      </c>
      <c r="AU31" s="230"/>
      <c r="AV31" s="230"/>
      <c r="AW31" s="230"/>
      <c r="AX31" s="670" t="s">
        <v>183</v>
      </c>
      <c r="AY31" s="671"/>
      <c r="AZ31" s="671"/>
      <c r="BA31" s="671"/>
      <c r="BB31" s="671"/>
      <c r="BC31" s="671"/>
      <c r="BD31" s="671"/>
      <c r="BE31" s="671"/>
      <c r="BF31" s="672"/>
      <c r="BG31" s="752">
        <v>98.9</v>
      </c>
      <c r="BH31" s="739"/>
      <c r="BI31" s="739"/>
      <c r="BJ31" s="739"/>
      <c r="BK31" s="739"/>
      <c r="BL31" s="739"/>
      <c r="BM31" s="679">
        <v>97.1</v>
      </c>
      <c r="BN31" s="739"/>
      <c r="BO31" s="739"/>
      <c r="BP31" s="739"/>
      <c r="BQ31" s="740"/>
      <c r="BR31" s="752">
        <v>98.9</v>
      </c>
      <c r="BS31" s="739"/>
      <c r="BT31" s="739"/>
      <c r="BU31" s="739"/>
      <c r="BV31" s="739"/>
      <c r="BW31" s="739"/>
      <c r="BX31" s="679">
        <v>96.5</v>
      </c>
      <c r="BY31" s="739"/>
      <c r="BZ31" s="739"/>
      <c r="CA31" s="739"/>
      <c r="CB31" s="740"/>
      <c r="CD31" s="726"/>
      <c r="CE31" s="727"/>
      <c r="CF31" s="699" t="s">
        <v>308</v>
      </c>
      <c r="CG31" s="700"/>
      <c r="CH31" s="700"/>
      <c r="CI31" s="700"/>
      <c r="CJ31" s="700"/>
      <c r="CK31" s="700"/>
      <c r="CL31" s="700"/>
      <c r="CM31" s="700"/>
      <c r="CN31" s="700"/>
      <c r="CO31" s="700"/>
      <c r="CP31" s="700"/>
      <c r="CQ31" s="701"/>
      <c r="CR31" s="684">
        <v>241731</v>
      </c>
      <c r="CS31" s="720"/>
      <c r="CT31" s="720"/>
      <c r="CU31" s="720"/>
      <c r="CV31" s="720"/>
      <c r="CW31" s="720"/>
      <c r="CX31" s="720"/>
      <c r="CY31" s="721"/>
      <c r="CZ31" s="689">
        <v>0.3</v>
      </c>
      <c r="DA31" s="718"/>
      <c r="DB31" s="718"/>
      <c r="DC31" s="722"/>
      <c r="DD31" s="693">
        <v>233553</v>
      </c>
      <c r="DE31" s="720"/>
      <c r="DF31" s="720"/>
      <c r="DG31" s="720"/>
      <c r="DH31" s="720"/>
      <c r="DI31" s="720"/>
      <c r="DJ31" s="720"/>
      <c r="DK31" s="721"/>
      <c r="DL31" s="693">
        <v>233553</v>
      </c>
      <c r="DM31" s="720"/>
      <c r="DN31" s="720"/>
      <c r="DO31" s="720"/>
      <c r="DP31" s="720"/>
      <c r="DQ31" s="720"/>
      <c r="DR31" s="720"/>
      <c r="DS31" s="720"/>
      <c r="DT31" s="720"/>
      <c r="DU31" s="720"/>
      <c r="DV31" s="721"/>
      <c r="DW31" s="689">
        <v>0.7</v>
      </c>
      <c r="DX31" s="718"/>
      <c r="DY31" s="718"/>
      <c r="DZ31" s="718"/>
      <c r="EA31" s="718"/>
      <c r="EB31" s="718"/>
      <c r="EC31" s="719"/>
    </row>
    <row r="32" spans="2:133" ht="11.25" customHeight="1" x14ac:dyDescent="0.15">
      <c r="B32" s="730" t="s">
        <v>309</v>
      </c>
      <c r="C32" s="731"/>
      <c r="D32" s="731"/>
      <c r="E32" s="731"/>
      <c r="F32" s="731"/>
      <c r="G32" s="731"/>
      <c r="H32" s="731"/>
      <c r="I32" s="731"/>
      <c r="J32" s="731"/>
      <c r="K32" s="731"/>
      <c r="L32" s="731"/>
      <c r="M32" s="731"/>
      <c r="N32" s="731"/>
      <c r="O32" s="731"/>
      <c r="P32" s="731"/>
      <c r="Q32" s="732"/>
      <c r="R32" s="684">
        <v>173019</v>
      </c>
      <c r="S32" s="685"/>
      <c r="T32" s="685"/>
      <c r="U32" s="685"/>
      <c r="V32" s="685"/>
      <c r="W32" s="685"/>
      <c r="X32" s="685"/>
      <c r="Y32" s="686"/>
      <c r="Z32" s="687">
        <v>0.2</v>
      </c>
      <c r="AA32" s="687"/>
      <c r="AB32" s="687"/>
      <c r="AC32" s="687"/>
      <c r="AD32" s="688">
        <v>173019</v>
      </c>
      <c r="AE32" s="688"/>
      <c r="AF32" s="688"/>
      <c r="AG32" s="688"/>
      <c r="AH32" s="688"/>
      <c r="AI32" s="688"/>
      <c r="AJ32" s="688"/>
      <c r="AK32" s="688"/>
      <c r="AL32" s="689">
        <v>0.6</v>
      </c>
      <c r="AM32" s="690"/>
      <c r="AN32" s="690"/>
      <c r="AO32" s="691"/>
      <c r="AP32" s="743"/>
      <c r="AQ32" s="744"/>
      <c r="AR32" s="744"/>
      <c r="AS32" s="744"/>
      <c r="AT32" s="748"/>
      <c r="AU32" s="229" t="s">
        <v>310</v>
      </c>
      <c r="AV32" s="229"/>
      <c r="AW32" s="229"/>
      <c r="AX32" s="681" t="s">
        <v>311</v>
      </c>
      <c r="AY32" s="682"/>
      <c r="AZ32" s="682"/>
      <c r="BA32" s="682"/>
      <c r="BB32" s="682"/>
      <c r="BC32" s="682"/>
      <c r="BD32" s="682"/>
      <c r="BE32" s="682"/>
      <c r="BF32" s="683"/>
      <c r="BG32" s="753">
        <v>98.5</v>
      </c>
      <c r="BH32" s="720"/>
      <c r="BI32" s="720"/>
      <c r="BJ32" s="720"/>
      <c r="BK32" s="720"/>
      <c r="BL32" s="720"/>
      <c r="BM32" s="690">
        <v>96.1</v>
      </c>
      <c r="BN32" s="750"/>
      <c r="BO32" s="750"/>
      <c r="BP32" s="750"/>
      <c r="BQ32" s="751"/>
      <c r="BR32" s="753">
        <v>98.5</v>
      </c>
      <c r="BS32" s="720"/>
      <c r="BT32" s="720"/>
      <c r="BU32" s="720"/>
      <c r="BV32" s="720"/>
      <c r="BW32" s="720"/>
      <c r="BX32" s="690">
        <v>95.3</v>
      </c>
      <c r="BY32" s="750"/>
      <c r="BZ32" s="750"/>
      <c r="CA32" s="750"/>
      <c r="CB32" s="751"/>
      <c r="CD32" s="728"/>
      <c r="CE32" s="729"/>
      <c r="CF32" s="699" t="s">
        <v>312</v>
      </c>
      <c r="CG32" s="700"/>
      <c r="CH32" s="700"/>
      <c r="CI32" s="700"/>
      <c r="CJ32" s="700"/>
      <c r="CK32" s="700"/>
      <c r="CL32" s="700"/>
      <c r="CM32" s="700"/>
      <c r="CN32" s="700"/>
      <c r="CO32" s="700"/>
      <c r="CP32" s="700"/>
      <c r="CQ32" s="701"/>
      <c r="CR32" s="684" t="s">
        <v>171</v>
      </c>
      <c r="CS32" s="685"/>
      <c r="CT32" s="685"/>
      <c r="CU32" s="685"/>
      <c r="CV32" s="685"/>
      <c r="CW32" s="685"/>
      <c r="CX32" s="685"/>
      <c r="CY32" s="686"/>
      <c r="CZ32" s="689" t="s">
        <v>235</v>
      </c>
      <c r="DA32" s="718"/>
      <c r="DB32" s="718"/>
      <c r="DC32" s="722"/>
      <c r="DD32" s="693" t="s">
        <v>235</v>
      </c>
      <c r="DE32" s="685"/>
      <c r="DF32" s="685"/>
      <c r="DG32" s="685"/>
      <c r="DH32" s="685"/>
      <c r="DI32" s="685"/>
      <c r="DJ32" s="685"/>
      <c r="DK32" s="686"/>
      <c r="DL32" s="693" t="s">
        <v>171</v>
      </c>
      <c r="DM32" s="685"/>
      <c r="DN32" s="685"/>
      <c r="DO32" s="685"/>
      <c r="DP32" s="685"/>
      <c r="DQ32" s="685"/>
      <c r="DR32" s="685"/>
      <c r="DS32" s="685"/>
      <c r="DT32" s="685"/>
      <c r="DU32" s="685"/>
      <c r="DV32" s="686"/>
      <c r="DW32" s="689" t="s">
        <v>171</v>
      </c>
      <c r="DX32" s="718"/>
      <c r="DY32" s="718"/>
      <c r="DZ32" s="718"/>
      <c r="EA32" s="718"/>
      <c r="EB32" s="718"/>
      <c r="EC32" s="719"/>
    </row>
    <row r="33" spans="2:133" ht="11.25" customHeight="1" x14ac:dyDescent="0.15">
      <c r="B33" s="681" t="s">
        <v>313</v>
      </c>
      <c r="C33" s="682"/>
      <c r="D33" s="682"/>
      <c r="E33" s="682"/>
      <c r="F33" s="682"/>
      <c r="G33" s="682"/>
      <c r="H33" s="682"/>
      <c r="I33" s="682"/>
      <c r="J33" s="682"/>
      <c r="K33" s="682"/>
      <c r="L33" s="682"/>
      <c r="M33" s="682"/>
      <c r="N33" s="682"/>
      <c r="O33" s="682"/>
      <c r="P33" s="682"/>
      <c r="Q33" s="683"/>
      <c r="R33" s="684">
        <v>3938895</v>
      </c>
      <c r="S33" s="685"/>
      <c r="T33" s="685"/>
      <c r="U33" s="685"/>
      <c r="V33" s="685"/>
      <c r="W33" s="685"/>
      <c r="X33" s="685"/>
      <c r="Y33" s="686"/>
      <c r="Z33" s="687">
        <v>5.0999999999999996</v>
      </c>
      <c r="AA33" s="687"/>
      <c r="AB33" s="687"/>
      <c r="AC33" s="687"/>
      <c r="AD33" s="688" t="s">
        <v>235</v>
      </c>
      <c r="AE33" s="688"/>
      <c r="AF33" s="688"/>
      <c r="AG33" s="688"/>
      <c r="AH33" s="688"/>
      <c r="AI33" s="688"/>
      <c r="AJ33" s="688"/>
      <c r="AK33" s="688"/>
      <c r="AL33" s="689" t="s">
        <v>125</v>
      </c>
      <c r="AM33" s="690"/>
      <c r="AN33" s="690"/>
      <c r="AO33" s="691"/>
      <c r="AP33" s="745"/>
      <c r="AQ33" s="746"/>
      <c r="AR33" s="746"/>
      <c r="AS33" s="746"/>
      <c r="AT33" s="749"/>
      <c r="AU33" s="231"/>
      <c r="AV33" s="231"/>
      <c r="AW33" s="231"/>
      <c r="AX33" s="734" t="s">
        <v>314</v>
      </c>
      <c r="AY33" s="735"/>
      <c r="AZ33" s="735"/>
      <c r="BA33" s="735"/>
      <c r="BB33" s="735"/>
      <c r="BC33" s="735"/>
      <c r="BD33" s="735"/>
      <c r="BE33" s="735"/>
      <c r="BF33" s="736"/>
      <c r="BG33" s="754">
        <v>99.2</v>
      </c>
      <c r="BH33" s="755"/>
      <c r="BI33" s="755"/>
      <c r="BJ33" s="755"/>
      <c r="BK33" s="755"/>
      <c r="BL33" s="755"/>
      <c r="BM33" s="756">
        <v>98</v>
      </c>
      <c r="BN33" s="755"/>
      <c r="BO33" s="755"/>
      <c r="BP33" s="755"/>
      <c r="BQ33" s="757"/>
      <c r="BR33" s="754">
        <v>99.2</v>
      </c>
      <c r="BS33" s="755"/>
      <c r="BT33" s="755"/>
      <c r="BU33" s="755"/>
      <c r="BV33" s="755"/>
      <c r="BW33" s="755"/>
      <c r="BX33" s="756">
        <v>97.4</v>
      </c>
      <c r="BY33" s="755"/>
      <c r="BZ33" s="755"/>
      <c r="CA33" s="755"/>
      <c r="CB33" s="757"/>
      <c r="CD33" s="699" t="s">
        <v>315</v>
      </c>
      <c r="CE33" s="700"/>
      <c r="CF33" s="700"/>
      <c r="CG33" s="700"/>
      <c r="CH33" s="700"/>
      <c r="CI33" s="700"/>
      <c r="CJ33" s="700"/>
      <c r="CK33" s="700"/>
      <c r="CL33" s="700"/>
      <c r="CM33" s="700"/>
      <c r="CN33" s="700"/>
      <c r="CO33" s="700"/>
      <c r="CP33" s="700"/>
      <c r="CQ33" s="701"/>
      <c r="CR33" s="684">
        <v>40365595</v>
      </c>
      <c r="CS33" s="720"/>
      <c r="CT33" s="720"/>
      <c r="CU33" s="720"/>
      <c r="CV33" s="720"/>
      <c r="CW33" s="720"/>
      <c r="CX33" s="720"/>
      <c r="CY33" s="721"/>
      <c r="CZ33" s="689">
        <v>55</v>
      </c>
      <c r="DA33" s="718"/>
      <c r="DB33" s="718"/>
      <c r="DC33" s="722"/>
      <c r="DD33" s="693">
        <v>20527682</v>
      </c>
      <c r="DE33" s="720"/>
      <c r="DF33" s="720"/>
      <c r="DG33" s="720"/>
      <c r="DH33" s="720"/>
      <c r="DI33" s="720"/>
      <c r="DJ33" s="720"/>
      <c r="DK33" s="721"/>
      <c r="DL33" s="693">
        <v>13675771</v>
      </c>
      <c r="DM33" s="720"/>
      <c r="DN33" s="720"/>
      <c r="DO33" s="720"/>
      <c r="DP33" s="720"/>
      <c r="DQ33" s="720"/>
      <c r="DR33" s="720"/>
      <c r="DS33" s="720"/>
      <c r="DT33" s="720"/>
      <c r="DU33" s="720"/>
      <c r="DV33" s="721"/>
      <c r="DW33" s="689">
        <v>43.8</v>
      </c>
      <c r="DX33" s="718"/>
      <c r="DY33" s="718"/>
      <c r="DZ33" s="718"/>
      <c r="EA33" s="718"/>
      <c r="EB33" s="718"/>
      <c r="EC33" s="719"/>
    </row>
    <row r="34" spans="2:133" ht="11.25" customHeight="1" x14ac:dyDescent="0.15">
      <c r="B34" s="681" t="s">
        <v>316</v>
      </c>
      <c r="C34" s="682"/>
      <c r="D34" s="682"/>
      <c r="E34" s="682"/>
      <c r="F34" s="682"/>
      <c r="G34" s="682"/>
      <c r="H34" s="682"/>
      <c r="I34" s="682"/>
      <c r="J34" s="682"/>
      <c r="K34" s="682"/>
      <c r="L34" s="682"/>
      <c r="M34" s="682"/>
      <c r="N34" s="682"/>
      <c r="O34" s="682"/>
      <c r="P34" s="682"/>
      <c r="Q34" s="683"/>
      <c r="R34" s="684">
        <v>454928</v>
      </c>
      <c r="S34" s="685"/>
      <c r="T34" s="685"/>
      <c r="U34" s="685"/>
      <c r="V34" s="685"/>
      <c r="W34" s="685"/>
      <c r="X34" s="685"/>
      <c r="Y34" s="686"/>
      <c r="Z34" s="687">
        <v>0.6</v>
      </c>
      <c r="AA34" s="687"/>
      <c r="AB34" s="687"/>
      <c r="AC34" s="687"/>
      <c r="AD34" s="688">
        <v>73355</v>
      </c>
      <c r="AE34" s="688"/>
      <c r="AF34" s="688"/>
      <c r="AG34" s="688"/>
      <c r="AH34" s="688"/>
      <c r="AI34" s="688"/>
      <c r="AJ34" s="688"/>
      <c r="AK34" s="688"/>
      <c r="AL34" s="689">
        <v>0.2</v>
      </c>
      <c r="AM34" s="690"/>
      <c r="AN34" s="690"/>
      <c r="AO34" s="691"/>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99" t="s">
        <v>317</v>
      </c>
      <c r="CE34" s="700"/>
      <c r="CF34" s="700"/>
      <c r="CG34" s="700"/>
      <c r="CH34" s="700"/>
      <c r="CI34" s="700"/>
      <c r="CJ34" s="700"/>
      <c r="CK34" s="700"/>
      <c r="CL34" s="700"/>
      <c r="CM34" s="700"/>
      <c r="CN34" s="700"/>
      <c r="CO34" s="700"/>
      <c r="CP34" s="700"/>
      <c r="CQ34" s="701"/>
      <c r="CR34" s="684">
        <v>6904344</v>
      </c>
      <c r="CS34" s="685"/>
      <c r="CT34" s="685"/>
      <c r="CU34" s="685"/>
      <c r="CV34" s="685"/>
      <c r="CW34" s="685"/>
      <c r="CX34" s="685"/>
      <c r="CY34" s="686"/>
      <c r="CZ34" s="689">
        <v>9.4</v>
      </c>
      <c r="DA34" s="718"/>
      <c r="DB34" s="718"/>
      <c r="DC34" s="722"/>
      <c r="DD34" s="693">
        <v>5446067</v>
      </c>
      <c r="DE34" s="685"/>
      <c r="DF34" s="685"/>
      <c r="DG34" s="685"/>
      <c r="DH34" s="685"/>
      <c r="DI34" s="685"/>
      <c r="DJ34" s="685"/>
      <c r="DK34" s="686"/>
      <c r="DL34" s="693">
        <v>4766481</v>
      </c>
      <c r="DM34" s="685"/>
      <c r="DN34" s="685"/>
      <c r="DO34" s="685"/>
      <c r="DP34" s="685"/>
      <c r="DQ34" s="685"/>
      <c r="DR34" s="685"/>
      <c r="DS34" s="685"/>
      <c r="DT34" s="685"/>
      <c r="DU34" s="685"/>
      <c r="DV34" s="686"/>
      <c r="DW34" s="689">
        <v>15.3</v>
      </c>
      <c r="DX34" s="718"/>
      <c r="DY34" s="718"/>
      <c r="DZ34" s="718"/>
      <c r="EA34" s="718"/>
      <c r="EB34" s="718"/>
      <c r="EC34" s="719"/>
    </row>
    <row r="35" spans="2:133" ht="11.25" customHeight="1" x14ac:dyDescent="0.15">
      <c r="B35" s="681" t="s">
        <v>318</v>
      </c>
      <c r="C35" s="682"/>
      <c r="D35" s="682"/>
      <c r="E35" s="682"/>
      <c r="F35" s="682"/>
      <c r="G35" s="682"/>
      <c r="H35" s="682"/>
      <c r="I35" s="682"/>
      <c r="J35" s="682"/>
      <c r="K35" s="682"/>
      <c r="L35" s="682"/>
      <c r="M35" s="682"/>
      <c r="N35" s="682"/>
      <c r="O35" s="682"/>
      <c r="P35" s="682"/>
      <c r="Q35" s="683"/>
      <c r="R35" s="684">
        <v>27384</v>
      </c>
      <c r="S35" s="685"/>
      <c r="T35" s="685"/>
      <c r="U35" s="685"/>
      <c r="V35" s="685"/>
      <c r="W35" s="685"/>
      <c r="X35" s="685"/>
      <c r="Y35" s="686"/>
      <c r="Z35" s="687">
        <v>0</v>
      </c>
      <c r="AA35" s="687"/>
      <c r="AB35" s="687"/>
      <c r="AC35" s="687"/>
      <c r="AD35" s="688" t="s">
        <v>171</v>
      </c>
      <c r="AE35" s="688"/>
      <c r="AF35" s="688"/>
      <c r="AG35" s="688"/>
      <c r="AH35" s="688"/>
      <c r="AI35" s="688"/>
      <c r="AJ35" s="688"/>
      <c r="AK35" s="688"/>
      <c r="AL35" s="689" t="s">
        <v>235</v>
      </c>
      <c r="AM35" s="690"/>
      <c r="AN35" s="690"/>
      <c r="AO35" s="691"/>
      <c r="AP35" s="234"/>
      <c r="AQ35" s="663" t="s">
        <v>319</v>
      </c>
      <c r="AR35" s="664"/>
      <c r="AS35" s="664"/>
      <c r="AT35" s="664"/>
      <c r="AU35" s="664"/>
      <c r="AV35" s="664"/>
      <c r="AW35" s="664"/>
      <c r="AX35" s="664"/>
      <c r="AY35" s="664"/>
      <c r="AZ35" s="664"/>
      <c r="BA35" s="664"/>
      <c r="BB35" s="664"/>
      <c r="BC35" s="664"/>
      <c r="BD35" s="664"/>
      <c r="BE35" s="664"/>
      <c r="BF35" s="665"/>
      <c r="BG35" s="663" t="s">
        <v>320</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321</v>
      </c>
      <c r="CE35" s="700"/>
      <c r="CF35" s="700"/>
      <c r="CG35" s="700"/>
      <c r="CH35" s="700"/>
      <c r="CI35" s="700"/>
      <c r="CJ35" s="700"/>
      <c r="CK35" s="700"/>
      <c r="CL35" s="700"/>
      <c r="CM35" s="700"/>
      <c r="CN35" s="700"/>
      <c r="CO35" s="700"/>
      <c r="CP35" s="700"/>
      <c r="CQ35" s="701"/>
      <c r="CR35" s="684">
        <v>321453</v>
      </c>
      <c r="CS35" s="720"/>
      <c r="CT35" s="720"/>
      <c r="CU35" s="720"/>
      <c r="CV35" s="720"/>
      <c r="CW35" s="720"/>
      <c r="CX35" s="720"/>
      <c r="CY35" s="721"/>
      <c r="CZ35" s="689">
        <v>0.4</v>
      </c>
      <c r="DA35" s="718"/>
      <c r="DB35" s="718"/>
      <c r="DC35" s="722"/>
      <c r="DD35" s="693">
        <v>262208</v>
      </c>
      <c r="DE35" s="720"/>
      <c r="DF35" s="720"/>
      <c r="DG35" s="720"/>
      <c r="DH35" s="720"/>
      <c r="DI35" s="720"/>
      <c r="DJ35" s="720"/>
      <c r="DK35" s="721"/>
      <c r="DL35" s="693">
        <v>258109</v>
      </c>
      <c r="DM35" s="720"/>
      <c r="DN35" s="720"/>
      <c r="DO35" s="720"/>
      <c r="DP35" s="720"/>
      <c r="DQ35" s="720"/>
      <c r="DR35" s="720"/>
      <c r="DS35" s="720"/>
      <c r="DT35" s="720"/>
      <c r="DU35" s="720"/>
      <c r="DV35" s="721"/>
      <c r="DW35" s="689">
        <v>0.8</v>
      </c>
      <c r="DX35" s="718"/>
      <c r="DY35" s="718"/>
      <c r="DZ35" s="718"/>
      <c r="EA35" s="718"/>
      <c r="EB35" s="718"/>
      <c r="EC35" s="719"/>
    </row>
    <row r="36" spans="2:133" ht="11.25" customHeight="1" x14ac:dyDescent="0.15">
      <c r="B36" s="681" t="s">
        <v>322</v>
      </c>
      <c r="C36" s="682"/>
      <c r="D36" s="682"/>
      <c r="E36" s="682"/>
      <c r="F36" s="682"/>
      <c r="G36" s="682"/>
      <c r="H36" s="682"/>
      <c r="I36" s="682"/>
      <c r="J36" s="682"/>
      <c r="K36" s="682"/>
      <c r="L36" s="682"/>
      <c r="M36" s="682"/>
      <c r="N36" s="682"/>
      <c r="O36" s="682"/>
      <c r="P36" s="682"/>
      <c r="Q36" s="683"/>
      <c r="R36" s="684">
        <v>4450855</v>
      </c>
      <c r="S36" s="685"/>
      <c r="T36" s="685"/>
      <c r="U36" s="685"/>
      <c r="V36" s="685"/>
      <c r="W36" s="685"/>
      <c r="X36" s="685"/>
      <c r="Y36" s="686"/>
      <c r="Z36" s="687">
        <v>5.8</v>
      </c>
      <c r="AA36" s="687"/>
      <c r="AB36" s="687"/>
      <c r="AC36" s="687"/>
      <c r="AD36" s="688" t="s">
        <v>171</v>
      </c>
      <c r="AE36" s="688"/>
      <c r="AF36" s="688"/>
      <c r="AG36" s="688"/>
      <c r="AH36" s="688"/>
      <c r="AI36" s="688"/>
      <c r="AJ36" s="688"/>
      <c r="AK36" s="688"/>
      <c r="AL36" s="689" t="s">
        <v>235</v>
      </c>
      <c r="AM36" s="690"/>
      <c r="AN36" s="690"/>
      <c r="AO36" s="691"/>
      <c r="AP36" s="234"/>
      <c r="AQ36" s="758" t="s">
        <v>323</v>
      </c>
      <c r="AR36" s="759"/>
      <c r="AS36" s="759"/>
      <c r="AT36" s="759"/>
      <c r="AU36" s="759"/>
      <c r="AV36" s="759"/>
      <c r="AW36" s="759"/>
      <c r="AX36" s="759"/>
      <c r="AY36" s="760"/>
      <c r="AZ36" s="673">
        <v>6645749</v>
      </c>
      <c r="BA36" s="674"/>
      <c r="BB36" s="674"/>
      <c r="BC36" s="674"/>
      <c r="BD36" s="674"/>
      <c r="BE36" s="674"/>
      <c r="BF36" s="761"/>
      <c r="BG36" s="695" t="s">
        <v>324</v>
      </c>
      <c r="BH36" s="696"/>
      <c r="BI36" s="696"/>
      <c r="BJ36" s="696"/>
      <c r="BK36" s="696"/>
      <c r="BL36" s="696"/>
      <c r="BM36" s="696"/>
      <c r="BN36" s="696"/>
      <c r="BO36" s="696"/>
      <c r="BP36" s="696"/>
      <c r="BQ36" s="696"/>
      <c r="BR36" s="696"/>
      <c r="BS36" s="696"/>
      <c r="BT36" s="696"/>
      <c r="BU36" s="697"/>
      <c r="BV36" s="673">
        <v>418276</v>
      </c>
      <c r="BW36" s="674"/>
      <c r="BX36" s="674"/>
      <c r="BY36" s="674"/>
      <c r="BZ36" s="674"/>
      <c r="CA36" s="674"/>
      <c r="CB36" s="761"/>
      <c r="CD36" s="699" t="s">
        <v>325</v>
      </c>
      <c r="CE36" s="700"/>
      <c r="CF36" s="700"/>
      <c r="CG36" s="700"/>
      <c r="CH36" s="700"/>
      <c r="CI36" s="700"/>
      <c r="CJ36" s="700"/>
      <c r="CK36" s="700"/>
      <c r="CL36" s="700"/>
      <c r="CM36" s="700"/>
      <c r="CN36" s="700"/>
      <c r="CO36" s="700"/>
      <c r="CP36" s="700"/>
      <c r="CQ36" s="701"/>
      <c r="CR36" s="684">
        <v>24301341</v>
      </c>
      <c r="CS36" s="685"/>
      <c r="CT36" s="685"/>
      <c r="CU36" s="685"/>
      <c r="CV36" s="685"/>
      <c r="CW36" s="685"/>
      <c r="CX36" s="685"/>
      <c r="CY36" s="686"/>
      <c r="CZ36" s="689">
        <v>33.1</v>
      </c>
      <c r="DA36" s="718"/>
      <c r="DB36" s="718"/>
      <c r="DC36" s="722"/>
      <c r="DD36" s="693">
        <v>6743835</v>
      </c>
      <c r="DE36" s="685"/>
      <c r="DF36" s="685"/>
      <c r="DG36" s="685"/>
      <c r="DH36" s="685"/>
      <c r="DI36" s="685"/>
      <c r="DJ36" s="685"/>
      <c r="DK36" s="686"/>
      <c r="DL36" s="693">
        <v>4949899</v>
      </c>
      <c r="DM36" s="685"/>
      <c r="DN36" s="685"/>
      <c r="DO36" s="685"/>
      <c r="DP36" s="685"/>
      <c r="DQ36" s="685"/>
      <c r="DR36" s="685"/>
      <c r="DS36" s="685"/>
      <c r="DT36" s="685"/>
      <c r="DU36" s="685"/>
      <c r="DV36" s="686"/>
      <c r="DW36" s="689">
        <v>15.9</v>
      </c>
      <c r="DX36" s="718"/>
      <c r="DY36" s="718"/>
      <c r="DZ36" s="718"/>
      <c r="EA36" s="718"/>
      <c r="EB36" s="718"/>
      <c r="EC36" s="719"/>
    </row>
    <row r="37" spans="2:133" ht="11.25" customHeight="1" x14ac:dyDescent="0.15">
      <c r="B37" s="681" t="s">
        <v>326</v>
      </c>
      <c r="C37" s="682"/>
      <c r="D37" s="682"/>
      <c r="E37" s="682"/>
      <c r="F37" s="682"/>
      <c r="G37" s="682"/>
      <c r="H37" s="682"/>
      <c r="I37" s="682"/>
      <c r="J37" s="682"/>
      <c r="K37" s="682"/>
      <c r="L37" s="682"/>
      <c r="M37" s="682"/>
      <c r="N37" s="682"/>
      <c r="O37" s="682"/>
      <c r="P37" s="682"/>
      <c r="Q37" s="683"/>
      <c r="R37" s="684">
        <v>1485373</v>
      </c>
      <c r="S37" s="685"/>
      <c r="T37" s="685"/>
      <c r="U37" s="685"/>
      <c r="V37" s="685"/>
      <c r="W37" s="685"/>
      <c r="X37" s="685"/>
      <c r="Y37" s="686"/>
      <c r="Z37" s="687">
        <v>1.9</v>
      </c>
      <c r="AA37" s="687"/>
      <c r="AB37" s="687"/>
      <c r="AC37" s="687"/>
      <c r="AD37" s="688" t="s">
        <v>235</v>
      </c>
      <c r="AE37" s="688"/>
      <c r="AF37" s="688"/>
      <c r="AG37" s="688"/>
      <c r="AH37" s="688"/>
      <c r="AI37" s="688"/>
      <c r="AJ37" s="688"/>
      <c r="AK37" s="688"/>
      <c r="AL37" s="689" t="s">
        <v>171</v>
      </c>
      <c r="AM37" s="690"/>
      <c r="AN37" s="690"/>
      <c r="AO37" s="691"/>
      <c r="AQ37" s="762" t="s">
        <v>327</v>
      </c>
      <c r="AR37" s="763"/>
      <c r="AS37" s="763"/>
      <c r="AT37" s="763"/>
      <c r="AU37" s="763"/>
      <c r="AV37" s="763"/>
      <c r="AW37" s="763"/>
      <c r="AX37" s="763"/>
      <c r="AY37" s="764"/>
      <c r="AZ37" s="684">
        <v>1228872</v>
      </c>
      <c r="BA37" s="685"/>
      <c r="BB37" s="685"/>
      <c r="BC37" s="685"/>
      <c r="BD37" s="720"/>
      <c r="BE37" s="720"/>
      <c r="BF37" s="751"/>
      <c r="BG37" s="699" t="s">
        <v>328</v>
      </c>
      <c r="BH37" s="700"/>
      <c r="BI37" s="700"/>
      <c r="BJ37" s="700"/>
      <c r="BK37" s="700"/>
      <c r="BL37" s="700"/>
      <c r="BM37" s="700"/>
      <c r="BN37" s="700"/>
      <c r="BO37" s="700"/>
      <c r="BP37" s="700"/>
      <c r="BQ37" s="700"/>
      <c r="BR37" s="700"/>
      <c r="BS37" s="700"/>
      <c r="BT37" s="700"/>
      <c r="BU37" s="701"/>
      <c r="BV37" s="684">
        <v>-69947</v>
      </c>
      <c r="BW37" s="685"/>
      <c r="BX37" s="685"/>
      <c r="BY37" s="685"/>
      <c r="BZ37" s="685"/>
      <c r="CA37" s="685"/>
      <c r="CB37" s="694"/>
      <c r="CD37" s="699" t="s">
        <v>329</v>
      </c>
      <c r="CE37" s="700"/>
      <c r="CF37" s="700"/>
      <c r="CG37" s="700"/>
      <c r="CH37" s="700"/>
      <c r="CI37" s="700"/>
      <c r="CJ37" s="700"/>
      <c r="CK37" s="700"/>
      <c r="CL37" s="700"/>
      <c r="CM37" s="700"/>
      <c r="CN37" s="700"/>
      <c r="CO37" s="700"/>
      <c r="CP37" s="700"/>
      <c r="CQ37" s="701"/>
      <c r="CR37" s="684">
        <v>2404333</v>
      </c>
      <c r="CS37" s="720"/>
      <c r="CT37" s="720"/>
      <c r="CU37" s="720"/>
      <c r="CV37" s="720"/>
      <c r="CW37" s="720"/>
      <c r="CX37" s="720"/>
      <c r="CY37" s="721"/>
      <c r="CZ37" s="689">
        <v>3.3</v>
      </c>
      <c r="DA37" s="718"/>
      <c r="DB37" s="718"/>
      <c r="DC37" s="722"/>
      <c r="DD37" s="693">
        <v>2404203</v>
      </c>
      <c r="DE37" s="720"/>
      <c r="DF37" s="720"/>
      <c r="DG37" s="720"/>
      <c r="DH37" s="720"/>
      <c r="DI37" s="720"/>
      <c r="DJ37" s="720"/>
      <c r="DK37" s="721"/>
      <c r="DL37" s="693">
        <v>2404203</v>
      </c>
      <c r="DM37" s="720"/>
      <c r="DN37" s="720"/>
      <c r="DO37" s="720"/>
      <c r="DP37" s="720"/>
      <c r="DQ37" s="720"/>
      <c r="DR37" s="720"/>
      <c r="DS37" s="720"/>
      <c r="DT37" s="720"/>
      <c r="DU37" s="720"/>
      <c r="DV37" s="721"/>
      <c r="DW37" s="689">
        <v>7.7</v>
      </c>
      <c r="DX37" s="718"/>
      <c r="DY37" s="718"/>
      <c r="DZ37" s="718"/>
      <c r="EA37" s="718"/>
      <c r="EB37" s="718"/>
      <c r="EC37" s="719"/>
    </row>
    <row r="38" spans="2:133" ht="11.25" customHeight="1" x14ac:dyDescent="0.15">
      <c r="B38" s="681" t="s">
        <v>330</v>
      </c>
      <c r="C38" s="682"/>
      <c r="D38" s="682"/>
      <c r="E38" s="682"/>
      <c r="F38" s="682"/>
      <c r="G38" s="682"/>
      <c r="H38" s="682"/>
      <c r="I38" s="682"/>
      <c r="J38" s="682"/>
      <c r="K38" s="682"/>
      <c r="L38" s="682"/>
      <c r="M38" s="682"/>
      <c r="N38" s="682"/>
      <c r="O38" s="682"/>
      <c r="P38" s="682"/>
      <c r="Q38" s="683"/>
      <c r="R38" s="684">
        <v>537011</v>
      </c>
      <c r="S38" s="685"/>
      <c r="T38" s="685"/>
      <c r="U38" s="685"/>
      <c r="V38" s="685"/>
      <c r="W38" s="685"/>
      <c r="X38" s="685"/>
      <c r="Y38" s="686"/>
      <c r="Z38" s="687">
        <v>0.7</v>
      </c>
      <c r="AA38" s="687"/>
      <c r="AB38" s="687"/>
      <c r="AC38" s="687"/>
      <c r="AD38" s="688">
        <v>101433</v>
      </c>
      <c r="AE38" s="688"/>
      <c r="AF38" s="688"/>
      <c r="AG38" s="688"/>
      <c r="AH38" s="688"/>
      <c r="AI38" s="688"/>
      <c r="AJ38" s="688"/>
      <c r="AK38" s="688"/>
      <c r="AL38" s="689">
        <v>0.3</v>
      </c>
      <c r="AM38" s="690"/>
      <c r="AN38" s="690"/>
      <c r="AO38" s="691"/>
      <c r="AQ38" s="762" t="s">
        <v>331</v>
      </c>
      <c r="AR38" s="763"/>
      <c r="AS38" s="763"/>
      <c r="AT38" s="763"/>
      <c r="AU38" s="763"/>
      <c r="AV38" s="763"/>
      <c r="AW38" s="763"/>
      <c r="AX38" s="763"/>
      <c r="AY38" s="764"/>
      <c r="AZ38" s="684">
        <v>216462</v>
      </c>
      <c r="BA38" s="685"/>
      <c r="BB38" s="685"/>
      <c r="BC38" s="685"/>
      <c r="BD38" s="720"/>
      <c r="BE38" s="720"/>
      <c r="BF38" s="751"/>
      <c r="BG38" s="699" t="s">
        <v>332</v>
      </c>
      <c r="BH38" s="700"/>
      <c r="BI38" s="700"/>
      <c r="BJ38" s="700"/>
      <c r="BK38" s="700"/>
      <c r="BL38" s="700"/>
      <c r="BM38" s="700"/>
      <c r="BN38" s="700"/>
      <c r="BO38" s="700"/>
      <c r="BP38" s="700"/>
      <c r="BQ38" s="700"/>
      <c r="BR38" s="700"/>
      <c r="BS38" s="700"/>
      <c r="BT38" s="700"/>
      <c r="BU38" s="701"/>
      <c r="BV38" s="684">
        <v>22689</v>
      </c>
      <c r="BW38" s="685"/>
      <c r="BX38" s="685"/>
      <c r="BY38" s="685"/>
      <c r="BZ38" s="685"/>
      <c r="CA38" s="685"/>
      <c r="CB38" s="694"/>
      <c r="CD38" s="699" t="s">
        <v>333</v>
      </c>
      <c r="CE38" s="700"/>
      <c r="CF38" s="700"/>
      <c r="CG38" s="700"/>
      <c r="CH38" s="700"/>
      <c r="CI38" s="700"/>
      <c r="CJ38" s="700"/>
      <c r="CK38" s="700"/>
      <c r="CL38" s="700"/>
      <c r="CM38" s="700"/>
      <c r="CN38" s="700"/>
      <c r="CO38" s="700"/>
      <c r="CP38" s="700"/>
      <c r="CQ38" s="701"/>
      <c r="CR38" s="684">
        <v>5200415</v>
      </c>
      <c r="CS38" s="685"/>
      <c r="CT38" s="685"/>
      <c r="CU38" s="685"/>
      <c r="CV38" s="685"/>
      <c r="CW38" s="685"/>
      <c r="CX38" s="685"/>
      <c r="CY38" s="686"/>
      <c r="CZ38" s="689">
        <v>7.1</v>
      </c>
      <c r="DA38" s="718"/>
      <c r="DB38" s="718"/>
      <c r="DC38" s="722"/>
      <c r="DD38" s="693">
        <v>4443149</v>
      </c>
      <c r="DE38" s="685"/>
      <c r="DF38" s="685"/>
      <c r="DG38" s="685"/>
      <c r="DH38" s="685"/>
      <c r="DI38" s="685"/>
      <c r="DJ38" s="685"/>
      <c r="DK38" s="686"/>
      <c r="DL38" s="693">
        <v>3580184</v>
      </c>
      <c r="DM38" s="685"/>
      <c r="DN38" s="685"/>
      <c r="DO38" s="685"/>
      <c r="DP38" s="685"/>
      <c r="DQ38" s="685"/>
      <c r="DR38" s="685"/>
      <c r="DS38" s="685"/>
      <c r="DT38" s="685"/>
      <c r="DU38" s="685"/>
      <c r="DV38" s="686"/>
      <c r="DW38" s="689">
        <v>11.5</v>
      </c>
      <c r="DX38" s="718"/>
      <c r="DY38" s="718"/>
      <c r="DZ38" s="718"/>
      <c r="EA38" s="718"/>
      <c r="EB38" s="718"/>
      <c r="EC38" s="719"/>
    </row>
    <row r="39" spans="2:133" ht="11.25" customHeight="1" x14ac:dyDescent="0.15">
      <c r="B39" s="681" t="s">
        <v>334</v>
      </c>
      <c r="C39" s="682"/>
      <c r="D39" s="682"/>
      <c r="E39" s="682"/>
      <c r="F39" s="682"/>
      <c r="G39" s="682"/>
      <c r="H39" s="682"/>
      <c r="I39" s="682"/>
      <c r="J39" s="682"/>
      <c r="K39" s="682"/>
      <c r="L39" s="682"/>
      <c r="M39" s="682"/>
      <c r="N39" s="682"/>
      <c r="O39" s="682"/>
      <c r="P39" s="682"/>
      <c r="Q39" s="683"/>
      <c r="R39" s="684">
        <v>3828600</v>
      </c>
      <c r="S39" s="685"/>
      <c r="T39" s="685"/>
      <c r="U39" s="685"/>
      <c r="V39" s="685"/>
      <c r="W39" s="685"/>
      <c r="X39" s="685"/>
      <c r="Y39" s="686"/>
      <c r="Z39" s="687">
        <v>5</v>
      </c>
      <c r="AA39" s="687"/>
      <c r="AB39" s="687"/>
      <c r="AC39" s="687"/>
      <c r="AD39" s="688" t="s">
        <v>125</v>
      </c>
      <c r="AE39" s="688"/>
      <c r="AF39" s="688"/>
      <c r="AG39" s="688"/>
      <c r="AH39" s="688"/>
      <c r="AI39" s="688"/>
      <c r="AJ39" s="688"/>
      <c r="AK39" s="688"/>
      <c r="AL39" s="689" t="s">
        <v>171</v>
      </c>
      <c r="AM39" s="690"/>
      <c r="AN39" s="690"/>
      <c r="AO39" s="691"/>
      <c r="AQ39" s="762" t="s">
        <v>335</v>
      </c>
      <c r="AR39" s="763"/>
      <c r="AS39" s="763"/>
      <c r="AT39" s="763"/>
      <c r="AU39" s="763"/>
      <c r="AV39" s="763"/>
      <c r="AW39" s="763"/>
      <c r="AX39" s="763"/>
      <c r="AY39" s="764"/>
      <c r="AZ39" s="684">
        <v>166244</v>
      </c>
      <c r="BA39" s="685"/>
      <c r="BB39" s="685"/>
      <c r="BC39" s="685"/>
      <c r="BD39" s="720"/>
      <c r="BE39" s="720"/>
      <c r="BF39" s="751"/>
      <c r="BG39" s="699" t="s">
        <v>336</v>
      </c>
      <c r="BH39" s="700"/>
      <c r="BI39" s="700"/>
      <c r="BJ39" s="700"/>
      <c r="BK39" s="700"/>
      <c r="BL39" s="700"/>
      <c r="BM39" s="700"/>
      <c r="BN39" s="700"/>
      <c r="BO39" s="700"/>
      <c r="BP39" s="700"/>
      <c r="BQ39" s="700"/>
      <c r="BR39" s="700"/>
      <c r="BS39" s="700"/>
      <c r="BT39" s="700"/>
      <c r="BU39" s="701"/>
      <c r="BV39" s="684">
        <v>33851</v>
      </c>
      <c r="BW39" s="685"/>
      <c r="BX39" s="685"/>
      <c r="BY39" s="685"/>
      <c r="BZ39" s="685"/>
      <c r="CA39" s="685"/>
      <c r="CB39" s="694"/>
      <c r="CD39" s="699" t="s">
        <v>337</v>
      </c>
      <c r="CE39" s="700"/>
      <c r="CF39" s="700"/>
      <c r="CG39" s="700"/>
      <c r="CH39" s="700"/>
      <c r="CI39" s="700"/>
      <c r="CJ39" s="700"/>
      <c r="CK39" s="700"/>
      <c r="CL39" s="700"/>
      <c r="CM39" s="700"/>
      <c r="CN39" s="700"/>
      <c r="CO39" s="700"/>
      <c r="CP39" s="700"/>
      <c r="CQ39" s="701"/>
      <c r="CR39" s="684">
        <v>3514944</v>
      </c>
      <c r="CS39" s="720"/>
      <c r="CT39" s="720"/>
      <c r="CU39" s="720"/>
      <c r="CV39" s="720"/>
      <c r="CW39" s="720"/>
      <c r="CX39" s="720"/>
      <c r="CY39" s="721"/>
      <c r="CZ39" s="689">
        <v>4.8</v>
      </c>
      <c r="DA39" s="718"/>
      <c r="DB39" s="718"/>
      <c r="DC39" s="722"/>
      <c r="DD39" s="693">
        <v>3509325</v>
      </c>
      <c r="DE39" s="720"/>
      <c r="DF39" s="720"/>
      <c r="DG39" s="720"/>
      <c r="DH39" s="720"/>
      <c r="DI39" s="720"/>
      <c r="DJ39" s="720"/>
      <c r="DK39" s="721"/>
      <c r="DL39" s="693" t="s">
        <v>171</v>
      </c>
      <c r="DM39" s="720"/>
      <c r="DN39" s="720"/>
      <c r="DO39" s="720"/>
      <c r="DP39" s="720"/>
      <c r="DQ39" s="720"/>
      <c r="DR39" s="720"/>
      <c r="DS39" s="720"/>
      <c r="DT39" s="720"/>
      <c r="DU39" s="720"/>
      <c r="DV39" s="721"/>
      <c r="DW39" s="689" t="s">
        <v>235</v>
      </c>
      <c r="DX39" s="718"/>
      <c r="DY39" s="718"/>
      <c r="DZ39" s="718"/>
      <c r="EA39" s="718"/>
      <c r="EB39" s="718"/>
      <c r="EC39" s="719"/>
    </row>
    <row r="40" spans="2:133" ht="11.25" customHeight="1" x14ac:dyDescent="0.15">
      <c r="B40" s="681" t="s">
        <v>338</v>
      </c>
      <c r="C40" s="682"/>
      <c r="D40" s="682"/>
      <c r="E40" s="682"/>
      <c r="F40" s="682"/>
      <c r="G40" s="682"/>
      <c r="H40" s="682"/>
      <c r="I40" s="682"/>
      <c r="J40" s="682"/>
      <c r="K40" s="682"/>
      <c r="L40" s="682"/>
      <c r="M40" s="682"/>
      <c r="N40" s="682"/>
      <c r="O40" s="682"/>
      <c r="P40" s="682"/>
      <c r="Q40" s="683"/>
      <c r="R40" s="684" t="s">
        <v>171</v>
      </c>
      <c r="S40" s="685"/>
      <c r="T40" s="685"/>
      <c r="U40" s="685"/>
      <c r="V40" s="685"/>
      <c r="W40" s="685"/>
      <c r="X40" s="685"/>
      <c r="Y40" s="686"/>
      <c r="Z40" s="687" t="s">
        <v>171</v>
      </c>
      <c r="AA40" s="687"/>
      <c r="AB40" s="687"/>
      <c r="AC40" s="687"/>
      <c r="AD40" s="688" t="s">
        <v>235</v>
      </c>
      <c r="AE40" s="688"/>
      <c r="AF40" s="688"/>
      <c r="AG40" s="688"/>
      <c r="AH40" s="688"/>
      <c r="AI40" s="688"/>
      <c r="AJ40" s="688"/>
      <c r="AK40" s="688"/>
      <c r="AL40" s="689" t="s">
        <v>235</v>
      </c>
      <c r="AM40" s="690"/>
      <c r="AN40" s="690"/>
      <c r="AO40" s="691"/>
      <c r="AQ40" s="762" t="s">
        <v>339</v>
      </c>
      <c r="AR40" s="763"/>
      <c r="AS40" s="763"/>
      <c r="AT40" s="763"/>
      <c r="AU40" s="763"/>
      <c r="AV40" s="763"/>
      <c r="AW40" s="763"/>
      <c r="AX40" s="763"/>
      <c r="AY40" s="764"/>
      <c r="AZ40" s="684">
        <v>55014</v>
      </c>
      <c r="BA40" s="685"/>
      <c r="BB40" s="685"/>
      <c r="BC40" s="685"/>
      <c r="BD40" s="720"/>
      <c r="BE40" s="720"/>
      <c r="BF40" s="751"/>
      <c r="BG40" s="771" t="s">
        <v>340</v>
      </c>
      <c r="BH40" s="772"/>
      <c r="BI40" s="772"/>
      <c r="BJ40" s="772"/>
      <c r="BK40" s="772"/>
      <c r="BL40" s="235"/>
      <c r="BM40" s="700" t="s">
        <v>341</v>
      </c>
      <c r="BN40" s="700"/>
      <c r="BO40" s="700"/>
      <c r="BP40" s="700"/>
      <c r="BQ40" s="700"/>
      <c r="BR40" s="700"/>
      <c r="BS40" s="700"/>
      <c r="BT40" s="700"/>
      <c r="BU40" s="701"/>
      <c r="BV40" s="684">
        <v>97</v>
      </c>
      <c r="BW40" s="685"/>
      <c r="BX40" s="685"/>
      <c r="BY40" s="685"/>
      <c r="BZ40" s="685"/>
      <c r="CA40" s="685"/>
      <c r="CB40" s="694"/>
      <c r="CD40" s="699" t="s">
        <v>342</v>
      </c>
      <c r="CE40" s="700"/>
      <c r="CF40" s="700"/>
      <c r="CG40" s="700"/>
      <c r="CH40" s="700"/>
      <c r="CI40" s="700"/>
      <c r="CJ40" s="700"/>
      <c r="CK40" s="700"/>
      <c r="CL40" s="700"/>
      <c r="CM40" s="700"/>
      <c r="CN40" s="700"/>
      <c r="CO40" s="700"/>
      <c r="CP40" s="700"/>
      <c r="CQ40" s="701"/>
      <c r="CR40" s="684">
        <v>123098</v>
      </c>
      <c r="CS40" s="685"/>
      <c r="CT40" s="685"/>
      <c r="CU40" s="685"/>
      <c r="CV40" s="685"/>
      <c r="CW40" s="685"/>
      <c r="CX40" s="685"/>
      <c r="CY40" s="686"/>
      <c r="CZ40" s="689">
        <v>0.2</v>
      </c>
      <c r="DA40" s="718"/>
      <c r="DB40" s="718"/>
      <c r="DC40" s="722"/>
      <c r="DD40" s="693">
        <v>123098</v>
      </c>
      <c r="DE40" s="685"/>
      <c r="DF40" s="685"/>
      <c r="DG40" s="685"/>
      <c r="DH40" s="685"/>
      <c r="DI40" s="685"/>
      <c r="DJ40" s="685"/>
      <c r="DK40" s="686"/>
      <c r="DL40" s="693">
        <v>121098</v>
      </c>
      <c r="DM40" s="685"/>
      <c r="DN40" s="685"/>
      <c r="DO40" s="685"/>
      <c r="DP40" s="685"/>
      <c r="DQ40" s="685"/>
      <c r="DR40" s="685"/>
      <c r="DS40" s="685"/>
      <c r="DT40" s="685"/>
      <c r="DU40" s="685"/>
      <c r="DV40" s="686"/>
      <c r="DW40" s="689">
        <v>0.4</v>
      </c>
      <c r="DX40" s="718"/>
      <c r="DY40" s="718"/>
      <c r="DZ40" s="718"/>
      <c r="EA40" s="718"/>
      <c r="EB40" s="718"/>
      <c r="EC40" s="719"/>
    </row>
    <row r="41" spans="2:133" ht="11.25" customHeight="1" x14ac:dyDescent="0.15">
      <c r="B41" s="681" t="s">
        <v>343</v>
      </c>
      <c r="C41" s="682"/>
      <c r="D41" s="682"/>
      <c r="E41" s="682"/>
      <c r="F41" s="682"/>
      <c r="G41" s="682"/>
      <c r="H41" s="682"/>
      <c r="I41" s="682"/>
      <c r="J41" s="682"/>
      <c r="K41" s="682"/>
      <c r="L41" s="682"/>
      <c r="M41" s="682"/>
      <c r="N41" s="682"/>
      <c r="O41" s="682"/>
      <c r="P41" s="682"/>
      <c r="Q41" s="683"/>
      <c r="R41" s="684" t="s">
        <v>171</v>
      </c>
      <c r="S41" s="685"/>
      <c r="T41" s="685"/>
      <c r="U41" s="685"/>
      <c r="V41" s="685"/>
      <c r="W41" s="685"/>
      <c r="X41" s="685"/>
      <c r="Y41" s="686"/>
      <c r="Z41" s="687" t="s">
        <v>125</v>
      </c>
      <c r="AA41" s="687"/>
      <c r="AB41" s="687"/>
      <c r="AC41" s="687"/>
      <c r="AD41" s="688" t="s">
        <v>171</v>
      </c>
      <c r="AE41" s="688"/>
      <c r="AF41" s="688"/>
      <c r="AG41" s="688"/>
      <c r="AH41" s="688"/>
      <c r="AI41" s="688"/>
      <c r="AJ41" s="688"/>
      <c r="AK41" s="688"/>
      <c r="AL41" s="689" t="s">
        <v>171</v>
      </c>
      <c r="AM41" s="690"/>
      <c r="AN41" s="690"/>
      <c r="AO41" s="691"/>
      <c r="AQ41" s="762" t="s">
        <v>344</v>
      </c>
      <c r="AR41" s="763"/>
      <c r="AS41" s="763"/>
      <c r="AT41" s="763"/>
      <c r="AU41" s="763"/>
      <c r="AV41" s="763"/>
      <c r="AW41" s="763"/>
      <c r="AX41" s="763"/>
      <c r="AY41" s="764"/>
      <c r="AZ41" s="684">
        <v>1360511</v>
      </c>
      <c r="BA41" s="685"/>
      <c r="BB41" s="685"/>
      <c r="BC41" s="685"/>
      <c r="BD41" s="720"/>
      <c r="BE41" s="720"/>
      <c r="BF41" s="751"/>
      <c r="BG41" s="771"/>
      <c r="BH41" s="772"/>
      <c r="BI41" s="772"/>
      <c r="BJ41" s="772"/>
      <c r="BK41" s="772"/>
      <c r="BL41" s="235"/>
      <c r="BM41" s="700" t="s">
        <v>345</v>
      </c>
      <c r="BN41" s="700"/>
      <c r="BO41" s="700"/>
      <c r="BP41" s="700"/>
      <c r="BQ41" s="700"/>
      <c r="BR41" s="700"/>
      <c r="BS41" s="700"/>
      <c r="BT41" s="700"/>
      <c r="BU41" s="701"/>
      <c r="BV41" s="684">
        <v>1</v>
      </c>
      <c r="BW41" s="685"/>
      <c r="BX41" s="685"/>
      <c r="BY41" s="685"/>
      <c r="BZ41" s="685"/>
      <c r="CA41" s="685"/>
      <c r="CB41" s="694"/>
      <c r="CD41" s="699" t="s">
        <v>346</v>
      </c>
      <c r="CE41" s="700"/>
      <c r="CF41" s="700"/>
      <c r="CG41" s="700"/>
      <c r="CH41" s="700"/>
      <c r="CI41" s="700"/>
      <c r="CJ41" s="700"/>
      <c r="CK41" s="700"/>
      <c r="CL41" s="700"/>
      <c r="CM41" s="700"/>
      <c r="CN41" s="700"/>
      <c r="CO41" s="700"/>
      <c r="CP41" s="700"/>
      <c r="CQ41" s="701"/>
      <c r="CR41" s="684" t="s">
        <v>171</v>
      </c>
      <c r="CS41" s="720"/>
      <c r="CT41" s="720"/>
      <c r="CU41" s="720"/>
      <c r="CV41" s="720"/>
      <c r="CW41" s="720"/>
      <c r="CX41" s="720"/>
      <c r="CY41" s="721"/>
      <c r="CZ41" s="689" t="s">
        <v>171</v>
      </c>
      <c r="DA41" s="718"/>
      <c r="DB41" s="718"/>
      <c r="DC41" s="722"/>
      <c r="DD41" s="693" t="s">
        <v>235</v>
      </c>
      <c r="DE41" s="720"/>
      <c r="DF41" s="720"/>
      <c r="DG41" s="720"/>
      <c r="DH41" s="720"/>
      <c r="DI41" s="720"/>
      <c r="DJ41" s="720"/>
      <c r="DK41" s="721"/>
      <c r="DL41" s="765"/>
      <c r="DM41" s="766"/>
      <c r="DN41" s="766"/>
      <c r="DO41" s="766"/>
      <c r="DP41" s="766"/>
      <c r="DQ41" s="766"/>
      <c r="DR41" s="766"/>
      <c r="DS41" s="766"/>
      <c r="DT41" s="766"/>
      <c r="DU41" s="766"/>
      <c r="DV41" s="767"/>
      <c r="DW41" s="768"/>
      <c r="DX41" s="769"/>
      <c r="DY41" s="769"/>
      <c r="DZ41" s="769"/>
      <c r="EA41" s="769"/>
      <c r="EB41" s="769"/>
      <c r="EC41" s="770"/>
    </row>
    <row r="42" spans="2:133" ht="11.25" customHeight="1" x14ac:dyDescent="0.15">
      <c r="B42" s="681" t="s">
        <v>347</v>
      </c>
      <c r="C42" s="682"/>
      <c r="D42" s="682"/>
      <c r="E42" s="682"/>
      <c r="F42" s="682"/>
      <c r="G42" s="682"/>
      <c r="H42" s="682"/>
      <c r="I42" s="682"/>
      <c r="J42" s="682"/>
      <c r="K42" s="682"/>
      <c r="L42" s="682"/>
      <c r="M42" s="682"/>
      <c r="N42" s="682"/>
      <c r="O42" s="682"/>
      <c r="P42" s="682"/>
      <c r="Q42" s="683"/>
      <c r="R42" s="684">
        <v>1353900</v>
      </c>
      <c r="S42" s="685"/>
      <c r="T42" s="685"/>
      <c r="U42" s="685"/>
      <c r="V42" s="685"/>
      <c r="W42" s="685"/>
      <c r="X42" s="685"/>
      <c r="Y42" s="686"/>
      <c r="Z42" s="687">
        <v>1.8</v>
      </c>
      <c r="AA42" s="687"/>
      <c r="AB42" s="687"/>
      <c r="AC42" s="687"/>
      <c r="AD42" s="688" t="s">
        <v>235</v>
      </c>
      <c r="AE42" s="688"/>
      <c r="AF42" s="688"/>
      <c r="AG42" s="688"/>
      <c r="AH42" s="688"/>
      <c r="AI42" s="688"/>
      <c r="AJ42" s="688"/>
      <c r="AK42" s="688"/>
      <c r="AL42" s="689" t="s">
        <v>235</v>
      </c>
      <c r="AM42" s="690"/>
      <c r="AN42" s="690"/>
      <c r="AO42" s="691"/>
      <c r="AQ42" s="783" t="s">
        <v>348</v>
      </c>
      <c r="AR42" s="784"/>
      <c r="AS42" s="784"/>
      <c r="AT42" s="784"/>
      <c r="AU42" s="784"/>
      <c r="AV42" s="784"/>
      <c r="AW42" s="784"/>
      <c r="AX42" s="784"/>
      <c r="AY42" s="785"/>
      <c r="AZ42" s="775">
        <v>3618646</v>
      </c>
      <c r="BA42" s="776"/>
      <c r="BB42" s="776"/>
      <c r="BC42" s="776"/>
      <c r="BD42" s="755"/>
      <c r="BE42" s="755"/>
      <c r="BF42" s="757"/>
      <c r="BG42" s="773"/>
      <c r="BH42" s="774"/>
      <c r="BI42" s="774"/>
      <c r="BJ42" s="774"/>
      <c r="BK42" s="774"/>
      <c r="BL42" s="236"/>
      <c r="BM42" s="710" t="s">
        <v>349</v>
      </c>
      <c r="BN42" s="710"/>
      <c r="BO42" s="710"/>
      <c r="BP42" s="710"/>
      <c r="BQ42" s="710"/>
      <c r="BR42" s="710"/>
      <c r="BS42" s="710"/>
      <c r="BT42" s="710"/>
      <c r="BU42" s="711"/>
      <c r="BV42" s="775">
        <v>289</v>
      </c>
      <c r="BW42" s="776"/>
      <c r="BX42" s="776"/>
      <c r="BY42" s="776"/>
      <c r="BZ42" s="776"/>
      <c r="CA42" s="776"/>
      <c r="CB42" s="782"/>
      <c r="CD42" s="681" t="s">
        <v>350</v>
      </c>
      <c r="CE42" s="682"/>
      <c r="CF42" s="682"/>
      <c r="CG42" s="682"/>
      <c r="CH42" s="682"/>
      <c r="CI42" s="682"/>
      <c r="CJ42" s="682"/>
      <c r="CK42" s="682"/>
      <c r="CL42" s="682"/>
      <c r="CM42" s="682"/>
      <c r="CN42" s="682"/>
      <c r="CO42" s="682"/>
      <c r="CP42" s="682"/>
      <c r="CQ42" s="683"/>
      <c r="CR42" s="684">
        <v>4003429</v>
      </c>
      <c r="CS42" s="685"/>
      <c r="CT42" s="685"/>
      <c r="CU42" s="685"/>
      <c r="CV42" s="685"/>
      <c r="CW42" s="685"/>
      <c r="CX42" s="685"/>
      <c r="CY42" s="686"/>
      <c r="CZ42" s="689">
        <v>5.5</v>
      </c>
      <c r="DA42" s="690"/>
      <c r="DB42" s="690"/>
      <c r="DC42" s="702"/>
      <c r="DD42" s="693">
        <v>592059</v>
      </c>
      <c r="DE42" s="685"/>
      <c r="DF42" s="685"/>
      <c r="DG42" s="685"/>
      <c r="DH42" s="685"/>
      <c r="DI42" s="685"/>
      <c r="DJ42" s="685"/>
      <c r="DK42" s="686"/>
      <c r="DL42" s="765"/>
      <c r="DM42" s="766"/>
      <c r="DN42" s="766"/>
      <c r="DO42" s="766"/>
      <c r="DP42" s="766"/>
      <c r="DQ42" s="766"/>
      <c r="DR42" s="766"/>
      <c r="DS42" s="766"/>
      <c r="DT42" s="766"/>
      <c r="DU42" s="766"/>
      <c r="DV42" s="767"/>
      <c r="DW42" s="768"/>
      <c r="DX42" s="769"/>
      <c r="DY42" s="769"/>
      <c r="DZ42" s="769"/>
      <c r="EA42" s="769"/>
      <c r="EB42" s="769"/>
      <c r="EC42" s="770"/>
    </row>
    <row r="43" spans="2:133" ht="11.25" customHeight="1" x14ac:dyDescent="0.15">
      <c r="B43" s="734" t="s">
        <v>351</v>
      </c>
      <c r="C43" s="735"/>
      <c r="D43" s="735"/>
      <c r="E43" s="735"/>
      <c r="F43" s="735"/>
      <c r="G43" s="735"/>
      <c r="H43" s="735"/>
      <c r="I43" s="735"/>
      <c r="J43" s="735"/>
      <c r="K43" s="735"/>
      <c r="L43" s="735"/>
      <c r="M43" s="735"/>
      <c r="N43" s="735"/>
      <c r="O43" s="735"/>
      <c r="P43" s="735"/>
      <c r="Q43" s="736"/>
      <c r="R43" s="775">
        <v>76790691</v>
      </c>
      <c r="S43" s="776"/>
      <c r="T43" s="776"/>
      <c r="U43" s="776"/>
      <c r="V43" s="776"/>
      <c r="W43" s="776"/>
      <c r="X43" s="776"/>
      <c r="Y43" s="777"/>
      <c r="Z43" s="778">
        <v>100</v>
      </c>
      <c r="AA43" s="778"/>
      <c r="AB43" s="778"/>
      <c r="AC43" s="778"/>
      <c r="AD43" s="779">
        <v>29845474</v>
      </c>
      <c r="AE43" s="779"/>
      <c r="AF43" s="779"/>
      <c r="AG43" s="779"/>
      <c r="AH43" s="779"/>
      <c r="AI43" s="779"/>
      <c r="AJ43" s="779"/>
      <c r="AK43" s="779"/>
      <c r="AL43" s="780">
        <v>100</v>
      </c>
      <c r="AM43" s="756"/>
      <c r="AN43" s="756"/>
      <c r="AO43" s="781"/>
      <c r="BV43" s="237"/>
      <c r="BW43" s="237"/>
      <c r="BX43" s="237"/>
      <c r="BY43" s="237"/>
      <c r="BZ43" s="237"/>
      <c r="CA43" s="237"/>
      <c r="CB43" s="237"/>
      <c r="CD43" s="681" t="s">
        <v>352</v>
      </c>
      <c r="CE43" s="682"/>
      <c r="CF43" s="682"/>
      <c r="CG43" s="682"/>
      <c r="CH43" s="682"/>
      <c r="CI43" s="682"/>
      <c r="CJ43" s="682"/>
      <c r="CK43" s="682"/>
      <c r="CL43" s="682"/>
      <c r="CM43" s="682"/>
      <c r="CN43" s="682"/>
      <c r="CO43" s="682"/>
      <c r="CP43" s="682"/>
      <c r="CQ43" s="683"/>
      <c r="CR43" s="684">
        <v>105251</v>
      </c>
      <c r="CS43" s="720"/>
      <c r="CT43" s="720"/>
      <c r="CU43" s="720"/>
      <c r="CV43" s="720"/>
      <c r="CW43" s="720"/>
      <c r="CX43" s="720"/>
      <c r="CY43" s="721"/>
      <c r="CZ43" s="689">
        <v>0.1</v>
      </c>
      <c r="DA43" s="718"/>
      <c r="DB43" s="718"/>
      <c r="DC43" s="722"/>
      <c r="DD43" s="693">
        <v>105251</v>
      </c>
      <c r="DE43" s="720"/>
      <c r="DF43" s="720"/>
      <c r="DG43" s="720"/>
      <c r="DH43" s="720"/>
      <c r="DI43" s="720"/>
      <c r="DJ43" s="720"/>
      <c r="DK43" s="721"/>
      <c r="DL43" s="765"/>
      <c r="DM43" s="766"/>
      <c r="DN43" s="766"/>
      <c r="DO43" s="766"/>
      <c r="DP43" s="766"/>
      <c r="DQ43" s="766"/>
      <c r="DR43" s="766"/>
      <c r="DS43" s="766"/>
      <c r="DT43" s="766"/>
      <c r="DU43" s="766"/>
      <c r="DV43" s="767"/>
      <c r="DW43" s="768"/>
      <c r="DX43" s="769"/>
      <c r="DY43" s="769"/>
      <c r="DZ43" s="769"/>
      <c r="EA43" s="769"/>
      <c r="EB43" s="769"/>
      <c r="EC43" s="770"/>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796" t="s">
        <v>300</v>
      </c>
      <c r="CE44" s="797"/>
      <c r="CF44" s="681" t="s">
        <v>353</v>
      </c>
      <c r="CG44" s="682"/>
      <c r="CH44" s="682"/>
      <c r="CI44" s="682"/>
      <c r="CJ44" s="682"/>
      <c r="CK44" s="682"/>
      <c r="CL44" s="682"/>
      <c r="CM44" s="682"/>
      <c r="CN44" s="682"/>
      <c r="CO44" s="682"/>
      <c r="CP44" s="682"/>
      <c r="CQ44" s="683"/>
      <c r="CR44" s="684">
        <v>4003429</v>
      </c>
      <c r="CS44" s="685"/>
      <c r="CT44" s="685"/>
      <c r="CU44" s="685"/>
      <c r="CV44" s="685"/>
      <c r="CW44" s="685"/>
      <c r="CX44" s="685"/>
      <c r="CY44" s="686"/>
      <c r="CZ44" s="689">
        <v>5.5</v>
      </c>
      <c r="DA44" s="690"/>
      <c r="DB44" s="690"/>
      <c r="DC44" s="702"/>
      <c r="DD44" s="693">
        <v>592059</v>
      </c>
      <c r="DE44" s="685"/>
      <c r="DF44" s="685"/>
      <c r="DG44" s="685"/>
      <c r="DH44" s="685"/>
      <c r="DI44" s="685"/>
      <c r="DJ44" s="685"/>
      <c r="DK44" s="686"/>
      <c r="DL44" s="765"/>
      <c r="DM44" s="766"/>
      <c r="DN44" s="766"/>
      <c r="DO44" s="766"/>
      <c r="DP44" s="766"/>
      <c r="DQ44" s="766"/>
      <c r="DR44" s="766"/>
      <c r="DS44" s="766"/>
      <c r="DT44" s="766"/>
      <c r="DU44" s="766"/>
      <c r="DV44" s="767"/>
      <c r="DW44" s="768"/>
      <c r="DX44" s="769"/>
      <c r="DY44" s="769"/>
      <c r="DZ44" s="769"/>
      <c r="EA44" s="769"/>
      <c r="EB44" s="769"/>
      <c r="EC44" s="770"/>
    </row>
    <row r="45" spans="2:133" ht="11.25" customHeight="1" x14ac:dyDescent="0.15">
      <c r="B45" s="239" t="s">
        <v>354</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798"/>
      <c r="CE45" s="799"/>
      <c r="CF45" s="681" t="s">
        <v>355</v>
      </c>
      <c r="CG45" s="682"/>
      <c r="CH45" s="682"/>
      <c r="CI45" s="682"/>
      <c r="CJ45" s="682"/>
      <c r="CK45" s="682"/>
      <c r="CL45" s="682"/>
      <c r="CM45" s="682"/>
      <c r="CN45" s="682"/>
      <c r="CO45" s="682"/>
      <c r="CP45" s="682"/>
      <c r="CQ45" s="683"/>
      <c r="CR45" s="684">
        <v>1482298</v>
      </c>
      <c r="CS45" s="720"/>
      <c r="CT45" s="720"/>
      <c r="CU45" s="720"/>
      <c r="CV45" s="720"/>
      <c r="CW45" s="720"/>
      <c r="CX45" s="720"/>
      <c r="CY45" s="721"/>
      <c r="CZ45" s="689">
        <v>2</v>
      </c>
      <c r="DA45" s="718"/>
      <c r="DB45" s="718"/>
      <c r="DC45" s="722"/>
      <c r="DD45" s="693">
        <v>39809</v>
      </c>
      <c r="DE45" s="720"/>
      <c r="DF45" s="720"/>
      <c r="DG45" s="720"/>
      <c r="DH45" s="720"/>
      <c r="DI45" s="720"/>
      <c r="DJ45" s="720"/>
      <c r="DK45" s="721"/>
      <c r="DL45" s="765"/>
      <c r="DM45" s="766"/>
      <c r="DN45" s="766"/>
      <c r="DO45" s="766"/>
      <c r="DP45" s="766"/>
      <c r="DQ45" s="766"/>
      <c r="DR45" s="766"/>
      <c r="DS45" s="766"/>
      <c r="DT45" s="766"/>
      <c r="DU45" s="766"/>
      <c r="DV45" s="767"/>
      <c r="DW45" s="768"/>
      <c r="DX45" s="769"/>
      <c r="DY45" s="769"/>
      <c r="DZ45" s="769"/>
      <c r="EA45" s="769"/>
      <c r="EB45" s="769"/>
      <c r="EC45" s="770"/>
    </row>
    <row r="46" spans="2:133" ht="11.25" customHeight="1" x14ac:dyDescent="0.15">
      <c r="B46" s="240" t="s">
        <v>356</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8"/>
      <c r="CE46" s="799"/>
      <c r="CF46" s="681" t="s">
        <v>357</v>
      </c>
      <c r="CG46" s="682"/>
      <c r="CH46" s="682"/>
      <c r="CI46" s="682"/>
      <c r="CJ46" s="682"/>
      <c r="CK46" s="682"/>
      <c r="CL46" s="682"/>
      <c r="CM46" s="682"/>
      <c r="CN46" s="682"/>
      <c r="CO46" s="682"/>
      <c r="CP46" s="682"/>
      <c r="CQ46" s="683"/>
      <c r="CR46" s="684">
        <v>2321727</v>
      </c>
      <c r="CS46" s="685"/>
      <c r="CT46" s="685"/>
      <c r="CU46" s="685"/>
      <c r="CV46" s="685"/>
      <c r="CW46" s="685"/>
      <c r="CX46" s="685"/>
      <c r="CY46" s="686"/>
      <c r="CZ46" s="689">
        <v>3.2</v>
      </c>
      <c r="DA46" s="690"/>
      <c r="DB46" s="690"/>
      <c r="DC46" s="702"/>
      <c r="DD46" s="693">
        <v>547146</v>
      </c>
      <c r="DE46" s="685"/>
      <c r="DF46" s="685"/>
      <c r="DG46" s="685"/>
      <c r="DH46" s="685"/>
      <c r="DI46" s="685"/>
      <c r="DJ46" s="685"/>
      <c r="DK46" s="686"/>
      <c r="DL46" s="765"/>
      <c r="DM46" s="766"/>
      <c r="DN46" s="766"/>
      <c r="DO46" s="766"/>
      <c r="DP46" s="766"/>
      <c r="DQ46" s="766"/>
      <c r="DR46" s="766"/>
      <c r="DS46" s="766"/>
      <c r="DT46" s="766"/>
      <c r="DU46" s="766"/>
      <c r="DV46" s="767"/>
      <c r="DW46" s="768"/>
      <c r="DX46" s="769"/>
      <c r="DY46" s="769"/>
      <c r="DZ46" s="769"/>
      <c r="EA46" s="769"/>
      <c r="EB46" s="769"/>
      <c r="EC46" s="770"/>
    </row>
    <row r="47" spans="2:133" ht="11.25" customHeight="1" x14ac:dyDescent="0.15">
      <c r="B47" s="241" t="s">
        <v>358</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8"/>
      <c r="CE47" s="799"/>
      <c r="CF47" s="681" t="s">
        <v>359</v>
      </c>
      <c r="CG47" s="682"/>
      <c r="CH47" s="682"/>
      <c r="CI47" s="682"/>
      <c r="CJ47" s="682"/>
      <c r="CK47" s="682"/>
      <c r="CL47" s="682"/>
      <c r="CM47" s="682"/>
      <c r="CN47" s="682"/>
      <c r="CO47" s="682"/>
      <c r="CP47" s="682"/>
      <c r="CQ47" s="683"/>
      <c r="CR47" s="684" t="s">
        <v>171</v>
      </c>
      <c r="CS47" s="720"/>
      <c r="CT47" s="720"/>
      <c r="CU47" s="720"/>
      <c r="CV47" s="720"/>
      <c r="CW47" s="720"/>
      <c r="CX47" s="720"/>
      <c r="CY47" s="721"/>
      <c r="CZ47" s="689" t="s">
        <v>125</v>
      </c>
      <c r="DA47" s="718"/>
      <c r="DB47" s="718"/>
      <c r="DC47" s="722"/>
      <c r="DD47" s="693" t="s">
        <v>171</v>
      </c>
      <c r="DE47" s="720"/>
      <c r="DF47" s="720"/>
      <c r="DG47" s="720"/>
      <c r="DH47" s="720"/>
      <c r="DI47" s="720"/>
      <c r="DJ47" s="720"/>
      <c r="DK47" s="721"/>
      <c r="DL47" s="765"/>
      <c r="DM47" s="766"/>
      <c r="DN47" s="766"/>
      <c r="DO47" s="766"/>
      <c r="DP47" s="766"/>
      <c r="DQ47" s="766"/>
      <c r="DR47" s="766"/>
      <c r="DS47" s="766"/>
      <c r="DT47" s="766"/>
      <c r="DU47" s="766"/>
      <c r="DV47" s="767"/>
      <c r="DW47" s="768"/>
      <c r="DX47" s="769"/>
      <c r="DY47" s="769"/>
      <c r="DZ47" s="769"/>
      <c r="EA47" s="769"/>
      <c r="EB47" s="769"/>
      <c r="EC47" s="770"/>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800"/>
      <c r="CE48" s="801"/>
      <c r="CF48" s="681" t="s">
        <v>360</v>
      </c>
      <c r="CG48" s="682"/>
      <c r="CH48" s="682"/>
      <c r="CI48" s="682"/>
      <c r="CJ48" s="682"/>
      <c r="CK48" s="682"/>
      <c r="CL48" s="682"/>
      <c r="CM48" s="682"/>
      <c r="CN48" s="682"/>
      <c r="CO48" s="682"/>
      <c r="CP48" s="682"/>
      <c r="CQ48" s="683"/>
      <c r="CR48" s="684" t="s">
        <v>235</v>
      </c>
      <c r="CS48" s="685"/>
      <c r="CT48" s="685"/>
      <c r="CU48" s="685"/>
      <c r="CV48" s="685"/>
      <c r="CW48" s="685"/>
      <c r="CX48" s="685"/>
      <c r="CY48" s="686"/>
      <c r="CZ48" s="689" t="s">
        <v>235</v>
      </c>
      <c r="DA48" s="690"/>
      <c r="DB48" s="690"/>
      <c r="DC48" s="702"/>
      <c r="DD48" s="693" t="s">
        <v>125</v>
      </c>
      <c r="DE48" s="685"/>
      <c r="DF48" s="685"/>
      <c r="DG48" s="685"/>
      <c r="DH48" s="685"/>
      <c r="DI48" s="685"/>
      <c r="DJ48" s="685"/>
      <c r="DK48" s="686"/>
      <c r="DL48" s="765"/>
      <c r="DM48" s="766"/>
      <c r="DN48" s="766"/>
      <c r="DO48" s="766"/>
      <c r="DP48" s="766"/>
      <c r="DQ48" s="766"/>
      <c r="DR48" s="766"/>
      <c r="DS48" s="766"/>
      <c r="DT48" s="766"/>
      <c r="DU48" s="766"/>
      <c r="DV48" s="767"/>
      <c r="DW48" s="768"/>
      <c r="DX48" s="769"/>
      <c r="DY48" s="769"/>
      <c r="DZ48" s="769"/>
      <c r="EA48" s="769"/>
      <c r="EB48" s="769"/>
      <c r="EC48" s="770"/>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734" t="s">
        <v>361</v>
      </c>
      <c r="CE49" s="735"/>
      <c r="CF49" s="735"/>
      <c r="CG49" s="735"/>
      <c r="CH49" s="735"/>
      <c r="CI49" s="735"/>
      <c r="CJ49" s="735"/>
      <c r="CK49" s="735"/>
      <c r="CL49" s="735"/>
      <c r="CM49" s="735"/>
      <c r="CN49" s="735"/>
      <c r="CO49" s="735"/>
      <c r="CP49" s="735"/>
      <c r="CQ49" s="736"/>
      <c r="CR49" s="775">
        <v>73329639</v>
      </c>
      <c r="CS49" s="755"/>
      <c r="CT49" s="755"/>
      <c r="CU49" s="755"/>
      <c r="CV49" s="755"/>
      <c r="CW49" s="755"/>
      <c r="CX49" s="755"/>
      <c r="CY49" s="786"/>
      <c r="CZ49" s="780">
        <v>100</v>
      </c>
      <c r="DA49" s="787"/>
      <c r="DB49" s="787"/>
      <c r="DC49" s="788"/>
      <c r="DD49" s="789">
        <v>37626763</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rmx911uhPh7ieVfovvhSCYw4ZlFTkphYFNTTHlx+tMDM2Yg6t4IZ/qhlINl0IzhbhJKnmHaD7R5mNfD/6a1SVQ==" saltValue="VN2nGe2OVcTVd1DY0ywym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Q13" zoomScale="70" zoomScaleNormal="70" zoomScaleSheetLayoutView="70" workbookViewId="0">
      <selection activeCell="CM8" sqref="CM8:CQ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1" t="s">
        <v>363</v>
      </c>
      <c r="DK2" s="832"/>
      <c r="DL2" s="832"/>
      <c r="DM2" s="832"/>
      <c r="DN2" s="832"/>
      <c r="DO2" s="833"/>
      <c r="DP2" s="250"/>
      <c r="DQ2" s="831" t="s">
        <v>364</v>
      </c>
      <c r="DR2" s="832"/>
      <c r="DS2" s="832"/>
      <c r="DT2" s="832"/>
      <c r="DU2" s="832"/>
      <c r="DV2" s="832"/>
      <c r="DW2" s="832"/>
      <c r="DX2" s="832"/>
      <c r="DY2" s="832"/>
      <c r="DZ2" s="83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4" t="s">
        <v>365</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5" t="s">
        <v>367</v>
      </c>
      <c r="B5" s="826"/>
      <c r="C5" s="826"/>
      <c r="D5" s="826"/>
      <c r="E5" s="826"/>
      <c r="F5" s="826"/>
      <c r="G5" s="826"/>
      <c r="H5" s="826"/>
      <c r="I5" s="826"/>
      <c r="J5" s="826"/>
      <c r="K5" s="826"/>
      <c r="L5" s="826"/>
      <c r="M5" s="826"/>
      <c r="N5" s="826"/>
      <c r="O5" s="826"/>
      <c r="P5" s="827"/>
      <c r="Q5" s="802" t="s">
        <v>368</v>
      </c>
      <c r="R5" s="803"/>
      <c r="S5" s="803"/>
      <c r="T5" s="803"/>
      <c r="U5" s="804"/>
      <c r="V5" s="802" t="s">
        <v>369</v>
      </c>
      <c r="W5" s="803"/>
      <c r="X5" s="803"/>
      <c r="Y5" s="803"/>
      <c r="Z5" s="804"/>
      <c r="AA5" s="802" t="s">
        <v>370</v>
      </c>
      <c r="AB5" s="803"/>
      <c r="AC5" s="803"/>
      <c r="AD5" s="803"/>
      <c r="AE5" s="803"/>
      <c r="AF5" s="835" t="s">
        <v>371</v>
      </c>
      <c r="AG5" s="803"/>
      <c r="AH5" s="803"/>
      <c r="AI5" s="803"/>
      <c r="AJ5" s="814"/>
      <c r="AK5" s="803" t="s">
        <v>372</v>
      </c>
      <c r="AL5" s="803"/>
      <c r="AM5" s="803"/>
      <c r="AN5" s="803"/>
      <c r="AO5" s="804"/>
      <c r="AP5" s="802" t="s">
        <v>373</v>
      </c>
      <c r="AQ5" s="803"/>
      <c r="AR5" s="803"/>
      <c r="AS5" s="803"/>
      <c r="AT5" s="804"/>
      <c r="AU5" s="802" t="s">
        <v>374</v>
      </c>
      <c r="AV5" s="803"/>
      <c r="AW5" s="803"/>
      <c r="AX5" s="803"/>
      <c r="AY5" s="814"/>
      <c r="AZ5" s="257"/>
      <c r="BA5" s="257"/>
      <c r="BB5" s="257"/>
      <c r="BC5" s="257"/>
      <c r="BD5" s="257"/>
      <c r="BE5" s="258"/>
      <c r="BF5" s="258"/>
      <c r="BG5" s="258"/>
      <c r="BH5" s="258"/>
      <c r="BI5" s="258"/>
      <c r="BJ5" s="258"/>
      <c r="BK5" s="258"/>
      <c r="BL5" s="258"/>
      <c r="BM5" s="258"/>
      <c r="BN5" s="258"/>
      <c r="BO5" s="258"/>
      <c r="BP5" s="258"/>
      <c r="BQ5" s="825" t="s">
        <v>375</v>
      </c>
      <c r="BR5" s="826"/>
      <c r="BS5" s="826"/>
      <c r="BT5" s="826"/>
      <c r="BU5" s="826"/>
      <c r="BV5" s="826"/>
      <c r="BW5" s="826"/>
      <c r="BX5" s="826"/>
      <c r="BY5" s="826"/>
      <c r="BZ5" s="826"/>
      <c r="CA5" s="826"/>
      <c r="CB5" s="826"/>
      <c r="CC5" s="826"/>
      <c r="CD5" s="826"/>
      <c r="CE5" s="826"/>
      <c r="CF5" s="826"/>
      <c r="CG5" s="827"/>
      <c r="CH5" s="802" t="s">
        <v>376</v>
      </c>
      <c r="CI5" s="803"/>
      <c r="CJ5" s="803"/>
      <c r="CK5" s="803"/>
      <c r="CL5" s="804"/>
      <c r="CM5" s="802" t="s">
        <v>377</v>
      </c>
      <c r="CN5" s="803"/>
      <c r="CO5" s="803"/>
      <c r="CP5" s="803"/>
      <c r="CQ5" s="804"/>
      <c r="CR5" s="802" t="s">
        <v>378</v>
      </c>
      <c r="CS5" s="803"/>
      <c r="CT5" s="803"/>
      <c r="CU5" s="803"/>
      <c r="CV5" s="804"/>
      <c r="CW5" s="802" t="s">
        <v>379</v>
      </c>
      <c r="CX5" s="803"/>
      <c r="CY5" s="803"/>
      <c r="CZ5" s="803"/>
      <c r="DA5" s="804"/>
      <c r="DB5" s="802" t="s">
        <v>380</v>
      </c>
      <c r="DC5" s="803"/>
      <c r="DD5" s="803"/>
      <c r="DE5" s="803"/>
      <c r="DF5" s="804"/>
      <c r="DG5" s="808" t="s">
        <v>381</v>
      </c>
      <c r="DH5" s="809"/>
      <c r="DI5" s="809"/>
      <c r="DJ5" s="809"/>
      <c r="DK5" s="810"/>
      <c r="DL5" s="808" t="s">
        <v>382</v>
      </c>
      <c r="DM5" s="809"/>
      <c r="DN5" s="809"/>
      <c r="DO5" s="809"/>
      <c r="DP5" s="810"/>
      <c r="DQ5" s="802" t="s">
        <v>383</v>
      </c>
      <c r="DR5" s="803"/>
      <c r="DS5" s="803"/>
      <c r="DT5" s="803"/>
      <c r="DU5" s="804"/>
      <c r="DV5" s="802" t="s">
        <v>374</v>
      </c>
      <c r="DW5" s="803"/>
      <c r="DX5" s="803"/>
      <c r="DY5" s="803"/>
      <c r="DZ5" s="814"/>
      <c r="EA5" s="255"/>
    </row>
    <row r="6" spans="1:131" s="256" customFormat="1" ht="26.25" customHeight="1" thickBot="1" x14ac:dyDescent="0.2">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3"/>
      <c r="BA6" s="253"/>
      <c r="BB6" s="253"/>
      <c r="BC6" s="253"/>
      <c r="BD6" s="253"/>
      <c r="BE6" s="254"/>
      <c r="BF6" s="254"/>
      <c r="BG6" s="254"/>
      <c r="BH6" s="254"/>
      <c r="BI6" s="254"/>
      <c r="BJ6" s="254"/>
      <c r="BK6" s="254"/>
      <c r="BL6" s="254"/>
      <c r="BM6" s="254"/>
      <c r="BN6" s="254"/>
      <c r="BO6" s="254"/>
      <c r="BP6" s="254"/>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5"/>
    </row>
    <row r="7" spans="1:131" s="256" customFormat="1" ht="26.25" customHeight="1" thickTop="1" x14ac:dyDescent="0.15">
      <c r="A7" s="259">
        <v>1</v>
      </c>
      <c r="B7" s="816" t="s">
        <v>384</v>
      </c>
      <c r="C7" s="817"/>
      <c r="D7" s="817"/>
      <c r="E7" s="817"/>
      <c r="F7" s="817"/>
      <c r="G7" s="817"/>
      <c r="H7" s="817"/>
      <c r="I7" s="817"/>
      <c r="J7" s="817"/>
      <c r="K7" s="817"/>
      <c r="L7" s="817"/>
      <c r="M7" s="817"/>
      <c r="N7" s="817"/>
      <c r="O7" s="817"/>
      <c r="P7" s="818"/>
      <c r="Q7" s="819">
        <v>75726</v>
      </c>
      <c r="R7" s="820"/>
      <c r="S7" s="820"/>
      <c r="T7" s="820"/>
      <c r="U7" s="820"/>
      <c r="V7" s="820">
        <v>72466</v>
      </c>
      <c r="W7" s="820"/>
      <c r="X7" s="820"/>
      <c r="Y7" s="820"/>
      <c r="Z7" s="820"/>
      <c r="AA7" s="820">
        <v>3259</v>
      </c>
      <c r="AB7" s="820"/>
      <c r="AC7" s="820"/>
      <c r="AD7" s="820"/>
      <c r="AE7" s="821"/>
      <c r="AF7" s="822">
        <v>3143</v>
      </c>
      <c r="AG7" s="823"/>
      <c r="AH7" s="823"/>
      <c r="AI7" s="823"/>
      <c r="AJ7" s="824"/>
      <c r="AK7" s="859">
        <v>4256</v>
      </c>
      <c r="AL7" s="860"/>
      <c r="AM7" s="860"/>
      <c r="AN7" s="860"/>
      <c r="AO7" s="860"/>
      <c r="AP7" s="860">
        <v>45914</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t="s">
        <v>576</v>
      </c>
      <c r="BT7" s="864"/>
      <c r="BU7" s="864"/>
      <c r="BV7" s="864"/>
      <c r="BW7" s="864"/>
      <c r="BX7" s="864"/>
      <c r="BY7" s="864"/>
      <c r="BZ7" s="864"/>
      <c r="CA7" s="864"/>
      <c r="CB7" s="864"/>
      <c r="CC7" s="864"/>
      <c r="CD7" s="864"/>
      <c r="CE7" s="864"/>
      <c r="CF7" s="864"/>
      <c r="CG7" s="865"/>
      <c r="CH7" s="856">
        <v>4</v>
      </c>
      <c r="CI7" s="857"/>
      <c r="CJ7" s="857"/>
      <c r="CK7" s="857"/>
      <c r="CL7" s="858"/>
      <c r="CM7" s="856">
        <v>110</v>
      </c>
      <c r="CN7" s="857"/>
      <c r="CO7" s="857"/>
      <c r="CP7" s="857"/>
      <c r="CQ7" s="858"/>
      <c r="CR7" s="856">
        <v>25</v>
      </c>
      <c r="CS7" s="857"/>
      <c r="CT7" s="857"/>
      <c r="CU7" s="857"/>
      <c r="CV7" s="858"/>
      <c r="CW7" s="856">
        <v>21</v>
      </c>
      <c r="CX7" s="857"/>
      <c r="CY7" s="857"/>
      <c r="CZ7" s="857"/>
      <c r="DA7" s="858"/>
      <c r="DB7" s="856" t="s">
        <v>584</v>
      </c>
      <c r="DC7" s="857"/>
      <c r="DD7" s="857"/>
      <c r="DE7" s="857"/>
      <c r="DF7" s="858"/>
      <c r="DG7" s="856" t="s">
        <v>584</v>
      </c>
      <c r="DH7" s="857"/>
      <c r="DI7" s="857"/>
      <c r="DJ7" s="857"/>
      <c r="DK7" s="858"/>
      <c r="DL7" s="856" t="s">
        <v>584</v>
      </c>
      <c r="DM7" s="857"/>
      <c r="DN7" s="857"/>
      <c r="DO7" s="857"/>
      <c r="DP7" s="858"/>
      <c r="DQ7" s="856" t="s">
        <v>584</v>
      </c>
      <c r="DR7" s="857"/>
      <c r="DS7" s="857"/>
      <c r="DT7" s="857"/>
      <c r="DU7" s="858"/>
      <c r="DV7" s="837"/>
      <c r="DW7" s="838"/>
      <c r="DX7" s="838"/>
      <c r="DY7" s="838"/>
      <c r="DZ7" s="839"/>
      <c r="EA7" s="255"/>
    </row>
    <row r="8" spans="1:131" s="256" customFormat="1" ht="26.25" customHeight="1" x14ac:dyDescent="0.15">
      <c r="A8" s="262">
        <v>2</v>
      </c>
      <c r="B8" s="840" t="s">
        <v>385</v>
      </c>
      <c r="C8" s="841"/>
      <c r="D8" s="841"/>
      <c r="E8" s="841"/>
      <c r="F8" s="841"/>
      <c r="G8" s="841"/>
      <c r="H8" s="841"/>
      <c r="I8" s="841"/>
      <c r="J8" s="841"/>
      <c r="K8" s="841"/>
      <c r="L8" s="841"/>
      <c r="M8" s="841"/>
      <c r="N8" s="841"/>
      <c r="O8" s="841"/>
      <c r="P8" s="842"/>
      <c r="Q8" s="843">
        <v>757</v>
      </c>
      <c r="R8" s="844"/>
      <c r="S8" s="844"/>
      <c r="T8" s="844"/>
      <c r="U8" s="844"/>
      <c r="V8" s="844">
        <v>715</v>
      </c>
      <c r="W8" s="844"/>
      <c r="X8" s="844"/>
      <c r="Y8" s="844"/>
      <c r="Z8" s="844"/>
      <c r="AA8" s="844">
        <v>41</v>
      </c>
      <c r="AB8" s="844"/>
      <c r="AC8" s="844"/>
      <c r="AD8" s="844"/>
      <c r="AE8" s="845"/>
      <c r="AF8" s="846">
        <v>30</v>
      </c>
      <c r="AG8" s="847"/>
      <c r="AH8" s="847"/>
      <c r="AI8" s="847"/>
      <c r="AJ8" s="848"/>
      <c r="AK8" s="849">
        <v>125</v>
      </c>
      <c r="AL8" s="850"/>
      <c r="AM8" s="850"/>
      <c r="AN8" s="850"/>
      <c r="AO8" s="850"/>
      <c r="AP8" s="850">
        <v>2678</v>
      </c>
      <c r="AQ8" s="850"/>
      <c r="AR8" s="850"/>
      <c r="AS8" s="850"/>
      <c r="AT8" s="850"/>
      <c r="AU8" s="851"/>
      <c r="AV8" s="851"/>
      <c r="AW8" s="851"/>
      <c r="AX8" s="851"/>
      <c r="AY8" s="852"/>
      <c r="AZ8" s="253"/>
      <c r="BA8" s="253"/>
      <c r="BB8" s="253"/>
      <c r="BC8" s="253"/>
      <c r="BD8" s="253"/>
      <c r="BE8" s="254"/>
      <c r="BF8" s="254"/>
      <c r="BG8" s="254"/>
      <c r="BH8" s="254"/>
      <c r="BI8" s="254"/>
      <c r="BJ8" s="254"/>
      <c r="BK8" s="254"/>
      <c r="BL8" s="254"/>
      <c r="BM8" s="254"/>
      <c r="BN8" s="254"/>
      <c r="BO8" s="254"/>
      <c r="BP8" s="254"/>
      <c r="BQ8" s="263">
        <v>2</v>
      </c>
      <c r="BR8" s="264"/>
      <c r="BS8" s="853"/>
      <c r="BT8" s="854"/>
      <c r="BU8" s="854"/>
      <c r="BV8" s="854"/>
      <c r="BW8" s="854"/>
      <c r="BX8" s="854"/>
      <c r="BY8" s="854"/>
      <c r="BZ8" s="854"/>
      <c r="CA8" s="854"/>
      <c r="CB8" s="854"/>
      <c r="CC8" s="854"/>
      <c r="CD8" s="854"/>
      <c r="CE8" s="854"/>
      <c r="CF8" s="854"/>
      <c r="CG8" s="855"/>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5"/>
    </row>
    <row r="9" spans="1:131" s="256" customFormat="1" ht="26.25" customHeight="1" x14ac:dyDescent="0.15">
      <c r="A9" s="262">
        <v>3</v>
      </c>
      <c r="B9" s="840" t="s">
        <v>386</v>
      </c>
      <c r="C9" s="841"/>
      <c r="D9" s="841"/>
      <c r="E9" s="841"/>
      <c r="F9" s="841"/>
      <c r="G9" s="841"/>
      <c r="H9" s="841"/>
      <c r="I9" s="841"/>
      <c r="J9" s="841"/>
      <c r="K9" s="841"/>
      <c r="L9" s="841"/>
      <c r="M9" s="841"/>
      <c r="N9" s="841"/>
      <c r="O9" s="841"/>
      <c r="P9" s="842"/>
      <c r="Q9" s="843">
        <v>1464</v>
      </c>
      <c r="R9" s="844"/>
      <c r="S9" s="844"/>
      <c r="T9" s="844"/>
      <c r="U9" s="844"/>
      <c r="V9" s="844">
        <v>1304</v>
      </c>
      <c r="W9" s="844"/>
      <c r="X9" s="844"/>
      <c r="Y9" s="844"/>
      <c r="Z9" s="844"/>
      <c r="AA9" s="844">
        <v>160</v>
      </c>
      <c r="AB9" s="844"/>
      <c r="AC9" s="844"/>
      <c r="AD9" s="844"/>
      <c r="AE9" s="845"/>
      <c r="AF9" s="846">
        <v>108</v>
      </c>
      <c r="AG9" s="847"/>
      <c r="AH9" s="847"/>
      <c r="AI9" s="847"/>
      <c r="AJ9" s="848"/>
      <c r="AK9" s="849">
        <v>300</v>
      </c>
      <c r="AL9" s="850"/>
      <c r="AM9" s="850"/>
      <c r="AN9" s="850"/>
      <c r="AO9" s="850"/>
      <c r="AP9" s="850">
        <v>4155</v>
      </c>
      <c r="AQ9" s="850"/>
      <c r="AR9" s="850"/>
      <c r="AS9" s="850"/>
      <c r="AT9" s="850"/>
      <c r="AU9" s="851"/>
      <c r="AV9" s="851"/>
      <c r="AW9" s="851"/>
      <c r="AX9" s="851"/>
      <c r="AY9" s="852"/>
      <c r="AZ9" s="253"/>
      <c r="BA9" s="253"/>
      <c r="BB9" s="253"/>
      <c r="BC9" s="253"/>
      <c r="BD9" s="253"/>
      <c r="BE9" s="254"/>
      <c r="BF9" s="254"/>
      <c r="BG9" s="254"/>
      <c r="BH9" s="254"/>
      <c r="BI9" s="254"/>
      <c r="BJ9" s="254"/>
      <c r="BK9" s="254"/>
      <c r="BL9" s="254"/>
      <c r="BM9" s="254"/>
      <c r="BN9" s="254"/>
      <c r="BO9" s="254"/>
      <c r="BP9" s="254"/>
      <c r="BQ9" s="263">
        <v>3</v>
      </c>
      <c r="BR9" s="264"/>
      <c r="BS9" s="853"/>
      <c r="BT9" s="854"/>
      <c r="BU9" s="854"/>
      <c r="BV9" s="854"/>
      <c r="BW9" s="854"/>
      <c r="BX9" s="854"/>
      <c r="BY9" s="854"/>
      <c r="BZ9" s="854"/>
      <c r="CA9" s="854"/>
      <c r="CB9" s="854"/>
      <c r="CC9" s="854"/>
      <c r="CD9" s="854"/>
      <c r="CE9" s="854"/>
      <c r="CF9" s="854"/>
      <c r="CG9" s="855"/>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5"/>
    </row>
    <row r="10" spans="1:131" s="256" customFormat="1" ht="26.25" customHeight="1" x14ac:dyDescent="0.15">
      <c r="A10" s="262">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3"/>
      <c r="BA10" s="253"/>
      <c r="BB10" s="253"/>
      <c r="BC10" s="253"/>
      <c r="BD10" s="253"/>
      <c r="BE10" s="254"/>
      <c r="BF10" s="254"/>
      <c r="BG10" s="254"/>
      <c r="BH10" s="254"/>
      <c r="BI10" s="254"/>
      <c r="BJ10" s="254"/>
      <c r="BK10" s="254"/>
      <c r="BL10" s="254"/>
      <c r="BM10" s="254"/>
      <c r="BN10" s="254"/>
      <c r="BO10" s="254"/>
      <c r="BP10" s="254"/>
      <c r="BQ10" s="263">
        <v>4</v>
      </c>
      <c r="BR10" s="264"/>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15">
      <c r="A11" s="262">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3"/>
      <c r="BA11" s="253"/>
      <c r="BB11" s="253"/>
      <c r="BC11" s="253"/>
      <c r="BD11" s="253"/>
      <c r="BE11" s="254"/>
      <c r="BF11" s="254"/>
      <c r="BG11" s="254"/>
      <c r="BH11" s="254"/>
      <c r="BI11" s="254"/>
      <c r="BJ11" s="254"/>
      <c r="BK11" s="254"/>
      <c r="BL11" s="254"/>
      <c r="BM11" s="254"/>
      <c r="BN11" s="254"/>
      <c r="BO11" s="254"/>
      <c r="BP11" s="254"/>
      <c r="BQ11" s="263">
        <v>5</v>
      </c>
      <c r="BR11" s="264"/>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15">
      <c r="A12" s="262">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3"/>
      <c r="BA12" s="253"/>
      <c r="BB12" s="253"/>
      <c r="BC12" s="253"/>
      <c r="BD12" s="253"/>
      <c r="BE12" s="254"/>
      <c r="BF12" s="254"/>
      <c r="BG12" s="254"/>
      <c r="BH12" s="254"/>
      <c r="BI12" s="254"/>
      <c r="BJ12" s="254"/>
      <c r="BK12" s="254"/>
      <c r="BL12" s="254"/>
      <c r="BM12" s="254"/>
      <c r="BN12" s="254"/>
      <c r="BO12" s="254"/>
      <c r="BP12" s="254"/>
      <c r="BQ12" s="263">
        <v>6</v>
      </c>
      <c r="BR12" s="264"/>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15">
      <c r="A13" s="262">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3"/>
      <c r="BA13" s="253"/>
      <c r="BB13" s="253"/>
      <c r="BC13" s="253"/>
      <c r="BD13" s="253"/>
      <c r="BE13" s="254"/>
      <c r="BF13" s="254"/>
      <c r="BG13" s="254"/>
      <c r="BH13" s="254"/>
      <c r="BI13" s="254"/>
      <c r="BJ13" s="254"/>
      <c r="BK13" s="254"/>
      <c r="BL13" s="254"/>
      <c r="BM13" s="254"/>
      <c r="BN13" s="254"/>
      <c r="BO13" s="254"/>
      <c r="BP13" s="254"/>
      <c r="BQ13" s="263">
        <v>7</v>
      </c>
      <c r="BR13" s="264"/>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15">
      <c r="A14" s="262">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3"/>
      <c r="BA14" s="253"/>
      <c r="BB14" s="253"/>
      <c r="BC14" s="253"/>
      <c r="BD14" s="253"/>
      <c r="BE14" s="254"/>
      <c r="BF14" s="254"/>
      <c r="BG14" s="254"/>
      <c r="BH14" s="254"/>
      <c r="BI14" s="254"/>
      <c r="BJ14" s="254"/>
      <c r="BK14" s="254"/>
      <c r="BL14" s="254"/>
      <c r="BM14" s="254"/>
      <c r="BN14" s="254"/>
      <c r="BO14" s="254"/>
      <c r="BP14" s="254"/>
      <c r="BQ14" s="263">
        <v>8</v>
      </c>
      <c r="BR14" s="264"/>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15">
      <c r="A15" s="262">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3"/>
      <c r="BA15" s="253"/>
      <c r="BB15" s="253"/>
      <c r="BC15" s="253"/>
      <c r="BD15" s="253"/>
      <c r="BE15" s="254"/>
      <c r="BF15" s="254"/>
      <c r="BG15" s="254"/>
      <c r="BH15" s="254"/>
      <c r="BI15" s="254"/>
      <c r="BJ15" s="254"/>
      <c r="BK15" s="254"/>
      <c r="BL15" s="254"/>
      <c r="BM15" s="254"/>
      <c r="BN15" s="254"/>
      <c r="BO15" s="254"/>
      <c r="BP15" s="254"/>
      <c r="BQ15" s="263">
        <v>9</v>
      </c>
      <c r="BR15" s="264"/>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15">
      <c r="A16" s="262">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3"/>
      <c r="BA16" s="253"/>
      <c r="BB16" s="253"/>
      <c r="BC16" s="253"/>
      <c r="BD16" s="253"/>
      <c r="BE16" s="254"/>
      <c r="BF16" s="254"/>
      <c r="BG16" s="254"/>
      <c r="BH16" s="254"/>
      <c r="BI16" s="254"/>
      <c r="BJ16" s="254"/>
      <c r="BK16" s="254"/>
      <c r="BL16" s="254"/>
      <c r="BM16" s="254"/>
      <c r="BN16" s="254"/>
      <c r="BO16" s="254"/>
      <c r="BP16" s="254"/>
      <c r="BQ16" s="263">
        <v>10</v>
      </c>
      <c r="BR16" s="264"/>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15">
      <c r="A17" s="262">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3"/>
      <c r="BA17" s="253"/>
      <c r="BB17" s="253"/>
      <c r="BC17" s="253"/>
      <c r="BD17" s="253"/>
      <c r="BE17" s="254"/>
      <c r="BF17" s="254"/>
      <c r="BG17" s="254"/>
      <c r="BH17" s="254"/>
      <c r="BI17" s="254"/>
      <c r="BJ17" s="254"/>
      <c r="BK17" s="254"/>
      <c r="BL17" s="254"/>
      <c r="BM17" s="254"/>
      <c r="BN17" s="254"/>
      <c r="BO17" s="254"/>
      <c r="BP17" s="254"/>
      <c r="BQ17" s="263">
        <v>11</v>
      </c>
      <c r="BR17" s="264"/>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15">
      <c r="A18" s="262">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3"/>
      <c r="BA18" s="253"/>
      <c r="BB18" s="253"/>
      <c r="BC18" s="253"/>
      <c r="BD18" s="253"/>
      <c r="BE18" s="254"/>
      <c r="BF18" s="254"/>
      <c r="BG18" s="254"/>
      <c r="BH18" s="254"/>
      <c r="BI18" s="254"/>
      <c r="BJ18" s="254"/>
      <c r="BK18" s="254"/>
      <c r="BL18" s="254"/>
      <c r="BM18" s="254"/>
      <c r="BN18" s="254"/>
      <c r="BO18" s="254"/>
      <c r="BP18" s="254"/>
      <c r="BQ18" s="263">
        <v>12</v>
      </c>
      <c r="BR18" s="264"/>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15">
      <c r="A19" s="262">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3"/>
      <c r="BA19" s="253"/>
      <c r="BB19" s="253"/>
      <c r="BC19" s="253"/>
      <c r="BD19" s="253"/>
      <c r="BE19" s="254"/>
      <c r="BF19" s="254"/>
      <c r="BG19" s="254"/>
      <c r="BH19" s="254"/>
      <c r="BI19" s="254"/>
      <c r="BJ19" s="254"/>
      <c r="BK19" s="254"/>
      <c r="BL19" s="254"/>
      <c r="BM19" s="254"/>
      <c r="BN19" s="254"/>
      <c r="BO19" s="254"/>
      <c r="BP19" s="254"/>
      <c r="BQ19" s="263">
        <v>13</v>
      </c>
      <c r="BR19" s="264"/>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15">
      <c r="A20" s="262">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3"/>
      <c r="BA20" s="253"/>
      <c r="BB20" s="253"/>
      <c r="BC20" s="253"/>
      <c r="BD20" s="253"/>
      <c r="BE20" s="254"/>
      <c r="BF20" s="254"/>
      <c r="BG20" s="254"/>
      <c r="BH20" s="254"/>
      <c r="BI20" s="254"/>
      <c r="BJ20" s="254"/>
      <c r="BK20" s="254"/>
      <c r="BL20" s="254"/>
      <c r="BM20" s="254"/>
      <c r="BN20" s="254"/>
      <c r="BO20" s="254"/>
      <c r="BP20" s="254"/>
      <c r="BQ20" s="263">
        <v>14</v>
      </c>
      <c r="BR20" s="264"/>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
      <c r="A21" s="262">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3"/>
      <c r="BA21" s="253"/>
      <c r="BB21" s="253"/>
      <c r="BC21" s="253"/>
      <c r="BD21" s="253"/>
      <c r="BE21" s="254"/>
      <c r="BF21" s="254"/>
      <c r="BG21" s="254"/>
      <c r="BH21" s="254"/>
      <c r="BI21" s="254"/>
      <c r="BJ21" s="254"/>
      <c r="BK21" s="254"/>
      <c r="BL21" s="254"/>
      <c r="BM21" s="254"/>
      <c r="BN21" s="254"/>
      <c r="BO21" s="254"/>
      <c r="BP21" s="254"/>
      <c r="BQ21" s="263">
        <v>15</v>
      </c>
      <c r="BR21" s="264"/>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15">
      <c r="A22" s="262">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87"/>
      <c r="AL22" s="888"/>
      <c r="AM22" s="888"/>
      <c r="AN22" s="888"/>
      <c r="AO22" s="888"/>
      <c r="AP22" s="888"/>
      <c r="AQ22" s="888"/>
      <c r="AR22" s="888"/>
      <c r="AS22" s="888"/>
      <c r="AT22" s="888"/>
      <c r="AU22" s="889"/>
      <c r="AV22" s="889"/>
      <c r="AW22" s="889"/>
      <c r="AX22" s="889"/>
      <c r="AY22" s="890"/>
      <c r="AZ22" s="891" t="s">
        <v>387</v>
      </c>
      <c r="BA22" s="891"/>
      <c r="BB22" s="891"/>
      <c r="BC22" s="891"/>
      <c r="BD22" s="892"/>
      <c r="BE22" s="254"/>
      <c r="BF22" s="254"/>
      <c r="BG22" s="254"/>
      <c r="BH22" s="254"/>
      <c r="BI22" s="254"/>
      <c r="BJ22" s="254"/>
      <c r="BK22" s="254"/>
      <c r="BL22" s="254"/>
      <c r="BM22" s="254"/>
      <c r="BN22" s="254"/>
      <c r="BO22" s="254"/>
      <c r="BP22" s="254"/>
      <c r="BQ22" s="263">
        <v>16</v>
      </c>
      <c r="BR22" s="264"/>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
      <c r="A23" s="265" t="s">
        <v>388</v>
      </c>
      <c r="B23" s="875" t="s">
        <v>389</v>
      </c>
      <c r="C23" s="876"/>
      <c r="D23" s="876"/>
      <c r="E23" s="876"/>
      <c r="F23" s="876"/>
      <c r="G23" s="876"/>
      <c r="H23" s="876"/>
      <c r="I23" s="876"/>
      <c r="J23" s="876"/>
      <c r="K23" s="876"/>
      <c r="L23" s="876"/>
      <c r="M23" s="876"/>
      <c r="N23" s="876"/>
      <c r="O23" s="876"/>
      <c r="P23" s="877"/>
      <c r="Q23" s="878">
        <v>77522</v>
      </c>
      <c r="R23" s="879"/>
      <c r="S23" s="879"/>
      <c r="T23" s="879"/>
      <c r="U23" s="879"/>
      <c r="V23" s="879">
        <v>74061</v>
      </c>
      <c r="W23" s="879"/>
      <c r="X23" s="879"/>
      <c r="Y23" s="879"/>
      <c r="Z23" s="879"/>
      <c r="AA23" s="879">
        <v>3461</v>
      </c>
      <c r="AB23" s="879"/>
      <c r="AC23" s="879"/>
      <c r="AD23" s="879"/>
      <c r="AE23" s="880"/>
      <c r="AF23" s="881">
        <v>3281</v>
      </c>
      <c r="AG23" s="879"/>
      <c r="AH23" s="879"/>
      <c r="AI23" s="879"/>
      <c r="AJ23" s="882"/>
      <c r="AK23" s="883"/>
      <c r="AL23" s="884"/>
      <c r="AM23" s="884"/>
      <c r="AN23" s="884"/>
      <c r="AO23" s="884"/>
      <c r="AP23" s="879">
        <v>52746</v>
      </c>
      <c r="AQ23" s="879"/>
      <c r="AR23" s="879"/>
      <c r="AS23" s="879"/>
      <c r="AT23" s="879"/>
      <c r="AU23" s="885"/>
      <c r="AV23" s="885"/>
      <c r="AW23" s="885"/>
      <c r="AX23" s="885"/>
      <c r="AY23" s="886"/>
      <c r="AZ23" s="894" t="s">
        <v>125</v>
      </c>
      <c r="BA23" s="895"/>
      <c r="BB23" s="895"/>
      <c r="BC23" s="895"/>
      <c r="BD23" s="896"/>
      <c r="BE23" s="254"/>
      <c r="BF23" s="254"/>
      <c r="BG23" s="254"/>
      <c r="BH23" s="254"/>
      <c r="BI23" s="254"/>
      <c r="BJ23" s="254"/>
      <c r="BK23" s="254"/>
      <c r="BL23" s="254"/>
      <c r="BM23" s="254"/>
      <c r="BN23" s="254"/>
      <c r="BO23" s="254"/>
      <c r="BP23" s="254"/>
      <c r="BQ23" s="263">
        <v>17</v>
      </c>
      <c r="BR23" s="264"/>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15">
      <c r="A24" s="893" t="s">
        <v>390</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
      <c r="A25" s="834" t="s">
        <v>391</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3"/>
      <c r="BK25" s="253"/>
      <c r="BL25" s="253"/>
      <c r="BM25" s="253"/>
      <c r="BN25" s="253"/>
      <c r="BO25" s="266"/>
      <c r="BP25" s="266"/>
      <c r="BQ25" s="263">
        <v>19</v>
      </c>
      <c r="BR25" s="264"/>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15">
      <c r="A26" s="825" t="s">
        <v>367</v>
      </c>
      <c r="B26" s="826"/>
      <c r="C26" s="826"/>
      <c r="D26" s="826"/>
      <c r="E26" s="826"/>
      <c r="F26" s="826"/>
      <c r="G26" s="826"/>
      <c r="H26" s="826"/>
      <c r="I26" s="826"/>
      <c r="J26" s="826"/>
      <c r="K26" s="826"/>
      <c r="L26" s="826"/>
      <c r="M26" s="826"/>
      <c r="N26" s="826"/>
      <c r="O26" s="826"/>
      <c r="P26" s="827"/>
      <c r="Q26" s="802" t="s">
        <v>392</v>
      </c>
      <c r="R26" s="803"/>
      <c r="S26" s="803"/>
      <c r="T26" s="803"/>
      <c r="U26" s="804"/>
      <c r="V26" s="802" t="s">
        <v>393</v>
      </c>
      <c r="W26" s="803"/>
      <c r="X26" s="803"/>
      <c r="Y26" s="803"/>
      <c r="Z26" s="804"/>
      <c r="AA26" s="802" t="s">
        <v>394</v>
      </c>
      <c r="AB26" s="803"/>
      <c r="AC26" s="803"/>
      <c r="AD26" s="803"/>
      <c r="AE26" s="803"/>
      <c r="AF26" s="897" t="s">
        <v>395</v>
      </c>
      <c r="AG26" s="898"/>
      <c r="AH26" s="898"/>
      <c r="AI26" s="898"/>
      <c r="AJ26" s="899"/>
      <c r="AK26" s="803" t="s">
        <v>396</v>
      </c>
      <c r="AL26" s="803"/>
      <c r="AM26" s="803"/>
      <c r="AN26" s="803"/>
      <c r="AO26" s="804"/>
      <c r="AP26" s="802" t="s">
        <v>397</v>
      </c>
      <c r="AQ26" s="803"/>
      <c r="AR26" s="803"/>
      <c r="AS26" s="803"/>
      <c r="AT26" s="804"/>
      <c r="AU26" s="802" t="s">
        <v>398</v>
      </c>
      <c r="AV26" s="803"/>
      <c r="AW26" s="803"/>
      <c r="AX26" s="803"/>
      <c r="AY26" s="804"/>
      <c r="AZ26" s="802" t="s">
        <v>399</v>
      </c>
      <c r="BA26" s="803"/>
      <c r="BB26" s="803"/>
      <c r="BC26" s="803"/>
      <c r="BD26" s="804"/>
      <c r="BE26" s="802" t="s">
        <v>374</v>
      </c>
      <c r="BF26" s="803"/>
      <c r="BG26" s="803"/>
      <c r="BH26" s="803"/>
      <c r="BI26" s="814"/>
      <c r="BJ26" s="253"/>
      <c r="BK26" s="253"/>
      <c r="BL26" s="253"/>
      <c r="BM26" s="253"/>
      <c r="BN26" s="253"/>
      <c r="BO26" s="266"/>
      <c r="BP26" s="266"/>
      <c r="BQ26" s="263">
        <v>20</v>
      </c>
      <c r="BR26" s="264"/>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0"/>
      <c r="AG27" s="901"/>
      <c r="AH27" s="901"/>
      <c r="AI27" s="901"/>
      <c r="AJ27" s="902"/>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3"/>
      <c r="BK27" s="253"/>
      <c r="BL27" s="253"/>
      <c r="BM27" s="253"/>
      <c r="BN27" s="253"/>
      <c r="BO27" s="266"/>
      <c r="BP27" s="266"/>
      <c r="BQ27" s="263">
        <v>21</v>
      </c>
      <c r="BR27" s="264"/>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15">
      <c r="A28" s="267">
        <v>1</v>
      </c>
      <c r="B28" s="816" t="s">
        <v>400</v>
      </c>
      <c r="C28" s="817"/>
      <c r="D28" s="817"/>
      <c r="E28" s="817"/>
      <c r="F28" s="817"/>
      <c r="G28" s="817"/>
      <c r="H28" s="817"/>
      <c r="I28" s="817"/>
      <c r="J28" s="817"/>
      <c r="K28" s="817"/>
      <c r="L28" s="817"/>
      <c r="M28" s="817"/>
      <c r="N28" s="817"/>
      <c r="O28" s="817"/>
      <c r="P28" s="818"/>
      <c r="Q28" s="907">
        <v>14926</v>
      </c>
      <c r="R28" s="908"/>
      <c r="S28" s="908"/>
      <c r="T28" s="908"/>
      <c r="U28" s="908"/>
      <c r="V28" s="908">
        <v>14508</v>
      </c>
      <c r="W28" s="908"/>
      <c r="X28" s="908"/>
      <c r="Y28" s="908"/>
      <c r="Z28" s="908"/>
      <c r="AA28" s="908">
        <v>418</v>
      </c>
      <c r="AB28" s="908"/>
      <c r="AC28" s="908"/>
      <c r="AD28" s="908"/>
      <c r="AE28" s="909"/>
      <c r="AF28" s="910">
        <v>418</v>
      </c>
      <c r="AG28" s="908"/>
      <c r="AH28" s="908"/>
      <c r="AI28" s="908"/>
      <c r="AJ28" s="911"/>
      <c r="AK28" s="912">
        <v>1225</v>
      </c>
      <c r="AL28" s="903"/>
      <c r="AM28" s="903"/>
      <c r="AN28" s="903"/>
      <c r="AO28" s="903"/>
      <c r="AP28" s="903"/>
      <c r="AQ28" s="903"/>
      <c r="AR28" s="903"/>
      <c r="AS28" s="903"/>
      <c r="AT28" s="903"/>
      <c r="AU28" s="903"/>
      <c r="AV28" s="903"/>
      <c r="AW28" s="903"/>
      <c r="AX28" s="903"/>
      <c r="AY28" s="903"/>
      <c r="AZ28" s="904"/>
      <c r="BA28" s="904"/>
      <c r="BB28" s="904"/>
      <c r="BC28" s="904"/>
      <c r="BD28" s="904"/>
      <c r="BE28" s="905"/>
      <c r="BF28" s="905"/>
      <c r="BG28" s="905"/>
      <c r="BH28" s="905"/>
      <c r="BI28" s="906"/>
      <c r="BJ28" s="253"/>
      <c r="BK28" s="253"/>
      <c r="BL28" s="253"/>
      <c r="BM28" s="253"/>
      <c r="BN28" s="253"/>
      <c r="BO28" s="266"/>
      <c r="BP28" s="266"/>
      <c r="BQ28" s="263">
        <v>22</v>
      </c>
      <c r="BR28" s="264"/>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15">
      <c r="A29" s="267">
        <v>2</v>
      </c>
      <c r="B29" s="840" t="s">
        <v>401</v>
      </c>
      <c r="C29" s="841"/>
      <c r="D29" s="841"/>
      <c r="E29" s="841"/>
      <c r="F29" s="841"/>
      <c r="G29" s="841"/>
      <c r="H29" s="841"/>
      <c r="I29" s="841"/>
      <c r="J29" s="841"/>
      <c r="K29" s="841"/>
      <c r="L29" s="841"/>
      <c r="M29" s="841"/>
      <c r="N29" s="841"/>
      <c r="O29" s="841"/>
      <c r="P29" s="842"/>
      <c r="Q29" s="843">
        <v>10765</v>
      </c>
      <c r="R29" s="844"/>
      <c r="S29" s="844"/>
      <c r="T29" s="844"/>
      <c r="U29" s="844"/>
      <c r="V29" s="844">
        <v>10416</v>
      </c>
      <c r="W29" s="844"/>
      <c r="X29" s="844"/>
      <c r="Y29" s="844"/>
      <c r="Z29" s="844"/>
      <c r="AA29" s="844">
        <v>349</v>
      </c>
      <c r="AB29" s="844"/>
      <c r="AC29" s="844"/>
      <c r="AD29" s="844"/>
      <c r="AE29" s="845"/>
      <c r="AF29" s="846">
        <v>349</v>
      </c>
      <c r="AG29" s="847"/>
      <c r="AH29" s="847"/>
      <c r="AI29" s="847"/>
      <c r="AJ29" s="848"/>
      <c r="AK29" s="915">
        <v>1861</v>
      </c>
      <c r="AL29" s="916"/>
      <c r="AM29" s="916"/>
      <c r="AN29" s="916"/>
      <c r="AO29" s="916"/>
      <c r="AP29" s="916"/>
      <c r="AQ29" s="916"/>
      <c r="AR29" s="916"/>
      <c r="AS29" s="916"/>
      <c r="AT29" s="916"/>
      <c r="AU29" s="916"/>
      <c r="AV29" s="916"/>
      <c r="AW29" s="916"/>
      <c r="AX29" s="916"/>
      <c r="AY29" s="916"/>
      <c r="AZ29" s="917"/>
      <c r="BA29" s="917"/>
      <c r="BB29" s="917"/>
      <c r="BC29" s="917"/>
      <c r="BD29" s="917"/>
      <c r="BE29" s="913"/>
      <c r="BF29" s="913"/>
      <c r="BG29" s="913"/>
      <c r="BH29" s="913"/>
      <c r="BI29" s="914"/>
      <c r="BJ29" s="253"/>
      <c r="BK29" s="253"/>
      <c r="BL29" s="253"/>
      <c r="BM29" s="253"/>
      <c r="BN29" s="253"/>
      <c r="BO29" s="266"/>
      <c r="BP29" s="266"/>
      <c r="BQ29" s="263">
        <v>23</v>
      </c>
      <c r="BR29" s="264"/>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15">
      <c r="A30" s="267">
        <v>3</v>
      </c>
      <c r="B30" s="840" t="s">
        <v>402</v>
      </c>
      <c r="C30" s="841"/>
      <c r="D30" s="841"/>
      <c r="E30" s="841"/>
      <c r="F30" s="841"/>
      <c r="G30" s="841"/>
      <c r="H30" s="841"/>
      <c r="I30" s="841"/>
      <c r="J30" s="841"/>
      <c r="K30" s="841"/>
      <c r="L30" s="841"/>
      <c r="M30" s="841"/>
      <c r="N30" s="841"/>
      <c r="O30" s="841"/>
      <c r="P30" s="842"/>
      <c r="Q30" s="843">
        <v>1966</v>
      </c>
      <c r="R30" s="844"/>
      <c r="S30" s="844"/>
      <c r="T30" s="844"/>
      <c r="U30" s="844"/>
      <c r="V30" s="844">
        <v>1926</v>
      </c>
      <c r="W30" s="844"/>
      <c r="X30" s="844"/>
      <c r="Y30" s="844"/>
      <c r="Z30" s="844"/>
      <c r="AA30" s="844">
        <v>40</v>
      </c>
      <c r="AB30" s="844"/>
      <c r="AC30" s="844"/>
      <c r="AD30" s="844"/>
      <c r="AE30" s="845"/>
      <c r="AF30" s="846">
        <v>40</v>
      </c>
      <c r="AG30" s="847"/>
      <c r="AH30" s="847"/>
      <c r="AI30" s="847"/>
      <c r="AJ30" s="848"/>
      <c r="AK30" s="915">
        <v>309</v>
      </c>
      <c r="AL30" s="916"/>
      <c r="AM30" s="916"/>
      <c r="AN30" s="916"/>
      <c r="AO30" s="916"/>
      <c r="AP30" s="916"/>
      <c r="AQ30" s="916"/>
      <c r="AR30" s="916"/>
      <c r="AS30" s="916"/>
      <c r="AT30" s="916"/>
      <c r="AU30" s="916"/>
      <c r="AV30" s="916"/>
      <c r="AW30" s="916"/>
      <c r="AX30" s="916"/>
      <c r="AY30" s="916"/>
      <c r="AZ30" s="917"/>
      <c r="BA30" s="917"/>
      <c r="BB30" s="917"/>
      <c r="BC30" s="917"/>
      <c r="BD30" s="917"/>
      <c r="BE30" s="913"/>
      <c r="BF30" s="913"/>
      <c r="BG30" s="913"/>
      <c r="BH30" s="913"/>
      <c r="BI30" s="914"/>
      <c r="BJ30" s="253"/>
      <c r="BK30" s="253"/>
      <c r="BL30" s="253"/>
      <c r="BM30" s="253"/>
      <c r="BN30" s="253"/>
      <c r="BO30" s="266"/>
      <c r="BP30" s="266"/>
      <c r="BQ30" s="263">
        <v>24</v>
      </c>
      <c r="BR30" s="264"/>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15">
      <c r="A31" s="267">
        <v>4</v>
      </c>
      <c r="B31" s="840" t="s">
        <v>403</v>
      </c>
      <c r="C31" s="841"/>
      <c r="D31" s="841"/>
      <c r="E31" s="841"/>
      <c r="F31" s="841"/>
      <c r="G31" s="841"/>
      <c r="H31" s="841"/>
      <c r="I31" s="841"/>
      <c r="J31" s="841"/>
      <c r="K31" s="841"/>
      <c r="L31" s="841"/>
      <c r="M31" s="841"/>
      <c r="N31" s="841"/>
      <c r="O31" s="841"/>
      <c r="P31" s="842"/>
      <c r="Q31" s="843">
        <v>2530</v>
      </c>
      <c r="R31" s="844"/>
      <c r="S31" s="844"/>
      <c r="T31" s="844"/>
      <c r="U31" s="844"/>
      <c r="V31" s="844">
        <v>2341</v>
      </c>
      <c r="W31" s="844"/>
      <c r="X31" s="844"/>
      <c r="Y31" s="844"/>
      <c r="Z31" s="844"/>
      <c r="AA31" s="844">
        <v>189</v>
      </c>
      <c r="AB31" s="844"/>
      <c r="AC31" s="844"/>
      <c r="AD31" s="844"/>
      <c r="AE31" s="845"/>
      <c r="AF31" s="846">
        <v>2301</v>
      </c>
      <c r="AG31" s="847"/>
      <c r="AH31" s="847"/>
      <c r="AI31" s="847"/>
      <c r="AJ31" s="848"/>
      <c r="AK31" s="915">
        <v>1</v>
      </c>
      <c r="AL31" s="916"/>
      <c r="AM31" s="916"/>
      <c r="AN31" s="916"/>
      <c r="AO31" s="916"/>
      <c r="AP31" s="916">
        <v>2279</v>
      </c>
      <c r="AQ31" s="916"/>
      <c r="AR31" s="916"/>
      <c r="AS31" s="916"/>
      <c r="AT31" s="916"/>
      <c r="AU31" s="916">
        <v>0</v>
      </c>
      <c r="AV31" s="916"/>
      <c r="AW31" s="916"/>
      <c r="AX31" s="916"/>
      <c r="AY31" s="916"/>
      <c r="AZ31" s="917"/>
      <c r="BA31" s="917"/>
      <c r="BB31" s="917"/>
      <c r="BC31" s="917"/>
      <c r="BD31" s="917"/>
      <c r="BE31" s="913" t="s">
        <v>404</v>
      </c>
      <c r="BF31" s="913"/>
      <c r="BG31" s="913"/>
      <c r="BH31" s="913"/>
      <c r="BI31" s="914"/>
      <c r="BJ31" s="253"/>
      <c r="BK31" s="253"/>
      <c r="BL31" s="253"/>
      <c r="BM31" s="253"/>
      <c r="BN31" s="253"/>
      <c r="BO31" s="266"/>
      <c r="BP31" s="266"/>
      <c r="BQ31" s="263">
        <v>25</v>
      </c>
      <c r="BR31" s="264"/>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15">
      <c r="A32" s="267">
        <v>5</v>
      </c>
      <c r="B32" s="840" t="s">
        <v>405</v>
      </c>
      <c r="C32" s="841"/>
      <c r="D32" s="841"/>
      <c r="E32" s="841"/>
      <c r="F32" s="841"/>
      <c r="G32" s="841"/>
      <c r="H32" s="841"/>
      <c r="I32" s="841"/>
      <c r="J32" s="841"/>
      <c r="K32" s="841"/>
      <c r="L32" s="841"/>
      <c r="M32" s="841"/>
      <c r="N32" s="841"/>
      <c r="O32" s="841"/>
      <c r="P32" s="842"/>
      <c r="Q32" s="843">
        <v>4075</v>
      </c>
      <c r="R32" s="844"/>
      <c r="S32" s="844"/>
      <c r="T32" s="844"/>
      <c r="U32" s="844"/>
      <c r="V32" s="844">
        <v>3386</v>
      </c>
      <c r="W32" s="844"/>
      <c r="X32" s="844"/>
      <c r="Y32" s="844"/>
      <c r="Z32" s="844"/>
      <c r="AA32" s="844">
        <v>689</v>
      </c>
      <c r="AB32" s="844"/>
      <c r="AC32" s="844"/>
      <c r="AD32" s="844"/>
      <c r="AE32" s="845"/>
      <c r="AF32" s="846">
        <v>548</v>
      </c>
      <c r="AG32" s="847"/>
      <c r="AH32" s="847"/>
      <c r="AI32" s="847"/>
      <c r="AJ32" s="848"/>
      <c r="AK32" s="915">
        <v>1172</v>
      </c>
      <c r="AL32" s="916"/>
      <c r="AM32" s="916"/>
      <c r="AN32" s="916"/>
      <c r="AO32" s="916"/>
      <c r="AP32" s="916">
        <v>13053</v>
      </c>
      <c r="AQ32" s="916"/>
      <c r="AR32" s="916"/>
      <c r="AS32" s="916"/>
      <c r="AT32" s="916"/>
      <c r="AU32" s="916">
        <v>5939</v>
      </c>
      <c r="AV32" s="916"/>
      <c r="AW32" s="916"/>
      <c r="AX32" s="916"/>
      <c r="AY32" s="916"/>
      <c r="AZ32" s="917"/>
      <c r="BA32" s="917"/>
      <c r="BB32" s="917"/>
      <c r="BC32" s="917"/>
      <c r="BD32" s="917"/>
      <c r="BE32" s="913" t="s">
        <v>404</v>
      </c>
      <c r="BF32" s="913"/>
      <c r="BG32" s="913"/>
      <c r="BH32" s="913"/>
      <c r="BI32" s="914"/>
      <c r="BJ32" s="253"/>
      <c r="BK32" s="253"/>
      <c r="BL32" s="253"/>
      <c r="BM32" s="253"/>
      <c r="BN32" s="253"/>
      <c r="BO32" s="266"/>
      <c r="BP32" s="266"/>
      <c r="BQ32" s="263">
        <v>26</v>
      </c>
      <c r="BR32" s="264"/>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15">
      <c r="A33" s="267">
        <v>6</v>
      </c>
      <c r="B33" s="840"/>
      <c r="C33" s="841"/>
      <c r="D33" s="841"/>
      <c r="E33" s="841"/>
      <c r="F33" s="841"/>
      <c r="G33" s="841"/>
      <c r="H33" s="841"/>
      <c r="I33" s="841"/>
      <c r="J33" s="841"/>
      <c r="K33" s="841"/>
      <c r="L33" s="841"/>
      <c r="M33" s="841"/>
      <c r="N33" s="841"/>
      <c r="O33" s="841"/>
      <c r="P33" s="842"/>
      <c r="Q33" s="843"/>
      <c r="R33" s="844"/>
      <c r="S33" s="844"/>
      <c r="T33" s="844"/>
      <c r="U33" s="844"/>
      <c r="V33" s="844"/>
      <c r="W33" s="844"/>
      <c r="X33" s="844"/>
      <c r="Y33" s="844"/>
      <c r="Z33" s="844"/>
      <c r="AA33" s="844"/>
      <c r="AB33" s="844"/>
      <c r="AC33" s="844"/>
      <c r="AD33" s="844"/>
      <c r="AE33" s="845"/>
      <c r="AF33" s="846"/>
      <c r="AG33" s="847"/>
      <c r="AH33" s="847"/>
      <c r="AI33" s="847"/>
      <c r="AJ33" s="848"/>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3"/>
      <c r="BK33" s="253"/>
      <c r="BL33" s="253"/>
      <c r="BM33" s="253"/>
      <c r="BN33" s="253"/>
      <c r="BO33" s="266"/>
      <c r="BP33" s="266"/>
      <c r="BQ33" s="263">
        <v>27</v>
      </c>
      <c r="BR33" s="264"/>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15">
      <c r="A34" s="267">
        <v>7</v>
      </c>
      <c r="B34" s="840"/>
      <c r="C34" s="841"/>
      <c r="D34" s="841"/>
      <c r="E34" s="841"/>
      <c r="F34" s="841"/>
      <c r="G34" s="841"/>
      <c r="H34" s="841"/>
      <c r="I34" s="841"/>
      <c r="J34" s="841"/>
      <c r="K34" s="841"/>
      <c r="L34" s="841"/>
      <c r="M34" s="841"/>
      <c r="N34" s="841"/>
      <c r="O34" s="841"/>
      <c r="P34" s="842"/>
      <c r="Q34" s="843"/>
      <c r="R34" s="844"/>
      <c r="S34" s="844"/>
      <c r="T34" s="844"/>
      <c r="U34" s="844"/>
      <c r="V34" s="844"/>
      <c r="W34" s="844"/>
      <c r="X34" s="844"/>
      <c r="Y34" s="844"/>
      <c r="Z34" s="844"/>
      <c r="AA34" s="844"/>
      <c r="AB34" s="844"/>
      <c r="AC34" s="844"/>
      <c r="AD34" s="844"/>
      <c r="AE34" s="845"/>
      <c r="AF34" s="846"/>
      <c r="AG34" s="847"/>
      <c r="AH34" s="847"/>
      <c r="AI34" s="847"/>
      <c r="AJ34" s="848"/>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15">
      <c r="A35" s="267">
        <v>8</v>
      </c>
      <c r="B35" s="840"/>
      <c r="C35" s="841"/>
      <c r="D35" s="841"/>
      <c r="E35" s="841"/>
      <c r="F35" s="841"/>
      <c r="G35" s="841"/>
      <c r="H35" s="841"/>
      <c r="I35" s="841"/>
      <c r="J35" s="841"/>
      <c r="K35" s="841"/>
      <c r="L35" s="841"/>
      <c r="M35" s="841"/>
      <c r="N35" s="841"/>
      <c r="O35" s="841"/>
      <c r="P35" s="842"/>
      <c r="Q35" s="843"/>
      <c r="R35" s="844"/>
      <c r="S35" s="844"/>
      <c r="T35" s="844"/>
      <c r="U35" s="844"/>
      <c r="V35" s="844"/>
      <c r="W35" s="844"/>
      <c r="X35" s="844"/>
      <c r="Y35" s="844"/>
      <c r="Z35" s="844"/>
      <c r="AA35" s="844"/>
      <c r="AB35" s="844"/>
      <c r="AC35" s="844"/>
      <c r="AD35" s="844"/>
      <c r="AE35" s="845"/>
      <c r="AF35" s="846"/>
      <c r="AG35" s="847"/>
      <c r="AH35" s="847"/>
      <c r="AI35" s="847"/>
      <c r="AJ35" s="848"/>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15">
      <c r="A36" s="267">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15">
      <c r="A37" s="267">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15">
      <c r="A38" s="267">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15">
      <c r="A39" s="267">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15">
      <c r="A40" s="262">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15">
      <c r="A41" s="262">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15">
      <c r="A42" s="262">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15">
      <c r="A43" s="262">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15">
      <c r="A44" s="262">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15">
      <c r="A45" s="262">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15">
      <c r="A46" s="262">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15">
      <c r="A47" s="262">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15">
      <c r="A48" s="262">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15">
      <c r="A49" s="262">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15">
      <c r="A50" s="262">
        <v>23</v>
      </c>
      <c r="B50" s="840"/>
      <c r="C50" s="841"/>
      <c r="D50" s="841"/>
      <c r="E50" s="841"/>
      <c r="F50" s="841"/>
      <c r="G50" s="841"/>
      <c r="H50" s="841"/>
      <c r="I50" s="841"/>
      <c r="J50" s="841"/>
      <c r="K50" s="841"/>
      <c r="L50" s="841"/>
      <c r="M50" s="841"/>
      <c r="N50" s="841"/>
      <c r="O50" s="841"/>
      <c r="P50" s="842"/>
      <c r="Q50" s="918"/>
      <c r="R50" s="919"/>
      <c r="S50" s="919"/>
      <c r="T50" s="919"/>
      <c r="U50" s="919"/>
      <c r="V50" s="919"/>
      <c r="W50" s="919"/>
      <c r="X50" s="919"/>
      <c r="Y50" s="919"/>
      <c r="Z50" s="919"/>
      <c r="AA50" s="919"/>
      <c r="AB50" s="919"/>
      <c r="AC50" s="919"/>
      <c r="AD50" s="919"/>
      <c r="AE50" s="920"/>
      <c r="AF50" s="846"/>
      <c r="AG50" s="847"/>
      <c r="AH50" s="847"/>
      <c r="AI50" s="847"/>
      <c r="AJ50" s="848"/>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15">
      <c r="A51" s="262">
        <v>24</v>
      </c>
      <c r="B51" s="840"/>
      <c r="C51" s="841"/>
      <c r="D51" s="841"/>
      <c r="E51" s="841"/>
      <c r="F51" s="841"/>
      <c r="G51" s="841"/>
      <c r="H51" s="841"/>
      <c r="I51" s="841"/>
      <c r="J51" s="841"/>
      <c r="K51" s="841"/>
      <c r="L51" s="841"/>
      <c r="M51" s="841"/>
      <c r="N51" s="841"/>
      <c r="O51" s="841"/>
      <c r="P51" s="842"/>
      <c r="Q51" s="918"/>
      <c r="R51" s="919"/>
      <c r="S51" s="919"/>
      <c r="T51" s="919"/>
      <c r="U51" s="919"/>
      <c r="V51" s="919"/>
      <c r="W51" s="919"/>
      <c r="X51" s="919"/>
      <c r="Y51" s="919"/>
      <c r="Z51" s="919"/>
      <c r="AA51" s="919"/>
      <c r="AB51" s="919"/>
      <c r="AC51" s="919"/>
      <c r="AD51" s="919"/>
      <c r="AE51" s="920"/>
      <c r="AF51" s="846"/>
      <c r="AG51" s="847"/>
      <c r="AH51" s="847"/>
      <c r="AI51" s="847"/>
      <c r="AJ51" s="848"/>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15">
      <c r="A52" s="262">
        <v>25</v>
      </c>
      <c r="B52" s="840"/>
      <c r="C52" s="841"/>
      <c r="D52" s="841"/>
      <c r="E52" s="841"/>
      <c r="F52" s="841"/>
      <c r="G52" s="841"/>
      <c r="H52" s="841"/>
      <c r="I52" s="841"/>
      <c r="J52" s="841"/>
      <c r="K52" s="841"/>
      <c r="L52" s="841"/>
      <c r="M52" s="841"/>
      <c r="N52" s="841"/>
      <c r="O52" s="841"/>
      <c r="P52" s="842"/>
      <c r="Q52" s="918"/>
      <c r="R52" s="919"/>
      <c r="S52" s="919"/>
      <c r="T52" s="919"/>
      <c r="U52" s="919"/>
      <c r="V52" s="919"/>
      <c r="W52" s="919"/>
      <c r="X52" s="919"/>
      <c r="Y52" s="919"/>
      <c r="Z52" s="919"/>
      <c r="AA52" s="919"/>
      <c r="AB52" s="919"/>
      <c r="AC52" s="919"/>
      <c r="AD52" s="919"/>
      <c r="AE52" s="920"/>
      <c r="AF52" s="846"/>
      <c r="AG52" s="847"/>
      <c r="AH52" s="847"/>
      <c r="AI52" s="847"/>
      <c r="AJ52" s="848"/>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15">
      <c r="A53" s="262">
        <v>26</v>
      </c>
      <c r="B53" s="840"/>
      <c r="C53" s="841"/>
      <c r="D53" s="841"/>
      <c r="E53" s="841"/>
      <c r="F53" s="841"/>
      <c r="G53" s="841"/>
      <c r="H53" s="841"/>
      <c r="I53" s="841"/>
      <c r="J53" s="841"/>
      <c r="K53" s="841"/>
      <c r="L53" s="841"/>
      <c r="M53" s="841"/>
      <c r="N53" s="841"/>
      <c r="O53" s="841"/>
      <c r="P53" s="842"/>
      <c r="Q53" s="918"/>
      <c r="R53" s="919"/>
      <c r="S53" s="919"/>
      <c r="T53" s="919"/>
      <c r="U53" s="919"/>
      <c r="V53" s="919"/>
      <c r="W53" s="919"/>
      <c r="X53" s="919"/>
      <c r="Y53" s="919"/>
      <c r="Z53" s="919"/>
      <c r="AA53" s="919"/>
      <c r="AB53" s="919"/>
      <c r="AC53" s="919"/>
      <c r="AD53" s="919"/>
      <c r="AE53" s="920"/>
      <c r="AF53" s="846"/>
      <c r="AG53" s="847"/>
      <c r="AH53" s="847"/>
      <c r="AI53" s="847"/>
      <c r="AJ53" s="848"/>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15">
      <c r="A54" s="262">
        <v>27</v>
      </c>
      <c r="B54" s="840"/>
      <c r="C54" s="841"/>
      <c r="D54" s="841"/>
      <c r="E54" s="841"/>
      <c r="F54" s="841"/>
      <c r="G54" s="841"/>
      <c r="H54" s="841"/>
      <c r="I54" s="841"/>
      <c r="J54" s="841"/>
      <c r="K54" s="841"/>
      <c r="L54" s="841"/>
      <c r="M54" s="841"/>
      <c r="N54" s="841"/>
      <c r="O54" s="841"/>
      <c r="P54" s="842"/>
      <c r="Q54" s="918"/>
      <c r="R54" s="919"/>
      <c r="S54" s="919"/>
      <c r="T54" s="919"/>
      <c r="U54" s="919"/>
      <c r="V54" s="919"/>
      <c r="W54" s="919"/>
      <c r="X54" s="919"/>
      <c r="Y54" s="919"/>
      <c r="Z54" s="919"/>
      <c r="AA54" s="919"/>
      <c r="AB54" s="919"/>
      <c r="AC54" s="919"/>
      <c r="AD54" s="919"/>
      <c r="AE54" s="920"/>
      <c r="AF54" s="846"/>
      <c r="AG54" s="847"/>
      <c r="AH54" s="847"/>
      <c r="AI54" s="847"/>
      <c r="AJ54" s="848"/>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15">
      <c r="A55" s="262">
        <v>28</v>
      </c>
      <c r="B55" s="840"/>
      <c r="C55" s="841"/>
      <c r="D55" s="841"/>
      <c r="E55" s="841"/>
      <c r="F55" s="841"/>
      <c r="G55" s="841"/>
      <c r="H55" s="841"/>
      <c r="I55" s="841"/>
      <c r="J55" s="841"/>
      <c r="K55" s="841"/>
      <c r="L55" s="841"/>
      <c r="M55" s="841"/>
      <c r="N55" s="841"/>
      <c r="O55" s="841"/>
      <c r="P55" s="842"/>
      <c r="Q55" s="918"/>
      <c r="R55" s="919"/>
      <c r="S55" s="919"/>
      <c r="T55" s="919"/>
      <c r="U55" s="919"/>
      <c r="V55" s="919"/>
      <c r="W55" s="919"/>
      <c r="X55" s="919"/>
      <c r="Y55" s="919"/>
      <c r="Z55" s="919"/>
      <c r="AA55" s="919"/>
      <c r="AB55" s="919"/>
      <c r="AC55" s="919"/>
      <c r="AD55" s="919"/>
      <c r="AE55" s="920"/>
      <c r="AF55" s="846"/>
      <c r="AG55" s="847"/>
      <c r="AH55" s="847"/>
      <c r="AI55" s="847"/>
      <c r="AJ55" s="848"/>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15">
      <c r="A56" s="262">
        <v>29</v>
      </c>
      <c r="B56" s="840"/>
      <c r="C56" s="841"/>
      <c r="D56" s="841"/>
      <c r="E56" s="841"/>
      <c r="F56" s="841"/>
      <c r="G56" s="841"/>
      <c r="H56" s="841"/>
      <c r="I56" s="841"/>
      <c r="J56" s="841"/>
      <c r="K56" s="841"/>
      <c r="L56" s="841"/>
      <c r="M56" s="841"/>
      <c r="N56" s="841"/>
      <c r="O56" s="841"/>
      <c r="P56" s="842"/>
      <c r="Q56" s="918"/>
      <c r="R56" s="919"/>
      <c r="S56" s="919"/>
      <c r="T56" s="919"/>
      <c r="U56" s="919"/>
      <c r="V56" s="919"/>
      <c r="W56" s="919"/>
      <c r="X56" s="919"/>
      <c r="Y56" s="919"/>
      <c r="Z56" s="919"/>
      <c r="AA56" s="919"/>
      <c r="AB56" s="919"/>
      <c r="AC56" s="919"/>
      <c r="AD56" s="919"/>
      <c r="AE56" s="920"/>
      <c r="AF56" s="846"/>
      <c r="AG56" s="847"/>
      <c r="AH56" s="847"/>
      <c r="AI56" s="847"/>
      <c r="AJ56" s="848"/>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15">
      <c r="A57" s="262">
        <v>30</v>
      </c>
      <c r="B57" s="840"/>
      <c r="C57" s="841"/>
      <c r="D57" s="841"/>
      <c r="E57" s="841"/>
      <c r="F57" s="841"/>
      <c r="G57" s="841"/>
      <c r="H57" s="841"/>
      <c r="I57" s="841"/>
      <c r="J57" s="841"/>
      <c r="K57" s="841"/>
      <c r="L57" s="841"/>
      <c r="M57" s="841"/>
      <c r="N57" s="841"/>
      <c r="O57" s="841"/>
      <c r="P57" s="842"/>
      <c r="Q57" s="918"/>
      <c r="R57" s="919"/>
      <c r="S57" s="919"/>
      <c r="T57" s="919"/>
      <c r="U57" s="919"/>
      <c r="V57" s="919"/>
      <c r="W57" s="919"/>
      <c r="X57" s="919"/>
      <c r="Y57" s="919"/>
      <c r="Z57" s="919"/>
      <c r="AA57" s="919"/>
      <c r="AB57" s="919"/>
      <c r="AC57" s="919"/>
      <c r="AD57" s="919"/>
      <c r="AE57" s="920"/>
      <c r="AF57" s="846"/>
      <c r="AG57" s="847"/>
      <c r="AH57" s="847"/>
      <c r="AI57" s="847"/>
      <c r="AJ57" s="848"/>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15">
      <c r="A58" s="262">
        <v>31</v>
      </c>
      <c r="B58" s="840"/>
      <c r="C58" s="841"/>
      <c r="D58" s="841"/>
      <c r="E58" s="841"/>
      <c r="F58" s="841"/>
      <c r="G58" s="841"/>
      <c r="H58" s="841"/>
      <c r="I58" s="841"/>
      <c r="J58" s="841"/>
      <c r="K58" s="841"/>
      <c r="L58" s="841"/>
      <c r="M58" s="841"/>
      <c r="N58" s="841"/>
      <c r="O58" s="841"/>
      <c r="P58" s="842"/>
      <c r="Q58" s="918"/>
      <c r="R58" s="919"/>
      <c r="S58" s="919"/>
      <c r="T58" s="919"/>
      <c r="U58" s="919"/>
      <c r="V58" s="919"/>
      <c r="W58" s="919"/>
      <c r="X58" s="919"/>
      <c r="Y58" s="919"/>
      <c r="Z58" s="919"/>
      <c r="AA58" s="919"/>
      <c r="AB58" s="919"/>
      <c r="AC58" s="919"/>
      <c r="AD58" s="919"/>
      <c r="AE58" s="920"/>
      <c r="AF58" s="846"/>
      <c r="AG58" s="847"/>
      <c r="AH58" s="847"/>
      <c r="AI58" s="847"/>
      <c r="AJ58" s="848"/>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15">
      <c r="A59" s="262">
        <v>32</v>
      </c>
      <c r="B59" s="840"/>
      <c r="C59" s="841"/>
      <c r="D59" s="841"/>
      <c r="E59" s="841"/>
      <c r="F59" s="841"/>
      <c r="G59" s="841"/>
      <c r="H59" s="841"/>
      <c r="I59" s="841"/>
      <c r="J59" s="841"/>
      <c r="K59" s="841"/>
      <c r="L59" s="841"/>
      <c r="M59" s="841"/>
      <c r="N59" s="841"/>
      <c r="O59" s="841"/>
      <c r="P59" s="842"/>
      <c r="Q59" s="918"/>
      <c r="R59" s="919"/>
      <c r="S59" s="919"/>
      <c r="T59" s="919"/>
      <c r="U59" s="919"/>
      <c r="V59" s="919"/>
      <c r="W59" s="919"/>
      <c r="X59" s="919"/>
      <c r="Y59" s="919"/>
      <c r="Z59" s="919"/>
      <c r="AA59" s="919"/>
      <c r="AB59" s="919"/>
      <c r="AC59" s="919"/>
      <c r="AD59" s="919"/>
      <c r="AE59" s="920"/>
      <c r="AF59" s="846"/>
      <c r="AG59" s="847"/>
      <c r="AH59" s="847"/>
      <c r="AI59" s="847"/>
      <c r="AJ59" s="848"/>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15">
      <c r="A60" s="262">
        <v>33</v>
      </c>
      <c r="B60" s="840"/>
      <c r="C60" s="841"/>
      <c r="D60" s="841"/>
      <c r="E60" s="841"/>
      <c r="F60" s="841"/>
      <c r="G60" s="841"/>
      <c r="H60" s="841"/>
      <c r="I60" s="841"/>
      <c r="J60" s="841"/>
      <c r="K60" s="841"/>
      <c r="L60" s="841"/>
      <c r="M60" s="841"/>
      <c r="N60" s="841"/>
      <c r="O60" s="841"/>
      <c r="P60" s="842"/>
      <c r="Q60" s="918"/>
      <c r="R60" s="919"/>
      <c r="S60" s="919"/>
      <c r="T60" s="919"/>
      <c r="U60" s="919"/>
      <c r="V60" s="919"/>
      <c r="W60" s="919"/>
      <c r="X60" s="919"/>
      <c r="Y60" s="919"/>
      <c r="Z60" s="919"/>
      <c r="AA60" s="919"/>
      <c r="AB60" s="919"/>
      <c r="AC60" s="919"/>
      <c r="AD60" s="919"/>
      <c r="AE60" s="920"/>
      <c r="AF60" s="846"/>
      <c r="AG60" s="847"/>
      <c r="AH60" s="847"/>
      <c r="AI60" s="847"/>
      <c r="AJ60" s="848"/>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
      <c r="A61" s="262">
        <v>34</v>
      </c>
      <c r="B61" s="840"/>
      <c r="C61" s="841"/>
      <c r="D61" s="841"/>
      <c r="E61" s="841"/>
      <c r="F61" s="841"/>
      <c r="G61" s="841"/>
      <c r="H61" s="841"/>
      <c r="I61" s="841"/>
      <c r="J61" s="841"/>
      <c r="K61" s="841"/>
      <c r="L61" s="841"/>
      <c r="M61" s="841"/>
      <c r="N61" s="841"/>
      <c r="O61" s="841"/>
      <c r="P61" s="842"/>
      <c r="Q61" s="918"/>
      <c r="R61" s="919"/>
      <c r="S61" s="919"/>
      <c r="T61" s="919"/>
      <c r="U61" s="919"/>
      <c r="V61" s="919"/>
      <c r="W61" s="919"/>
      <c r="X61" s="919"/>
      <c r="Y61" s="919"/>
      <c r="Z61" s="919"/>
      <c r="AA61" s="919"/>
      <c r="AB61" s="919"/>
      <c r="AC61" s="919"/>
      <c r="AD61" s="919"/>
      <c r="AE61" s="920"/>
      <c r="AF61" s="846"/>
      <c r="AG61" s="847"/>
      <c r="AH61" s="847"/>
      <c r="AI61" s="847"/>
      <c r="AJ61" s="848"/>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15">
      <c r="A62" s="262">
        <v>35</v>
      </c>
      <c r="B62" s="840"/>
      <c r="C62" s="841"/>
      <c r="D62" s="841"/>
      <c r="E62" s="841"/>
      <c r="F62" s="841"/>
      <c r="G62" s="841"/>
      <c r="H62" s="841"/>
      <c r="I62" s="841"/>
      <c r="J62" s="841"/>
      <c r="K62" s="841"/>
      <c r="L62" s="841"/>
      <c r="M62" s="841"/>
      <c r="N62" s="841"/>
      <c r="O62" s="841"/>
      <c r="P62" s="842"/>
      <c r="Q62" s="918"/>
      <c r="R62" s="919"/>
      <c r="S62" s="919"/>
      <c r="T62" s="919"/>
      <c r="U62" s="919"/>
      <c r="V62" s="919"/>
      <c r="W62" s="919"/>
      <c r="X62" s="919"/>
      <c r="Y62" s="919"/>
      <c r="Z62" s="919"/>
      <c r="AA62" s="919"/>
      <c r="AB62" s="919"/>
      <c r="AC62" s="919"/>
      <c r="AD62" s="919"/>
      <c r="AE62" s="920"/>
      <c r="AF62" s="846"/>
      <c r="AG62" s="847"/>
      <c r="AH62" s="847"/>
      <c r="AI62" s="847"/>
      <c r="AJ62" s="848"/>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406</v>
      </c>
      <c r="BK62" s="891"/>
      <c r="BL62" s="891"/>
      <c r="BM62" s="891"/>
      <c r="BN62" s="892"/>
      <c r="BO62" s="266"/>
      <c r="BP62" s="266"/>
      <c r="BQ62" s="263">
        <v>56</v>
      </c>
      <c r="BR62" s="264"/>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
      <c r="A63" s="265" t="s">
        <v>388</v>
      </c>
      <c r="B63" s="875" t="s">
        <v>407</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3657</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125</v>
      </c>
      <c r="BK63" s="935"/>
      <c r="BL63" s="935"/>
      <c r="BM63" s="935"/>
      <c r="BN63" s="936"/>
      <c r="BO63" s="266"/>
      <c r="BP63" s="266"/>
      <c r="BQ63" s="263">
        <v>57</v>
      </c>
      <c r="BR63" s="264"/>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15">
      <c r="A66" s="825" t="s">
        <v>409</v>
      </c>
      <c r="B66" s="826"/>
      <c r="C66" s="826"/>
      <c r="D66" s="826"/>
      <c r="E66" s="826"/>
      <c r="F66" s="826"/>
      <c r="G66" s="826"/>
      <c r="H66" s="826"/>
      <c r="I66" s="826"/>
      <c r="J66" s="826"/>
      <c r="K66" s="826"/>
      <c r="L66" s="826"/>
      <c r="M66" s="826"/>
      <c r="N66" s="826"/>
      <c r="O66" s="826"/>
      <c r="P66" s="827"/>
      <c r="Q66" s="802" t="s">
        <v>392</v>
      </c>
      <c r="R66" s="803"/>
      <c r="S66" s="803"/>
      <c r="T66" s="803"/>
      <c r="U66" s="804"/>
      <c r="V66" s="802" t="s">
        <v>410</v>
      </c>
      <c r="W66" s="803"/>
      <c r="X66" s="803"/>
      <c r="Y66" s="803"/>
      <c r="Z66" s="804"/>
      <c r="AA66" s="802" t="s">
        <v>394</v>
      </c>
      <c r="AB66" s="803"/>
      <c r="AC66" s="803"/>
      <c r="AD66" s="803"/>
      <c r="AE66" s="804"/>
      <c r="AF66" s="937" t="s">
        <v>395</v>
      </c>
      <c r="AG66" s="898"/>
      <c r="AH66" s="898"/>
      <c r="AI66" s="898"/>
      <c r="AJ66" s="938"/>
      <c r="AK66" s="802" t="s">
        <v>396</v>
      </c>
      <c r="AL66" s="826"/>
      <c r="AM66" s="826"/>
      <c r="AN66" s="826"/>
      <c r="AO66" s="827"/>
      <c r="AP66" s="802" t="s">
        <v>397</v>
      </c>
      <c r="AQ66" s="803"/>
      <c r="AR66" s="803"/>
      <c r="AS66" s="803"/>
      <c r="AT66" s="804"/>
      <c r="AU66" s="802" t="s">
        <v>411</v>
      </c>
      <c r="AV66" s="803"/>
      <c r="AW66" s="803"/>
      <c r="AX66" s="803"/>
      <c r="AY66" s="804"/>
      <c r="AZ66" s="802" t="s">
        <v>374</v>
      </c>
      <c r="BA66" s="803"/>
      <c r="BB66" s="803"/>
      <c r="BC66" s="803"/>
      <c r="BD66" s="814"/>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39"/>
      <c r="AG67" s="901"/>
      <c r="AH67" s="901"/>
      <c r="AI67" s="901"/>
      <c r="AJ67" s="940"/>
      <c r="AK67" s="941"/>
      <c r="AL67" s="829"/>
      <c r="AM67" s="829"/>
      <c r="AN67" s="829"/>
      <c r="AO67" s="830"/>
      <c r="AP67" s="805"/>
      <c r="AQ67" s="806"/>
      <c r="AR67" s="806"/>
      <c r="AS67" s="806"/>
      <c r="AT67" s="807"/>
      <c r="AU67" s="805"/>
      <c r="AV67" s="806"/>
      <c r="AW67" s="806"/>
      <c r="AX67" s="806"/>
      <c r="AY67" s="807"/>
      <c r="AZ67" s="805"/>
      <c r="BA67" s="806"/>
      <c r="BB67" s="806"/>
      <c r="BC67" s="806"/>
      <c r="BD67" s="815"/>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577</v>
      </c>
      <c r="C68" s="955"/>
      <c r="D68" s="955"/>
      <c r="E68" s="955"/>
      <c r="F68" s="955"/>
      <c r="G68" s="955"/>
      <c r="H68" s="955"/>
      <c r="I68" s="955"/>
      <c r="J68" s="955"/>
      <c r="K68" s="955"/>
      <c r="L68" s="955"/>
      <c r="M68" s="955"/>
      <c r="N68" s="955"/>
      <c r="O68" s="955"/>
      <c r="P68" s="956"/>
      <c r="Q68" s="957">
        <v>5269</v>
      </c>
      <c r="R68" s="951"/>
      <c r="S68" s="951"/>
      <c r="T68" s="951"/>
      <c r="U68" s="951"/>
      <c r="V68" s="951">
        <v>4917</v>
      </c>
      <c r="W68" s="951"/>
      <c r="X68" s="951"/>
      <c r="Y68" s="951"/>
      <c r="Z68" s="951"/>
      <c r="AA68" s="951">
        <v>353</v>
      </c>
      <c r="AB68" s="951"/>
      <c r="AC68" s="951"/>
      <c r="AD68" s="951"/>
      <c r="AE68" s="951"/>
      <c r="AF68" s="951">
        <v>353</v>
      </c>
      <c r="AG68" s="951"/>
      <c r="AH68" s="951"/>
      <c r="AI68" s="951"/>
      <c r="AJ68" s="951"/>
      <c r="AK68" s="951"/>
      <c r="AL68" s="951"/>
      <c r="AM68" s="951"/>
      <c r="AN68" s="951"/>
      <c r="AO68" s="951"/>
      <c r="AP68" s="951">
        <v>399</v>
      </c>
      <c r="AQ68" s="951"/>
      <c r="AR68" s="951"/>
      <c r="AS68" s="951"/>
      <c r="AT68" s="951"/>
      <c r="AU68" s="951">
        <v>135</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578</v>
      </c>
      <c r="C69" s="959"/>
      <c r="D69" s="959"/>
      <c r="E69" s="959"/>
      <c r="F69" s="959"/>
      <c r="G69" s="959"/>
      <c r="H69" s="959"/>
      <c r="I69" s="959"/>
      <c r="J69" s="959"/>
      <c r="K69" s="959"/>
      <c r="L69" s="959"/>
      <c r="M69" s="959"/>
      <c r="N69" s="959"/>
      <c r="O69" s="959"/>
      <c r="P69" s="960"/>
      <c r="Q69" s="961">
        <v>2525</v>
      </c>
      <c r="R69" s="916"/>
      <c r="S69" s="916"/>
      <c r="T69" s="916"/>
      <c r="U69" s="916"/>
      <c r="V69" s="916">
        <v>2474</v>
      </c>
      <c r="W69" s="916"/>
      <c r="X69" s="916"/>
      <c r="Y69" s="916"/>
      <c r="Z69" s="916"/>
      <c r="AA69" s="916">
        <v>51</v>
      </c>
      <c r="AB69" s="916"/>
      <c r="AC69" s="916"/>
      <c r="AD69" s="916"/>
      <c r="AE69" s="916"/>
      <c r="AF69" s="916">
        <v>51</v>
      </c>
      <c r="AG69" s="916"/>
      <c r="AH69" s="916"/>
      <c r="AI69" s="916"/>
      <c r="AJ69" s="916"/>
      <c r="AK69" s="916">
        <v>92</v>
      </c>
      <c r="AL69" s="916"/>
      <c r="AM69" s="916"/>
      <c r="AN69" s="916"/>
      <c r="AO69" s="916"/>
      <c r="AP69" s="916">
        <v>766</v>
      </c>
      <c r="AQ69" s="916"/>
      <c r="AR69" s="916"/>
      <c r="AS69" s="916"/>
      <c r="AT69" s="916"/>
      <c r="AU69" s="916">
        <v>342</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579</v>
      </c>
      <c r="C70" s="959"/>
      <c r="D70" s="959"/>
      <c r="E70" s="959"/>
      <c r="F70" s="959"/>
      <c r="G70" s="959"/>
      <c r="H70" s="959"/>
      <c r="I70" s="959"/>
      <c r="J70" s="959"/>
      <c r="K70" s="959"/>
      <c r="L70" s="959"/>
      <c r="M70" s="959"/>
      <c r="N70" s="959"/>
      <c r="O70" s="959"/>
      <c r="P70" s="960"/>
      <c r="Q70" s="961">
        <v>1662</v>
      </c>
      <c r="R70" s="916"/>
      <c r="S70" s="916"/>
      <c r="T70" s="916"/>
      <c r="U70" s="916"/>
      <c r="V70" s="916">
        <v>1628</v>
      </c>
      <c r="W70" s="916"/>
      <c r="X70" s="916"/>
      <c r="Y70" s="916"/>
      <c r="Z70" s="916"/>
      <c r="AA70" s="916">
        <v>35</v>
      </c>
      <c r="AB70" s="916"/>
      <c r="AC70" s="916"/>
      <c r="AD70" s="916"/>
      <c r="AE70" s="916"/>
      <c r="AF70" s="916">
        <v>35</v>
      </c>
      <c r="AG70" s="916"/>
      <c r="AH70" s="916"/>
      <c r="AI70" s="916"/>
      <c r="AJ70" s="916"/>
      <c r="AK70" s="916"/>
      <c r="AL70" s="916"/>
      <c r="AM70" s="916"/>
      <c r="AN70" s="916"/>
      <c r="AO70" s="916"/>
      <c r="AP70" s="916"/>
      <c r="AQ70" s="916"/>
      <c r="AR70" s="916"/>
      <c r="AS70" s="916"/>
      <c r="AT70" s="916"/>
      <c r="AU70" s="916"/>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580</v>
      </c>
      <c r="C71" s="959"/>
      <c r="D71" s="959"/>
      <c r="E71" s="959"/>
      <c r="F71" s="959"/>
      <c r="G71" s="959"/>
      <c r="H71" s="959"/>
      <c r="I71" s="959"/>
      <c r="J71" s="959"/>
      <c r="K71" s="959"/>
      <c r="L71" s="959"/>
      <c r="M71" s="959"/>
      <c r="N71" s="959"/>
      <c r="O71" s="959"/>
      <c r="P71" s="960"/>
      <c r="Q71" s="961">
        <v>778014</v>
      </c>
      <c r="R71" s="916"/>
      <c r="S71" s="916"/>
      <c r="T71" s="916"/>
      <c r="U71" s="916"/>
      <c r="V71" s="916">
        <v>737977</v>
      </c>
      <c r="W71" s="916"/>
      <c r="X71" s="916"/>
      <c r="Y71" s="916"/>
      <c r="Z71" s="916"/>
      <c r="AA71" s="916">
        <v>40037</v>
      </c>
      <c r="AB71" s="916"/>
      <c r="AC71" s="916"/>
      <c r="AD71" s="916"/>
      <c r="AE71" s="916"/>
      <c r="AF71" s="916">
        <v>40037</v>
      </c>
      <c r="AG71" s="916"/>
      <c r="AH71" s="916"/>
      <c r="AI71" s="916"/>
      <c r="AJ71" s="916"/>
      <c r="AK71" s="916">
        <v>7130</v>
      </c>
      <c r="AL71" s="916"/>
      <c r="AM71" s="916"/>
      <c r="AN71" s="916"/>
      <c r="AO71" s="916"/>
      <c r="AP71" s="916"/>
      <c r="AQ71" s="916"/>
      <c r="AR71" s="916"/>
      <c r="AS71" s="916"/>
      <c r="AT71" s="916"/>
      <c r="AU71" s="916"/>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581</v>
      </c>
      <c r="C72" s="959"/>
      <c r="D72" s="959"/>
      <c r="E72" s="959"/>
      <c r="F72" s="959"/>
      <c r="G72" s="959"/>
      <c r="H72" s="959"/>
      <c r="I72" s="959"/>
      <c r="J72" s="959"/>
      <c r="K72" s="959"/>
      <c r="L72" s="959"/>
      <c r="M72" s="959"/>
      <c r="N72" s="959"/>
      <c r="O72" s="959"/>
      <c r="P72" s="960"/>
      <c r="Q72" s="961">
        <v>23332</v>
      </c>
      <c r="R72" s="916"/>
      <c r="S72" s="916"/>
      <c r="T72" s="916"/>
      <c r="U72" s="916"/>
      <c r="V72" s="916">
        <v>22338</v>
      </c>
      <c r="W72" s="916"/>
      <c r="X72" s="916"/>
      <c r="Y72" s="916"/>
      <c r="Z72" s="916"/>
      <c r="AA72" s="916">
        <v>994</v>
      </c>
      <c r="AB72" s="916"/>
      <c r="AC72" s="916"/>
      <c r="AD72" s="916"/>
      <c r="AE72" s="916"/>
      <c r="AF72" s="916">
        <v>994</v>
      </c>
      <c r="AG72" s="916"/>
      <c r="AH72" s="916"/>
      <c r="AI72" s="916"/>
      <c r="AJ72" s="916"/>
      <c r="AK72" s="916">
        <v>28</v>
      </c>
      <c r="AL72" s="916"/>
      <c r="AM72" s="916"/>
      <c r="AN72" s="916"/>
      <c r="AO72" s="916"/>
      <c r="AP72" s="916"/>
      <c r="AQ72" s="916"/>
      <c r="AR72" s="916"/>
      <c r="AS72" s="916"/>
      <c r="AT72" s="916"/>
      <c r="AU72" s="916"/>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582</v>
      </c>
      <c r="C73" s="959"/>
      <c r="D73" s="959"/>
      <c r="E73" s="959"/>
      <c r="F73" s="959"/>
      <c r="G73" s="959"/>
      <c r="H73" s="959"/>
      <c r="I73" s="959"/>
      <c r="J73" s="959"/>
      <c r="K73" s="959"/>
      <c r="L73" s="959"/>
      <c r="M73" s="959"/>
      <c r="N73" s="959"/>
      <c r="O73" s="959"/>
      <c r="P73" s="960"/>
      <c r="Q73" s="961">
        <v>284</v>
      </c>
      <c r="R73" s="916"/>
      <c r="S73" s="916"/>
      <c r="T73" s="916"/>
      <c r="U73" s="916"/>
      <c r="V73" s="916">
        <v>122</v>
      </c>
      <c r="W73" s="916"/>
      <c r="X73" s="916"/>
      <c r="Y73" s="916"/>
      <c r="Z73" s="916"/>
      <c r="AA73" s="916">
        <v>162</v>
      </c>
      <c r="AB73" s="916"/>
      <c r="AC73" s="916"/>
      <c r="AD73" s="916"/>
      <c r="AE73" s="916"/>
      <c r="AF73" s="916">
        <v>162</v>
      </c>
      <c r="AG73" s="916"/>
      <c r="AH73" s="916"/>
      <c r="AI73" s="916"/>
      <c r="AJ73" s="916"/>
      <c r="AK73" s="916"/>
      <c r="AL73" s="916"/>
      <c r="AM73" s="916"/>
      <c r="AN73" s="916"/>
      <c r="AO73" s="916"/>
      <c r="AP73" s="916"/>
      <c r="AQ73" s="916"/>
      <c r="AR73" s="916"/>
      <c r="AS73" s="916"/>
      <c r="AT73" s="916"/>
      <c r="AU73" s="916"/>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583</v>
      </c>
      <c r="C74" s="959"/>
      <c r="D74" s="959"/>
      <c r="E74" s="959"/>
      <c r="F74" s="959"/>
      <c r="G74" s="959"/>
      <c r="H74" s="959"/>
      <c r="I74" s="959"/>
      <c r="J74" s="959"/>
      <c r="K74" s="959"/>
      <c r="L74" s="959"/>
      <c r="M74" s="959"/>
      <c r="N74" s="959"/>
      <c r="O74" s="959"/>
      <c r="P74" s="960"/>
      <c r="Q74" s="961">
        <v>313</v>
      </c>
      <c r="R74" s="916"/>
      <c r="S74" s="916"/>
      <c r="T74" s="916"/>
      <c r="U74" s="916"/>
      <c r="V74" s="916">
        <v>295</v>
      </c>
      <c r="W74" s="916"/>
      <c r="X74" s="916"/>
      <c r="Y74" s="916"/>
      <c r="Z74" s="916"/>
      <c r="AA74" s="916">
        <v>18</v>
      </c>
      <c r="AB74" s="916"/>
      <c r="AC74" s="916"/>
      <c r="AD74" s="916"/>
      <c r="AE74" s="916"/>
      <c r="AF74" s="916">
        <v>18</v>
      </c>
      <c r="AG74" s="916"/>
      <c r="AH74" s="916"/>
      <c r="AI74" s="916"/>
      <c r="AJ74" s="916"/>
      <c r="AK74" s="916">
        <v>12</v>
      </c>
      <c r="AL74" s="916"/>
      <c r="AM74" s="916"/>
      <c r="AN74" s="916"/>
      <c r="AO74" s="916"/>
      <c r="AP74" s="916"/>
      <c r="AQ74" s="916"/>
      <c r="AR74" s="916"/>
      <c r="AS74" s="916"/>
      <c r="AT74" s="916"/>
      <c r="AU74" s="916"/>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64"/>
      <c r="C75" s="965"/>
      <c r="D75" s="965"/>
      <c r="E75" s="965"/>
      <c r="F75" s="965"/>
      <c r="G75" s="965"/>
      <c r="H75" s="965"/>
      <c r="I75" s="965"/>
      <c r="J75" s="965"/>
      <c r="K75" s="965"/>
      <c r="L75" s="965"/>
      <c r="M75" s="965"/>
      <c r="N75" s="965"/>
      <c r="O75" s="965"/>
      <c r="P75" s="966"/>
      <c r="Q75" s="967"/>
      <c r="R75" s="968"/>
      <c r="S75" s="968"/>
      <c r="T75" s="968"/>
      <c r="U75" s="915"/>
      <c r="V75" s="969"/>
      <c r="W75" s="968"/>
      <c r="X75" s="968"/>
      <c r="Y75" s="968"/>
      <c r="Z75" s="915"/>
      <c r="AA75" s="969"/>
      <c r="AB75" s="968"/>
      <c r="AC75" s="968"/>
      <c r="AD75" s="968"/>
      <c r="AE75" s="915"/>
      <c r="AF75" s="969"/>
      <c r="AG75" s="968"/>
      <c r="AH75" s="968"/>
      <c r="AI75" s="968"/>
      <c r="AJ75" s="915"/>
      <c r="AK75" s="969"/>
      <c r="AL75" s="968"/>
      <c r="AM75" s="968"/>
      <c r="AN75" s="968"/>
      <c r="AO75" s="915"/>
      <c r="AP75" s="969"/>
      <c r="AQ75" s="968"/>
      <c r="AR75" s="968"/>
      <c r="AS75" s="968"/>
      <c r="AT75" s="915"/>
      <c r="AU75" s="969"/>
      <c r="AV75" s="968"/>
      <c r="AW75" s="968"/>
      <c r="AX75" s="968"/>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64"/>
      <c r="C76" s="965"/>
      <c r="D76" s="965"/>
      <c r="E76" s="965"/>
      <c r="F76" s="965"/>
      <c r="G76" s="965"/>
      <c r="H76" s="965"/>
      <c r="I76" s="965"/>
      <c r="J76" s="965"/>
      <c r="K76" s="965"/>
      <c r="L76" s="965"/>
      <c r="M76" s="965"/>
      <c r="N76" s="965"/>
      <c r="O76" s="965"/>
      <c r="P76" s="966"/>
      <c r="Q76" s="967"/>
      <c r="R76" s="968"/>
      <c r="S76" s="968"/>
      <c r="T76" s="968"/>
      <c r="U76" s="915"/>
      <c r="V76" s="969"/>
      <c r="W76" s="968"/>
      <c r="X76" s="968"/>
      <c r="Y76" s="968"/>
      <c r="Z76" s="915"/>
      <c r="AA76" s="969"/>
      <c r="AB76" s="968"/>
      <c r="AC76" s="968"/>
      <c r="AD76" s="968"/>
      <c r="AE76" s="915"/>
      <c r="AF76" s="969"/>
      <c r="AG76" s="968"/>
      <c r="AH76" s="968"/>
      <c r="AI76" s="968"/>
      <c r="AJ76" s="915"/>
      <c r="AK76" s="969"/>
      <c r="AL76" s="968"/>
      <c r="AM76" s="968"/>
      <c r="AN76" s="968"/>
      <c r="AO76" s="915"/>
      <c r="AP76" s="969"/>
      <c r="AQ76" s="968"/>
      <c r="AR76" s="968"/>
      <c r="AS76" s="968"/>
      <c r="AT76" s="915"/>
      <c r="AU76" s="969"/>
      <c r="AV76" s="968"/>
      <c r="AW76" s="968"/>
      <c r="AX76" s="968"/>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64"/>
      <c r="C77" s="965"/>
      <c r="D77" s="965"/>
      <c r="E77" s="965"/>
      <c r="F77" s="965"/>
      <c r="G77" s="965"/>
      <c r="H77" s="965"/>
      <c r="I77" s="965"/>
      <c r="J77" s="965"/>
      <c r="K77" s="965"/>
      <c r="L77" s="965"/>
      <c r="M77" s="965"/>
      <c r="N77" s="965"/>
      <c r="O77" s="965"/>
      <c r="P77" s="966"/>
      <c r="Q77" s="967"/>
      <c r="R77" s="968"/>
      <c r="S77" s="968"/>
      <c r="T77" s="968"/>
      <c r="U77" s="915"/>
      <c r="V77" s="969"/>
      <c r="W77" s="968"/>
      <c r="X77" s="968"/>
      <c r="Y77" s="968"/>
      <c r="Z77" s="915"/>
      <c r="AA77" s="969"/>
      <c r="AB77" s="968"/>
      <c r="AC77" s="968"/>
      <c r="AD77" s="968"/>
      <c r="AE77" s="915"/>
      <c r="AF77" s="969"/>
      <c r="AG77" s="968"/>
      <c r="AH77" s="968"/>
      <c r="AI77" s="968"/>
      <c r="AJ77" s="915"/>
      <c r="AK77" s="969"/>
      <c r="AL77" s="968"/>
      <c r="AM77" s="968"/>
      <c r="AN77" s="968"/>
      <c r="AO77" s="915"/>
      <c r="AP77" s="969"/>
      <c r="AQ77" s="968"/>
      <c r="AR77" s="968"/>
      <c r="AS77" s="968"/>
      <c r="AT77" s="915"/>
      <c r="AU77" s="969"/>
      <c r="AV77" s="968"/>
      <c r="AW77" s="968"/>
      <c r="AX77" s="968"/>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64"/>
      <c r="C78" s="965"/>
      <c r="D78" s="965"/>
      <c r="E78" s="965"/>
      <c r="F78" s="965"/>
      <c r="G78" s="965"/>
      <c r="H78" s="965"/>
      <c r="I78" s="965"/>
      <c r="J78" s="965"/>
      <c r="K78" s="965"/>
      <c r="L78" s="965"/>
      <c r="M78" s="965"/>
      <c r="N78" s="965"/>
      <c r="O78" s="965"/>
      <c r="P78" s="966"/>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64"/>
      <c r="C79" s="965"/>
      <c r="D79" s="965"/>
      <c r="E79" s="965"/>
      <c r="F79" s="965"/>
      <c r="G79" s="965"/>
      <c r="H79" s="965"/>
      <c r="I79" s="965"/>
      <c r="J79" s="965"/>
      <c r="K79" s="965"/>
      <c r="L79" s="965"/>
      <c r="M79" s="965"/>
      <c r="N79" s="965"/>
      <c r="O79" s="965"/>
      <c r="P79" s="966"/>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64"/>
      <c r="C80" s="965"/>
      <c r="D80" s="965"/>
      <c r="E80" s="965"/>
      <c r="F80" s="965"/>
      <c r="G80" s="965"/>
      <c r="H80" s="965"/>
      <c r="I80" s="965"/>
      <c r="J80" s="965"/>
      <c r="K80" s="965"/>
      <c r="L80" s="965"/>
      <c r="M80" s="965"/>
      <c r="N80" s="965"/>
      <c r="O80" s="965"/>
      <c r="P80" s="966"/>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64"/>
      <c r="C81" s="965"/>
      <c r="D81" s="965"/>
      <c r="E81" s="965"/>
      <c r="F81" s="965"/>
      <c r="G81" s="965"/>
      <c r="H81" s="965"/>
      <c r="I81" s="965"/>
      <c r="J81" s="965"/>
      <c r="K81" s="965"/>
      <c r="L81" s="965"/>
      <c r="M81" s="965"/>
      <c r="N81" s="965"/>
      <c r="O81" s="965"/>
      <c r="P81" s="966"/>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64"/>
      <c r="C82" s="965"/>
      <c r="D82" s="965"/>
      <c r="E82" s="965"/>
      <c r="F82" s="965"/>
      <c r="G82" s="965"/>
      <c r="H82" s="965"/>
      <c r="I82" s="965"/>
      <c r="J82" s="965"/>
      <c r="K82" s="965"/>
      <c r="L82" s="965"/>
      <c r="M82" s="965"/>
      <c r="N82" s="965"/>
      <c r="O82" s="965"/>
      <c r="P82" s="966"/>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64"/>
      <c r="C83" s="965"/>
      <c r="D83" s="965"/>
      <c r="E83" s="965"/>
      <c r="F83" s="965"/>
      <c r="G83" s="965"/>
      <c r="H83" s="965"/>
      <c r="I83" s="965"/>
      <c r="J83" s="965"/>
      <c r="K83" s="965"/>
      <c r="L83" s="965"/>
      <c r="M83" s="965"/>
      <c r="N83" s="965"/>
      <c r="O83" s="965"/>
      <c r="P83" s="966"/>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64"/>
      <c r="C84" s="965"/>
      <c r="D84" s="965"/>
      <c r="E84" s="965"/>
      <c r="F84" s="965"/>
      <c r="G84" s="965"/>
      <c r="H84" s="965"/>
      <c r="I84" s="965"/>
      <c r="J84" s="965"/>
      <c r="K84" s="965"/>
      <c r="L84" s="965"/>
      <c r="M84" s="965"/>
      <c r="N84" s="965"/>
      <c r="O84" s="965"/>
      <c r="P84" s="966"/>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64"/>
      <c r="C85" s="965"/>
      <c r="D85" s="965"/>
      <c r="E85" s="965"/>
      <c r="F85" s="965"/>
      <c r="G85" s="965"/>
      <c r="H85" s="965"/>
      <c r="I85" s="965"/>
      <c r="J85" s="965"/>
      <c r="K85" s="965"/>
      <c r="L85" s="965"/>
      <c r="M85" s="965"/>
      <c r="N85" s="965"/>
      <c r="O85" s="965"/>
      <c r="P85" s="966"/>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64"/>
      <c r="C86" s="965"/>
      <c r="D86" s="965"/>
      <c r="E86" s="965"/>
      <c r="F86" s="965"/>
      <c r="G86" s="965"/>
      <c r="H86" s="965"/>
      <c r="I86" s="965"/>
      <c r="J86" s="965"/>
      <c r="K86" s="965"/>
      <c r="L86" s="965"/>
      <c r="M86" s="965"/>
      <c r="N86" s="965"/>
      <c r="O86" s="965"/>
      <c r="P86" s="966"/>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388</v>
      </c>
      <c r="B88" s="875" t="s">
        <v>412</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v>41650</v>
      </c>
      <c r="AG88" s="927"/>
      <c r="AH88" s="927"/>
      <c r="AI88" s="927"/>
      <c r="AJ88" s="927"/>
      <c r="AK88" s="924"/>
      <c r="AL88" s="924"/>
      <c r="AM88" s="924"/>
      <c r="AN88" s="924"/>
      <c r="AO88" s="924"/>
      <c r="AP88" s="927">
        <v>1165</v>
      </c>
      <c r="AQ88" s="927"/>
      <c r="AR88" s="927"/>
      <c r="AS88" s="927"/>
      <c r="AT88" s="927"/>
      <c r="AU88" s="927">
        <v>477</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5" t="s">
        <v>413</v>
      </c>
      <c r="BS102" s="876"/>
      <c r="BT102" s="876"/>
      <c r="BU102" s="876"/>
      <c r="BV102" s="876"/>
      <c r="BW102" s="876"/>
      <c r="BX102" s="876"/>
      <c r="BY102" s="876"/>
      <c r="BZ102" s="876"/>
      <c r="CA102" s="876"/>
      <c r="CB102" s="876"/>
      <c r="CC102" s="876"/>
      <c r="CD102" s="876"/>
      <c r="CE102" s="876"/>
      <c r="CF102" s="876"/>
      <c r="CG102" s="877"/>
      <c r="CH102" s="977"/>
      <c r="CI102" s="978"/>
      <c r="CJ102" s="978"/>
      <c r="CK102" s="978"/>
      <c r="CL102" s="979"/>
      <c r="CM102" s="977"/>
      <c r="CN102" s="978"/>
      <c r="CO102" s="978"/>
      <c r="CP102" s="978"/>
      <c r="CQ102" s="979"/>
      <c r="CR102" s="980"/>
      <c r="CS102" s="935"/>
      <c r="CT102" s="935"/>
      <c r="CU102" s="935"/>
      <c r="CV102" s="981"/>
      <c r="CW102" s="980"/>
      <c r="CX102" s="935"/>
      <c r="CY102" s="935"/>
      <c r="CZ102" s="935"/>
      <c r="DA102" s="981"/>
      <c r="DB102" s="980"/>
      <c r="DC102" s="935"/>
      <c r="DD102" s="935"/>
      <c r="DE102" s="935"/>
      <c r="DF102" s="981"/>
      <c r="DG102" s="980"/>
      <c r="DH102" s="935"/>
      <c r="DI102" s="935"/>
      <c r="DJ102" s="935"/>
      <c r="DK102" s="981"/>
      <c r="DL102" s="980"/>
      <c r="DM102" s="935"/>
      <c r="DN102" s="935"/>
      <c r="DO102" s="935"/>
      <c r="DP102" s="981"/>
      <c r="DQ102" s="980"/>
      <c r="DR102" s="935"/>
      <c r="DS102" s="935"/>
      <c r="DT102" s="935"/>
      <c r="DU102" s="981"/>
      <c r="DV102" s="1004"/>
      <c r="DW102" s="1005"/>
      <c r="DX102" s="1005"/>
      <c r="DY102" s="1005"/>
      <c r="DZ102" s="100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7" t="s">
        <v>414</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8" t="s">
        <v>415</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9" t="s">
        <v>418</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419</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7" customFormat="1" ht="26.25" customHeight="1" x14ac:dyDescent="0.15">
      <c r="A109" s="100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421</v>
      </c>
      <c r="AB109" s="983"/>
      <c r="AC109" s="983"/>
      <c r="AD109" s="983"/>
      <c r="AE109" s="984"/>
      <c r="AF109" s="982" t="s">
        <v>422</v>
      </c>
      <c r="AG109" s="983"/>
      <c r="AH109" s="983"/>
      <c r="AI109" s="983"/>
      <c r="AJ109" s="984"/>
      <c r="AK109" s="982" t="s">
        <v>302</v>
      </c>
      <c r="AL109" s="983"/>
      <c r="AM109" s="983"/>
      <c r="AN109" s="983"/>
      <c r="AO109" s="984"/>
      <c r="AP109" s="982" t="s">
        <v>423</v>
      </c>
      <c r="AQ109" s="983"/>
      <c r="AR109" s="983"/>
      <c r="AS109" s="983"/>
      <c r="AT109" s="985"/>
      <c r="AU109" s="100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421</v>
      </c>
      <c r="BR109" s="983"/>
      <c r="BS109" s="983"/>
      <c r="BT109" s="983"/>
      <c r="BU109" s="984"/>
      <c r="BV109" s="982" t="s">
        <v>422</v>
      </c>
      <c r="BW109" s="983"/>
      <c r="BX109" s="983"/>
      <c r="BY109" s="983"/>
      <c r="BZ109" s="984"/>
      <c r="CA109" s="982" t="s">
        <v>302</v>
      </c>
      <c r="CB109" s="983"/>
      <c r="CC109" s="983"/>
      <c r="CD109" s="983"/>
      <c r="CE109" s="984"/>
      <c r="CF109" s="1003" t="s">
        <v>423</v>
      </c>
      <c r="CG109" s="1003"/>
      <c r="CH109" s="1003"/>
      <c r="CI109" s="1003"/>
      <c r="CJ109" s="1003"/>
      <c r="CK109" s="982"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421</v>
      </c>
      <c r="DH109" s="983"/>
      <c r="DI109" s="983"/>
      <c r="DJ109" s="983"/>
      <c r="DK109" s="984"/>
      <c r="DL109" s="982" t="s">
        <v>422</v>
      </c>
      <c r="DM109" s="983"/>
      <c r="DN109" s="983"/>
      <c r="DO109" s="983"/>
      <c r="DP109" s="984"/>
      <c r="DQ109" s="982" t="s">
        <v>302</v>
      </c>
      <c r="DR109" s="983"/>
      <c r="DS109" s="983"/>
      <c r="DT109" s="983"/>
      <c r="DU109" s="984"/>
      <c r="DV109" s="982" t="s">
        <v>423</v>
      </c>
      <c r="DW109" s="983"/>
      <c r="DX109" s="983"/>
      <c r="DY109" s="983"/>
      <c r="DZ109" s="985"/>
    </row>
    <row r="110" spans="1:131" s="247" customFormat="1" ht="26.25" customHeight="1" x14ac:dyDescent="0.15">
      <c r="A110" s="986" t="s">
        <v>425</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4518626</v>
      </c>
      <c r="AB110" s="990"/>
      <c r="AC110" s="990"/>
      <c r="AD110" s="990"/>
      <c r="AE110" s="991"/>
      <c r="AF110" s="992">
        <v>4515286</v>
      </c>
      <c r="AG110" s="990"/>
      <c r="AH110" s="990"/>
      <c r="AI110" s="990"/>
      <c r="AJ110" s="991"/>
      <c r="AK110" s="992">
        <v>4418550</v>
      </c>
      <c r="AL110" s="990"/>
      <c r="AM110" s="990"/>
      <c r="AN110" s="990"/>
      <c r="AO110" s="991"/>
      <c r="AP110" s="993">
        <v>16.100000000000001</v>
      </c>
      <c r="AQ110" s="994"/>
      <c r="AR110" s="994"/>
      <c r="AS110" s="994"/>
      <c r="AT110" s="995"/>
      <c r="AU110" s="996" t="s">
        <v>72</v>
      </c>
      <c r="AV110" s="997"/>
      <c r="AW110" s="997"/>
      <c r="AX110" s="997"/>
      <c r="AY110" s="997"/>
      <c r="AZ110" s="1038" t="s">
        <v>426</v>
      </c>
      <c r="BA110" s="987"/>
      <c r="BB110" s="987"/>
      <c r="BC110" s="987"/>
      <c r="BD110" s="987"/>
      <c r="BE110" s="987"/>
      <c r="BF110" s="987"/>
      <c r="BG110" s="987"/>
      <c r="BH110" s="987"/>
      <c r="BI110" s="987"/>
      <c r="BJ110" s="987"/>
      <c r="BK110" s="987"/>
      <c r="BL110" s="987"/>
      <c r="BM110" s="987"/>
      <c r="BN110" s="987"/>
      <c r="BO110" s="987"/>
      <c r="BP110" s="988"/>
      <c r="BQ110" s="1024">
        <v>51332459</v>
      </c>
      <c r="BR110" s="1025"/>
      <c r="BS110" s="1025"/>
      <c r="BT110" s="1025"/>
      <c r="BU110" s="1025"/>
      <c r="BV110" s="1025">
        <v>53094611</v>
      </c>
      <c r="BW110" s="1025"/>
      <c r="BX110" s="1025"/>
      <c r="BY110" s="1025"/>
      <c r="BZ110" s="1025"/>
      <c r="CA110" s="1025">
        <v>52746392</v>
      </c>
      <c r="CB110" s="1025"/>
      <c r="CC110" s="1025"/>
      <c r="CD110" s="1025"/>
      <c r="CE110" s="1025"/>
      <c r="CF110" s="1039">
        <v>191.9</v>
      </c>
      <c r="CG110" s="1040"/>
      <c r="CH110" s="1040"/>
      <c r="CI110" s="1040"/>
      <c r="CJ110" s="1040"/>
      <c r="CK110" s="1041" t="s">
        <v>427</v>
      </c>
      <c r="CL110" s="1042"/>
      <c r="CM110" s="1021" t="s">
        <v>428</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429</v>
      </c>
      <c r="DH110" s="1025"/>
      <c r="DI110" s="1025"/>
      <c r="DJ110" s="1025"/>
      <c r="DK110" s="1025"/>
      <c r="DL110" s="1025" t="s">
        <v>125</v>
      </c>
      <c r="DM110" s="1025"/>
      <c r="DN110" s="1025"/>
      <c r="DO110" s="1025"/>
      <c r="DP110" s="1025"/>
      <c r="DQ110" s="1025" t="s">
        <v>429</v>
      </c>
      <c r="DR110" s="1025"/>
      <c r="DS110" s="1025"/>
      <c r="DT110" s="1025"/>
      <c r="DU110" s="1025"/>
      <c r="DV110" s="1026" t="s">
        <v>125</v>
      </c>
      <c r="DW110" s="1026"/>
      <c r="DX110" s="1026"/>
      <c r="DY110" s="1026"/>
      <c r="DZ110" s="1027"/>
    </row>
    <row r="111" spans="1:131" s="247" customFormat="1" ht="26.25" customHeight="1" x14ac:dyDescent="0.15">
      <c r="A111" s="1028" t="s">
        <v>430</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125</v>
      </c>
      <c r="AB111" s="1032"/>
      <c r="AC111" s="1032"/>
      <c r="AD111" s="1032"/>
      <c r="AE111" s="1033"/>
      <c r="AF111" s="1034" t="s">
        <v>125</v>
      </c>
      <c r="AG111" s="1032"/>
      <c r="AH111" s="1032"/>
      <c r="AI111" s="1032"/>
      <c r="AJ111" s="1033"/>
      <c r="AK111" s="1034" t="s">
        <v>429</v>
      </c>
      <c r="AL111" s="1032"/>
      <c r="AM111" s="1032"/>
      <c r="AN111" s="1032"/>
      <c r="AO111" s="1033"/>
      <c r="AP111" s="1035" t="s">
        <v>125</v>
      </c>
      <c r="AQ111" s="1036"/>
      <c r="AR111" s="1036"/>
      <c r="AS111" s="1036"/>
      <c r="AT111" s="1037"/>
      <c r="AU111" s="998"/>
      <c r="AV111" s="999"/>
      <c r="AW111" s="999"/>
      <c r="AX111" s="999"/>
      <c r="AY111" s="999"/>
      <c r="AZ111" s="1047" t="s">
        <v>431</v>
      </c>
      <c r="BA111" s="1048"/>
      <c r="BB111" s="1048"/>
      <c r="BC111" s="1048"/>
      <c r="BD111" s="1048"/>
      <c r="BE111" s="1048"/>
      <c r="BF111" s="1048"/>
      <c r="BG111" s="1048"/>
      <c r="BH111" s="1048"/>
      <c r="BI111" s="1048"/>
      <c r="BJ111" s="1048"/>
      <c r="BK111" s="1048"/>
      <c r="BL111" s="1048"/>
      <c r="BM111" s="1048"/>
      <c r="BN111" s="1048"/>
      <c r="BO111" s="1048"/>
      <c r="BP111" s="1049"/>
      <c r="BQ111" s="1017">
        <v>75937</v>
      </c>
      <c r="BR111" s="1018"/>
      <c r="BS111" s="1018"/>
      <c r="BT111" s="1018"/>
      <c r="BU111" s="1018"/>
      <c r="BV111" s="1018">
        <v>42432</v>
      </c>
      <c r="BW111" s="1018"/>
      <c r="BX111" s="1018"/>
      <c r="BY111" s="1018"/>
      <c r="BZ111" s="1018"/>
      <c r="CA111" s="1018">
        <v>15387</v>
      </c>
      <c r="CB111" s="1018"/>
      <c r="CC111" s="1018"/>
      <c r="CD111" s="1018"/>
      <c r="CE111" s="1018"/>
      <c r="CF111" s="1012">
        <v>0.1</v>
      </c>
      <c r="CG111" s="1013"/>
      <c r="CH111" s="1013"/>
      <c r="CI111" s="1013"/>
      <c r="CJ111" s="1013"/>
      <c r="CK111" s="1043"/>
      <c r="CL111" s="1044"/>
      <c r="CM111" s="1014" t="s">
        <v>432</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125</v>
      </c>
      <c r="DH111" s="1018"/>
      <c r="DI111" s="1018"/>
      <c r="DJ111" s="1018"/>
      <c r="DK111" s="1018"/>
      <c r="DL111" s="1018" t="s">
        <v>125</v>
      </c>
      <c r="DM111" s="1018"/>
      <c r="DN111" s="1018"/>
      <c r="DO111" s="1018"/>
      <c r="DP111" s="1018"/>
      <c r="DQ111" s="1018" t="s">
        <v>429</v>
      </c>
      <c r="DR111" s="1018"/>
      <c r="DS111" s="1018"/>
      <c r="DT111" s="1018"/>
      <c r="DU111" s="1018"/>
      <c r="DV111" s="1019" t="s">
        <v>125</v>
      </c>
      <c r="DW111" s="1019"/>
      <c r="DX111" s="1019"/>
      <c r="DY111" s="1019"/>
      <c r="DZ111" s="1020"/>
    </row>
    <row r="112" spans="1:131" s="247" customFormat="1" ht="26.25" customHeight="1" x14ac:dyDescent="0.15">
      <c r="A112" s="1050" t="s">
        <v>433</v>
      </c>
      <c r="B112" s="1051"/>
      <c r="C112" s="1048" t="s">
        <v>434</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429</v>
      </c>
      <c r="AB112" s="1057"/>
      <c r="AC112" s="1057"/>
      <c r="AD112" s="1057"/>
      <c r="AE112" s="1058"/>
      <c r="AF112" s="1059" t="s">
        <v>125</v>
      </c>
      <c r="AG112" s="1057"/>
      <c r="AH112" s="1057"/>
      <c r="AI112" s="1057"/>
      <c r="AJ112" s="1058"/>
      <c r="AK112" s="1059" t="s">
        <v>125</v>
      </c>
      <c r="AL112" s="1057"/>
      <c r="AM112" s="1057"/>
      <c r="AN112" s="1057"/>
      <c r="AO112" s="1058"/>
      <c r="AP112" s="1060" t="s">
        <v>429</v>
      </c>
      <c r="AQ112" s="1061"/>
      <c r="AR112" s="1061"/>
      <c r="AS112" s="1061"/>
      <c r="AT112" s="1062"/>
      <c r="AU112" s="998"/>
      <c r="AV112" s="999"/>
      <c r="AW112" s="999"/>
      <c r="AX112" s="999"/>
      <c r="AY112" s="999"/>
      <c r="AZ112" s="1047" t="s">
        <v>435</v>
      </c>
      <c r="BA112" s="1048"/>
      <c r="BB112" s="1048"/>
      <c r="BC112" s="1048"/>
      <c r="BD112" s="1048"/>
      <c r="BE112" s="1048"/>
      <c r="BF112" s="1048"/>
      <c r="BG112" s="1048"/>
      <c r="BH112" s="1048"/>
      <c r="BI112" s="1048"/>
      <c r="BJ112" s="1048"/>
      <c r="BK112" s="1048"/>
      <c r="BL112" s="1048"/>
      <c r="BM112" s="1048"/>
      <c r="BN112" s="1048"/>
      <c r="BO112" s="1048"/>
      <c r="BP112" s="1049"/>
      <c r="BQ112" s="1017">
        <v>6170599</v>
      </c>
      <c r="BR112" s="1018"/>
      <c r="BS112" s="1018"/>
      <c r="BT112" s="1018"/>
      <c r="BU112" s="1018"/>
      <c r="BV112" s="1018">
        <v>5603066</v>
      </c>
      <c r="BW112" s="1018"/>
      <c r="BX112" s="1018"/>
      <c r="BY112" s="1018"/>
      <c r="BZ112" s="1018"/>
      <c r="CA112" s="1018">
        <v>5939164</v>
      </c>
      <c r="CB112" s="1018"/>
      <c r="CC112" s="1018"/>
      <c r="CD112" s="1018"/>
      <c r="CE112" s="1018"/>
      <c r="CF112" s="1012">
        <v>21.6</v>
      </c>
      <c r="CG112" s="1013"/>
      <c r="CH112" s="1013"/>
      <c r="CI112" s="1013"/>
      <c r="CJ112" s="1013"/>
      <c r="CK112" s="1043"/>
      <c r="CL112" s="1044"/>
      <c r="CM112" s="1014" t="s">
        <v>436</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429</v>
      </c>
      <c r="DH112" s="1018"/>
      <c r="DI112" s="1018"/>
      <c r="DJ112" s="1018"/>
      <c r="DK112" s="1018"/>
      <c r="DL112" s="1018" t="s">
        <v>125</v>
      </c>
      <c r="DM112" s="1018"/>
      <c r="DN112" s="1018"/>
      <c r="DO112" s="1018"/>
      <c r="DP112" s="1018"/>
      <c r="DQ112" s="1018" t="s">
        <v>125</v>
      </c>
      <c r="DR112" s="1018"/>
      <c r="DS112" s="1018"/>
      <c r="DT112" s="1018"/>
      <c r="DU112" s="1018"/>
      <c r="DV112" s="1019" t="s">
        <v>429</v>
      </c>
      <c r="DW112" s="1019"/>
      <c r="DX112" s="1019"/>
      <c r="DY112" s="1019"/>
      <c r="DZ112" s="1020"/>
    </row>
    <row r="113" spans="1:130" s="247" customFormat="1" ht="26.25" customHeight="1" x14ac:dyDescent="0.15">
      <c r="A113" s="1052"/>
      <c r="B113" s="1053"/>
      <c r="C113" s="1048" t="s">
        <v>437</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616491</v>
      </c>
      <c r="AB113" s="1032"/>
      <c r="AC113" s="1032"/>
      <c r="AD113" s="1032"/>
      <c r="AE113" s="1033"/>
      <c r="AF113" s="1034">
        <v>542852</v>
      </c>
      <c r="AG113" s="1032"/>
      <c r="AH113" s="1032"/>
      <c r="AI113" s="1032"/>
      <c r="AJ113" s="1033"/>
      <c r="AK113" s="1034">
        <v>831320</v>
      </c>
      <c r="AL113" s="1032"/>
      <c r="AM113" s="1032"/>
      <c r="AN113" s="1032"/>
      <c r="AO113" s="1033"/>
      <c r="AP113" s="1035">
        <v>3</v>
      </c>
      <c r="AQ113" s="1036"/>
      <c r="AR113" s="1036"/>
      <c r="AS113" s="1036"/>
      <c r="AT113" s="1037"/>
      <c r="AU113" s="998"/>
      <c r="AV113" s="999"/>
      <c r="AW113" s="999"/>
      <c r="AX113" s="999"/>
      <c r="AY113" s="999"/>
      <c r="AZ113" s="1047" t="s">
        <v>438</v>
      </c>
      <c r="BA113" s="1048"/>
      <c r="BB113" s="1048"/>
      <c r="BC113" s="1048"/>
      <c r="BD113" s="1048"/>
      <c r="BE113" s="1048"/>
      <c r="BF113" s="1048"/>
      <c r="BG113" s="1048"/>
      <c r="BH113" s="1048"/>
      <c r="BI113" s="1048"/>
      <c r="BJ113" s="1048"/>
      <c r="BK113" s="1048"/>
      <c r="BL113" s="1048"/>
      <c r="BM113" s="1048"/>
      <c r="BN113" s="1048"/>
      <c r="BO113" s="1048"/>
      <c r="BP113" s="1049"/>
      <c r="BQ113" s="1017">
        <v>582229</v>
      </c>
      <c r="BR113" s="1018"/>
      <c r="BS113" s="1018"/>
      <c r="BT113" s="1018"/>
      <c r="BU113" s="1018"/>
      <c r="BV113" s="1018">
        <v>526563</v>
      </c>
      <c r="BW113" s="1018"/>
      <c r="BX113" s="1018"/>
      <c r="BY113" s="1018"/>
      <c r="BZ113" s="1018"/>
      <c r="CA113" s="1018">
        <v>476658</v>
      </c>
      <c r="CB113" s="1018"/>
      <c r="CC113" s="1018"/>
      <c r="CD113" s="1018"/>
      <c r="CE113" s="1018"/>
      <c r="CF113" s="1012">
        <v>1.7</v>
      </c>
      <c r="CG113" s="1013"/>
      <c r="CH113" s="1013"/>
      <c r="CI113" s="1013"/>
      <c r="CJ113" s="1013"/>
      <c r="CK113" s="1043"/>
      <c r="CL113" s="1044"/>
      <c r="CM113" s="1014" t="s">
        <v>439</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125</v>
      </c>
      <c r="DH113" s="1057"/>
      <c r="DI113" s="1057"/>
      <c r="DJ113" s="1057"/>
      <c r="DK113" s="1058"/>
      <c r="DL113" s="1059" t="s">
        <v>125</v>
      </c>
      <c r="DM113" s="1057"/>
      <c r="DN113" s="1057"/>
      <c r="DO113" s="1057"/>
      <c r="DP113" s="1058"/>
      <c r="DQ113" s="1059" t="s">
        <v>429</v>
      </c>
      <c r="DR113" s="1057"/>
      <c r="DS113" s="1057"/>
      <c r="DT113" s="1057"/>
      <c r="DU113" s="1058"/>
      <c r="DV113" s="1060" t="s">
        <v>125</v>
      </c>
      <c r="DW113" s="1061"/>
      <c r="DX113" s="1061"/>
      <c r="DY113" s="1061"/>
      <c r="DZ113" s="1062"/>
    </row>
    <row r="114" spans="1:130" s="247" customFormat="1" ht="26.25" customHeight="1" x14ac:dyDescent="0.15">
      <c r="A114" s="1052"/>
      <c r="B114" s="1053"/>
      <c r="C114" s="1048" t="s">
        <v>440</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54791</v>
      </c>
      <c r="AB114" s="1057"/>
      <c r="AC114" s="1057"/>
      <c r="AD114" s="1057"/>
      <c r="AE114" s="1058"/>
      <c r="AF114" s="1059">
        <v>66159</v>
      </c>
      <c r="AG114" s="1057"/>
      <c r="AH114" s="1057"/>
      <c r="AI114" s="1057"/>
      <c r="AJ114" s="1058"/>
      <c r="AK114" s="1059">
        <v>56620</v>
      </c>
      <c r="AL114" s="1057"/>
      <c r="AM114" s="1057"/>
      <c r="AN114" s="1057"/>
      <c r="AO114" s="1058"/>
      <c r="AP114" s="1060">
        <v>0.2</v>
      </c>
      <c r="AQ114" s="1061"/>
      <c r="AR114" s="1061"/>
      <c r="AS114" s="1061"/>
      <c r="AT114" s="1062"/>
      <c r="AU114" s="998"/>
      <c r="AV114" s="999"/>
      <c r="AW114" s="999"/>
      <c r="AX114" s="999"/>
      <c r="AY114" s="999"/>
      <c r="AZ114" s="1047" t="s">
        <v>441</v>
      </c>
      <c r="BA114" s="1048"/>
      <c r="BB114" s="1048"/>
      <c r="BC114" s="1048"/>
      <c r="BD114" s="1048"/>
      <c r="BE114" s="1048"/>
      <c r="BF114" s="1048"/>
      <c r="BG114" s="1048"/>
      <c r="BH114" s="1048"/>
      <c r="BI114" s="1048"/>
      <c r="BJ114" s="1048"/>
      <c r="BK114" s="1048"/>
      <c r="BL114" s="1048"/>
      <c r="BM114" s="1048"/>
      <c r="BN114" s="1048"/>
      <c r="BO114" s="1048"/>
      <c r="BP114" s="1049"/>
      <c r="BQ114" s="1017">
        <v>3598562</v>
      </c>
      <c r="BR114" s="1018"/>
      <c r="BS114" s="1018"/>
      <c r="BT114" s="1018"/>
      <c r="BU114" s="1018"/>
      <c r="BV114" s="1018">
        <v>3611357</v>
      </c>
      <c r="BW114" s="1018"/>
      <c r="BX114" s="1018"/>
      <c r="BY114" s="1018"/>
      <c r="BZ114" s="1018"/>
      <c r="CA114" s="1018">
        <v>3599487</v>
      </c>
      <c r="CB114" s="1018"/>
      <c r="CC114" s="1018"/>
      <c r="CD114" s="1018"/>
      <c r="CE114" s="1018"/>
      <c r="CF114" s="1012">
        <v>13.1</v>
      </c>
      <c r="CG114" s="1013"/>
      <c r="CH114" s="1013"/>
      <c r="CI114" s="1013"/>
      <c r="CJ114" s="1013"/>
      <c r="CK114" s="1043"/>
      <c r="CL114" s="1044"/>
      <c r="CM114" s="1014" t="s">
        <v>442</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125</v>
      </c>
      <c r="DH114" s="1057"/>
      <c r="DI114" s="1057"/>
      <c r="DJ114" s="1057"/>
      <c r="DK114" s="1058"/>
      <c r="DL114" s="1059" t="s">
        <v>125</v>
      </c>
      <c r="DM114" s="1057"/>
      <c r="DN114" s="1057"/>
      <c r="DO114" s="1057"/>
      <c r="DP114" s="1058"/>
      <c r="DQ114" s="1059" t="s">
        <v>125</v>
      </c>
      <c r="DR114" s="1057"/>
      <c r="DS114" s="1057"/>
      <c r="DT114" s="1057"/>
      <c r="DU114" s="1058"/>
      <c r="DV114" s="1060" t="s">
        <v>429</v>
      </c>
      <c r="DW114" s="1061"/>
      <c r="DX114" s="1061"/>
      <c r="DY114" s="1061"/>
      <c r="DZ114" s="1062"/>
    </row>
    <row r="115" spans="1:130" s="247" customFormat="1" ht="26.25" customHeight="1" x14ac:dyDescent="0.15">
      <c r="A115" s="1052"/>
      <c r="B115" s="1053"/>
      <c r="C115" s="1048" t="s">
        <v>443</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95728</v>
      </c>
      <c r="AB115" s="1032"/>
      <c r="AC115" s="1032"/>
      <c r="AD115" s="1032"/>
      <c r="AE115" s="1033"/>
      <c r="AF115" s="1034">
        <v>27045</v>
      </c>
      <c r="AG115" s="1032"/>
      <c r="AH115" s="1032"/>
      <c r="AI115" s="1032"/>
      <c r="AJ115" s="1033"/>
      <c r="AK115" s="1034">
        <v>27045</v>
      </c>
      <c r="AL115" s="1032"/>
      <c r="AM115" s="1032"/>
      <c r="AN115" s="1032"/>
      <c r="AO115" s="1033"/>
      <c r="AP115" s="1035">
        <v>0.1</v>
      </c>
      <c r="AQ115" s="1036"/>
      <c r="AR115" s="1036"/>
      <c r="AS115" s="1036"/>
      <c r="AT115" s="1037"/>
      <c r="AU115" s="998"/>
      <c r="AV115" s="999"/>
      <c r="AW115" s="999"/>
      <c r="AX115" s="999"/>
      <c r="AY115" s="999"/>
      <c r="AZ115" s="1047" t="s">
        <v>444</v>
      </c>
      <c r="BA115" s="1048"/>
      <c r="BB115" s="1048"/>
      <c r="BC115" s="1048"/>
      <c r="BD115" s="1048"/>
      <c r="BE115" s="1048"/>
      <c r="BF115" s="1048"/>
      <c r="BG115" s="1048"/>
      <c r="BH115" s="1048"/>
      <c r="BI115" s="1048"/>
      <c r="BJ115" s="1048"/>
      <c r="BK115" s="1048"/>
      <c r="BL115" s="1048"/>
      <c r="BM115" s="1048"/>
      <c r="BN115" s="1048"/>
      <c r="BO115" s="1048"/>
      <c r="BP115" s="1049"/>
      <c r="BQ115" s="1017">
        <v>14563</v>
      </c>
      <c r="BR115" s="1018"/>
      <c r="BS115" s="1018"/>
      <c r="BT115" s="1018"/>
      <c r="BU115" s="1018"/>
      <c r="BV115" s="1018">
        <v>6870</v>
      </c>
      <c r="BW115" s="1018"/>
      <c r="BX115" s="1018"/>
      <c r="BY115" s="1018"/>
      <c r="BZ115" s="1018"/>
      <c r="CA115" s="1018">
        <v>2001</v>
      </c>
      <c r="CB115" s="1018"/>
      <c r="CC115" s="1018"/>
      <c r="CD115" s="1018"/>
      <c r="CE115" s="1018"/>
      <c r="CF115" s="1012">
        <v>0</v>
      </c>
      <c r="CG115" s="1013"/>
      <c r="CH115" s="1013"/>
      <c r="CI115" s="1013"/>
      <c r="CJ115" s="1013"/>
      <c r="CK115" s="1043"/>
      <c r="CL115" s="1044"/>
      <c r="CM115" s="1047" t="s">
        <v>445</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125</v>
      </c>
      <c r="DH115" s="1057"/>
      <c r="DI115" s="1057"/>
      <c r="DJ115" s="1057"/>
      <c r="DK115" s="1058"/>
      <c r="DL115" s="1059" t="s">
        <v>429</v>
      </c>
      <c r="DM115" s="1057"/>
      <c r="DN115" s="1057"/>
      <c r="DO115" s="1057"/>
      <c r="DP115" s="1058"/>
      <c r="DQ115" s="1059" t="s">
        <v>429</v>
      </c>
      <c r="DR115" s="1057"/>
      <c r="DS115" s="1057"/>
      <c r="DT115" s="1057"/>
      <c r="DU115" s="1058"/>
      <c r="DV115" s="1060" t="s">
        <v>429</v>
      </c>
      <c r="DW115" s="1061"/>
      <c r="DX115" s="1061"/>
      <c r="DY115" s="1061"/>
      <c r="DZ115" s="1062"/>
    </row>
    <row r="116" spans="1:130" s="247" customFormat="1" ht="26.25" customHeight="1" x14ac:dyDescent="0.15">
      <c r="A116" s="1054"/>
      <c r="B116" s="1055"/>
      <c r="C116" s="1063" t="s">
        <v>446</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429</v>
      </c>
      <c r="AB116" s="1057"/>
      <c r="AC116" s="1057"/>
      <c r="AD116" s="1057"/>
      <c r="AE116" s="1058"/>
      <c r="AF116" s="1059" t="s">
        <v>429</v>
      </c>
      <c r="AG116" s="1057"/>
      <c r="AH116" s="1057"/>
      <c r="AI116" s="1057"/>
      <c r="AJ116" s="1058"/>
      <c r="AK116" s="1059" t="s">
        <v>429</v>
      </c>
      <c r="AL116" s="1057"/>
      <c r="AM116" s="1057"/>
      <c r="AN116" s="1057"/>
      <c r="AO116" s="1058"/>
      <c r="AP116" s="1060" t="s">
        <v>125</v>
      </c>
      <c r="AQ116" s="1061"/>
      <c r="AR116" s="1061"/>
      <c r="AS116" s="1061"/>
      <c r="AT116" s="1062"/>
      <c r="AU116" s="998"/>
      <c r="AV116" s="999"/>
      <c r="AW116" s="999"/>
      <c r="AX116" s="999"/>
      <c r="AY116" s="999"/>
      <c r="AZ116" s="1065" t="s">
        <v>447</v>
      </c>
      <c r="BA116" s="1066"/>
      <c r="BB116" s="1066"/>
      <c r="BC116" s="1066"/>
      <c r="BD116" s="1066"/>
      <c r="BE116" s="1066"/>
      <c r="BF116" s="1066"/>
      <c r="BG116" s="1066"/>
      <c r="BH116" s="1066"/>
      <c r="BI116" s="1066"/>
      <c r="BJ116" s="1066"/>
      <c r="BK116" s="1066"/>
      <c r="BL116" s="1066"/>
      <c r="BM116" s="1066"/>
      <c r="BN116" s="1066"/>
      <c r="BO116" s="1066"/>
      <c r="BP116" s="1067"/>
      <c r="BQ116" s="1017" t="s">
        <v>125</v>
      </c>
      <c r="BR116" s="1018"/>
      <c r="BS116" s="1018"/>
      <c r="BT116" s="1018"/>
      <c r="BU116" s="1018"/>
      <c r="BV116" s="1018" t="s">
        <v>429</v>
      </c>
      <c r="BW116" s="1018"/>
      <c r="BX116" s="1018"/>
      <c r="BY116" s="1018"/>
      <c r="BZ116" s="1018"/>
      <c r="CA116" s="1018" t="s">
        <v>429</v>
      </c>
      <c r="CB116" s="1018"/>
      <c r="CC116" s="1018"/>
      <c r="CD116" s="1018"/>
      <c r="CE116" s="1018"/>
      <c r="CF116" s="1012" t="s">
        <v>125</v>
      </c>
      <c r="CG116" s="1013"/>
      <c r="CH116" s="1013"/>
      <c r="CI116" s="1013"/>
      <c r="CJ116" s="1013"/>
      <c r="CK116" s="1043"/>
      <c r="CL116" s="1044"/>
      <c r="CM116" s="1014" t="s">
        <v>448</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v>75937</v>
      </c>
      <c r="DH116" s="1057"/>
      <c r="DI116" s="1057"/>
      <c r="DJ116" s="1057"/>
      <c r="DK116" s="1058"/>
      <c r="DL116" s="1059">
        <v>42432</v>
      </c>
      <c r="DM116" s="1057"/>
      <c r="DN116" s="1057"/>
      <c r="DO116" s="1057"/>
      <c r="DP116" s="1058"/>
      <c r="DQ116" s="1059">
        <v>15387</v>
      </c>
      <c r="DR116" s="1057"/>
      <c r="DS116" s="1057"/>
      <c r="DT116" s="1057"/>
      <c r="DU116" s="1058"/>
      <c r="DV116" s="1060">
        <v>0.1</v>
      </c>
      <c r="DW116" s="1061"/>
      <c r="DX116" s="1061"/>
      <c r="DY116" s="1061"/>
      <c r="DZ116" s="1062"/>
    </row>
    <row r="117" spans="1:130" s="247" customFormat="1" ht="26.25" customHeight="1" x14ac:dyDescent="0.15">
      <c r="A117" s="100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449</v>
      </c>
      <c r="Z117" s="984"/>
      <c r="AA117" s="1074">
        <v>5285636</v>
      </c>
      <c r="AB117" s="1075"/>
      <c r="AC117" s="1075"/>
      <c r="AD117" s="1075"/>
      <c r="AE117" s="1076"/>
      <c r="AF117" s="1077">
        <v>5151342</v>
      </c>
      <c r="AG117" s="1075"/>
      <c r="AH117" s="1075"/>
      <c r="AI117" s="1075"/>
      <c r="AJ117" s="1076"/>
      <c r="AK117" s="1077">
        <v>5333535</v>
      </c>
      <c r="AL117" s="1075"/>
      <c r="AM117" s="1075"/>
      <c r="AN117" s="1075"/>
      <c r="AO117" s="1076"/>
      <c r="AP117" s="1078"/>
      <c r="AQ117" s="1079"/>
      <c r="AR117" s="1079"/>
      <c r="AS117" s="1079"/>
      <c r="AT117" s="1080"/>
      <c r="AU117" s="998"/>
      <c r="AV117" s="999"/>
      <c r="AW117" s="999"/>
      <c r="AX117" s="999"/>
      <c r="AY117" s="999"/>
      <c r="AZ117" s="1065" t="s">
        <v>450</v>
      </c>
      <c r="BA117" s="1066"/>
      <c r="BB117" s="1066"/>
      <c r="BC117" s="1066"/>
      <c r="BD117" s="1066"/>
      <c r="BE117" s="1066"/>
      <c r="BF117" s="1066"/>
      <c r="BG117" s="1066"/>
      <c r="BH117" s="1066"/>
      <c r="BI117" s="1066"/>
      <c r="BJ117" s="1066"/>
      <c r="BK117" s="1066"/>
      <c r="BL117" s="1066"/>
      <c r="BM117" s="1066"/>
      <c r="BN117" s="1066"/>
      <c r="BO117" s="1066"/>
      <c r="BP117" s="1067"/>
      <c r="BQ117" s="1017" t="s">
        <v>125</v>
      </c>
      <c r="BR117" s="1018"/>
      <c r="BS117" s="1018"/>
      <c r="BT117" s="1018"/>
      <c r="BU117" s="1018"/>
      <c r="BV117" s="1018" t="s">
        <v>125</v>
      </c>
      <c r="BW117" s="1018"/>
      <c r="BX117" s="1018"/>
      <c r="BY117" s="1018"/>
      <c r="BZ117" s="1018"/>
      <c r="CA117" s="1018" t="s">
        <v>125</v>
      </c>
      <c r="CB117" s="1018"/>
      <c r="CC117" s="1018"/>
      <c r="CD117" s="1018"/>
      <c r="CE117" s="1018"/>
      <c r="CF117" s="1012" t="s">
        <v>125</v>
      </c>
      <c r="CG117" s="1013"/>
      <c r="CH117" s="1013"/>
      <c r="CI117" s="1013"/>
      <c r="CJ117" s="1013"/>
      <c r="CK117" s="1043"/>
      <c r="CL117" s="1044"/>
      <c r="CM117" s="1014" t="s">
        <v>451</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125</v>
      </c>
      <c r="DH117" s="1057"/>
      <c r="DI117" s="1057"/>
      <c r="DJ117" s="1057"/>
      <c r="DK117" s="1058"/>
      <c r="DL117" s="1059" t="s">
        <v>125</v>
      </c>
      <c r="DM117" s="1057"/>
      <c r="DN117" s="1057"/>
      <c r="DO117" s="1057"/>
      <c r="DP117" s="1058"/>
      <c r="DQ117" s="1059" t="s">
        <v>125</v>
      </c>
      <c r="DR117" s="1057"/>
      <c r="DS117" s="1057"/>
      <c r="DT117" s="1057"/>
      <c r="DU117" s="1058"/>
      <c r="DV117" s="1060" t="s">
        <v>125</v>
      </c>
      <c r="DW117" s="1061"/>
      <c r="DX117" s="1061"/>
      <c r="DY117" s="1061"/>
      <c r="DZ117" s="1062"/>
    </row>
    <row r="118" spans="1:130" s="247" customFormat="1" ht="26.25" customHeight="1" x14ac:dyDescent="0.15">
      <c r="A118" s="100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421</v>
      </c>
      <c r="AB118" s="983"/>
      <c r="AC118" s="983"/>
      <c r="AD118" s="983"/>
      <c r="AE118" s="984"/>
      <c r="AF118" s="982" t="s">
        <v>422</v>
      </c>
      <c r="AG118" s="983"/>
      <c r="AH118" s="983"/>
      <c r="AI118" s="983"/>
      <c r="AJ118" s="984"/>
      <c r="AK118" s="982" t="s">
        <v>302</v>
      </c>
      <c r="AL118" s="983"/>
      <c r="AM118" s="983"/>
      <c r="AN118" s="983"/>
      <c r="AO118" s="984"/>
      <c r="AP118" s="1069" t="s">
        <v>423</v>
      </c>
      <c r="AQ118" s="1070"/>
      <c r="AR118" s="1070"/>
      <c r="AS118" s="1070"/>
      <c r="AT118" s="1071"/>
      <c r="AU118" s="998"/>
      <c r="AV118" s="999"/>
      <c r="AW118" s="999"/>
      <c r="AX118" s="999"/>
      <c r="AY118" s="999"/>
      <c r="AZ118" s="1072" t="s">
        <v>452</v>
      </c>
      <c r="BA118" s="1063"/>
      <c r="BB118" s="1063"/>
      <c r="BC118" s="1063"/>
      <c r="BD118" s="1063"/>
      <c r="BE118" s="1063"/>
      <c r="BF118" s="1063"/>
      <c r="BG118" s="1063"/>
      <c r="BH118" s="1063"/>
      <c r="BI118" s="1063"/>
      <c r="BJ118" s="1063"/>
      <c r="BK118" s="1063"/>
      <c r="BL118" s="1063"/>
      <c r="BM118" s="1063"/>
      <c r="BN118" s="1063"/>
      <c r="BO118" s="1063"/>
      <c r="BP118" s="1064"/>
      <c r="BQ118" s="1095" t="s">
        <v>453</v>
      </c>
      <c r="BR118" s="1096"/>
      <c r="BS118" s="1096"/>
      <c r="BT118" s="1096"/>
      <c r="BU118" s="1096"/>
      <c r="BV118" s="1096" t="s">
        <v>453</v>
      </c>
      <c r="BW118" s="1096"/>
      <c r="BX118" s="1096"/>
      <c r="BY118" s="1096"/>
      <c r="BZ118" s="1096"/>
      <c r="CA118" s="1096" t="s">
        <v>453</v>
      </c>
      <c r="CB118" s="1096"/>
      <c r="CC118" s="1096"/>
      <c r="CD118" s="1096"/>
      <c r="CE118" s="1096"/>
      <c r="CF118" s="1012" t="s">
        <v>453</v>
      </c>
      <c r="CG118" s="1013"/>
      <c r="CH118" s="1013"/>
      <c r="CI118" s="1013"/>
      <c r="CJ118" s="1013"/>
      <c r="CK118" s="1043"/>
      <c r="CL118" s="1044"/>
      <c r="CM118" s="1014" t="s">
        <v>454</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453</v>
      </c>
      <c r="DH118" s="1057"/>
      <c r="DI118" s="1057"/>
      <c r="DJ118" s="1057"/>
      <c r="DK118" s="1058"/>
      <c r="DL118" s="1059" t="s">
        <v>453</v>
      </c>
      <c r="DM118" s="1057"/>
      <c r="DN118" s="1057"/>
      <c r="DO118" s="1057"/>
      <c r="DP118" s="1058"/>
      <c r="DQ118" s="1059" t="s">
        <v>453</v>
      </c>
      <c r="DR118" s="1057"/>
      <c r="DS118" s="1057"/>
      <c r="DT118" s="1057"/>
      <c r="DU118" s="1058"/>
      <c r="DV118" s="1060" t="s">
        <v>453</v>
      </c>
      <c r="DW118" s="1061"/>
      <c r="DX118" s="1061"/>
      <c r="DY118" s="1061"/>
      <c r="DZ118" s="1062"/>
    </row>
    <row r="119" spans="1:130" s="247" customFormat="1" ht="26.25" customHeight="1" x14ac:dyDescent="0.15">
      <c r="A119" s="1156" t="s">
        <v>427</v>
      </c>
      <c r="B119" s="1042"/>
      <c r="C119" s="1021" t="s">
        <v>428</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453</v>
      </c>
      <c r="AB119" s="990"/>
      <c r="AC119" s="990"/>
      <c r="AD119" s="990"/>
      <c r="AE119" s="991"/>
      <c r="AF119" s="992" t="s">
        <v>453</v>
      </c>
      <c r="AG119" s="990"/>
      <c r="AH119" s="990"/>
      <c r="AI119" s="990"/>
      <c r="AJ119" s="991"/>
      <c r="AK119" s="992" t="s">
        <v>453</v>
      </c>
      <c r="AL119" s="990"/>
      <c r="AM119" s="990"/>
      <c r="AN119" s="990"/>
      <c r="AO119" s="991"/>
      <c r="AP119" s="993" t="s">
        <v>453</v>
      </c>
      <c r="AQ119" s="994"/>
      <c r="AR119" s="994"/>
      <c r="AS119" s="994"/>
      <c r="AT119" s="995"/>
      <c r="AU119" s="1000"/>
      <c r="AV119" s="1001"/>
      <c r="AW119" s="1001"/>
      <c r="AX119" s="1001"/>
      <c r="AY119" s="1001"/>
      <c r="AZ119" s="278" t="s">
        <v>183</v>
      </c>
      <c r="BA119" s="278"/>
      <c r="BB119" s="278"/>
      <c r="BC119" s="278"/>
      <c r="BD119" s="278"/>
      <c r="BE119" s="278"/>
      <c r="BF119" s="278"/>
      <c r="BG119" s="278"/>
      <c r="BH119" s="278"/>
      <c r="BI119" s="278"/>
      <c r="BJ119" s="278"/>
      <c r="BK119" s="278"/>
      <c r="BL119" s="278"/>
      <c r="BM119" s="278"/>
      <c r="BN119" s="278"/>
      <c r="BO119" s="1073" t="s">
        <v>455</v>
      </c>
      <c r="BP119" s="1104"/>
      <c r="BQ119" s="1095">
        <v>61774349</v>
      </c>
      <c r="BR119" s="1096"/>
      <c r="BS119" s="1096"/>
      <c r="BT119" s="1096"/>
      <c r="BU119" s="1096"/>
      <c r="BV119" s="1096">
        <v>62884899</v>
      </c>
      <c r="BW119" s="1096"/>
      <c r="BX119" s="1096"/>
      <c r="BY119" s="1096"/>
      <c r="BZ119" s="1096"/>
      <c r="CA119" s="1096">
        <v>62779089</v>
      </c>
      <c r="CB119" s="1096"/>
      <c r="CC119" s="1096"/>
      <c r="CD119" s="1096"/>
      <c r="CE119" s="1096"/>
      <c r="CF119" s="1097"/>
      <c r="CG119" s="1098"/>
      <c r="CH119" s="1098"/>
      <c r="CI119" s="1098"/>
      <c r="CJ119" s="1099"/>
      <c r="CK119" s="1045"/>
      <c r="CL119" s="1046"/>
      <c r="CM119" s="1100" t="s">
        <v>456</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453</v>
      </c>
      <c r="DH119" s="1082"/>
      <c r="DI119" s="1082"/>
      <c r="DJ119" s="1082"/>
      <c r="DK119" s="1083"/>
      <c r="DL119" s="1081" t="s">
        <v>453</v>
      </c>
      <c r="DM119" s="1082"/>
      <c r="DN119" s="1082"/>
      <c r="DO119" s="1082"/>
      <c r="DP119" s="1083"/>
      <c r="DQ119" s="1081" t="s">
        <v>453</v>
      </c>
      <c r="DR119" s="1082"/>
      <c r="DS119" s="1082"/>
      <c r="DT119" s="1082"/>
      <c r="DU119" s="1083"/>
      <c r="DV119" s="1084" t="s">
        <v>453</v>
      </c>
      <c r="DW119" s="1085"/>
      <c r="DX119" s="1085"/>
      <c r="DY119" s="1085"/>
      <c r="DZ119" s="1086"/>
    </row>
    <row r="120" spans="1:130" s="247" customFormat="1" ht="26.25" customHeight="1" x14ac:dyDescent="0.15">
      <c r="A120" s="1157"/>
      <c r="B120" s="1044"/>
      <c r="C120" s="1014" t="s">
        <v>432</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453</v>
      </c>
      <c r="AB120" s="1057"/>
      <c r="AC120" s="1057"/>
      <c r="AD120" s="1057"/>
      <c r="AE120" s="1058"/>
      <c r="AF120" s="1059" t="s">
        <v>453</v>
      </c>
      <c r="AG120" s="1057"/>
      <c r="AH120" s="1057"/>
      <c r="AI120" s="1057"/>
      <c r="AJ120" s="1058"/>
      <c r="AK120" s="1059" t="s">
        <v>453</v>
      </c>
      <c r="AL120" s="1057"/>
      <c r="AM120" s="1057"/>
      <c r="AN120" s="1057"/>
      <c r="AO120" s="1058"/>
      <c r="AP120" s="1060" t="s">
        <v>453</v>
      </c>
      <c r="AQ120" s="1061"/>
      <c r="AR120" s="1061"/>
      <c r="AS120" s="1061"/>
      <c r="AT120" s="1062"/>
      <c r="AU120" s="1087" t="s">
        <v>457</v>
      </c>
      <c r="AV120" s="1088"/>
      <c r="AW120" s="1088"/>
      <c r="AX120" s="1088"/>
      <c r="AY120" s="1089"/>
      <c r="AZ120" s="1038" t="s">
        <v>458</v>
      </c>
      <c r="BA120" s="987"/>
      <c r="BB120" s="987"/>
      <c r="BC120" s="987"/>
      <c r="BD120" s="987"/>
      <c r="BE120" s="987"/>
      <c r="BF120" s="987"/>
      <c r="BG120" s="987"/>
      <c r="BH120" s="987"/>
      <c r="BI120" s="987"/>
      <c r="BJ120" s="987"/>
      <c r="BK120" s="987"/>
      <c r="BL120" s="987"/>
      <c r="BM120" s="987"/>
      <c r="BN120" s="987"/>
      <c r="BO120" s="987"/>
      <c r="BP120" s="988"/>
      <c r="BQ120" s="1024">
        <v>5268411</v>
      </c>
      <c r="BR120" s="1025"/>
      <c r="BS120" s="1025"/>
      <c r="BT120" s="1025"/>
      <c r="BU120" s="1025"/>
      <c r="BV120" s="1025">
        <v>5774732</v>
      </c>
      <c r="BW120" s="1025"/>
      <c r="BX120" s="1025"/>
      <c r="BY120" s="1025"/>
      <c r="BZ120" s="1025"/>
      <c r="CA120" s="1025">
        <v>5269531</v>
      </c>
      <c r="CB120" s="1025"/>
      <c r="CC120" s="1025"/>
      <c r="CD120" s="1025"/>
      <c r="CE120" s="1025"/>
      <c r="CF120" s="1039">
        <v>19.2</v>
      </c>
      <c r="CG120" s="1040"/>
      <c r="CH120" s="1040"/>
      <c r="CI120" s="1040"/>
      <c r="CJ120" s="1040"/>
      <c r="CK120" s="1105" t="s">
        <v>459</v>
      </c>
      <c r="CL120" s="1106"/>
      <c r="CM120" s="1106"/>
      <c r="CN120" s="1106"/>
      <c r="CO120" s="1107"/>
      <c r="CP120" s="1113" t="s">
        <v>460</v>
      </c>
      <c r="CQ120" s="1114"/>
      <c r="CR120" s="1114"/>
      <c r="CS120" s="1114"/>
      <c r="CT120" s="1114"/>
      <c r="CU120" s="1114"/>
      <c r="CV120" s="1114"/>
      <c r="CW120" s="1114"/>
      <c r="CX120" s="1114"/>
      <c r="CY120" s="1114"/>
      <c r="CZ120" s="1114"/>
      <c r="DA120" s="1114"/>
      <c r="DB120" s="1114"/>
      <c r="DC120" s="1114"/>
      <c r="DD120" s="1114"/>
      <c r="DE120" s="1114"/>
      <c r="DF120" s="1115"/>
      <c r="DG120" s="1024" t="s">
        <v>453</v>
      </c>
      <c r="DH120" s="1025"/>
      <c r="DI120" s="1025"/>
      <c r="DJ120" s="1025"/>
      <c r="DK120" s="1025"/>
      <c r="DL120" s="1025" t="s">
        <v>453</v>
      </c>
      <c r="DM120" s="1025"/>
      <c r="DN120" s="1025"/>
      <c r="DO120" s="1025"/>
      <c r="DP120" s="1025"/>
      <c r="DQ120" s="1025">
        <v>5939164</v>
      </c>
      <c r="DR120" s="1025"/>
      <c r="DS120" s="1025"/>
      <c r="DT120" s="1025"/>
      <c r="DU120" s="1025"/>
      <c r="DV120" s="1026">
        <v>21.6</v>
      </c>
      <c r="DW120" s="1026"/>
      <c r="DX120" s="1026"/>
      <c r="DY120" s="1026"/>
      <c r="DZ120" s="1027"/>
    </row>
    <row r="121" spans="1:130" s="247" customFormat="1" ht="26.25" customHeight="1" x14ac:dyDescent="0.15">
      <c r="A121" s="1157"/>
      <c r="B121" s="1044"/>
      <c r="C121" s="1065" t="s">
        <v>461</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453</v>
      </c>
      <c r="AB121" s="1057"/>
      <c r="AC121" s="1057"/>
      <c r="AD121" s="1057"/>
      <c r="AE121" s="1058"/>
      <c r="AF121" s="1059" t="s">
        <v>453</v>
      </c>
      <c r="AG121" s="1057"/>
      <c r="AH121" s="1057"/>
      <c r="AI121" s="1057"/>
      <c r="AJ121" s="1058"/>
      <c r="AK121" s="1059" t="s">
        <v>453</v>
      </c>
      <c r="AL121" s="1057"/>
      <c r="AM121" s="1057"/>
      <c r="AN121" s="1057"/>
      <c r="AO121" s="1058"/>
      <c r="AP121" s="1060" t="s">
        <v>453</v>
      </c>
      <c r="AQ121" s="1061"/>
      <c r="AR121" s="1061"/>
      <c r="AS121" s="1061"/>
      <c r="AT121" s="1062"/>
      <c r="AU121" s="1090"/>
      <c r="AV121" s="1091"/>
      <c r="AW121" s="1091"/>
      <c r="AX121" s="1091"/>
      <c r="AY121" s="1092"/>
      <c r="AZ121" s="1047" t="s">
        <v>462</v>
      </c>
      <c r="BA121" s="1048"/>
      <c r="BB121" s="1048"/>
      <c r="BC121" s="1048"/>
      <c r="BD121" s="1048"/>
      <c r="BE121" s="1048"/>
      <c r="BF121" s="1048"/>
      <c r="BG121" s="1048"/>
      <c r="BH121" s="1048"/>
      <c r="BI121" s="1048"/>
      <c r="BJ121" s="1048"/>
      <c r="BK121" s="1048"/>
      <c r="BL121" s="1048"/>
      <c r="BM121" s="1048"/>
      <c r="BN121" s="1048"/>
      <c r="BO121" s="1048"/>
      <c r="BP121" s="1049"/>
      <c r="BQ121" s="1017">
        <v>9251314</v>
      </c>
      <c r="BR121" s="1018"/>
      <c r="BS121" s="1018"/>
      <c r="BT121" s="1018"/>
      <c r="BU121" s="1018"/>
      <c r="BV121" s="1018">
        <v>11169812</v>
      </c>
      <c r="BW121" s="1018"/>
      <c r="BX121" s="1018"/>
      <c r="BY121" s="1018"/>
      <c r="BZ121" s="1018"/>
      <c r="CA121" s="1018">
        <v>11763121</v>
      </c>
      <c r="CB121" s="1018"/>
      <c r="CC121" s="1018"/>
      <c r="CD121" s="1018"/>
      <c r="CE121" s="1018"/>
      <c r="CF121" s="1012">
        <v>42.8</v>
      </c>
      <c r="CG121" s="1013"/>
      <c r="CH121" s="1013"/>
      <c r="CI121" s="1013"/>
      <c r="CJ121" s="1013"/>
      <c r="CK121" s="1108"/>
      <c r="CL121" s="1109"/>
      <c r="CM121" s="1109"/>
      <c r="CN121" s="1109"/>
      <c r="CO121" s="1110"/>
      <c r="CP121" s="1118" t="s">
        <v>463</v>
      </c>
      <c r="CQ121" s="1119"/>
      <c r="CR121" s="1119"/>
      <c r="CS121" s="1119"/>
      <c r="CT121" s="1119"/>
      <c r="CU121" s="1119"/>
      <c r="CV121" s="1119"/>
      <c r="CW121" s="1119"/>
      <c r="CX121" s="1119"/>
      <c r="CY121" s="1119"/>
      <c r="CZ121" s="1119"/>
      <c r="DA121" s="1119"/>
      <c r="DB121" s="1119"/>
      <c r="DC121" s="1119"/>
      <c r="DD121" s="1119"/>
      <c r="DE121" s="1119"/>
      <c r="DF121" s="1120"/>
      <c r="DG121" s="1017">
        <v>13089</v>
      </c>
      <c r="DH121" s="1018"/>
      <c r="DI121" s="1018"/>
      <c r="DJ121" s="1018"/>
      <c r="DK121" s="1018"/>
      <c r="DL121" s="1018">
        <v>6404</v>
      </c>
      <c r="DM121" s="1018"/>
      <c r="DN121" s="1018"/>
      <c r="DO121" s="1018"/>
      <c r="DP121" s="1018"/>
      <c r="DQ121" s="1018" t="s">
        <v>453</v>
      </c>
      <c r="DR121" s="1018"/>
      <c r="DS121" s="1018"/>
      <c r="DT121" s="1018"/>
      <c r="DU121" s="1018"/>
      <c r="DV121" s="1019" t="s">
        <v>453</v>
      </c>
      <c r="DW121" s="1019"/>
      <c r="DX121" s="1019"/>
      <c r="DY121" s="1019"/>
      <c r="DZ121" s="1020"/>
    </row>
    <row r="122" spans="1:130" s="247" customFormat="1" ht="26.25" customHeight="1" x14ac:dyDescent="0.15">
      <c r="A122" s="1157"/>
      <c r="B122" s="1044"/>
      <c r="C122" s="1014" t="s">
        <v>442</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453</v>
      </c>
      <c r="AB122" s="1057"/>
      <c r="AC122" s="1057"/>
      <c r="AD122" s="1057"/>
      <c r="AE122" s="1058"/>
      <c r="AF122" s="1059" t="s">
        <v>453</v>
      </c>
      <c r="AG122" s="1057"/>
      <c r="AH122" s="1057"/>
      <c r="AI122" s="1057"/>
      <c r="AJ122" s="1058"/>
      <c r="AK122" s="1059" t="s">
        <v>453</v>
      </c>
      <c r="AL122" s="1057"/>
      <c r="AM122" s="1057"/>
      <c r="AN122" s="1057"/>
      <c r="AO122" s="1058"/>
      <c r="AP122" s="1060" t="s">
        <v>453</v>
      </c>
      <c r="AQ122" s="1061"/>
      <c r="AR122" s="1061"/>
      <c r="AS122" s="1061"/>
      <c r="AT122" s="1062"/>
      <c r="AU122" s="1090"/>
      <c r="AV122" s="1091"/>
      <c r="AW122" s="1091"/>
      <c r="AX122" s="1091"/>
      <c r="AY122" s="1092"/>
      <c r="AZ122" s="1072" t="s">
        <v>464</v>
      </c>
      <c r="BA122" s="1063"/>
      <c r="BB122" s="1063"/>
      <c r="BC122" s="1063"/>
      <c r="BD122" s="1063"/>
      <c r="BE122" s="1063"/>
      <c r="BF122" s="1063"/>
      <c r="BG122" s="1063"/>
      <c r="BH122" s="1063"/>
      <c r="BI122" s="1063"/>
      <c r="BJ122" s="1063"/>
      <c r="BK122" s="1063"/>
      <c r="BL122" s="1063"/>
      <c r="BM122" s="1063"/>
      <c r="BN122" s="1063"/>
      <c r="BO122" s="1063"/>
      <c r="BP122" s="1064"/>
      <c r="BQ122" s="1095">
        <v>33560163</v>
      </c>
      <c r="BR122" s="1096"/>
      <c r="BS122" s="1096"/>
      <c r="BT122" s="1096"/>
      <c r="BU122" s="1096"/>
      <c r="BV122" s="1096">
        <v>32779856</v>
      </c>
      <c r="BW122" s="1096"/>
      <c r="BX122" s="1096"/>
      <c r="BY122" s="1096"/>
      <c r="BZ122" s="1096"/>
      <c r="CA122" s="1096">
        <v>31733371</v>
      </c>
      <c r="CB122" s="1096"/>
      <c r="CC122" s="1096"/>
      <c r="CD122" s="1096"/>
      <c r="CE122" s="1096"/>
      <c r="CF122" s="1116">
        <v>115.5</v>
      </c>
      <c r="CG122" s="1117"/>
      <c r="CH122" s="1117"/>
      <c r="CI122" s="1117"/>
      <c r="CJ122" s="1117"/>
      <c r="CK122" s="1108"/>
      <c r="CL122" s="1109"/>
      <c r="CM122" s="1109"/>
      <c r="CN122" s="1109"/>
      <c r="CO122" s="1110"/>
      <c r="CP122" s="1118"/>
      <c r="CQ122" s="1119"/>
      <c r="CR122" s="1119"/>
      <c r="CS122" s="1119"/>
      <c r="CT122" s="1119"/>
      <c r="CU122" s="1119"/>
      <c r="CV122" s="1119"/>
      <c r="CW122" s="1119"/>
      <c r="CX122" s="1119"/>
      <c r="CY122" s="1119"/>
      <c r="CZ122" s="1119"/>
      <c r="DA122" s="1119"/>
      <c r="DB122" s="1119"/>
      <c r="DC122" s="1119"/>
      <c r="DD122" s="1119"/>
      <c r="DE122" s="1119"/>
      <c r="DF122" s="1120"/>
      <c r="DG122" s="1017"/>
      <c r="DH122" s="1018"/>
      <c r="DI122" s="1018"/>
      <c r="DJ122" s="1018"/>
      <c r="DK122" s="1018"/>
      <c r="DL122" s="1018"/>
      <c r="DM122" s="1018"/>
      <c r="DN122" s="1018"/>
      <c r="DO122" s="1018"/>
      <c r="DP122" s="1018"/>
      <c r="DQ122" s="1018"/>
      <c r="DR122" s="1018"/>
      <c r="DS122" s="1018"/>
      <c r="DT122" s="1018"/>
      <c r="DU122" s="1018"/>
      <c r="DV122" s="1019"/>
      <c r="DW122" s="1019"/>
      <c r="DX122" s="1019"/>
      <c r="DY122" s="1019"/>
      <c r="DZ122" s="1020"/>
    </row>
    <row r="123" spans="1:130" s="247" customFormat="1" ht="26.25" customHeight="1" x14ac:dyDescent="0.15">
      <c r="A123" s="1157"/>
      <c r="B123" s="1044"/>
      <c r="C123" s="1014" t="s">
        <v>448</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453</v>
      </c>
      <c r="AB123" s="1057"/>
      <c r="AC123" s="1057"/>
      <c r="AD123" s="1057"/>
      <c r="AE123" s="1058"/>
      <c r="AF123" s="1059" t="s">
        <v>453</v>
      </c>
      <c r="AG123" s="1057"/>
      <c r="AH123" s="1057"/>
      <c r="AI123" s="1057"/>
      <c r="AJ123" s="1058"/>
      <c r="AK123" s="1059" t="s">
        <v>453</v>
      </c>
      <c r="AL123" s="1057"/>
      <c r="AM123" s="1057"/>
      <c r="AN123" s="1057"/>
      <c r="AO123" s="1058"/>
      <c r="AP123" s="1060" t="s">
        <v>453</v>
      </c>
      <c r="AQ123" s="1061"/>
      <c r="AR123" s="1061"/>
      <c r="AS123" s="1061"/>
      <c r="AT123" s="1062"/>
      <c r="AU123" s="1093"/>
      <c r="AV123" s="1094"/>
      <c r="AW123" s="1094"/>
      <c r="AX123" s="1094"/>
      <c r="AY123" s="1094"/>
      <c r="AZ123" s="278" t="s">
        <v>183</v>
      </c>
      <c r="BA123" s="278"/>
      <c r="BB123" s="278"/>
      <c r="BC123" s="278"/>
      <c r="BD123" s="278"/>
      <c r="BE123" s="278"/>
      <c r="BF123" s="278"/>
      <c r="BG123" s="278"/>
      <c r="BH123" s="278"/>
      <c r="BI123" s="278"/>
      <c r="BJ123" s="278"/>
      <c r="BK123" s="278"/>
      <c r="BL123" s="278"/>
      <c r="BM123" s="278"/>
      <c r="BN123" s="278"/>
      <c r="BO123" s="1073" t="s">
        <v>465</v>
      </c>
      <c r="BP123" s="1104"/>
      <c r="BQ123" s="1163">
        <v>48079888</v>
      </c>
      <c r="BR123" s="1164"/>
      <c r="BS123" s="1164"/>
      <c r="BT123" s="1164"/>
      <c r="BU123" s="1164"/>
      <c r="BV123" s="1164">
        <v>49724400</v>
      </c>
      <c r="BW123" s="1164"/>
      <c r="BX123" s="1164"/>
      <c r="BY123" s="1164"/>
      <c r="BZ123" s="1164"/>
      <c r="CA123" s="1164">
        <v>48766023</v>
      </c>
      <c r="CB123" s="1164"/>
      <c r="CC123" s="1164"/>
      <c r="CD123" s="1164"/>
      <c r="CE123" s="1164"/>
      <c r="CF123" s="1097"/>
      <c r="CG123" s="1098"/>
      <c r="CH123" s="1098"/>
      <c r="CI123" s="1098"/>
      <c r="CJ123" s="1099"/>
      <c r="CK123" s="1108"/>
      <c r="CL123" s="1109"/>
      <c r="CM123" s="1109"/>
      <c r="CN123" s="1109"/>
      <c r="CO123" s="1110"/>
      <c r="CP123" s="1118"/>
      <c r="CQ123" s="1119"/>
      <c r="CR123" s="1119"/>
      <c r="CS123" s="1119"/>
      <c r="CT123" s="1119"/>
      <c r="CU123" s="1119"/>
      <c r="CV123" s="1119"/>
      <c r="CW123" s="1119"/>
      <c r="CX123" s="1119"/>
      <c r="CY123" s="1119"/>
      <c r="CZ123" s="1119"/>
      <c r="DA123" s="1119"/>
      <c r="DB123" s="1119"/>
      <c r="DC123" s="1119"/>
      <c r="DD123" s="1119"/>
      <c r="DE123" s="1119"/>
      <c r="DF123" s="1120"/>
      <c r="DG123" s="1056"/>
      <c r="DH123" s="1057"/>
      <c r="DI123" s="1057"/>
      <c r="DJ123" s="1057"/>
      <c r="DK123" s="1058"/>
      <c r="DL123" s="1059"/>
      <c r="DM123" s="1057"/>
      <c r="DN123" s="1057"/>
      <c r="DO123" s="1057"/>
      <c r="DP123" s="1058"/>
      <c r="DQ123" s="1059"/>
      <c r="DR123" s="1057"/>
      <c r="DS123" s="1057"/>
      <c r="DT123" s="1057"/>
      <c r="DU123" s="1058"/>
      <c r="DV123" s="1060"/>
      <c r="DW123" s="1061"/>
      <c r="DX123" s="1061"/>
      <c r="DY123" s="1061"/>
      <c r="DZ123" s="1062"/>
    </row>
    <row r="124" spans="1:130" s="247" customFormat="1" ht="26.25" customHeight="1" thickBot="1" x14ac:dyDescent="0.2">
      <c r="A124" s="1157"/>
      <c r="B124" s="1044"/>
      <c r="C124" s="1014" t="s">
        <v>451</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466</v>
      </c>
      <c r="AB124" s="1057"/>
      <c r="AC124" s="1057"/>
      <c r="AD124" s="1057"/>
      <c r="AE124" s="1058"/>
      <c r="AF124" s="1059" t="s">
        <v>466</v>
      </c>
      <c r="AG124" s="1057"/>
      <c r="AH124" s="1057"/>
      <c r="AI124" s="1057"/>
      <c r="AJ124" s="1058"/>
      <c r="AK124" s="1059" t="s">
        <v>466</v>
      </c>
      <c r="AL124" s="1057"/>
      <c r="AM124" s="1057"/>
      <c r="AN124" s="1057"/>
      <c r="AO124" s="1058"/>
      <c r="AP124" s="1060" t="s">
        <v>466</v>
      </c>
      <c r="AQ124" s="1061"/>
      <c r="AR124" s="1061"/>
      <c r="AS124" s="1061"/>
      <c r="AT124" s="1062"/>
      <c r="AU124" s="1159" t="s">
        <v>467</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51.8</v>
      </c>
      <c r="BR124" s="1126"/>
      <c r="BS124" s="1126"/>
      <c r="BT124" s="1126"/>
      <c r="BU124" s="1126"/>
      <c r="BV124" s="1126">
        <v>49.5</v>
      </c>
      <c r="BW124" s="1126"/>
      <c r="BX124" s="1126"/>
      <c r="BY124" s="1126"/>
      <c r="BZ124" s="1126"/>
      <c r="CA124" s="1126">
        <v>50.9</v>
      </c>
      <c r="CB124" s="1126"/>
      <c r="CC124" s="1126"/>
      <c r="CD124" s="1126"/>
      <c r="CE124" s="1126"/>
      <c r="CF124" s="1127"/>
      <c r="CG124" s="1128"/>
      <c r="CH124" s="1128"/>
      <c r="CI124" s="1128"/>
      <c r="CJ124" s="1129"/>
      <c r="CK124" s="1111"/>
      <c r="CL124" s="1111"/>
      <c r="CM124" s="1111"/>
      <c r="CN124" s="1111"/>
      <c r="CO124" s="1112"/>
      <c r="CP124" s="1118" t="s">
        <v>468</v>
      </c>
      <c r="CQ124" s="1119"/>
      <c r="CR124" s="1119"/>
      <c r="CS124" s="1119"/>
      <c r="CT124" s="1119"/>
      <c r="CU124" s="1119"/>
      <c r="CV124" s="1119"/>
      <c r="CW124" s="1119"/>
      <c r="CX124" s="1119"/>
      <c r="CY124" s="1119"/>
      <c r="CZ124" s="1119"/>
      <c r="DA124" s="1119"/>
      <c r="DB124" s="1119"/>
      <c r="DC124" s="1119"/>
      <c r="DD124" s="1119"/>
      <c r="DE124" s="1119"/>
      <c r="DF124" s="1120"/>
      <c r="DG124" s="1103">
        <v>6157510</v>
      </c>
      <c r="DH124" s="1082"/>
      <c r="DI124" s="1082"/>
      <c r="DJ124" s="1082"/>
      <c r="DK124" s="1083"/>
      <c r="DL124" s="1081">
        <v>5596662</v>
      </c>
      <c r="DM124" s="1082"/>
      <c r="DN124" s="1082"/>
      <c r="DO124" s="1082"/>
      <c r="DP124" s="1083"/>
      <c r="DQ124" s="1081" t="s">
        <v>469</v>
      </c>
      <c r="DR124" s="1082"/>
      <c r="DS124" s="1082"/>
      <c r="DT124" s="1082"/>
      <c r="DU124" s="1083"/>
      <c r="DV124" s="1084" t="s">
        <v>469</v>
      </c>
      <c r="DW124" s="1085"/>
      <c r="DX124" s="1085"/>
      <c r="DY124" s="1085"/>
      <c r="DZ124" s="1086"/>
    </row>
    <row r="125" spans="1:130" s="247" customFormat="1" ht="26.25" customHeight="1" x14ac:dyDescent="0.15">
      <c r="A125" s="1157"/>
      <c r="B125" s="1044"/>
      <c r="C125" s="1014" t="s">
        <v>454</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469</v>
      </c>
      <c r="AB125" s="1057"/>
      <c r="AC125" s="1057"/>
      <c r="AD125" s="1057"/>
      <c r="AE125" s="1058"/>
      <c r="AF125" s="1059" t="s">
        <v>469</v>
      </c>
      <c r="AG125" s="1057"/>
      <c r="AH125" s="1057"/>
      <c r="AI125" s="1057"/>
      <c r="AJ125" s="1058"/>
      <c r="AK125" s="1059" t="s">
        <v>469</v>
      </c>
      <c r="AL125" s="1057"/>
      <c r="AM125" s="1057"/>
      <c r="AN125" s="1057"/>
      <c r="AO125" s="1058"/>
      <c r="AP125" s="1060" t="s">
        <v>469</v>
      </c>
      <c r="AQ125" s="1061"/>
      <c r="AR125" s="1061"/>
      <c r="AS125" s="1061"/>
      <c r="AT125" s="106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1" t="s">
        <v>470</v>
      </c>
      <c r="CL125" s="1106"/>
      <c r="CM125" s="1106"/>
      <c r="CN125" s="1106"/>
      <c r="CO125" s="1107"/>
      <c r="CP125" s="1038" t="s">
        <v>471</v>
      </c>
      <c r="CQ125" s="987"/>
      <c r="CR125" s="987"/>
      <c r="CS125" s="987"/>
      <c r="CT125" s="987"/>
      <c r="CU125" s="987"/>
      <c r="CV125" s="987"/>
      <c r="CW125" s="987"/>
      <c r="CX125" s="987"/>
      <c r="CY125" s="987"/>
      <c r="CZ125" s="987"/>
      <c r="DA125" s="987"/>
      <c r="DB125" s="987"/>
      <c r="DC125" s="987"/>
      <c r="DD125" s="987"/>
      <c r="DE125" s="987"/>
      <c r="DF125" s="988"/>
      <c r="DG125" s="1024" t="s">
        <v>469</v>
      </c>
      <c r="DH125" s="1025"/>
      <c r="DI125" s="1025"/>
      <c r="DJ125" s="1025"/>
      <c r="DK125" s="1025"/>
      <c r="DL125" s="1025" t="s">
        <v>469</v>
      </c>
      <c r="DM125" s="1025"/>
      <c r="DN125" s="1025"/>
      <c r="DO125" s="1025"/>
      <c r="DP125" s="1025"/>
      <c r="DQ125" s="1025" t="s">
        <v>469</v>
      </c>
      <c r="DR125" s="1025"/>
      <c r="DS125" s="1025"/>
      <c r="DT125" s="1025"/>
      <c r="DU125" s="1025"/>
      <c r="DV125" s="1026" t="s">
        <v>469</v>
      </c>
      <c r="DW125" s="1026"/>
      <c r="DX125" s="1026"/>
      <c r="DY125" s="1026"/>
      <c r="DZ125" s="1027"/>
    </row>
    <row r="126" spans="1:130" s="247" customFormat="1" ht="26.25" customHeight="1" thickBot="1" x14ac:dyDescent="0.2">
      <c r="A126" s="1157"/>
      <c r="B126" s="1044"/>
      <c r="C126" s="1014" t="s">
        <v>456</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v>95728</v>
      </c>
      <c r="AB126" s="1057"/>
      <c r="AC126" s="1057"/>
      <c r="AD126" s="1057"/>
      <c r="AE126" s="1058"/>
      <c r="AF126" s="1059">
        <v>27045</v>
      </c>
      <c r="AG126" s="1057"/>
      <c r="AH126" s="1057"/>
      <c r="AI126" s="1057"/>
      <c r="AJ126" s="1058"/>
      <c r="AK126" s="1059">
        <v>27045</v>
      </c>
      <c r="AL126" s="1057"/>
      <c r="AM126" s="1057"/>
      <c r="AN126" s="1057"/>
      <c r="AO126" s="1058"/>
      <c r="AP126" s="1060">
        <v>0.1</v>
      </c>
      <c r="AQ126" s="1061"/>
      <c r="AR126" s="1061"/>
      <c r="AS126" s="1061"/>
      <c r="AT126" s="106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2"/>
      <c r="CL126" s="1109"/>
      <c r="CM126" s="1109"/>
      <c r="CN126" s="1109"/>
      <c r="CO126" s="1110"/>
      <c r="CP126" s="1047" t="s">
        <v>472</v>
      </c>
      <c r="CQ126" s="1048"/>
      <c r="CR126" s="1048"/>
      <c r="CS126" s="1048"/>
      <c r="CT126" s="1048"/>
      <c r="CU126" s="1048"/>
      <c r="CV126" s="1048"/>
      <c r="CW126" s="1048"/>
      <c r="CX126" s="1048"/>
      <c r="CY126" s="1048"/>
      <c r="CZ126" s="1048"/>
      <c r="DA126" s="1048"/>
      <c r="DB126" s="1048"/>
      <c r="DC126" s="1048"/>
      <c r="DD126" s="1048"/>
      <c r="DE126" s="1048"/>
      <c r="DF126" s="1049"/>
      <c r="DG126" s="1017" t="s">
        <v>469</v>
      </c>
      <c r="DH126" s="1018"/>
      <c r="DI126" s="1018"/>
      <c r="DJ126" s="1018"/>
      <c r="DK126" s="1018"/>
      <c r="DL126" s="1018" t="s">
        <v>469</v>
      </c>
      <c r="DM126" s="1018"/>
      <c r="DN126" s="1018"/>
      <c r="DO126" s="1018"/>
      <c r="DP126" s="1018"/>
      <c r="DQ126" s="1018" t="s">
        <v>469</v>
      </c>
      <c r="DR126" s="1018"/>
      <c r="DS126" s="1018"/>
      <c r="DT126" s="1018"/>
      <c r="DU126" s="1018"/>
      <c r="DV126" s="1019" t="s">
        <v>469</v>
      </c>
      <c r="DW126" s="1019"/>
      <c r="DX126" s="1019"/>
      <c r="DY126" s="1019"/>
      <c r="DZ126" s="1020"/>
    </row>
    <row r="127" spans="1:130" s="247" customFormat="1" ht="26.25" customHeight="1" x14ac:dyDescent="0.15">
      <c r="A127" s="1158"/>
      <c r="B127" s="1046"/>
      <c r="C127" s="1100" t="s">
        <v>473</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469</v>
      </c>
      <c r="AB127" s="1057"/>
      <c r="AC127" s="1057"/>
      <c r="AD127" s="1057"/>
      <c r="AE127" s="1058"/>
      <c r="AF127" s="1059" t="s">
        <v>469</v>
      </c>
      <c r="AG127" s="1057"/>
      <c r="AH127" s="1057"/>
      <c r="AI127" s="1057"/>
      <c r="AJ127" s="1058"/>
      <c r="AK127" s="1059" t="s">
        <v>469</v>
      </c>
      <c r="AL127" s="1057"/>
      <c r="AM127" s="1057"/>
      <c r="AN127" s="1057"/>
      <c r="AO127" s="1058"/>
      <c r="AP127" s="1060" t="s">
        <v>469</v>
      </c>
      <c r="AQ127" s="1061"/>
      <c r="AR127" s="1061"/>
      <c r="AS127" s="1061"/>
      <c r="AT127" s="1062"/>
      <c r="AU127" s="283"/>
      <c r="AV127" s="283"/>
      <c r="AW127" s="283"/>
      <c r="AX127" s="1130" t="s">
        <v>474</v>
      </c>
      <c r="AY127" s="1131"/>
      <c r="AZ127" s="1131"/>
      <c r="BA127" s="1131"/>
      <c r="BB127" s="1131"/>
      <c r="BC127" s="1131"/>
      <c r="BD127" s="1131"/>
      <c r="BE127" s="1132"/>
      <c r="BF127" s="1133" t="s">
        <v>475</v>
      </c>
      <c r="BG127" s="1131"/>
      <c r="BH127" s="1131"/>
      <c r="BI127" s="1131"/>
      <c r="BJ127" s="1131"/>
      <c r="BK127" s="1131"/>
      <c r="BL127" s="1132"/>
      <c r="BM127" s="1133" t="s">
        <v>476</v>
      </c>
      <c r="BN127" s="1131"/>
      <c r="BO127" s="1131"/>
      <c r="BP127" s="1131"/>
      <c r="BQ127" s="1131"/>
      <c r="BR127" s="1131"/>
      <c r="BS127" s="1132"/>
      <c r="BT127" s="1133" t="s">
        <v>477</v>
      </c>
      <c r="BU127" s="1131"/>
      <c r="BV127" s="1131"/>
      <c r="BW127" s="1131"/>
      <c r="BX127" s="1131"/>
      <c r="BY127" s="1131"/>
      <c r="BZ127" s="1155"/>
      <c r="CA127" s="283"/>
      <c r="CB127" s="283"/>
      <c r="CC127" s="283"/>
      <c r="CD127" s="284"/>
      <c r="CE127" s="284"/>
      <c r="CF127" s="284"/>
      <c r="CG127" s="281"/>
      <c r="CH127" s="281"/>
      <c r="CI127" s="281"/>
      <c r="CJ127" s="282"/>
      <c r="CK127" s="1122"/>
      <c r="CL127" s="1109"/>
      <c r="CM127" s="1109"/>
      <c r="CN127" s="1109"/>
      <c r="CO127" s="1110"/>
      <c r="CP127" s="1047" t="s">
        <v>478</v>
      </c>
      <c r="CQ127" s="1048"/>
      <c r="CR127" s="1048"/>
      <c r="CS127" s="1048"/>
      <c r="CT127" s="1048"/>
      <c r="CU127" s="1048"/>
      <c r="CV127" s="1048"/>
      <c r="CW127" s="1048"/>
      <c r="CX127" s="1048"/>
      <c r="CY127" s="1048"/>
      <c r="CZ127" s="1048"/>
      <c r="DA127" s="1048"/>
      <c r="DB127" s="1048"/>
      <c r="DC127" s="1048"/>
      <c r="DD127" s="1048"/>
      <c r="DE127" s="1048"/>
      <c r="DF127" s="1049"/>
      <c r="DG127" s="1017" t="s">
        <v>469</v>
      </c>
      <c r="DH127" s="1018"/>
      <c r="DI127" s="1018"/>
      <c r="DJ127" s="1018"/>
      <c r="DK127" s="1018"/>
      <c r="DL127" s="1018" t="s">
        <v>469</v>
      </c>
      <c r="DM127" s="1018"/>
      <c r="DN127" s="1018"/>
      <c r="DO127" s="1018"/>
      <c r="DP127" s="1018"/>
      <c r="DQ127" s="1018" t="s">
        <v>469</v>
      </c>
      <c r="DR127" s="1018"/>
      <c r="DS127" s="1018"/>
      <c r="DT127" s="1018"/>
      <c r="DU127" s="1018"/>
      <c r="DV127" s="1019" t="s">
        <v>469</v>
      </c>
      <c r="DW127" s="1019"/>
      <c r="DX127" s="1019"/>
      <c r="DY127" s="1019"/>
      <c r="DZ127" s="1020"/>
    </row>
    <row r="128" spans="1:130" s="247" customFormat="1" ht="26.25" customHeight="1" thickBot="1" x14ac:dyDescent="0.2">
      <c r="A128" s="1141" t="s">
        <v>479</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480</v>
      </c>
      <c r="X128" s="1143"/>
      <c r="Y128" s="1143"/>
      <c r="Z128" s="1144"/>
      <c r="AA128" s="1145">
        <v>771949</v>
      </c>
      <c r="AB128" s="1146"/>
      <c r="AC128" s="1146"/>
      <c r="AD128" s="1146"/>
      <c r="AE128" s="1147"/>
      <c r="AF128" s="1148">
        <v>852333</v>
      </c>
      <c r="AG128" s="1146"/>
      <c r="AH128" s="1146"/>
      <c r="AI128" s="1146"/>
      <c r="AJ128" s="1147"/>
      <c r="AK128" s="1148">
        <v>913781</v>
      </c>
      <c r="AL128" s="1146"/>
      <c r="AM128" s="1146"/>
      <c r="AN128" s="1146"/>
      <c r="AO128" s="1147"/>
      <c r="AP128" s="1149"/>
      <c r="AQ128" s="1150"/>
      <c r="AR128" s="1150"/>
      <c r="AS128" s="1150"/>
      <c r="AT128" s="1151"/>
      <c r="AU128" s="283"/>
      <c r="AV128" s="283"/>
      <c r="AW128" s="283"/>
      <c r="AX128" s="986" t="s">
        <v>481</v>
      </c>
      <c r="AY128" s="987"/>
      <c r="AZ128" s="987"/>
      <c r="BA128" s="987"/>
      <c r="BB128" s="987"/>
      <c r="BC128" s="987"/>
      <c r="BD128" s="987"/>
      <c r="BE128" s="988"/>
      <c r="BF128" s="1152" t="s">
        <v>482</v>
      </c>
      <c r="BG128" s="1153"/>
      <c r="BH128" s="1153"/>
      <c r="BI128" s="1153"/>
      <c r="BJ128" s="1153"/>
      <c r="BK128" s="1153"/>
      <c r="BL128" s="1154"/>
      <c r="BM128" s="1152">
        <v>11.79</v>
      </c>
      <c r="BN128" s="1153"/>
      <c r="BO128" s="1153"/>
      <c r="BP128" s="1153"/>
      <c r="BQ128" s="1153"/>
      <c r="BR128" s="1153"/>
      <c r="BS128" s="1154"/>
      <c r="BT128" s="1152">
        <v>20</v>
      </c>
      <c r="BU128" s="1153"/>
      <c r="BV128" s="1153"/>
      <c r="BW128" s="1153"/>
      <c r="BX128" s="1153"/>
      <c r="BY128" s="1153"/>
      <c r="BZ128" s="1177"/>
      <c r="CA128" s="284"/>
      <c r="CB128" s="284"/>
      <c r="CC128" s="284"/>
      <c r="CD128" s="284"/>
      <c r="CE128" s="284"/>
      <c r="CF128" s="284"/>
      <c r="CG128" s="281"/>
      <c r="CH128" s="281"/>
      <c r="CI128" s="281"/>
      <c r="CJ128" s="282"/>
      <c r="CK128" s="1123"/>
      <c r="CL128" s="1124"/>
      <c r="CM128" s="1124"/>
      <c r="CN128" s="1124"/>
      <c r="CO128" s="1125"/>
      <c r="CP128" s="1134" t="s">
        <v>483</v>
      </c>
      <c r="CQ128" s="1135"/>
      <c r="CR128" s="1135"/>
      <c r="CS128" s="1135"/>
      <c r="CT128" s="1135"/>
      <c r="CU128" s="1135"/>
      <c r="CV128" s="1135"/>
      <c r="CW128" s="1135"/>
      <c r="CX128" s="1135"/>
      <c r="CY128" s="1135"/>
      <c r="CZ128" s="1135"/>
      <c r="DA128" s="1135"/>
      <c r="DB128" s="1135"/>
      <c r="DC128" s="1135"/>
      <c r="DD128" s="1135"/>
      <c r="DE128" s="1135"/>
      <c r="DF128" s="1136"/>
      <c r="DG128" s="1137">
        <v>14563</v>
      </c>
      <c r="DH128" s="1138"/>
      <c r="DI128" s="1138"/>
      <c r="DJ128" s="1138"/>
      <c r="DK128" s="1138"/>
      <c r="DL128" s="1138">
        <v>6870</v>
      </c>
      <c r="DM128" s="1138"/>
      <c r="DN128" s="1138"/>
      <c r="DO128" s="1138"/>
      <c r="DP128" s="1138"/>
      <c r="DQ128" s="1138">
        <v>2001</v>
      </c>
      <c r="DR128" s="1138"/>
      <c r="DS128" s="1138"/>
      <c r="DT128" s="1138"/>
      <c r="DU128" s="1138"/>
      <c r="DV128" s="1139">
        <v>0</v>
      </c>
      <c r="DW128" s="1139"/>
      <c r="DX128" s="1139"/>
      <c r="DY128" s="1139"/>
      <c r="DZ128" s="1140"/>
    </row>
    <row r="129" spans="1:131" s="247" customFormat="1" ht="26.25" customHeight="1" x14ac:dyDescent="0.15">
      <c r="A129" s="1028" t="s">
        <v>106</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484</v>
      </c>
      <c r="X129" s="1172"/>
      <c r="Y129" s="1172"/>
      <c r="Z129" s="1173"/>
      <c r="AA129" s="1056">
        <v>29425859</v>
      </c>
      <c r="AB129" s="1057"/>
      <c r="AC129" s="1057"/>
      <c r="AD129" s="1057"/>
      <c r="AE129" s="1058"/>
      <c r="AF129" s="1059">
        <v>29480958</v>
      </c>
      <c r="AG129" s="1057"/>
      <c r="AH129" s="1057"/>
      <c r="AI129" s="1057"/>
      <c r="AJ129" s="1058"/>
      <c r="AK129" s="1059">
        <v>30418297</v>
      </c>
      <c r="AL129" s="1057"/>
      <c r="AM129" s="1057"/>
      <c r="AN129" s="1057"/>
      <c r="AO129" s="1058"/>
      <c r="AP129" s="1174"/>
      <c r="AQ129" s="1175"/>
      <c r="AR129" s="1175"/>
      <c r="AS129" s="1175"/>
      <c r="AT129" s="1176"/>
      <c r="AU129" s="285"/>
      <c r="AV129" s="285"/>
      <c r="AW129" s="285"/>
      <c r="AX129" s="1165" t="s">
        <v>485</v>
      </c>
      <c r="AY129" s="1048"/>
      <c r="AZ129" s="1048"/>
      <c r="BA129" s="1048"/>
      <c r="BB129" s="1048"/>
      <c r="BC129" s="1048"/>
      <c r="BD129" s="1048"/>
      <c r="BE129" s="1049"/>
      <c r="BF129" s="1166" t="s">
        <v>486</v>
      </c>
      <c r="BG129" s="1167"/>
      <c r="BH129" s="1167"/>
      <c r="BI129" s="1167"/>
      <c r="BJ129" s="1167"/>
      <c r="BK129" s="1167"/>
      <c r="BL129" s="1168"/>
      <c r="BM129" s="1166">
        <v>16.79</v>
      </c>
      <c r="BN129" s="1167"/>
      <c r="BO129" s="1167"/>
      <c r="BP129" s="1167"/>
      <c r="BQ129" s="1167"/>
      <c r="BR129" s="1167"/>
      <c r="BS129" s="1168"/>
      <c r="BT129" s="1166">
        <v>30</v>
      </c>
      <c r="BU129" s="1169"/>
      <c r="BV129" s="1169"/>
      <c r="BW129" s="1169"/>
      <c r="BX129" s="1169"/>
      <c r="BY129" s="1169"/>
      <c r="BZ129" s="117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8" t="s">
        <v>487</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488</v>
      </c>
      <c r="X130" s="1172"/>
      <c r="Y130" s="1172"/>
      <c r="Z130" s="1173"/>
      <c r="AA130" s="1056">
        <v>2996803</v>
      </c>
      <c r="AB130" s="1057"/>
      <c r="AC130" s="1057"/>
      <c r="AD130" s="1057"/>
      <c r="AE130" s="1058"/>
      <c r="AF130" s="1059">
        <v>2917483</v>
      </c>
      <c r="AG130" s="1057"/>
      <c r="AH130" s="1057"/>
      <c r="AI130" s="1057"/>
      <c r="AJ130" s="1058"/>
      <c r="AK130" s="1059">
        <v>2938482</v>
      </c>
      <c r="AL130" s="1057"/>
      <c r="AM130" s="1057"/>
      <c r="AN130" s="1057"/>
      <c r="AO130" s="1058"/>
      <c r="AP130" s="1174"/>
      <c r="AQ130" s="1175"/>
      <c r="AR130" s="1175"/>
      <c r="AS130" s="1175"/>
      <c r="AT130" s="1176"/>
      <c r="AU130" s="285"/>
      <c r="AV130" s="285"/>
      <c r="AW130" s="285"/>
      <c r="AX130" s="1165" t="s">
        <v>489</v>
      </c>
      <c r="AY130" s="1048"/>
      <c r="AZ130" s="1048"/>
      <c r="BA130" s="1048"/>
      <c r="BB130" s="1048"/>
      <c r="BC130" s="1048"/>
      <c r="BD130" s="1048"/>
      <c r="BE130" s="1049"/>
      <c r="BF130" s="1202">
        <v>5.4</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490</v>
      </c>
      <c r="X131" s="1210"/>
      <c r="Y131" s="1210"/>
      <c r="Z131" s="1211"/>
      <c r="AA131" s="1103">
        <v>26429056</v>
      </c>
      <c r="AB131" s="1082"/>
      <c r="AC131" s="1082"/>
      <c r="AD131" s="1082"/>
      <c r="AE131" s="1083"/>
      <c r="AF131" s="1081">
        <v>26563475</v>
      </c>
      <c r="AG131" s="1082"/>
      <c r="AH131" s="1082"/>
      <c r="AI131" s="1082"/>
      <c r="AJ131" s="1083"/>
      <c r="AK131" s="1081">
        <v>27479815</v>
      </c>
      <c r="AL131" s="1082"/>
      <c r="AM131" s="1082"/>
      <c r="AN131" s="1082"/>
      <c r="AO131" s="1083"/>
      <c r="AP131" s="1212"/>
      <c r="AQ131" s="1213"/>
      <c r="AR131" s="1213"/>
      <c r="AS131" s="1213"/>
      <c r="AT131" s="1214"/>
      <c r="AU131" s="285"/>
      <c r="AV131" s="285"/>
      <c r="AW131" s="285"/>
      <c r="AX131" s="1184" t="s">
        <v>491</v>
      </c>
      <c r="AY131" s="1135"/>
      <c r="AZ131" s="1135"/>
      <c r="BA131" s="1135"/>
      <c r="BB131" s="1135"/>
      <c r="BC131" s="1135"/>
      <c r="BD131" s="1135"/>
      <c r="BE131" s="1136"/>
      <c r="BF131" s="1185">
        <v>50.9</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1" t="s">
        <v>492</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493</v>
      </c>
      <c r="W132" s="1195"/>
      <c r="X132" s="1195"/>
      <c r="Y132" s="1195"/>
      <c r="Z132" s="1196"/>
      <c r="AA132" s="1197">
        <v>5.7394558470000003</v>
      </c>
      <c r="AB132" s="1198"/>
      <c r="AC132" s="1198"/>
      <c r="AD132" s="1198"/>
      <c r="AE132" s="1199"/>
      <c r="AF132" s="1200">
        <v>5.2008481570000002</v>
      </c>
      <c r="AG132" s="1198"/>
      <c r="AH132" s="1198"/>
      <c r="AI132" s="1198"/>
      <c r="AJ132" s="1199"/>
      <c r="AK132" s="1200">
        <v>5.3904001900000003</v>
      </c>
      <c r="AL132" s="1198"/>
      <c r="AM132" s="1198"/>
      <c r="AN132" s="1198"/>
      <c r="AO132" s="1199"/>
      <c r="AP132" s="1097"/>
      <c r="AQ132" s="1098"/>
      <c r="AR132" s="1098"/>
      <c r="AS132" s="1098"/>
      <c r="AT132" s="120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494</v>
      </c>
      <c r="W133" s="1178"/>
      <c r="X133" s="1178"/>
      <c r="Y133" s="1178"/>
      <c r="Z133" s="1179"/>
      <c r="AA133" s="1180">
        <v>5.8</v>
      </c>
      <c r="AB133" s="1181"/>
      <c r="AC133" s="1181"/>
      <c r="AD133" s="1181"/>
      <c r="AE133" s="1182"/>
      <c r="AF133" s="1180">
        <v>5.6</v>
      </c>
      <c r="AG133" s="1181"/>
      <c r="AH133" s="1181"/>
      <c r="AI133" s="1181"/>
      <c r="AJ133" s="1182"/>
      <c r="AK133" s="1180">
        <v>5.4</v>
      </c>
      <c r="AL133" s="1181"/>
      <c r="AM133" s="1181"/>
      <c r="AN133" s="1181"/>
      <c r="AO133" s="1182"/>
      <c r="AP133" s="1127"/>
      <c r="AQ133" s="1128"/>
      <c r="AR133" s="1128"/>
      <c r="AS133" s="1128"/>
      <c r="AT133" s="118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dvWKZV7+DiNKKbf1EqMRLHF68YXyu9AglW+6JWEnsM2zc0yHIbOQqfdyDXDig/wRDatdX8nItZUlYBEq9dz2A==" saltValue="vlcEJWVe7X/UGPNUK5sZ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Y22" zoomScale="85" zoomScaleNormal="85" zoomScaleSheetLayoutView="85" workbookViewId="0">
      <selection activeCell="CQ29" sqref="CQ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9WbwfoVl+DEFEgyT8qzWAm5DB48WdGuBd/GHGAFoauAiYogVCRhnhk/V8E82K34V1XJhyt7/Z1X94e/RlRQQ==" saltValue="MuaT0+kakeTzpaDhjQz6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7"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IJAFGsn3UHPaBtjFHOgf+ttbcyxsytqlOr8op5C4BmD25rA8TjLkHSUg1sAuI9aoIEWFRBm7gn+rln+G+B5g==" saltValue="euOld/RpcOcLasb3Fp83K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H28"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503</v>
      </c>
      <c r="AL9" s="1218"/>
      <c r="AM9" s="1218"/>
      <c r="AN9" s="1219"/>
      <c r="AO9" s="313">
        <v>7542243</v>
      </c>
      <c r="AP9" s="313">
        <v>45378</v>
      </c>
      <c r="AQ9" s="314">
        <v>60699</v>
      </c>
      <c r="AR9" s="315">
        <v>-25.2</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504</v>
      </c>
      <c r="AL10" s="1218"/>
      <c r="AM10" s="1218"/>
      <c r="AN10" s="1219"/>
      <c r="AO10" s="316">
        <v>1352375</v>
      </c>
      <c r="AP10" s="316">
        <v>8137</v>
      </c>
      <c r="AQ10" s="317">
        <v>1313</v>
      </c>
      <c r="AR10" s="318">
        <v>519.70000000000005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505</v>
      </c>
      <c r="AL11" s="1218"/>
      <c r="AM11" s="1218"/>
      <c r="AN11" s="1219"/>
      <c r="AO11" s="316" t="s">
        <v>506</v>
      </c>
      <c r="AP11" s="316" t="s">
        <v>506</v>
      </c>
      <c r="AQ11" s="317">
        <v>1158</v>
      </c>
      <c r="AR11" s="318" t="s">
        <v>506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507</v>
      </c>
      <c r="AL12" s="1218"/>
      <c r="AM12" s="1218"/>
      <c r="AN12" s="1219"/>
      <c r="AO12" s="316" t="s">
        <v>506</v>
      </c>
      <c r="AP12" s="316" t="s">
        <v>506</v>
      </c>
      <c r="AQ12" s="317" t="s">
        <v>506</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508</v>
      </c>
      <c r="AL13" s="1218"/>
      <c r="AM13" s="1218"/>
      <c r="AN13" s="1219"/>
      <c r="AO13" s="316">
        <v>425194</v>
      </c>
      <c r="AP13" s="316">
        <v>2558</v>
      </c>
      <c r="AQ13" s="317">
        <v>2240</v>
      </c>
      <c r="AR13" s="318">
        <v>14.2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509</v>
      </c>
      <c r="AL14" s="1218"/>
      <c r="AM14" s="1218"/>
      <c r="AN14" s="1219"/>
      <c r="AO14" s="316">
        <v>105251</v>
      </c>
      <c r="AP14" s="316">
        <v>633</v>
      </c>
      <c r="AQ14" s="317">
        <v>1314</v>
      </c>
      <c r="AR14" s="318">
        <v>-51.8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3" t="s">
        <v>510</v>
      </c>
      <c r="AL15" s="1224"/>
      <c r="AM15" s="1224"/>
      <c r="AN15" s="1225"/>
      <c r="AO15" s="316">
        <v>-458252</v>
      </c>
      <c r="AP15" s="316">
        <v>-2757</v>
      </c>
      <c r="AQ15" s="317">
        <v>-3730</v>
      </c>
      <c r="AR15" s="318">
        <v>-26.1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3" t="s">
        <v>183</v>
      </c>
      <c r="AL16" s="1224"/>
      <c r="AM16" s="1224"/>
      <c r="AN16" s="1225"/>
      <c r="AO16" s="316">
        <v>8966811</v>
      </c>
      <c r="AP16" s="316">
        <v>53949</v>
      </c>
      <c r="AQ16" s="317">
        <v>62995</v>
      </c>
      <c r="AR16" s="318">
        <v>-14.4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512</v>
      </c>
      <c r="AP20" s="325" t="s">
        <v>513</v>
      </c>
      <c r="AQ20" s="326" t="s">
        <v>514</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515</v>
      </c>
      <c r="AL21" s="1227"/>
      <c r="AM21" s="1227"/>
      <c r="AN21" s="1228"/>
      <c r="AO21" s="329">
        <v>4.55</v>
      </c>
      <c r="AP21" s="330">
        <v>6.04</v>
      </c>
      <c r="AQ21" s="331">
        <v>-1.49</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516</v>
      </c>
      <c r="AL22" s="1227"/>
      <c r="AM22" s="1227"/>
      <c r="AN22" s="1228"/>
      <c r="AO22" s="334">
        <v>99.7</v>
      </c>
      <c r="AP22" s="335">
        <v>99.9</v>
      </c>
      <c r="AQ22" s="336">
        <v>-0.2</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520</v>
      </c>
      <c r="AL32" s="1221"/>
      <c r="AM32" s="1221"/>
      <c r="AN32" s="1222"/>
      <c r="AO32" s="344">
        <v>4418550</v>
      </c>
      <c r="AP32" s="344">
        <v>26584</v>
      </c>
      <c r="AQ32" s="345">
        <v>26503</v>
      </c>
      <c r="AR32" s="346">
        <v>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521</v>
      </c>
      <c r="AL33" s="1221"/>
      <c r="AM33" s="1221"/>
      <c r="AN33" s="1222"/>
      <c r="AO33" s="344" t="s">
        <v>506</v>
      </c>
      <c r="AP33" s="344" t="s">
        <v>506</v>
      </c>
      <c r="AQ33" s="345" t="s">
        <v>506</v>
      </c>
      <c r="AR33" s="346"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522</v>
      </c>
      <c r="AL34" s="1221"/>
      <c r="AM34" s="1221"/>
      <c r="AN34" s="1222"/>
      <c r="AO34" s="344" t="s">
        <v>506</v>
      </c>
      <c r="AP34" s="344" t="s">
        <v>506</v>
      </c>
      <c r="AQ34" s="345">
        <v>25</v>
      </c>
      <c r="AR34" s="346"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523</v>
      </c>
      <c r="AL35" s="1221"/>
      <c r="AM35" s="1221"/>
      <c r="AN35" s="1222"/>
      <c r="AO35" s="344">
        <v>831320</v>
      </c>
      <c r="AP35" s="344">
        <v>5002</v>
      </c>
      <c r="AQ35" s="345">
        <v>5830</v>
      </c>
      <c r="AR35" s="346">
        <v>-14.2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524</v>
      </c>
      <c r="AL36" s="1221"/>
      <c r="AM36" s="1221"/>
      <c r="AN36" s="1222"/>
      <c r="AO36" s="344">
        <v>56620</v>
      </c>
      <c r="AP36" s="344">
        <v>341</v>
      </c>
      <c r="AQ36" s="345">
        <v>589</v>
      </c>
      <c r="AR36" s="346">
        <v>-42.1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525</v>
      </c>
      <c r="AL37" s="1221"/>
      <c r="AM37" s="1221"/>
      <c r="AN37" s="1222"/>
      <c r="AO37" s="344">
        <v>27045</v>
      </c>
      <c r="AP37" s="344">
        <v>163</v>
      </c>
      <c r="AQ37" s="345">
        <v>1271</v>
      </c>
      <c r="AR37" s="346">
        <v>-87.2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526</v>
      </c>
      <c r="AL38" s="1230"/>
      <c r="AM38" s="1230"/>
      <c r="AN38" s="1231"/>
      <c r="AO38" s="347" t="s">
        <v>506</v>
      </c>
      <c r="AP38" s="347" t="s">
        <v>506</v>
      </c>
      <c r="AQ38" s="348">
        <v>0</v>
      </c>
      <c r="AR38" s="336" t="s">
        <v>506</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527</v>
      </c>
      <c r="AL39" s="1230"/>
      <c r="AM39" s="1230"/>
      <c r="AN39" s="1231"/>
      <c r="AO39" s="344">
        <v>-913781</v>
      </c>
      <c r="AP39" s="344">
        <v>-5498</v>
      </c>
      <c r="AQ39" s="345">
        <v>-7632</v>
      </c>
      <c r="AR39" s="346">
        <v>-28</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528</v>
      </c>
      <c r="AL40" s="1221"/>
      <c r="AM40" s="1221"/>
      <c r="AN40" s="1222"/>
      <c r="AO40" s="344">
        <v>-2938482</v>
      </c>
      <c r="AP40" s="344">
        <v>-17680</v>
      </c>
      <c r="AQ40" s="345">
        <v>-20405</v>
      </c>
      <c r="AR40" s="346">
        <v>-13.4</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295</v>
      </c>
      <c r="AL41" s="1233"/>
      <c r="AM41" s="1233"/>
      <c r="AN41" s="1234"/>
      <c r="AO41" s="344">
        <v>1481272</v>
      </c>
      <c r="AP41" s="344">
        <v>8912</v>
      </c>
      <c r="AQ41" s="345">
        <v>6181</v>
      </c>
      <c r="AR41" s="346">
        <v>44.2</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529</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531</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35" t="s">
        <v>498</v>
      </c>
      <c r="AN49" s="1237" t="s">
        <v>532</v>
      </c>
      <c r="AO49" s="1238"/>
      <c r="AP49" s="1238"/>
      <c r="AQ49" s="1238"/>
      <c r="AR49" s="123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36"/>
      <c r="AN50" s="360" t="s">
        <v>533</v>
      </c>
      <c r="AO50" s="361" t="s">
        <v>534</v>
      </c>
      <c r="AP50" s="362" t="s">
        <v>535</v>
      </c>
      <c r="AQ50" s="363" t="s">
        <v>536</v>
      </c>
      <c r="AR50" s="364"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538</v>
      </c>
      <c r="AL51" s="357"/>
      <c r="AM51" s="365">
        <v>5161218</v>
      </c>
      <c r="AN51" s="366">
        <v>31324</v>
      </c>
      <c r="AO51" s="367">
        <v>56.1</v>
      </c>
      <c r="AP51" s="368">
        <v>39893</v>
      </c>
      <c r="AQ51" s="369">
        <v>-0.1</v>
      </c>
      <c r="AR51" s="370">
        <v>56.2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539</v>
      </c>
      <c r="AM52" s="373">
        <v>4100051</v>
      </c>
      <c r="AN52" s="374">
        <v>24884</v>
      </c>
      <c r="AO52" s="375">
        <v>61.5</v>
      </c>
      <c r="AP52" s="376">
        <v>26170</v>
      </c>
      <c r="AQ52" s="377">
        <v>16</v>
      </c>
      <c r="AR52" s="378">
        <v>45.5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540</v>
      </c>
      <c r="AL53" s="357"/>
      <c r="AM53" s="365">
        <v>8487258</v>
      </c>
      <c r="AN53" s="366">
        <v>51287</v>
      </c>
      <c r="AO53" s="367">
        <v>63.7</v>
      </c>
      <c r="AP53" s="368">
        <v>41080</v>
      </c>
      <c r="AQ53" s="369">
        <v>3</v>
      </c>
      <c r="AR53" s="370">
        <v>60.7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539</v>
      </c>
      <c r="AM54" s="373">
        <v>6529353</v>
      </c>
      <c r="AN54" s="374">
        <v>39456</v>
      </c>
      <c r="AO54" s="375">
        <v>58.6</v>
      </c>
      <c r="AP54" s="376">
        <v>27265</v>
      </c>
      <c r="AQ54" s="377">
        <v>4.2</v>
      </c>
      <c r="AR54" s="378">
        <v>54.4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541</v>
      </c>
      <c r="AL55" s="357"/>
      <c r="AM55" s="365">
        <v>5123895</v>
      </c>
      <c r="AN55" s="366">
        <v>30991</v>
      </c>
      <c r="AO55" s="367">
        <v>-39.6</v>
      </c>
      <c r="AP55" s="368">
        <v>33173</v>
      </c>
      <c r="AQ55" s="369">
        <v>-19.2</v>
      </c>
      <c r="AR55" s="370">
        <v>-20.399999999999999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539</v>
      </c>
      <c r="AM56" s="373">
        <v>3765449</v>
      </c>
      <c r="AN56" s="374">
        <v>22775</v>
      </c>
      <c r="AO56" s="375">
        <v>-42.3</v>
      </c>
      <c r="AP56" s="376">
        <v>20353</v>
      </c>
      <c r="AQ56" s="377">
        <v>-25.4</v>
      </c>
      <c r="AR56" s="378">
        <v>-16.899999999999999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542</v>
      </c>
      <c r="AL57" s="357"/>
      <c r="AM57" s="365">
        <v>6672832</v>
      </c>
      <c r="AN57" s="366">
        <v>40264</v>
      </c>
      <c r="AO57" s="367">
        <v>29.9</v>
      </c>
      <c r="AP57" s="368">
        <v>37644</v>
      </c>
      <c r="AQ57" s="369">
        <v>13.5</v>
      </c>
      <c r="AR57" s="370">
        <v>16.399999999999999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539</v>
      </c>
      <c r="AM58" s="373">
        <v>5028911</v>
      </c>
      <c r="AN58" s="374">
        <v>30345</v>
      </c>
      <c r="AO58" s="375">
        <v>33.200000000000003</v>
      </c>
      <c r="AP58" s="376">
        <v>24939</v>
      </c>
      <c r="AQ58" s="377">
        <v>22.5</v>
      </c>
      <c r="AR58" s="378">
        <v>10.7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543</v>
      </c>
      <c r="AL59" s="357"/>
      <c r="AM59" s="365">
        <v>4003429</v>
      </c>
      <c r="AN59" s="366">
        <v>24087</v>
      </c>
      <c r="AO59" s="367">
        <v>-40.200000000000003</v>
      </c>
      <c r="AP59" s="368">
        <v>39221</v>
      </c>
      <c r="AQ59" s="369">
        <v>4.2</v>
      </c>
      <c r="AR59" s="370">
        <v>-44.4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539</v>
      </c>
      <c r="AM60" s="373">
        <v>2321727</v>
      </c>
      <c r="AN60" s="374">
        <v>13969</v>
      </c>
      <c r="AO60" s="375">
        <v>-54</v>
      </c>
      <c r="AP60" s="376">
        <v>24821</v>
      </c>
      <c r="AQ60" s="377">
        <v>-0.5</v>
      </c>
      <c r="AR60" s="378">
        <v>-53.5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544</v>
      </c>
      <c r="AL61" s="379"/>
      <c r="AM61" s="380">
        <v>5889726</v>
      </c>
      <c r="AN61" s="381">
        <v>35591</v>
      </c>
      <c r="AO61" s="382">
        <v>14</v>
      </c>
      <c r="AP61" s="383">
        <v>38202</v>
      </c>
      <c r="AQ61" s="384">
        <v>0.3</v>
      </c>
      <c r="AR61" s="370">
        <v>13.7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539</v>
      </c>
      <c r="AM62" s="373">
        <v>4349098</v>
      </c>
      <c r="AN62" s="374">
        <v>26286</v>
      </c>
      <c r="AO62" s="375">
        <v>11.4</v>
      </c>
      <c r="AP62" s="376">
        <v>24710</v>
      </c>
      <c r="AQ62" s="377">
        <v>3.4</v>
      </c>
      <c r="AR62" s="378">
        <v>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4QYJyJzoB+f4EtCZ8s/3iWm2DOlqddx23HGGbddKAblP+6ENyFbM236VI2OeplN/1Rm1UE9cOpbXfekNHGXh3A==" saltValue="YKkBUVQ2aUlzicdtTgQ6t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Z9F0NEO1zroGi85szUmwfK7IAEhzmOq1h8QAn7wS0p//X4P8kPbmgo5he5mS3tHJQorUhJ1l26Lt7yxvPRWloA==" saltValue="WPEUweBfZ+hZe8KnpiLF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Z88" zoomScale="85" zoomScaleNormal="85" zoomScaleSheetLayoutView="55" workbookViewId="0">
      <selection activeCell="AE103" sqref="AE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86oqYV6e0+Kw0+yfIiNhz33NxROU+QPC9NYymTiysCPe2SUltwV10IUJCXbY2RWNyn4Fy9LQJymF3jz3eUXxxg==" saltValue="mmbJ/9yFSo/7+BT5Gkyv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40" t="s">
        <v>3</v>
      </c>
      <c r="D47" s="1240"/>
      <c r="E47" s="1241"/>
      <c r="F47" s="11">
        <v>7.5</v>
      </c>
      <c r="G47" s="12">
        <v>8.08</v>
      </c>
      <c r="H47" s="12">
        <v>7.7</v>
      </c>
      <c r="I47" s="12">
        <v>8.9600000000000009</v>
      </c>
      <c r="J47" s="13">
        <v>9.67</v>
      </c>
    </row>
    <row r="48" spans="2:10" ht="57.75" customHeight="1" x14ac:dyDescent="0.15">
      <c r="B48" s="14"/>
      <c r="C48" s="1242" t="s">
        <v>4</v>
      </c>
      <c r="D48" s="1242"/>
      <c r="E48" s="1243"/>
      <c r="F48" s="15">
        <v>5.46</v>
      </c>
      <c r="G48" s="16">
        <v>8.31</v>
      </c>
      <c r="H48" s="16">
        <v>7.46</v>
      </c>
      <c r="I48" s="16">
        <v>4.66</v>
      </c>
      <c r="J48" s="17">
        <v>10.79</v>
      </c>
    </row>
    <row r="49" spans="2:10" ht="57.75" customHeight="1" thickBot="1" x14ac:dyDescent="0.2">
      <c r="B49" s="18"/>
      <c r="C49" s="1244" t="s">
        <v>5</v>
      </c>
      <c r="D49" s="1244"/>
      <c r="E49" s="1245"/>
      <c r="F49" s="19">
        <v>3.13</v>
      </c>
      <c r="G49" s="20">
        <v>3.56</v>
      </c>
      <c r="H49" s="20" t="s">
        <v>553</v>
      </c>
      <c r="I49" s="20" t="s">
        <v>554</v>
      </c>
      <c r="J49" s="21">
        <v>7.25</v>
      </c>
    </row>
    <row r="50" spans="2:10" ht="13.5" customHeight="1" x14ac:dyDescent="0.15"/>
  </sheetData>
  <sheetProtection algorithmName="SHA-512" hashValue="mUle6KLaxspszmCy+vNGRdqAskuT409YkRpuWDRmVSlwMyvya1cDtZ4d+lV4M7eFfv9QHV+bMxWoDoO/VvvSWA==" saltValue="o+sCKuJOookwitA13Ldv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2022-09-12T06:45:16Z</cp:lastPrinted>
  <dcterms:created xsi:type="dcterms:W3CDTF">2022-02-02T04:14:41Z</dcterms:created>
  <dcterms:modified xsi:type="dcterms:W3CDTF">2022-09-12T07:43:05Z</dcterms:modified>
  <cp:category/>
</cp:coreProperties>
</file>