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230" windowWidth="15240" windowHeight="5400" activeTab="0"/>
  </bookViews>
  <sheets>
    <sheet name="参考様式（保護あり） " sheetId="1" r:id="rId1"/>
    <sheet name="参考様式（保護なし）" sheetId="2" r:id="rId2"/>
  </sheets>
  <definedNames>
    <definedName name="_xlfn.IFERROR" hidden="1">#NAME?</definedName>
    <definedName name="_xlnm.Print_Area" localSheetId="0">'参考様式（保護あり） '!$A$1:$O$135</definedName>
    <definedName name="_xlnm.Print_Area" localSheetId="1">'参考様式（保護なし）'!$A$1:$O$135</definedName>
  </definedNames>
  <calcPr fullCalcOnLoad="1"/>
</workbook>
</file>

<file path=xl/comments1.xml><?xml version="1.0" encoding="utf-8"?>
<comments xmlns="http://schemas.openxmlformats.org/spreadsheetml/2006/main">
  <authors>
    <author>埼玉県</author>
  </authors>
  <commentList>
    <comment ref="O1" authorId="0">
      <text>
        <r>
          <rPr>
            <sz val="9"/>
            <rFont val="ＭＳ Ｐゴシック"/>
            <family val="3"/>
          </rPr>
          <t>保護がかかっていない様式となっております。
誤計算を防ぐため、</t>
        </r>
        <r>
          <rPr>
            <b/>
            <sz val="9"/>
            <rFont val="ＭＳ Ｐゴシック"/>
            <family val="3"/>
          </rPr>
          <t>原則１シート目の「参考様式（保護あり）」</t>
        </r>
        <r>
          <rPr>
            <sz val="9"/>
            <rFont val="ＭＳ Ｐゴシック"/>
            <family val="3"/>
          </rPr>
          <t>を御利用ください。</t>
        </r>
      </text>
    </comment>
  </commentList>
</comments>
</file>

<file path=xl/comments2.xml><?xml version="1.0" encoding="utf-8"?>
<comments xmlns="http://schemas.openxmlformats.org/spreadsheetml/2006/main">
  <authors>
    <author>埼玉県</author>
  </authors>
  <commentList>
    <comment ref="O1" authorId="0">
      <text>
        <r>
          <rPr>
            <sz val="9"/>
            <rFont val="ＭＳ Ｐゴシック"/>
            <family val="3"/>
          </rPr>
          <t>保護がかかっていない様式となっております。
誤計算を防ぐため、</t>
        </r>
        <r>
          <rPr>
            <b/>
            <sz val="9"/>
            <rFont val="ＭＳ Ｐゴシック"/>
            <family val="3"/>
          </rPr>
          <t>原則１シート目の「参考様式（保護あり）」</t>
        </r>
        <r>
          <rPr>
            <sz val="9"/>
            <rFont val="ＭＳ Ｐゴシック"/>
            <family val="3"/>
          </rPr>
          <t>を御利用ください。</t>
        </r>
      </text>
    </comment>
  </commentList>
</comments>
</file>

<file path=xl/sharedStrings.xml><?xml version="1.0" encoding="utf-8"?>
<sst xmlns="http://schemas.openxmlformats.org/spreadsheetml/2006/main" count="460" uniqueCount="147">
  <si>
    <t>月</t>
  </si>
  <si>
    <t>÷</t>
  </si>
  <si>
    <t>＝</t>
  </si>
  <si>
    <t>前6月間計</t>
  </si>
  <si>
    <t>平均在所日数</t>
  </si>
  <si>
    <t>（Ｂ＋Ｃ）÷２：Ｄ</t>
  </si>
  <si>
    <t>在宅復帰率</t>
  </si>
  <si>
    <t>ベッド回転率</t>
  </si>
  <si>
    <t>入所前後訪問指導割合</t>
  </si>
  <si>
    <t>退所前後訪問指導割合</t>
  </si>
  <si>
    <t>居宅サービスの実施数</t>
  </si>
  <si>
    <t>リハ専門職の配置割合</t>
  </si>
  <si>
    <t>前3月間計</t>
  </si>
  <si>
    <t>点</t>
  </si>
  <si>
    <t>①</t>
  </si>
  <si>
    <t>②</t>
  </si>
  <si>
    <t>③</t>
  </si>
  <si>
    <t>④</t>
  </si>
  <si>
    <t>⑤</t>
  </si>
  <si>
    <t>⑥</t>
  </si>
  <si>
    <t>⑦</t>
  </si>
  <si>
    <t>⑧</t>
  </si>
  <si>
    <t>⑨</t>
  </si>
  <si>
    <t>⑩</t>
  </si>
  <si>
    <t>訪問リハビリテーション</t>
  </si>
  <si>
    <t>通所リハビリテーション</t>
  </si>
  <si>
    <t>短期入所療養介護</t>
  </si>
  <si>
    <t>※各サービスについて、プルダウンより「実施あり」、「実施なし」を選択してください。</t>
  </si>
  <si>
    <t>「実施あり」数</t>
  </si>
  <si>
    <t>※新規に事業を開始し、又は再開した事業所については７月目以降届出が可能。</t>
  </si>
  <si>
    <t>※当該届出以降も、直近の割合を毎月記録し、所定の割合を下回った場合は、速やかに届出を行うこと。</t>
  </si>
  <si>
    <t>　</t>
  </si>
  <si>
    <t>居宅とは、病院、診療所及び介護保険施設を除くもの。</t>
  </si>
  <si>
    <t>当該施設を退所後、直ちに病院又は診療所に入院し、一週間以内に退院した後、直ちに当該施設に入所したものについては、当該入院期間を入所期間とみなす。</t>
  </si>
  <si>
    <t>退所後直ちに短期入所生活介護又は短期入所療養介護しくは小規模多機能型居宅介護等の宿泊サービスを利用する者は居宅への退所者に含まない。</t>
  </si>
  <si>
    <t>※１　</t>
  </si>
  <si>
    <t>※２　</t>
  </si>
  <si>
    <t>※３　</t>
  </si>
  <si>
    <t>当該施設内で死亡した者：C</t>
  </si>
  <si>
    <r>
      <t>D(B</t>
    </r>
    <r>
      <rPr>
        <sz val="11"/>
        <rFont val="ＭＳ Ｐゴシック"/>
        <family val="3"/>
      </rPr>
      <t>－C</t>
    </r>
    <r>
      <rPr>
        <sz val="11"/>
        <rFont val="ＭＳ Ｐゴシック"/>
        <family val="3"/>
      </rPr>
      <t>)</t>
    </r>
  </si>
  <si>
    <t>・　３０．４を当該施設の平均在所日数で除して得た数</t>
  </si>
  <si>
    <t>入所者とは、毎日24時現在当該施設に入所中の者。この他に、当該施設に入所してその日のうちに退所又は死亡した者を含む。</t>
  </si>
  <si>
    <t>※４　</t>
  </si>
  <si>
    <t>※５　</t>
  </si>
  <si>
    <t>新規入所者数とは、当該３月間に新たに当該施設に入所した者の数。
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直ちに再度当該施設に入所した者については、新規入所者数には算入しない。</t>
  </si>
  <si>
    <t>当該３月間に当該施設から退所した者の数。
当該施設において死亡した者及び医療機関へ退所した者は、新規退所者に含むものである。
ただし、当該施設を退所後、直ちに病院又は診療所に入院し、一週間以内に退院した後、直ちに再度当該施設に入所した者については、新規退所者数には算入しない。</t>
  </si>
  <si>
    <t>Ａ÷Ｄ (平均在所日数）</t>
  </si>
  <si>
    <r>
      <t xml:space="preserve">延入所者数：Ａ　　　
</t>
    </r>
    <r>
      <rPr>
        <sz val="10"/>
        <rFont val="ＭＳ Ｐゴシック"/>
        <family val="3"/>
      </rPr>
      <t>※４</t>
    </r>
  </si>
  <si>
    <r>
      <t xml:space="preserve">新規退所者数：Ｃ
</t>
    </r>
    <r>
      <rPr>
        <sz val="10"/>
        <rFont val="ＭＳ Ｐゴシック"/>
        <family val="3"/>
      </rPr>
      <t>※６</t>
    </r>
  </si>
  <si>
    <t>※６　</t>
  </si>
  <si>
    <r>
      <t xml:space="preserve">新規入所者延数：Ｂ
</t>
    </r>
    <r>
      <rPr>
        <sz val="10"/>
        <rFont val="ＭＳ Ｐゴシック"/>
        <family val="3"/>
      </rPr>
      <t>※４、※５</t>
    </r>
  </si>
  <si>
    <t>※７　</t>
  </si>
  <si>
    <t>※９　</t>
  </si>
  <si>
    <t>※８　</t>
  </si>
  <si>
    <t>当該施設を退所後、直ちに病院又は診療所に入院し、一週間以内に退院した後、直ちに再度当該施設に入所した者については、入所者数には算入しない。</t>
  </si>
  <si>
    <t>居宅を訪問し、当該者及びその家族等に対して退所後の療養上の指導を行った者の数。また、居宅とは、病院、診療所及び介護保険施設を除くものである。</t>
  </si>
  <si>
    <t>・　算定日が属する月の前３月間において、入所者のうち、入所期間が１月を超えると見込まれる者の退所前３０日以内又は退所後３０日以内に当該者が退所後生活することが見込まれる居宅を訪問し、当該者及びその家族等に対して退所後の療養上の指導を行った者（退所後にその居宅ではなく、他の社会福祉施設等に入所する場合であって、当該者の同意を得て、当該社会福祉施設等を訪問し、連絡調整、情報提供等を行った場合を含む。）の占める割合</t>
  </si>
  <si>
    <t>※１０　</t>
  </si>
  <si>
    <t>※１１　</t>
  </si>
  <si>
    <t>※１２　</t>
  </si>
  <si>
    <t>退所後生活することが見込まれる居宅を訪問し、当該者及びその家族等に対して退所後の療養上の指導を行った者。
居宅とは、病院、診療所及び介護保険施設を除くもの。</t>
  </si>
  <si>
    <t>退所後に当該者の自宅ではなく、他の社会福祉施設等に入所する場合であって、当該者の同意を得て、当該社会福祉施設等を訪問し、退所を目的とした施設サービス計画の策定及び診療方針の決定を行った者を含む。</t>
  </si>
  <si>
    <t>当該施設を退所後、直ちに病院又は診療所に入院し、一週間以内に退院した後、直ちに再度当該施設に入所した者については、当該入院期間は入所期間とみなす。</t>
  </si>
  <si>
    <t>※１３　　</t>
  </si>
  <si>
    <t>・　当該施設において、常勤換算方法で算定したリハビリテーションを担当する理学療法士、作業療法士又は言語聴覚士の数を入所者の数で除した数に100を乗じた数</t>
  </si>
  <si>
    <t>日数：E</t>
  </si>
  <si>
    <t>理学療法士等とは、当該介護老人保健施設の入所者に対して主としてリハビリテーションを提供する業務に従事している理学療法士等。</t>
  </si>
  <si>
    <t>※１４　</t>
  </si>
  <si>
    <t>※１５　</t>
  </si>
  <si>
    <t>１週間に勤務すべき時間数が32時間を下回る場合は32時間を基本とする。</t>
  </si>
  <si>
    <t>毎日24時現在当該施設に入所中の者をいい、当該施設に入所してその日のうちに退所又は死亡した者を含む。</t>
  </si>
  <si>
    <t>・　当該施設において、常勤換算方法で算定した支援相談員の数を入所者の数で除した数に100を乗じた数</t>
  </si>
  <si>
    <t>※１７　</t>
  </si>
  <si>
    <t>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</si>
  <si>
    <t>※１６　</t>
  </si>
  <si>
    <t>・　算定日が属する月の前3月間における入所者のうち、要介護状態区分が要介護4又は要介護5の者の占める割合</t>
  </si>
  <si>
    <t>要介護４若しくは要介護５に該当する入所者の延日数：Ａ</t>
  </si>
  <si>
    <t>入所者延日数：Ｂ</t>
  </si>
  <si>
    <t>・　算定日が属する月の前3月間における入所者のうち、喀痰吸引が実施された者の占める割合</t>
  </si>
  <si>
    <t>人</t>
  </si>
  <si>
    <t>時間</t>
  </si>
  <si>
    <t>日</t>
  </si>
  <si>
    <t>延入所者数：Ｂ</t>
  </si>
  <si>
    <t>※１８　</t>
  </si>
  <si>
    <t>※１９　</t>
  </si>
  <si>
    <t>喀痰吸引及び経管栄養のいずれにも該当する者については、各々該当する欄の人数に含める。</t>
  </si>
  <si>
    <t>過去１年間に喀痰吸引が実施されていた者（入所期間が1年以上である入所者にあっては、当該入所期間中（入所時を含む。）に喀痰吸引が実施されていた者）であって、口腔衛生管理加算又は口腔衛生管理体制加算を算定されているものを含む。</t>
  </si>
  <si>
    <t>・　算定日が属する月の前3月間における入所者のうち、経管栄養が実施された者の占める割合</t>
  </si>
  <si>
    <t>※２０　</t>
  </si>
  <si>
    <t>過去１年間に経管栄養が実施されていた者（入所期間が1年以上である入所者にあっては、当該入所期間中（入所時を含む。）に経管栄養が実施されていた者）であって、経口維持加算又は栄養マネジメント加算を算定されているものを含む。</t>
  </si>
  <si>
    <t>（１）</t>
  </si>
  <si>
    <t>在宅復帰・在宅療養支援機能指標</t>
  </si>
  <si>
    <t>（２）</t>
  </si>
  <si>
    <t>ａ：退所時指導</t>
  </si>
  <si>
    <t>退所者（当該施設内で死亡した者及び当該施設を退所後、直ちに病院又は診療所に入院し、一週間以内に退院した後、直ちに再度当該施設に入所した者を除く。）の退所後30日以内（当該退所者の退所時の要介護状態区分が要介護四又は要介護五の場合にあっては、14日以内）に、当該施設の従業者が当該退所者の居宅を訪問し、又は指定居宅介護支援事業者から情報提供を受けることにより、当該退所者の居宅における生活が継続する見込みであることを確認し、記録している。</t>
  </si>
  <si>
    <t>入所者の居宅への退所時に、当該入所者及びその家族等に対して、退所後の療養上の指導を行っている。</t>
  </si>
  <si>
    <t>ｂ：退所後の
　　状況確認</t>
  </si>
  <si>
    <r>
      <t>退所時指導等の実施　</t>
    </r>
    <r>
      <rPr>
        <sz val="12"/>
        <rFont val="ＭＳ Ｐゴシック"/>
        <family val="3"/>
      </rPr>
      <t>プルダウンより「実施あり」、「実施なし」を選択してください。</t>
    </r>
  </si>
  <si>
    <t>（３）</t>
  </si>
  <si>
    <r>
      <t>リハビリテーションマネジメントの実施　</t>
    </r>
    <r>
      <rPr>
        <sz val="12"/>
        <rFont val="ＭＳ Ｐゴシック"/>
        <family val="3"/>
      </rPr>
      <t>プルダウンより「実施あり」、「実施なし」を選択してください。</t>
    </r>
  </si>
  <si>
    <t>入所者の心身の諸機能の維持回復を図り、日常生活の自立を助けるため、理学療法、作業療法その他必要なリハビリテーションを計画的に行い、適宜その評価を行っている。</t>
  </si>
  <si>
    <t>（４）</t>
  </si>
  <si>
    <t>（５）</t>
  </si>
  <si>
    <r>
      <t>充実したリハビリテーションの実施　</t>
    </r>
    <r>
      <rPr>
        <sz val="12"/>
        <rFont val="ＭＳ Ｐゴシック"/>
        <family val="3"/>
      </rPr>
      <t>プルダウンより「実施あり」、「実施なし」を選択してください。</t>
    </r>
  </si>
  <si>
    <t>入所者に対し、少なくとも週三回程度のリハビリテーションを実施している。</t>
  </si>
  <si>
    <t>・　算定日が属する月の前３月間において、入所者のうち、入所期間が１月を超えると見込まれる者の入所予定日前３０日以内又は入所後７日以内に当該者が退所後生活することが見込まれる居宅を訪問し、退所を目的とした施設サービス計画の策定及び診療方針の決定（退所後にその居宅ではなく、他の社会福祉施設等に入所する場合であって、当該者の同意を得て、当該社会福祉施設等を訪問し、退所を目的とした施設サービス計画の策定及び診療方針の決定を行った場合を含む。）を行った者の占める割合</t>
  </si>
  <si>
    <r>
      <t>・　訪問リハビリテーション、通所リハビリテーション及び短期入所療養介護について、当該施設（当該施設に併設する病院、診療所、介護老人保健施設及び介護医療院を含む）におけるサービス実施数　</t>
    </r>
    <r>
      <rPr>
        <sz val="12"/>
        <rFont val="ＭＳ Ｐゴシック"/>
        <family val="3"/>
      </rPr>
      <t>※１３</t>
    </r>
  </si>
  <si>
    <t>C÷D×E×１００</t>
  </si>
  <si>
    <t>月の日数：E</t>
  </si>
  <si>
    <t>　　「在宅復帰・在宅療養支援等指標」　合計　</t>
  </si>
  <si>
    <t>地域に貢献する活動を行っている。</t>
  </si>
  <si>
    <t>※「実施あり」の場合、活動内容を記載（例：施設内に○○スペースがあり、地域交流の場として提供している、認知症カフェを行っている）</t>
  </si>
  <si>
    <r>
      <t xml:space="preserve">居宅への退所者の延数（当該施設における入所期間が1月を超える入所者に限る。）：Ａ
</t>
    </r>
    <r>
      <rPr>
        <sz val="10"/>
        <rFont val="ＭＳ Ｐゴシック"/>
        <family val="3"/>
      </rPr>
      <t>※１、※２、※３</t>
    </r>
  </si>
  <si>
    <r>
      <t xml:space="preserve">退所者延数：B
</t>
    </r>
    <r>
      <rPr>
        <sz val="10"/>
        <rFont val="ＭＳ Ｐゴシック"/>
        <family val="3"/>
      </rPr>
      <t>※２、※３</t>
    </r>
  </si>
  <si>
    <t>・ 　算定日が属する月の前６月間において、居宅への退所者のうち、在宅において介護を受けることとなったもの（当該施設における入所期間が１月間を超えていた退所者に限る。）の占める割合</t>
  </si>
  <si>
    <r>
      <t xml:space="preserve">新規入所者のうち、入所前後訪問指導を行った者の延数：Ａ
</t>
    </r>
    <r>
      <rPr>
        <sz val="10"/>
        <rFont val="ＭＳ Ｐゴシック"/>
        <family val="3"/>
      </rPr>
      <t>※７、※８、※９</t>
    </r>
  </si>
  <si>
    <r>
      <t xml:space="preserve">新規入所者の延数：Ｂ
</t>
    </r>
    <r>
      <rPr>
        <sz val="10"/>
        <rFont val="ＭＳ Ｐゴシック"/>
        <family val="3"/>
      </rPr>
      <t>※９</t>
    </r>
  </si>
  <si>
    <r>
      <t xml:space="preserve">居宅への新規退所者の延数：Ｂ
</t>
    </r>
    <r>
      <rPr>
        <sz val="10"/>
        <rFont val="ＭＳ Ｐゴシック"/>
        <family val="3"/>
      </rPr>
      <t>※１２</t>
    </r>
  </si>
  <si>
    <t>当該施設と同一敷地内又は隣接若しくは近接する敷地の病院、診療所、介護老人保健施設又は介護医療院であって、
相互に職員の兼務や施設の共用等が行われているものにおいて、算定日が属する月の前３月間に提供実績のある
訪問リハビリテーション、通所リハビリテーション及び短期入所療養介護の種類数を含む。</t>
  </si>
  <si>
    <r>
      <t xml:space="preserve">理学療法士等の当該介護保健施設サービスの提供に従事する勤務延時間数：Ａ
</t>
    </r>
    <r>
      <rPr>
        <sz val="10"/>
        <rFont val="ＭＳ Ｐゴシック"/>
        <family val="3"/>
      </rPr>
      <t>※１４</t>
    </r>
  </si>
  <si>
    <r>
      <t xml:space="preserve">常勤の理学療法士等が月に勤務すべき時間：B
</t>
    </r>
    <r>
      <rPr>
        <sz val="10"/>
        <rFont val="ＭＳ Ｐゴシック"/>
        <family val="3"/>
      </rPr>
      <t>※１４、※１５</t>
    </r>
  </si>
  <si>
    <r>
      <t xml:space="preserve">延入所者数：D
</t>
    </r>
    <r>
      <rPr>
        <sz val="10"/>
        <rFont val="ＭＳ Ｐゴシック"/>
        <family val="3"/>
      </rPr>
      <t>※１６</t>
    </r>
  </si>
  <si>
    <t>支援相談員の配置割合</t>
  </si>
  <si>
    <r>
      <t xml:space="preserve">支援相談員が当該介護保健施設サービスの提供に従事する勤務延時間数：Ａ
</t>
    </r>
    <r>
      <rPr>
        <sz val="10"/>
        <rFont val="ＭＳ Ｐゴシック"/>
        <family val="3"/>
      </rPr>
      <t>※１７</t>
    </r>
  </si>
  <si>
    <r>
      <t xml:space="preserve">常勤の支援相談員が月に勤務すべき時間：B
</t>
    </r>
    <r>
      <rPr>
        <sz val="10"/>
        <rFont val="ＭＳ Ｐゴシック"/>
        <family val="3"/>
      </rPr>
      <t>※１５</t>
    </r>
  </si>
  <si>
    <t>要介護４又は５の割合</t>
  </si>
  <si>
    <t>喀痰吸引の実施割合</t>
  </si>
  <si>
    <r>
      <t xml:space="preserve">入所者ごとの喀痰吸引を実施した延入所者数：Ａ
</t>
    </r>
    <r>
      <rPr>
        <sz val="10"/>
        <rFont val="ＭＳ Ｐゴシック"/>
        <family val="3"/>
      </rPr>
      <t>※１８、※１９</t>
    </r>
  </si>
  <si>
    <t>経管栄養の実施割合</t>
  </si>
  <si>
    <r>
      <t xml:space="preserve">入所者ごとの経管栄養を実施した延入所者数：Ａ
</t>
    </r>
    <r>
      <rPr>
        <sz val="10"/>
        <rFont val="ＭＳ Ｐゴシック"/>
        <family val="3"/>
      </rPr>
      <t>※１８、※２０</t>
    </r>
  </si>
  <si>
    <r>
      <t>地域に貢献する活動の実施　</t>
    </r>
    <r>
      <rPr>
        <sz val="14"/>
        <rFont val="ＭＳ Ｐゴシック"/>
        <family val="3"/>
      </rPr>
      <t>プ</t>
    </r>
    <r>
      <rPr>
        <sz val="12"/>
        <rFont val="ＭＳ Ｐゴシック"/>
        <family val="3"/>
      </rPr>
      <t>ルダウンより「実施あり」、「実施なし」を選択してください。</t>
    </r>
  </si>
  <si>
    <r>
      <t>介護老人保健施設において「介護保健施設サービス費(Ⅱ)又は（Ⅲ）」及び「ユニット型介護保健施設サービス費(Ⅱ)又は（Ⅲ）」以外の区分を算定する場合及び「在宅復帰・在宅療養支援機能加算（Ⅰ）又は（Ⅱ）」を算定する施設は以下により計算すること。
→</t>
    </r>
    <r>
      <rPr>
        <b/>
        <u val="single"/>
        <sz val="12"/>
        <color indexed="10"/>
        <rFont val="ＭＳ Ｐゴシック"/>
        <family val="3"/>
      </rPr>
      <t>青色の欄に入力等してください。（それ以外は自動計算）</t>
    </r>
  </si>
  <si>
    <t>A÷B：C（常勤換算方法で算定したリハビリテーションを担当する理学療法士、作業療法士又は言語聴覚士の数）</t>
  </si>
  <si>
    <t>A÷B：C（常勤換算方法で算定した支援相談員の数）</t>
  </si>
  <si>
    <r>
      <t xml:space="preserve">新規退所者のうち、退所前後訪問指導を行った者の延数：Ａ
</t>
    </r>
    <r>
      <rPr>
        <sz val="10"/>
        <rFont val="ＭＳ Ｐゴシック"/>
        <family val="3"/>
      </rPr>
      <t>※１０、※１１、※１２</t>
    </r>
  </si>
  <si>
    <t>.</t>
  </si>
  <si>
    <t>Ａ÷Ｂ×１００</t>
  </si>
  <si>
    <t>％</t>
  </si>
  <si>
    <t>Ａ÷D×１００</t>
  </si>
  <si>
    <t>A÷B×１００</t>
  </si>
  <si>
    <t>Ａ÷Ｂ×１００</t>
  </si>
  <si>
    <t>「在宅復帰・在宅療養支援機能指標」等チェック表</t>
  </si>
  <si>
    <t>参考13-1</t>
  </si>
  <si>
    <t>改訂版（令和6年10月）</t>
  </si>
  <si>
    <t>社会福祉士の配置</t>
  </si>
  <si>
    <t>注：配置がある場合は1を、ない場合は0を記載してください。</t>
  </si>
  <si>
    <t>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</si>
</sst>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000_ "/>
    <numFmt numFmtId="180" formatCode="0_ "/>
    <numFmt numFmtId="181" formatCode="0_);[Red]\(0\)"/>
    <numFmt numFmtId="182" formatCode="0.0_);[Red]\(0.0\)"/>
    <numFmt numFmtId="183" formatCode="0.00_);[Red]\(0.00\)"/>
    <numFmt numFmtId="184" formatCode="0.000000"/>
    <numFmt numFmtId="185" formatCode="0.00000"/>
    <numFmt numFmtId="186" formatCode="0.0000"/>
    <numFmt numFmtId="187" formatCode="0.000"/>
  </numFmts>
  <fonts count="48">
    <font>
      <sz val="11"/>
      <name val="ＭＳ Ｐゴシック"/>
      <family val="3"/>
    </font>
    <font>
      <sz val="6"/>
      <name val="ＭＳ Ｐゴシック"/>
      <family val="3"/>
    </font>
    <font>
      <b/>
      <sz val="12"/>
      <name val="ＭＳ Ｐゴシック"/>
      <family val="3"/>
    </font>
    <font>
      <sz val="12"/>
      <name val="ＭＳ Ｐゴシック"/>
      <family val="3"/>
    </font>
    <font>
      <b/>
      <sz val="11"/>
      <name val="ＭＳ Ｐゴシック"/>
      <family val="3"/>
    </font>
    <font>
      <b/>
      <sz val="18"/>
      <name val="ＭＳ 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4"/>
      <name val="ＭＳ Ｐゴシック"/>
      <family val="3"/>
    </font>
    <font>
      <b/>
      <u val="single"/>
      <sz val="12"/>
      <color indexed="10"/>
      <name val="ＭＳ Ｐゴシック"/>
      <family val="3"/>
    </font>
    <font>
      <sz val="9"/>
      <name val="ＭＳ Ｐゴシック"/>
      <family val="3"/>
    </font>
    <font>
      <b/>
      <sz val="9"/>
      <name val="ＭＳ Ｐゴシック"/>
      <family val="3"/>
    </font>
    <font>
      <sz val="9"/>
      <name val="Meiryo UI"/>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Ｐゴシック"/>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rgb="FFFFCCCC"/>
        <bgColor indexed="64"/>
      </patternFill>
    </fill>
    <fill>
      <patternFill patternType="solid">
        <fgColor indexed="15"/>
        <bgColor indexed="64"/>
      </patternFill>
    </fill>
    <fill>
      <patternFill patternType="solid">
        <fgColor rgb="FF00FFFF"/>
        <bgColor indexed="64"/>
      </patternFill>
    </fill>
    <fill>
      <patternFill patternType="solid">
        <fgColor indexed="13"/>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style="thin"/>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style="medium"/>
      <bottom style="medium"/>
    </border>
    <border>
      <left style="medium"/>
      <right style="medium"/>
      <top>
        <color indexed="63"/>
      </top>
      <bottom style="medium"/>
    </border>
    <border>
      <left style="medium"/>
      <right style="medium"/>
      <top style="medium"/>
      <bottom style="thin"/>
    </border>
    <border>
      <left style="medium"/>
      <right style="medium"/>
      <top style="medium"/>
      <bottom>
        <color indexed="63"/>
      </bottom>
    </border>
    <border>
      <left style="thin"/>
      <right style="medium"/>
      <top style="medium"/>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color indexed="63"/>
      </top>
      <bottom>
        <color indexed="63"/>
      </bottom>
    </border>
    <border>
      <left>
        <color indexed="63"/>
      </left>
      <right style="thin"/>
      <top>
        <color indexed="63"/>
      </top>
      <bottom style="medium"/>
    </border>
    <border>
      <left style="thin"/>
      <right style="medium"/>
      <top>
        <color indexed="63"/>
      </top>
      <bottom style="medium"/>
    </border>
    <border>
      <left style="thin"/>
      <right style="thin"/>
      <top style="thin"/>
      <bottom style="thin"/>
    </border>
    <border>
      <left style="medium"/>
      <right style="thin"/>
      <top style="thin"/>
      <bottom style="thin"/>
    </border>
    <border>
      <left>
        <color indexed="63"/>
      </left>
      <right style="medium"/>
      <top style="medium"/>
      <bottom>
        <color indexed="63"/>
      </bottom>
    </border>
    <border>
      <left>
        <color indexed="63"/>
      </left>
      <right style="medium"/>
      <top style="thin"/>
      <bottom style="thin"/>
    </border>
    <border>
      <left style="thin"/>
      <right style="medium"/>
      <top style="thin"/>
      <bottom style="thin"/>
    </border>
    <border>
      <left>
        <color indexed="63"/>
      </left>
      <right style="medium"/>
      <top style="medium"/>
      <bottom style="medium"/>
    </border>
    <border>
      <left>
        <color indexed="63"/>
      </left>
      <right style="medium"/>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color indexed="63"/>
      </left>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color indexed="63"/>
      </bottom>
    </border>
    <border>
      <left style="medium"/>
      <right style="thin"/>
      <top style="thin"/>
      <bottom style="mediu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style="medium"/>
      <right style="thin"/>
      <top>
        <color indexed="63"/>
      </top>
      <bottom style="thin"/>
    </border>
    <border>
      <left style="thin"/>
      <right>
        <color indexed="63"/>
      </right>
      <top>
        <color indexed="63"/>
      </top>
      <bottom style="thin"/>
    </border>
    <border>
      <left style="thin"/>
      <right>
        <color indexed="63"/>
      </right>
      <top style="thin"/>
      <bottom>
        <color indexed="63"/>
      </bottom>
    </border>
    <border diagonalDown="1">
      <left style="medium"/>
      <right>
        <color indexed="63"/>
      </right>
      <top style="medium"/>
      <bottom style="medium"/>
      <diagonal style="thin"/>
    </border>
    <border diagonalDown="1">
      <left>
        <color indexed="63"/>
      </left>
      <right>
        <color indexed="63"/>
      </right>
      <top style="medium"/>
      <bottom style="medium"/>
      <diagonal style="thin"/>
    </border>
    <border diagonalDown="1">
      <left>
        <color indexed="63"/>
      </left>
      <right style="medium"/>
      <top style="medium"/>
      <bottom style="medium"/>
      <diagonal style="thin"/>
    </border>
    <border>
      <left style="medium"/>
      <right style="thin"/>
      <top>
        <color indexed="63"/>
      </top>
      <bottom style="mediu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color indexed="63"/>
      </bottom>
    </border>
  </borders>
  <cellStyleXfs count="10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7" fillId="2" borderId="0" applyNumberFormat="0" applyBorder="0" applyAlignment="0" applyProtection="0"/>
    <xf numFmtId="0" fontId="30" fillId="3" borderId="0" applyNumberFormat="0" applyBorder="0" applyAlignment="0" applyProtection="0"/>
    <xf numFmtId="0" fontId="7" fillId="3" borderId="0" applyNumberFormat="0" applyBorder="0" applyAlignment="0" applyProtection="0"/>
    <xf numFmtId="0" fontId="30" fillId="4" borderId="0" applyNumberFormat="0" applyBorder="0" applyAlignment="0" applyProtection="0"/>
    <xf numFmtId="0" fontId="7" fillId="4" borderId="0" applyNumberFormat="0" applyBorder="0" applyAlignment="0" applyProtection="0"/>
    <xf numFmtId="0" fontId="30" fillId="5" borderId="0" applyNumberFormat="0" applyBorder="0" applyAlignment="0" applyProtection="0"/>
    <xf numFmtId="0" fontId="7" fillId="5" borderId="0" applyNumberFormat="0" applyBorder="0" applyAlignment="0" applyProtection="0"/>
    <xf numFmtId="0" fontId="30" fillId="6" borderId="0" applyNumberFormat="0" applyBorder="0" applyAlignment="0" applyProtection="0"/>
    <xf numFmtId="0" fontId="7" fillId="7" borderId="0" applyNumberFormat="0" applyBorder="0" applyAlignment="0" applyProtection="0"/>
    <xf numFmtId="0" fontId="30" fillId="8" borderId="0" applyNumberFormat="0" applyBorder="0" applyAlignment="0" applyProtection="0"/>
    <xf numFmtId="0" fontId="7" fillId="9" borderId="0" applyNumberFormat="0" applyBorder="0" applyAlignment="0" applyProtection="0"/>
    <xf numFmtId="0" fontId="30" fillId="10" borderId="0" applyNumberFormat="0" applyBorder="0" applyAlignment="0" applyProtection="0"/>
    <xf numFmtId="0" fontId="7" fillId="11" borderId="0" applyNumberFormat="0" applyBorder="0" applyAlignment="0" applyProtection="0"/>
    <xf numFmtId="0" fontId="30" fillId="12" borderId="0" applyNumberFormat="0" applyBorder="0" applyAlignment="0" applyProtection="0"/>
    <xf numFmtId="0" fontId="7" fillId="13" borderId="0" applyNumberFormat="0" applyBorder="0" applyAlignment="0" applyProtection="0"/>
    <xf numFmtId="0" fontId="30" fillId="14" borderId="0" applyNumberFormat="0" applyBorder="0" applyAlignment="0" applyProtection="0"/>
    <xf numFmtId="0" fontId="7" fillId="14" borderId="0" applyNumberFormat="0" applyBorder="0" applyAlignment="0" applyProtection="0"/>
    <xf numFmtId="0" fontId="30" fillId="15" borderId="0" applyNumberFormat="0" applyBorder="0" applyAlignment="0" applyProtection="0"/>
    <xf numFmtId="0" fontId="7" fillId="5" borderId="0" applyNumberFormat="0" applyBorder="0" applyAlignment="0" applyProtection="0"/>
    <xf numFmtId="0" fontId="30" fillId="16" borderId="0" applyNumberFormat="0" applyBorder="0" applyAlignment="0" applyProtection="0"/>
    <xf numFmtId="0" fontId="7" fillId="11" borderId="0" applyNumberFormat="0" applyBorder="0" applyAlignment="0" applyProtection="0"/>
    <xf numFmtId="0" fontId="30" fillId="17" borderId="0" applyNumberFormat="0" applyBorder="0" applyAlignment="0" applyProtection="0"/>
    <xf numFmtId="0" fontId="7" fillId="18" borderId="0" applyNumberFormat="0" applyBorder="0" applyAlignment="0" applyProtection="0"/>
    <xf numFmtId="0" fontId="31" fillId="19" borderId="0" applyNumberFormat="0" applyBorder="0" applyAlignment="0" applyProtection="0"/>
    <xf numFmtId="0" fontId="8" fillId="20" borderId="0" applyNumberFormat="0" applyBorder="0" applyAlignment="0" applyProtection="0"/>
    <xf numFmtId="0" fontId="31" fillId="21" borderId="0" applyNumberFormat="0" applyBorder="0" applyAlignment="0" applyProtection="0"/>
    <xf numFmtId="0" fontId="8" fillId="13" borderId="0" applyNumberFormat="0" applyBorder="0" applyAlignment="0" applyProtection="0"/>
    <xf numFmtId="0" fontId="31" fillId="14" borderId="0" applyNumberFormat="0" applyBorder="0" applyAlignment="0" applyProtection="0"/>
    <xf numFmtId="0" fontId="8" fillId="14" borderId="0" applyNumberFormat="0" applyBorder="0" applyAlignment="0" applyProtection="0"/>
    <xf numFmtId="0" fontId="31" fillId="22" borderId="0" applyNumberFormat="0" applyBorder="0" applyAlignment="0" applyProtection="0"/>
    <xf numFmtId="0" fontId="8" fillId="22" borderId="0" applyNumberFormat="0" applyBorder="0" applyAlignment="0" applyProtection="0"/>
    <xf numFmtId="0" fontId="31" fillId="23" borderId="0" applyNumberFormat="0" applyBorder="0" applyAlignment="0" applyProtection="0"/>
    <xf numFmtId="0" fontId="8" fillId="24" borderId="0" applyNumberFormat="0" applyBorder="0" applyAlignment="0" applyProtection="0"/>
    <xf numFmtId="0" fontId="31" fillId="25" borderId="0" applyNumberFormat="0" applyBorder="0" applyAlignment="0" applyProtection="0"/>
    <xf numFmtId="0" fontId="8" fillId="25" borderId="0" applyNumberFormat="0" applyBorder="0" applyAlignment="0" applyProtection="0"/>
    <xf numFmtId="0" fontId="31" fillId="26" borderId="0" applyNumberFormat="0" applyBorder="0" applyAlignment="0" applyProtection="0"/>
    <xf numFmtId="0" fontId="8" fillId="27" borderId="0" applyNumberFormat="0" applyBorder="0" applyAlignment="0" applyProtection="0"/>
    <xf numFmtId="0" fontId="31" fillId="28" borderId="0" applyNumberFormat="0" applyBorder="0" applyAlignment="0" applyProtection="0"/>
    <xf numFmtId="0" fontId="8" fillId="29" borderId="0" applyNumberFormat="0" applyBorder="0" applyAlignment="0" applyProtection="0"/>
    <xf numFmtId="0" fontId="31" fillId="30" borderId="0" applyNumberFormat="0" applyBorder="0" applyAlignment="0" applyProtection="0"/>
    <xf numFmtId="0" fontId="8" fillId="31" borderId="0" applyNumberFormat="0" applyBorder="0" applyAlignment="0" applyProtection="0"/>
    <xf numFmtId="0" fontId="31" fillId="32" borderId="0" applyNumberFormat="0" applyBorder="0" applyAlignment="0" applyProtection="0"/>
    <xf numFmtId="0" fontId="8" fillId="22" borderId="0" applyNumberFormat="0" applyBorder="0" applyAlignment="0" applyProtection="0"/>
    <xf numFmtId="0" fontId="31" fillId="33" borderId="0" applyNumberFormat="0" applyBorder="0" applyAlignment="0" applyProtection="0"/>
    <xf numFmtId="0" fontId="8" fillId="24" borderId="0" applyNumberFormat="0" applyBorder="0" applyAlignment="0" applyProtection="0"/>
    <xf numFmtId="0" fontId="31" fillId="34" borderId="0" applyNumberFormat="0" applyBorder="0" applyAlignment="0" applyProtection="0"/>
    <xf numFmtId="0" fontId="8" fillId="35" borderId="0" applyNumberFormat="0" applyBorder="0" applyAlignment="0" applyProtection="0"/>
    <xf numFmtId="0" fontId="32" fillId="0" borderId="0" applyNumberFormat="0" applyFill="0" applyBorder="0" applyAlignment="0" applyProtection="0"/>
    <xf numFmtId="0" fontId="9" fillId="0" borderId="0" applyNumberFormat="0" applyFill="0" applyBorder="0" applyAlignment="0" applyProtection="0"/>
    <xf numFmtId="0" fontId="33" fillId="36" borderId="1" applyNumberFormat="0" applyAlignment="0" applyProtection="0"/>
    <xf numFmtId="0" fontId="10" fillId="37" borderId="2" applyNumberFormat="0" applyAlignment="0" applyProtection="0"/>
    <xf numFmtId="0" fontId="34" fillId="38" borderId="0" applyNumberFormat="0" applyBorder="0" applyAlignment="0" applyProtection="0"/>
    <xf numFmtId="0" fontId="11" fillId="39" borderId="0" applyNumberFormat="0" applyBorder="0" applyAlignment="0" applyProtection="0"/>
    <xf numFmtId="9" fontId="0" fillId="0" borderId="0" applyFont="0" applyFill="0" applyBorder="0" applyAlignment="0" applyProtection="0"/>
    <xf numFmtId="0" fontId="0" fillId="40" borderId="3" applyNumberFormat="0" applyFont="0" applyAlignment="0" applyProtection="0"/>
    <xf numFmtId="0" fontId="0" fillId="41" borderId="4" applyNumberFormat="0" applyFont="0" applyAlignment="0" applyProtection="0"/>
    <xf numFmtId="0" fontId="35" fillId="0" borderId="5" applyNumberFormat="0" applyFill="0" applyAlignment="0" applyProtection="0"/>
    <xf numFmtId="0" fontId="12" fillId="0" borderId="6" applyNumberFormat="0" applyFill="0" applyAlignment="0" applyProtection="0"/>
    <xf numFmtId="0" fontId="36" fillId="42" borderId="0" applyNumberFormat="0" applyBorder="0" applyAlignment="0" applyProtection="0"/>
    <xf numFmtId="0" fontId="13" fillId="3" borderId="0" applyNumberFormat="0" applyBorder="0" applyAlignment="0" applyProtection="0"/>
    <xf numFmtId="0" fontId="37" fillId="43" borderId="7" applyNumberFormat="0" applyAlignment="0" applyProtection="0"/>
    <xf numFmtId="0" fontId="14" fillId="44" borderId="8" applyNumberFormat="0" applyAlignment="0" applyProtection="0"/>
    <xf numFmtId="0" fontId="38" fillId="0" borderId="0" applyNumberFormat="0" applyFill="0" applyBorder="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9" applyNumberFormat="0" applyFill="0" applyAlignment="0" applyProtection="0"/>
    <xf numFmtId="0" fontId="16" fillId="0" borderId="10" applyNumberFormat="0" applyFill="0" applyAlignment="0" applyProtection="0"/>
    <xf numFmtId="0" fontId="40" fillId="0" borderId="11" applyNumberFormat="0" applyFill="0" applyAlignment="0" applyProtection="0"/>
    <xf numFmtId="0" fontId="17" fillId="0" borderId="12" applyNumberFormat="0" applyFill="0" applyAlignment="0" applyProtection="0"/>
    <xf numFmtId="0" fontId="41" fillId="0" borderId="13" applyNumberFormat="0" applyFill="0" applyAlignment="0" applyProtection="0"/>
    <xf numFmtId="0" fontId="18" fillId="0" borderId="14" applyNumberFormat="0" applyFill="0" applyAlignment="0" applyProtection="0"/>
    <xf numFmtId="0" fontId="41" fillId="0" borderId="0" applyNumberFormat="0" applyFill="0" applyBorder="0" applyAlignment="0" applyProtection="0"/>
    <xf numFmtId="0" fontId="18" fillId="0" borderId="0" applyNumberFormat="0" applyFill="0" applyBorder="0" applyAlignment="0" applyProtection="0"/>
    <xf numFmtId="0" fontId="42" fillId="0" borderId="15" applyNumberFormat="0" applyFill="0" applyAlignment="0" applyProtection="0"/>
    <xf numFmtId="0" fontId="19" fillId="0" borderId="16" applyNumberFormat="0" applyFill="0" applyAlignment="0" applyProtection="0"/>
    <xf numFmtId="0" fontId="43" fillId="43" borderId="17" applyNumberFormat="0" applyAlignment="0" applyProtection="0"/>
    <xf numFmtId="0" fontId="20" fillId="44" borderId="18" applyNumberFormat="0" applyAlignment="0" applyProtection="0"/>
    <xf numFmtId="0" fontId="44" fillId="0" borderId="0" applyNumberFormat="0" applyFill="0" applyBorder="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45" borderId="7" applyNumberFormat="0" applyAlignment="0" applyProtection="0"/>
    <xf numFmtId="0" fontId="22" fillId="9" borderId="8"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46" borderId="0" applyNumberFormat="0" applyBorder="0" applyAlignment="0" applyProtection="0"/>
    <xf numFmtId="0" fontId="23" fillId="4" borderId="0" applyNumberFormat="0" applyBorder="0" applyAlignment="0" applyProtection="0"/>
  </cellStyleXfs>
  <cellXfs count="190">
    <xf numFmtId="0" fontId="0" fillId="0" borderId="0" xfId="0" applyAlignment="1">
      <alignment vertical="center"/>
    </xf>
    <xf numFmtId="0" fontId="0" fillId="47" borderId="0" xfId="0" applyFill="1" applyAlignment="1">
      <alignment vertical="center"/>
    </xf>
    <xf numFmtId="0" fontId="2" fillId="47" borderId="0" xfId="0" applyFont="1" applyFill="1" applyAlignment="1">
      <alignment horizontal="left" vertical="center" indent="1"/>
    </xf>
    <xf numFmtId="0" fontId="0" fillId="47" borderId="0" xfId="0" applyFill="1" applyAlignment="1">
      <alignment vertical="center"/>
    </xf>
    <xf numFmtId="0" fontId="0" fillId="47" borderId="0" xfId="0" applyFill="1" applyBorder="1" applyAlignment="1">
      <alignment vertical="center"/>
    </xf>
    <xf numFmtId="0" fontId="4" fillId="47" borderId="0" xfId="0" applyFont="1" applyFill="1" applyAlignment="1">
      <alignment vertical="center" wrapText="1"/>
    </xf>
    <xf numFmtId="0" fontId="0" fillId="47" borderId="0" xfId="0" applyFill="1" applyAlignment="1">
      <alignment horizontal="center" vertical="center"/>
    </xf>
    <xf numFmtId="0" fontId="2" fillId="47" borderId="0" xfId="0" applyFont="1" applyFill="1" applyAlignment="1">
      <alignment vertical="center"/>
    </xf>
    <xf numFmtId="0" fontId="5" fillId="47" borderId="0" xfId="0" applyFont="1" applyFill="1" applyAlignment="1">
      <alignment horizontal="center" vertical="center"/>
    </xf>
    <xf numFmtId="0" fontId="2" fillId="47" borderId="0" xfId="0" applyFont="1" applyFill="1" applyAlignment="1">
      <alignment vertical="center" wrapText="1"/>
    </xf>
    <xf numFmtId="0" fontId="0" fillId="0" borderId="0" xfId="0" applyAlignment="1">
      <alignment vertical="center"/>
    </xf>
    <xf numFmtId="0" fontId="0" fillId="47" borderId="0" xfId="104" applyFill="1">
      <alignment/>
      <protection/>
    </xf>
    <xf numFmtId="0" fontId="4" fillId="47" borderId="0" xfId="104" applyFont="1" applyFill="1" applyBorder="1" applyAlignment="1">
      <alignment vertical="center"/>
      <protection/>
    </xf>
    <xf numFmtId="0" fontId="0" fillId="0" borderId="0" xfId="0" applyBorder="1" applyAlignment="1">
      <alignment horizontal="center" vertical="center"/>
    </xf>
    <xf numFmtId="177" fontId="0" fillId="0" borderId="0" xfId="104" applyNumberFormat="1" applyFill="1" applyBorder="1" applyAlignment="1">
      <alignment vertical="center"/>
      <protection/>
    </xf>
    <xf numFmtId="0" fontId="0" fillId="0" borderId="0" xfId="0" applyFill="1" applyBorder="1" applyAlignment="1">
      <alignment horizontal="center" vertical="center"/>
    </xf>
    <xf numFmtId="0" fontId="0" fillId="0" borderId="0" xfId="0" applyBorder="1" applyAlignment="1">
      <alignment vertical="center"/>
    </xf>
    <xf numFmtId="0" fontId="0" fillId="47" borderId="0" xfId="104" applyFill="1" applyBorder="1">
      <alignment/>
      <protection/>
    </xf>
    <xf numFmtId="0" fontId="0" fillId="47" borderId="0" xfId="0" applyFont="1" applyFill="1" applyAlignment="1">
      <alignment vertical="center" wrapText="1"/>
    </xf>
    <xf numFmtId="0" fontId="0" fillId="0" borderId="0" xfId="104" applyFont="1" applyFill="1" applyBorder="1" applyAlignment="1">
      <alignment horizontal="center" vertical="center"/>
      <protection/>
    </xf>
    <xf numFmtId="0" fontId="0" fillId="47" borderId="0" xfId="104" applyFont="1" applyFill="1" applyBorder="1" applyAlignment="1">
      <alignment horizontal="center" vertical="center"/>
      <protection/>
    </xf>
    <xf numFmtId="177" fontId="0" fillId="0" borderId="0" xfId="0" applyNumberFormat="1" applyFill="1" applyBorder="1" applyAlignment="1">
      <alignment vertical="center"/>
    </xf>
    <xf numFmtId="0" fontId="2" fillId="47" borderId="0" xfId="0" applyFont="1" applyFill="1" applyAlignment="1">
      <alignment horizontal="left" vertical="center" wrapText="1"/>
    </xf>
    <xf numFmtId="0" fontId="6" fillId="47" borderId="0" xfId="0" applyFont="1" applyFill="1" applyAlignment="1">
      <alignment horizontal="right" vertical="center"/>
    </xf>
    <xf numFmtId="0" fontId="3" fillId="47" borderId="0" xfId="0" applyFont="1" applyFill="1" applyAlignment="1">
      <alignment vertical="center"/>
    </xf>
    <xf numFmtId="180" fontId="0" fillId="0" borderId="19" xfId="0" applyNumberFormat="1" applyFill="1" applyBorder="1" applyAlignment="1">
      <alignment horizontal="right" vertical="center"/>
    </xf>
    <xf numFmtId="180" fontId="0" fillId="0" borderId="20" xfId="0" applyNumberFormat="1" applyFill="1" applyBorder="1" applyAlignment="1">
      <alignment horizontal="right" vertical="center"/>
    </xf>
    <xf numFmtId="180" fontId="0" fillId="0" borderId="21" xfId="0" applyNumberFormat="1" applyFill="1" applyBorder="1" applyAlignment="1">
      <alignment horizontal="right" vertical="center"/>
    </xf>
    <xf numFmtId="180" fontId="0" fillId="0" borderId="22" xfId="0" applyNumberFormat="1" applyFill="1" applyBorder="1" applyAlignment="1">
      <alignment horizontal="right" vertical="center"/>
    </xf>
    <xf numFmtId="0" fontId="0" fillId="47" borderId="23" xfId="104" applyFill="1" applyBorder="1" applyAlignment="1">
      <alignment horizontal="right" vertical="center"/>
      <protection/>
    </xf>
    <xf numFmtId="0" fontId="0" fillId="47" borderId="24" xfId="104" applyFill="1" applyBorder="1" applyAlignment="1">
      <alignment horizontal="right" vertical="center"/>
      <protection/>
    </xf>
    <xf numFmtId="0" fontId="0" fillId="47" borderId="25" xfId="104" applyFill="1" applyBorder="1" applyAlignment="1">
      <alignment horizontal="right" vertical="center"/>
      <protection/>
    </xf>
    <xf numFmtId="0" fontId="0" fillId="47" borderId="26" xfId="104" applyFont="1" applyFill="1" applyBorder="1" applyAlignment="1">
      <alignment vertical="center" wrapText="1"/>
      <protection/>
    </xf>
    <xf numFmtId="181" fontId="0" fillId="47" borderId="27" xfId="104" applyNumberFormat="1" applyFill="1" applyBorder="1" applyAlignment="1">
      <alignment horizontal="right" vertical="center"/>
      <protection/>
    </xf>
    <xf numFmtId="181" fontId="0" fillId="47" borderId="28" xfId="104" applyNumberFormat="1" applyFill="1" applyBorder="1" applyAlignment="1">
      <alignment horizontal="right" vertical="center"/>
      <protection/>
    </xf>
    <xf numFmtId="181" fontId="0" fillId="47" borderId="29" xfId="104" applyNumberFormat="1" applyFill="1" applyBorder="1" applyAlignment="1">
      <alignment horizontal="right" vertical="center"/>
      <protection/>
    </xf>
    <xf numFmtId="181" fontId="0" fillId="47" borderId="24" xfId="104" applyNumberFormat="1" applyFill="1" applyBorder="1" applyAlignment="1">
      <alignment horizontal="right" vertical="center"/>
      <protection/>
    </xf>
    <xf numFmtId="180" fontId="0" fillId="0" borderId="30" xfId="0" applyNumberFormat="1" applyFill="1" applyBorder="1" applyAlignment="1">
      <alignment vertical="center"/>
    </xf>
    <xf numFmtId="0" fontId="0" fillId="0" borderId="31" xfId="104" applyFill="1" applyBorder="1" applyAlignment="1">
      <alignment horizontal="right" vertical="center"/>
      <protection/>
    </xf>
    <xf numFmtId="0" fontId="0" fillId="0" borderId="32" xfId="104" applyFill="1" applyBorder="1" applyAlignment="1">
      <alignment horizontal="right" vertical="center"/>
      <protection/>
    </xf>
    <xf numFmtId="0" fontId="0" fillId="0" borderId="33" xfId="104" applyFill="1" applyBorder="1" applyAlignment="1">
      <alignment horizontal="right" vertical="center"/>
      <protection/>
    </xf>
    <xf numFmtId="0" fontId="0" fillId="47" borderId="26" xfId="104" applyFill="1" applyBorder="1" applyAlignment="1">
      <alignment horizontal="right" vertical="center"/>
      <protection/>
    </xf>
    <xf numFmtId="0" fontId="0" fillId="47" borderId="0" xfId="104" applyFont="1" applyFill="1" applyAlignment="1">
      <alignment vertical="center"/>
      <protection/>
    </xf>
    <xf numFmtId="0" fontId="2" fillId="47" borderId="0" xfId="0" applyFont="1" applyFill="1" applyAlignment="1">
      <alignment horizontal="right" vertical="center"/>
    </xf>
    <xf numFmtId="0" fontId="0" fillId="47" borderId="0" xfId="0" applyFill="1" applyBorder="1" applyAlignment="1">
      <alignment horizontal="center" vertical="center" wrapText="1"/>
    </xf>
    <xf numFmtId="0" fontId="0" fillId="47" borderId="0" xfId="0" applyFill="1" applyBorder="1" applyAlignment="1">
      <alignment horizontal="center" vertical="center"/>
    </xf>
    <xf numFmtId="0" fontId="2" fillId="47" borderId="0" xfId="0" applyFont="1" applyFill="1" applyBorder="1" applyAlignment="1">
      <alignment vertical="center"/>
    </xf>
    <xf numFmtId="0" fontId="0" fillId="0" borderId="34" xfId="104" applyFill="1" applyBorder="1" applyAlignment="1">
      <alignment horizontal="right" vertical="center"/>
      <protection/>
    </xf>
    <xf numFmtId="0" fontId="0" fillId="47" borderId="0" xfId="0" applyFill="1" applyBorder="1" applyAlignment="1">
      <alignment vertical="center"/>
    </xf>
    <xf numFmtId="0" fontId="2" fillId="47" borderId="0" xfId="0" applyFont="1" applyFill="1" applyAlignment="1">
      <alignment horizontal="left" vertical="center"/>
    </xf>
    <xf numFmtId="0" fontId="0" fillId="48" borderId="26" xfId="0" applyFill="1" applyBorder="1" applyAlignment="1">
      <alignment horizontal="center" vertical="center"/>
    </xf>
    <xf numFmtId="181" fontId="0" fillId="49" borderId="26" xfId="104" applyNumberFormat="1" applyFill="1" applyBorder="1" applyAlignment="1">
      <alignment horizontal="right" vertical="center"/>
      <protection/>
    </xf>
    <xf numFmtId="0" fontId="2" fillId="0" borderId="0" xfId="0" applyNumberFormat="1" applyFont="1" applyFill="1" applyBorder="1" applyAlignment="1">
      <alignment vertical="center"/>
    </xf>
    <xf numFmtId="0" fontId="0" fillId="47" borderId="26" xfId="104" applyFont="1" applyFill="1" applyBorder="1" applyAlignment="1">
      <alignment horizontal="center" vertical="center" wrapText="1"/>
      <protection/>
    </xf>
    <xf numFmtId="0" fontId="0" fillId="47" borderId="26" xfId="104" applyFont="1" applyFill="1" applyBorder="1" applyAlignment="1">
      <alignment horizontal="center" vertical="center" wrapText="1"/>
      <protection/>
    </xf>
    <xf numFmtId="0" fontId="2" fillId="47" borderId="0" xfId="0" applyFont="1" applyFill="1" applyBorder="1" applyAlignment="1">
      <alignment vertical="center" wrapText="1"/>
    </xf>
    <xf numFmtId="181" fontId="0" fillId="0" borderId="35" xfId="0" applyNumberFormat="1" applyFill="1" applyBorder="1" applyAlignment="1">
      <alignment horizontal="right" vertical="center"/>
    </xf>
    <xf numFmtId="181" fontId="0" fillId="0" borderId="36" xfId="0" applyNumberFormat="1" applyFill="1" applyBorder="1" applyAlignment="1">
      <alignment horizontal="right" vertical="center"/>
    </xf>
    <xf numFmtId="0" fontId="6" fillId="47" borderId="0" xfId="0" applyFont="1" applyFill="1" applyAlignment="1">
      <alignment vertical="center"/>
    </xf>
    <xf numFmtId="0" fontId="24" fillId="0" borderId="0" xfId="0" applyFont="1" applyFill="1" applyBorder="1" applyAlignment="1">
      <alignment horizontal="right" vertical="center"/>
    </xf>
    <xf numFmtId="177" fontId="24" fillId="0" borderId="0" xfId="104" applyNumberFormat="1" applyFont="1" applyFill="1" applyBorder="1" applyAlignment="1">
      <alignment vertical="center"/>
      <protection/>
    </xf>
    <xf numFmtId="177" fontId="24" fillId="0" borderId="0" xfId="104" applyNumberFormat="1" applyFont="1" applyFill="1" applyBorder="1" applyAlignment="1">
      <alignment horizontal="left" vertical="center" wrapText="1"/>
      <protection/>
    </xf>
    <xf numFmtId="182" fontId="0" fillId="0" borderId="37" xfId="0" applyNumberFormat="1" applyFill="1" applyBorder="1" applyAlignment="1">
      <alignment horizontal="right" vertical="center"/>
    </xf>
    <xf numFmtId="182" fontId="0" fillId="0" borderId="38" xfId="0" applyNumberFormat="1" applyFill="1" applyBorder="1" applyAlignment="1">
      <alignment horizontal="right" vertical="center"/>
    </xf>
    <xf numFmtId="0" fontId="0" fillId="47" borderId="39" xfId="104" applyFont="1" applyFill="1" applyBorder="1" applyAlignment="1">
      <alignment vertical="center" wrapText="1"/>
      <protection/>
    </xf>
    <xf numFmtId="181" fontId="0" fillId="47" borderId="40" xfId="104" applyNumberFormat="1" applyFill="1" applyBorder="1" applyAlignment="1">
      <alignment horizontal="right" vertical="center"/>
      <protection/>
    </xf>
    <xf numFmtId="182" fontId="0" fillId="47" borderId="40" xfId="104" applyNumberFormat="1" applyFill="1" applyBorder="1" applyAlignment="1">
      <alignment horizontal="right" vertical="center"/>
      <protection/>
    </xf>
    <xf numFmtId="182" fontId="0" fillId="0" borderId="41" xfId="0" applyNumberFormat="1" applyFill="1" applyBorder="1" applyAlignment="1">
      <alignment horizontal="right" vertical="center"/>
    </xf>
    <xf numFmtId="49" fontId="25" fillId="47" borderId="0" xfId="0" applyNumberFormat="1" applyFont="1" applyFill="1" applyAlignment="1">
      <alignment vertical="center"/>
    </xf>
    <xf numFmtId="0" fontId="6" fillId="47" borderId="0" xfId="0" applyFont="1" applyFill="1" applyAlignment="1">
      <alignment vertical="center"/>
    </xf>
    <xf numFmtId="0" fontId="25" fillId="47" borderId="0" xfId="0" applyFont="1" applyFill="1" applyAlignment="1">
      <alignment vertical="center" wrapText="1"/>
    </xf>
    <xf numFmtId="0" fontId="6" fillId="47" borderId="0" xfId="0" applyFont="1" applyFill="1" applyAlignment="1">
      <alignment horizontal="left" vertical="center" indent="1"/>
    </xf>
    <xf numFmtId="0" fontId="25" fillId="47" borderId="0" xfId="0" applyFont="1" applyFill="1" applyAlignment="1">
      <alignment vertical="center"/>
    </xf>
    <xf numFmtId="181" fontId="2" fillId="49" borderId="42" xfId="0" applyNumberFormat="1" applyFont="1" applyFill="1" applyBorder="1" applyAlignment="1">
      <alignment vertical="center"/>
    </xf>
    <xf numFmtId="0" fontId="2" fillId="47" borderId="0" xfId="0" applyFont="1" applyFill="1" applyAlignment="1">
      <alignment vertical="top"/>
    </xf>
    <xf numFmtId="0" fontId="2" fillId="47" borderId="0" xfId="0" applyFont="1" applyFill="1" applyAlignment="1">
      <alignment vertical="top" wrapText="1"/>
    </xf>
    <xf numFmtId="0" fontId="0" fillId="47" borderId="0" xfId="0" applyFill="1" applyAlignment="1">
      <alignment vertical="top"/>
    </xf>
    <xf numFmtId="0" fontId="4" fillId="47" borderId="0" xfId="0" applyFont="1" applyFill="1" applyBorder="1" applyAlignment="1">
      <alignment horizontal="center" vertical="center" wrapText="1"/>
    </xf>
    <xf numFmtId="0" fontId="24" fillId="47" borderId="0" xfId="0" applyFont="1" applyFill="1" applyAlignment="1">
      <alignment vertical="center"/>
    </xf>
    <xf numFmtId="0" fontId="24" fillId="47" borderId="0" xfId="0" applyFont="1" applyFill="1" applyAlignment="1">
      <alignment horizontal="right" vertical="center"/>
    </xf>
    <xf numFmtId="181" fontId="0" fillId="47" borderId="43" xfId="104" applyNumberFormat="1" applyFill="1" applyBorder="1" applyAlignment="1">
      <alignment horizontal="right" vertical="center"/>
      <protection/>
    </xf>
    <xf numFmtId="0" fontId="3" fillId="0" borderId="0" xfId="0" applyFont="1" applyFill="1" applyBorder="1" applyAlignment="1">
      <alignment vertical="top"/>
    </xf>
    <xf numFmtId="0" fontId="0" fillId="50" borderId="44" xfId="104" applyFill="1" applyBorder="1" applyAlignment="1" applyProtection="1">
      <alignment horizontal="right" vertical="center"/>
      <protection locked="0"/>
    </xf>
    <xf numFmtId="0" fontId="0" fillId="50" borderId="45" xfId="104" applyFill="1" applyBorder="1" applyAlignment="1" applyProtection="1">
      <alignment horizontal="right" vertical="center"/>
      <protection locked="0"/>
    </xf>
    <xf numFmtId="0" fontId="0" fillId="50" borderId="46" xfId="104" applyFill="1" applyBorder="1" applyAlignment="1" applyProtection="1">
      <alignment horizontal="right" vertical="center"/>
      <protection locked="0"/>
    </xf>
    <xf numFmtId="0" fontId="0" fillId="50" borderId="47" xfId="104" applyFill="1" applyBorder="1" applyAlignment="1" applyProtection="1">
      <alignment horizontal="right" vertical="center"/>
      <protection locked="0"/>
    </xf>
    <xf numFmtId="0" fontId="0" fillId="50" borderId="48" xfId="104" applyFill="1" applyBorder="1" applyAlignment="1" applyProtection="1">
      <alignment horizontal="right" vertical="center"/>
      <protection locked="0"/>
    </xf>
    <xf numFmtId="0" fontId="0" fillId="50" borderId="30" xfId="104" applyFill="1" applyBorder="1" applyAlignment="1" applyProtection="1">
      <alignment horizontal="right" vertical="center"/>
      <protection locked="0"/>
    </xf>
    <xf numFmtId="0" fontId="0" fillId="50" borderId="49" xfId="104" applyFill="1" applyBorder="1" applyAlignment="1" applyProtection="1">
      <alignment horizontal="right" vertical="center"/>
      <protection locked="0"/>
    </xf>
    <xf numFmtId="0" fontId="0" fillId="50" borderId="50" xfId="104" applyFill="1" applyBorder="1" applyAlignment="1" applyProtection="1">
      <alignment horizontal="right" vertical="center"/>
      <protection locked="0"/>
    </xf>
    <xf numFmtId="0" fontId="0" fillId="50" borderId="51" xfId="104" applyFill="1" applyBorder="1" applyAlignment="1" applyProtection="1">
      <alignment horizontal="right" vertical="center"/>
      <protection locked="0"/>
    </xf>
    <xf numFmtId="0" fontId="0" fillId="50" borderId="52" xfId="104" applyFill="1" applyBorder="1" applyAlignment="1" applyProtection="1">
      <alignment horizontal="right" vertical="center"/>
      <protection locked="0"/>
    </xf>
    <xf numFmtId="0" fontId="0" fillId="50" borderId="38" xfId="104" applyFill="1" applyBorder="1" applyAlignment="1" applyProtection="1">
      <alignment horizontal="right" vertical="center"/>
      <protection locked="0"/>
    </xf>
    <xf numFmtId="0" fontId="0" fillId="50" borderId="37" xfId="104" applyFill="1" applyBorder="1" applyAlignment="1" applyProtection="1">
      <alignment horizontal="right" vertical="center"/>
      <protection locked="0"/>
    </xf>
    <xf numFmtId="0" fontId="0" fillId="50" borderId="41" xfId="104" applyFill="1" applyBorder="1" applyAlignment="1" applyProtection="1">
      <alignment horizontal="right" vertical="center"/>
      <protection locked="0"/>
    </xf>
    <xf numFmtId="0" fontId="0" fillId="50" borderId="49" xfId="0" applyFill="1" applyBorder="1" applyAlignment="1" applyProtection="1">
      <alignment horizontal="right" vertical="center"/>
      <protection locked="0"/>
    </xf>
    <xf numFmtId="0" fontId="0" fillId="50" borderId="45" xfId="0" applyFill="1" applyBorder="1" applyAlignment="1" applyProtection="1">
      <alignment horizontal="right" vertical="center"/>
      <protection locked="0"/>
    </xf>
    <xf numFmtId="0" fontId="0" fillId="50" borderId="46" xfId="0" applyFill="1" applyBorder="1" applyAlignment="1" applyProtection="1">
      <alignment horizontal="right" vertical="center"/>
      <protection locked="0"/>
    </xf>
    <xf numFmtId="0" fontId="0" fillId="50" borderId="53" xfId="0" applyFill="1" applyBorder="1" applyAlignment="1" applyProtection="1">
      <alignment horizontal="right" vertical="center"/>
      <protection locked="0"/>
    </xf>
    <xf numFmtId="0" fontId="0" fillId="50" borderId="51" xfId="0" applyFill="1" applyBorder="1" applyAlignment="1" applyProtection="1">
      <alignment horizontal="right" vertical="center"/>
      <protection locked="0"/>
    </xf>
    <xf numFmtId="0" fontId="0" fillId="50" borderId="52" xfId="0" applyFill="1" applyBorder="1" applyAlignment="1" applyProtection="1">
      <alignment horizontal="right" vertical="center"/>
      <protection locked="0"/>
    </xf>
    <xf numFmtId="0" fontId="0" fillId="50" borderId="54" xfId="0" applyFill="1" applyBorder="1" applyAlignment="1" applyProtection="1">
      <alignment horizontal="right" vertical="center"/>
      <protection locked="0"/>
    </xf>
    <xf numFmtId="0" fontId="0" fillId="50" borderId="37" xfId="0" applyFill="1" applyBorder="1" applyAlignment="1" applyProtection="1">
      <alignment horizontal="right" vertical="center"/>
      <protection locked="0"/>
    </xf>
    <xf numFmtId="0" fontId="0" fillId="50" borderId="41" xfId="0" applyFill="1" applyBorder="1" applyAlignment="1" applyProtection="1">
      <alignment horizontal="right" vertical="center"/>
      <protection locked="0"/>
    </xf>
    <xf numFmtId="0" fontId="0" fillId="50" borderId="55" xfId="0" applyFill="1" applyBorder="1" applyAlignment="1" applyProtection="1">
      <alignment horizontal="right" vertical="center"/>
      <protection locked="0"/>
    </xf>
    <xf numFmtId="0" fontId="0" fillId="50" borderId="56" xfId="0" applyFill="1" applyBorder="1" applyAlignment="1" applyProtection="1">
      <alignment horizontal="right" vertical="center"/>
      <protection locked="0"/>
    </xf>
    <xf numFmtId="0" fontId="0" fillId="50" borderId="57" xfId="0" applyFill="1" applyBorder="1" applyAlignment="1" applyProtection="1">
      <alignment horizontal="right" vertical="center"/>
      <protection locked="0"/>
    </xf>
    <xf numFmtId="0" fontId="0" fillId="50" borderId="58" xfId="0" applyFill="1" applyBorder="1" applyAlignment="1" applyProtection="1">
      <alignment horizontal="right" vertical="center"/>
      <protection locked="0"/>
    </xf>
    <xf numFmtId="0" fontId="0" fillId="50" borderId="32" xfId="0" applyFill="1" applyBorder="1" applyAlignment="1" applyProtection="1">
      <alignment horizontal="right" vertical="center"/>
      <protection locked="0"/>
    </xf>
    <xf numFmtId="0" fontId="0" fillId="50" borderId="33" xfId="0" applyFill="1" applyBorder="1" applyAlignment="1" applyProtection="1">
      <alignment horizontal="right" vertical="center"/>
      <protection locked="0"/>
    </xf>
    <xf numFmtId="0" fontId="0" fillId="51" borderId="30" xfId="0" applyFont="1" applyFill="1" applyBorder="1" applyAlignment="1" applyProtection="1">
      <alignment horizontal="center" vertical="center" wrapText="1"/>
      <protection locked="0"/>
    </xf>
    <xf numFmtId="0" fontId="0" fillId="50" borderId="44" xfId="0" applyFill="1" applyBorder="1" applyAlignment="1" applyProtection="1">
      <alignment horizontal="right" vertical="center"/>
      <protection locked="0"/>
    </xf>
    <xf numFmtId="0" fontId="0" fillId="50" borderId="38" xfId="0" applyFill="1" applyBorder="1" applyAlignment="1" applyProtection="1">
      <alignment horizontal="right" vertical="center"/>
      <protection locked="0"/>
    </xf>
    <xf numFmtId="0" fontId="0" fillId="51" borderId="26" xfId="0" applyFont="1" applyFill="1" applyBorder="1" applyAlignment="1" applyProtection="1">
      <alignment horizontal="center" vertical="center" wrapText="1"/>
      <protection locked="0"/>
    </xf>
    <xf numFmtId="183" fontId="0" fillId="0" borderId="47" xfId="69" applyNumberFormat="1" applyFont="1" applyFill="1" applyBorder="1" applyAlignment="1">
      <alignment horizontal="right" vertical="center"/>
    </xf>
    <xf numFmtId="183" fontId="0" fillId="48" borderId="26" xfId="69" applyNumberFormat="1" applyFont="1" applyFill="1" applyBorder="1" applyAlignment="1">
      <alignment horizontal="right" vertical="center"/>
    </xf>
    <xf numFmtId="0" fontId="0" fillId="0" borderId="47" xfId="69" applyNumberFormat="1" applyFont="1" applyFill="1" applyBorder="1" applyAlignment="1">
      <alignment horizontal="right" vertical="center"/>
    </xf>
    <xf numFmtId="0" fontId="0" fillId="48" borderId="26" xfId="69" applyNumberFormat="1" applyFont="1" applyFill="1" applyBorder="1" applyAlignment="1">
      <alignment horizontal="right" vertical="center"/>
    </xf>
    <xf numFmtId="0" fontId="0" fillId="52" borderId="26" xfId="69" applyNumberFormat="1" applyFont="1" applyFill="1" applyBorder="1" applyAlignment="1">
      <alignment vertical="center"/>
    </xf>
    <xf numFmtId="0" fontId="0" fillId="0" borderId="47" xfId="104" applyNumberFormat="1" applyFill="1" applyBorder="1" applyAlignment="1">
      <alignment horizontal="right" vertical="center"/>
      <protection/>
    </xf>
    <xf numFmtId="0" fontId="0" fillId="52" borderId="26" xfId="104" applyNumberFormat="1" applyFill="1" applyBorder="1" applyAlignment="1">
      <alignment horizontal="right" vertical="center"/>
      <protection/>
    </xf>
    <xf numFmtId="0" fontId="0" fillId="50" borderId="50" xfId="0" applyFill="1" applyBorder="1" applyAlignment="1" applyProtection="1">
      <alignment horizontal="right" vertical="center"/>
      <protection locked="0"/>
    </xf>
    <xf numFmtId="0" fontId="0" fillId="50" borderId="59" xfId="0" applyFill="1" applyBorder="1" applyAlignment="1" applyProtection="1">
      <alignment horizontal="right" vertical="center"/>
      <protection locked="0"/>
    </xf>
    <xf numFmtId="0" fontId="0" fillId="50" borderId="60" xfId="0" applyFill="1" applyBorder="1" applyAlignment="1" applyProtection="1">
      <alignment horizontal="right" vertical="center"/>
      <protection locked="0"/>
    </xf>
    <xf numFmtId="0" fontId="0" fillId="50" borderId="61" xfId="0" applyFill="1" applyBorder="1" applyAlignment="1" applyProtection="1">
      <alignment horizontal="right" vertical="center"/>
      <protection locked="0"/>
    </xf>
    <xf numFmtId="0" fontId="0" fillId="50" borderId="62" xfId="0" applyFill="1" applyBorder="1" applyAlignment="1" applyProtection="1">
      <alignment horizontal="right" vertical="center"/>
      <protection locked="0"/>
    </xf>
    <xf numFmtId="0" fontId="27" fillId="47" borderId="0" xfId="0" applyFont="1" applyFill="1" applyAlignment="1">
      <alignment vertical="center"/>
    </xf>
    <xf numFmtId="0" fontId="0" fillId="47" borderId="37" xfId="0" applyFill="1" applyBorder="1" applyAlignment="1">
      <alignment horizontal="center" vertical="center" wrapText="1"/>
    </xf>
    <xf numFmtId="0" fontId="0" fillId="47" borderId="37" xfId="0" applyFill="1" applyBorder="1" applyAlignment="1">
      <alignment horizontal="center" vertical="center"/>
    </xf>
    <xf numFmtId="0" fontId="0" fillId="47" borderId="37" xfId="0" applyFill="1" applyBorder="1" applyAlignment="1">
      <alignment horizontal="left" vertical="center" wrapText="1"/>
    </xf>
    <xf numFmtId="0" fontId="0" fillId="47" borderId="63" xfId="0" applyFill="1" applyBorder="1" applyAlignment="1">
      <alignment horizontal="left" vertical="center" wrapText="1"/>
    </xf>
    <xf numFmtId="0" fontId="0" fillId="47" borderId="64" xfId="0" applyFill="1" applyBorder="1" applyAlignment="1">
      <alignment horizontal="left" vertical="center" wrapText="1"/>
    </xf>
    <xf numFmtId="0" fontId="0" fillId="47" borderId="54" xfId="0" applyFill="1" applyBorder="1" applyAlignment="1">
      <alignment horizontal="left" vertical="center" wrapText="1"/>
    </xf>
    <xf numFmtId="0" fontId="2" fillId="47" borderId="63" xfId="0" applyFont="1" applyFill="1" applyBorder="1" applyAlignment="1">
      <alignment horizontal="center" vertical="center"/>
    </xf>
    <xf numFmtId="0" fontId="2" fillId="47" borderId="64" xfId="0" applyFont="1" applyFill="1" applyBorder="1" applyAlignment="1">
      <alignment horizontal="center" vertical="center"/>
    </xf>
    <xf numFmtId="0" fontId="2" fillId="47" borderId="54" xfId="0" applyFont="1" applyFill="1" applyBorder="1" applyAlignment="1">
      <alignment horizontal="center" vertical="center"/>
    </xf>
    <xf numFmtId="0" fontId="3" fillId="51" borderId="65" xfId="0" applyFont="1" applyFill="1" applyBorder="1" applyAlignment="1" applyProtection="1">
      <alignment horizontal="center" vertical="top"/>
      <protection locked="0"/>
    </xf>
    <xf numFmtId="0" fontId="3" fillId="51" borderId="66" xfId="0" applyFont="1" applyFill="1" applyBorder="1" applyAlignment="1" applyProtection="1">
      <alignment horizontal="center" vertical="top"/>
      <protection locked="0"/>
    </xf>
    <xf numFmtId="0" fontId="3" fillId="51" borderId="42" xfId="0" applyFont="1" applyFill="1" applyBorder="1" applyAlignment="1" applyProtection="1">
      <alignment horizontal="center" vertical="top"/>
      <protection locked="0"/>
    </xf>
    <xf numFmtId="0" fontId="0" fillId="47" borderId="67" xfId="104" applyFont="1" applyFill="1" applyBorder="1" applyAlignment="1">
      <alignment vertical="center" wrapText="1"/>
      <protection/>
    </xf>
    <xf numFmtId="0" fontId="0" fillId="0" borderId="61" xfId="0" applyBorder="1" applyAlignment="1">
      <alignment vertical="center" wrapText="1"/>
    </xf>
    <xf numFmtId="0" fontId="0" fillId="0" borderId="68" xfId="0" applyBorder="1" applyAlignment="1">
      <alignment vertical="center" wrapText="1"/>
    </xf>
    <xf numFmtId="0" fontId="0" fillId="47" borderId="31" xfId="104" applyFont="1" applyFill="1" applyBorder="1" applyAlignment="1">
      <alignment vertical="center" wrapText="1"/>
      <protection/>
    </xf>
    <xf numFmtId="0" fontId="0" fillId="0" borderId="32" xfId="0" applyBorder="1" applyAlignment="1">
      <alignment vertical="center" wrapText="1"/>
    </xf>
    <xf numFmtId="0" fontId="0" fillId="0" borderId="32" xfId="0" applyBorder="1" applyAlignment="1">
      <alignment vertical="center"/>
    </xf>
    <xf numFmtId="0" fontId="0" fillId="0" borderId="69" xfId="0" applyBorder="1" applyAlignment="1">
      <alignment vertical="center"/>
    </xf>
    <xf numFmtId="0" fontId="0" fillId="47" borderId="65" xfId="104" applyFont="1" applyFill="1" applyBorder="1" applyAlignment="1">
      <alignment horizontal="center" vertical="center"/>
      <protection/>
    </xf>
    <xf numFmtId="0" fontId="0" fillId="0" borderId="66" xfId="0" applyBorder="1" applyAlignment="1">
      <alignment horizontal="center" vertical="center"/>
    </xf>
    <xf numFmtId="0" fontId="0" fillId="0" borderId="66" xfId="0" applyBorder="1" applyAlignment="1">
      <alignment vertical="center"/>
    </xf>
    <xf numFmtId="0" fontId="0" fillId="0" borderId="42" xfId="0" applyBorder="1" applyAlignment="1">
      <alignment vertical="center"/>
    </xf>
    <xf numFmtId="177" fontId="24" fillId="0" borderId="0" xfId="104" applyNumberFormat="1" applyFont="1" applyFill="1" applyBorder="1" applyAlignment="1">
      <alignment horizontal="left" vertical="center" wrapText="1"/>
      <protection/>
    </xf>
    <xf numFmtId="0" fontId="2" fillId="47" borderId="0" xfId="0" applyFont="1" applyFill="1" applyAlignment="1">
      <alignment horizontal="left" vertical="top" wrapText="1"/>
    </xf>
    <xf numFmtId="0" fontId="24" fillId="47" borderId="0" xfId="0" applyFont="1" applyFill="1" applyAlignment="1">
      <alignment horizontal="left" vertical="center" wrapText="1"/>
    </xf>
    <xf numFmtId="0" fontId="0" fillId="47" borderId="70" xfId="0" applyFill="1" applyBorder="1" applyAlignment="1">
      <alignment horizontal="center" vertical="center"/>
    </xf>
    <xf numFmtId="0" fontId="0" fillId="47" borderId="71" xfId="0" applyFill="1" applyBorder="1" applyAlignment="1">
      <alignment horizontal="center" vertical="center"/>
    </xf>
    <xf numFmtId="0" fontId="0" fillId="47" borderId="72" xfId="0" applyFill="1" applyBorder="1" applyAlignment="1">
      <alignment horizontal="center" vertical="center"/>
    </xf>
    <xf numFmtId="0" fontId="0" fillId="47" borderId="73" xfId="0" applyFill="1" applyBorder="1" applyAlignment="1">
      <alignment horizontal="center" vertical="center"/>
    </xf>
    <xf numFmtId="0" fontId="0" fillId="47" borderId="20" xfId="0" applyFill="1" applyBorder="1" applyAlignment="1">
      <alignment horizontal="center" vertical="center"/>
    </xf>
    <xf numFmtId="0" fontId="0" fillId="47" borderId="38" xfId="104" applyFont="1" applyFill="1" applyBorder="1" applyAlignment="1">
      <alignment vertical="center" wrapText="1"/>
      <protection/>
    </xf>
    <xf numFmtId="0" fontId="0" fillId="0" borderId="37" xfId="0" applyBorder="1" applyAlignment="1">
      <alignment vertical="center" wrapText="1"/>
    </xf>
    <xf numFmtId="0" fontId="0" fillId="0" borderId="37" xfId="0" applyBorder="1" applyAlignment="1">
      <alignment vertical="center"/>
    </xf>
    <xf numFmtId="0" fontId="0" fillId="0" borderId="41" xfId="0" applyBorder="1" applyAlignment="1">
      <alignment vertical="center"/>
    </xf>
    <xf numFmtId="0" fontId="0" fillId="0" borderId="62" xfId="0" applyBorder="1" applyAlignment="1">
      <alignment vertical="center" wrapText="1"/>
    </xf>
    <xf numFmtId="0" fontId="0" fillId="47" borderId="65" xfId="104" applyFont="1" applyFill="1" applyBorder="1" applyAlignment="1">
      <alignment vertical="center" wrapText="1"/>
      <protection/>
    </xf>
    <xf numFmtId="0" fontId="0" fillId="0" borderId="66" xfId="0" applyBorder="1" applyAlignment="1">
      <alignment vertical="center" wrapText="1"/>
    </xf>
    <xf numFmtId="0" fontId="24" fillId="0" borderId="0" xfId="104" applyNumberFormat="1" applyFont="1" applyFill="1" applyBorder="1" applyAlignment="1">
      <alignment horizontal="left" vertical="center" wrapText="1"/>
      <protection/>
    </xf>
    <xf numFmtId="0" fontId="2" fillId="47" borderId="0" xfId="0" applyFont="1" applyFill="1" applyBorder="1" applyAlignment="1">
      <alignment horizontal="left" vertical="center" wrapText="1"/>
    </xf>
    <xf numFmtId="0" fontId="2" fillId="47" borderId="0" xfId="0" applyFont="1" applyFill="1" applyBorder="1" applyAlignment="1">
      <alignment horizontal="left" vertical="center"/>
    </xf>
    <xf numFmtId="0" fontId="0" fillId="47" borderId="47" xfId="0" applyFont="1" applyFill="1" applyBorder="1" applyAlignment="1">
      <alignment horizontal="center" vertical="center" wrapText="1"/>
    </xf>
    <xf numFmtId="0" fontId="0" fillId="47" borderId="48" xfId="0" applyFont="1" applyFill="1" applyBorder="1" applyAlignment="1">
      <alignment horizontal="center" vertical="center" wrapText="1"/>
    </xf>
    <xf numFmtId="0" fontId="0" fillId="47" borderId="47" xfId="0" applyFill="1" applyBorder="1" applyAlignment="1">
      <alignment horizontal="center" vertical="center" wrapText="1"/>
    </xf>
    <xf numFmtId="0" fontId="0" fillId="47" borderId="48" xfId="0" applyFill="1" applyBorder="1" applyAlignment="1">
      <alignment horizontal="center" vertical="center" wrapText="1"/>
    </xf>
    <xf numFmtId="0" fontId="0" fillId="47" borderId="74" xfId="104" applyFont="1" applyFill="1" applyBorder="1" applyAlignment="1">
      <alignment vertical="center" wrapText="1"/>
      <protection/>
    </xf>
    <xf numFmtId="0" fontId="0" fillId="0" borderId="19" xfId="0" applyBorder="1" applyAlignment="1">
      <alignment vertical="center" wrapText="1"/>
    </xf>
    <xf numFmtId="0" fontId="0" fillId="0" borderId="19" xfId="0" applyBorder="1" applyAlignment="1">
      <alignment vertical="center"/>
    </xf>
    <xf numFmtId="0" fontId="0" fillId="0" borderId="21" xfId="0" applyBorder="1" applyAlignment="1">
      <alignment vertical="center"/>
    </xf>
    <xf numFmtId="0" fontId="5" fillId="47" borderId="0" xfId="0" applyFont="1" applyFill="1" applyAlignment="1">
      <alignment horizontal="center" vertical="center" shrinkToFit="1"/>
    </xf>
    <xf numFmtId="0" fontId="24" fillId="0" borderId="0" xfId="0" applyFont="1" applyAlignment="1">
      <alignment vertical="center"/>
    </xf>
    <xf numFmtId="0" fontId="0" fillId="47" borderId="75" xfId="104" applyFont="1" applyFill="1" applyBorder="1" applyAlignment="1">
      <alignment vertical="center" wrapText="1"/>
      <protection/>
    </xf>
    <xf numFmtId="0" fontId="0" fillId="0" borderId="76" xfId="0" applyBorder="1" applyAlignment="1">
      <alignment vertical="center" wrapText="1"/>
    </xf>
    <xf numFmtId="0" fontId="0" fillId="47" borderId="77" xfId="104" applyFont="1" applyFill="1" applyBorder="1" applyAlignment="1">
      <alignment horizontal="left" vertical="center" wrapText="1"/>
      <protection/>
    </xf>
    <xf numFmtId="0" fontId="0" fillId="0" borderId="64" xfId="0" applyBorder="1" applyAlignment="1">
      <alignment horizontal="left" vertical="center" wrapText="1"/>
    </xf>
    <xf numFmtId="0" fontId="0" fillId="47" borderId="78" xfId="104" applyFont="1" applyFill="1" applyBorder="1" applyAlignment="1">
      <alignment horizontal="center" vertical="center"/>
      <protection/>
    </xf>
    <xf numFmtId="0" fontId="0" fillId="0" borderId="43" xfId="0" applyBorder="1" applyAlignment="1">
      <alignment horizontal="center" vertical="center"/>
    </xf>
    <xf numFmtId="0" fontId="0" fillId="47" borderId="70" xfId="104" applyFont="1" applyFill="1" applyBorder="1" applyAlignment="1">
      <alignment horizontal="center"/>
      <protection/>
    </xf>
    <xf numFmtId="0" fontId="0" fillId="47" borderId="72" xfId="104" applyFill="1" applyBorder="1" applyAlignment="1">
      <alignment horizontal="center"/>
      <protection/>
    </xf>
    <xf numFmtId="0" fontId="0" fillId="0" borderId="42" xfId="0" applyBorder="1" applyAlignment="1">
      <alignment horizontal="center" vertical="center"/>
    </xf>
    <xf numFmtId="0" fontId="0" fillId="51" borderId="37" xfId="0" applyFill="1" applyBorder="1" applyAlignment="1">
      <alignment horizontal="center" vertical="center"/>
    </xf>
    <xf numFmtId="0" fontId="0" fillId="47" borderId="0" xfId="0" applyFill="1" applyBorder="1" applyAlignment="1">
      <alignment vertical="center" wrapText="1"/>
    </xf>
    <xf numFmtId="0" fontId="0" fillId="51" borderId="37" xfId="0" applyFill="1" applyBorder="1" applyAlignment="1" applyProtection="1">
      <alignment horizontal="center" vertical="center"/>
      <protection locked="0"/>
    </xf>
  </cellXfs>
  <cellStyles count="93">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入力" xfId="98"/>
    <cellStyle name="入力 2" xfId="99"/>
    <cellStyle name="標準 2" xfId="100"/>
    <cellStyle name="標準 3" xfId="101"/>
    <cellStyle name="標準 4" xfId="102"/>
    <cellStyle name="標準 5" xfId="103"/>
    <cellStyle name="標準_訪問入浴bettenn3" xfId="104"/>
    <cellStyle name="良い" xfId="105"/>
    <cellStyle name="良い 2" xfId="106"/>
  </cellStyles>
  <dxfs count="3">
    <dxf>
      <font>
        <color indexed="13"/>
      </font>
    </dxf>
    <dxf>
      <font>
        <color indexed="13"/>
      </font>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381000</xdr:colOff>
      <xdr:row>36</xdr:row>
      <xdr:rowOff>47625</xdr:rowOff>
    </xdr:from>
    <xdr:to>
      <xdr:col>9</xdr:col>
      <xdr:colOff>381000</xdr:colOff>
      <xdr:row>36</xdr:row>
      <xdr:rowOff>47625</xdr:rowOff>
    </xdr:to>
    <xdr:sp>
      <xdr:nvSpPr>
        <xdr:cNvPr id="1" name="AutoShape 5"/>
        <xdr:cNvSpPr>
          <a:spLocks/>
        </xdr:cNvSpPr>
      </xdr:nvSpPr>
      <xdr:spPr>
        <a:xfrm>
          <a:off x="6677025" y="14335125"/>
          <a:ext cx="0" cy="0"/>
        </a:xfrm>
        <a:prstGeom prst="wedgeRectCallout">
          <a:avLst>
            <a:gd name="adj1" fmla="val -27273"/>
            <a:gd name="adj2" fmla="val -19944"/>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月平均が上回ること</a:t>
          </a:r>
        </a:p>
      </xdr:txBody>
    </xdr:sp>
    <xdr:clientData/>
  </xdr:twoCellAnchor>
  <xdr:twoCellAnchor>
    <xdr:from>
      <xdr:col>9</xdr:col>
      <xdr:colOff>381000</xdr:colOff>
      <xdr:row>36</xdr:row>
      <xdr:rowOff>47625</xdr:rowOff>
    </xdr:from>
    <xdr:to>
      <xdr:col>9</xdr:col>
      <xdr:colOff>381000</xdr:colOff>
      <xdr:row>36</xdr:row>
      <xdr:rowOff>47625</xdr:rowOff>
    </xdr:to>
    <xdr:sp>
      <xdr:nvSpPr>
        <xdr:cNvPr id="2" name="AutoShape 5"/>
        <xdr:cNvSpPr>
          <a:spLocks/>
        </xdr:cNvSpPr>
      </xdr:nvSpPr>
      <xdr:spPr>
        <a:xfrm>
          <a:off x="6677025" y="14335125"/>
          <a:ext cx="0" cy="0"/>
        </a:xfrm>
        <a:prstGeom prst="wedgeRectCallout">
          <a:avLst>
            <a:gd name="adj1" fmla="val -27273"/>
            <a:gd name="adj2" fmla="val -19944"/>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月平均が上回ること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381000</xdr:colOff>
      <xdr:row>36</xdr:row>
      <xdr:rowOff>47625</xdr:rowOff>
    </xdr:from>
    <xdr:to>
      <xdr:col>9</xdr:col>
      <xdr:colOff>381000</xdr:colOff>
      <xdr:row>36</xdr:row>
      <xdr:rowOff>47625</xdr:rowOff>
    </xdr:to>
    <xdr:sp>
      <xdr:nvSpPr>
        <xdr:cNvPr id="1" name="AutoShape 5"/>
        <xdr:cNvSpPr>
          <a:spLocks/>
        </xdr:cNvSpPr>
      </xdr:nvSpPr>
      <xdr:spPr>
        <a:xfrm>
          <a:off x="6677025" y="14335125"/>
          <a:ext cx="0" cy="0"/>
        </a:xfrm>
        <a:prstGeom prst="wedgeRectCallout">
          <a:avLst>
            <a:gd name="adj1" fmla="val -27273"/>
            <a:gd name="adj2" fmla="val -19944"/>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月平均が上回ること</a:t>
          </a:r>
        </a:p>
      </xdr:txBody>
    </xdr:sp>
    <xdr:clientData/>
  </xdr:twoCellAnchor>
  <xdr:twoCellAnchor>
    <xdr:from>
      <xdr:col>9</xdr:col>
      <xdr:colOff>381000</xdr:colOff>
      <xdr:row>36</xdr:row>
      <xdr:rowOff>47625</xdr:rowOff>
    </xdr:from>
    <xdr:to>
      <xdr:col>9</xdr:col>
      <xdr:colOff>381000</xdr:colOff>
      <xdr:row>36</xdr:row>
      <xdr:rowOff>47625</xdr:rowOff>
    </xdr:to>
    <xdr:sp>
      <xdr:nvSpPr>
        <xdr:cNvPr id="2" name="AutoShape 5"/>
        <xdr:cNvSpPr>
          <a:spLocks/>
        </xdr:cNvSpPr>
      </xdr:nvSpPr>
      <xdr:spPr>
        <a:xfrm>
          <a:off x="6677025" y="14335125"/>
          <a:ext cx="0" cy="0"/>
        </a:xfrm>
        <a:prstGeom prst="wedgeRectCallout">
          <a:avLst>
            <a:gd name="adj1" fmla="val -27273"/>
            <a:gd name="adj2" fmla="val -19944"/>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月平均が上回ること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135"/>
  <sheetViews>
    <sheetView showGridLines="0" tabSelected="1" view="pageBreakPreview" zoomScaleSheetLayoutView="100" zoomScalePageLayoutView="0" workbookViewId="0" topLeftCell="A79">
      <selection activeCell="H88" sqref="H88"/>
    </sheetView>
  </sheetViews>
  <sheetFormatPr defaultColWidth="9.00390625" defaultRowHeight="13.5"/>
  <cols>
    <col min="1" max="1" width="5.625" style="1" customWidth="1"/>
    <col min="2" max="13" width="9.625" style="1" customWidth="1"/>
    <col min="14" max="14" width="12.125" style="1" customWidth="1"/>
    <col min="15" max="15" width="3.625" style="1" customWidth="1"/>
    <col min="16" max="16384" width="9.00390625" style="1" customWidth="1"/>
  </cols>
  <sheetData>
    <row r="1" spans="1:14" ht="15" customHeight="1">
      <c r="A1" s="1" t="s">
        <v>142</v>
      </c>
      <c r="N1" s="126" t="s">
        <v>143</v>
      </c>
    </row>
    <row r="2" spans="1:15" s="3" customFormat="1" ht="30" customHeight="1">
      <c r="A2" s="176" t="s">
        <v>141</v>
      </c>
      <c r="B2" s="176"/>
      <c r="C2" s="176"/>
      <c r="D2" s="176"/>
      <c r="E2" s="176"/>
      <c r="F2" s="176"/>
      <c r="G2" s="176"/>
      <c r="H2" s="176"/>
      <c r="I2" s="176"/>
      <c r="J2" s="176"/>
      <c r="K2" s="176"/>
      <c r="L2" s="176"/>
      <c r="M2" s="176"/>
      <c r="N2" s="176"/>
      <c r="O2" s="176"/>
    </row>
    <row r="3" spans="1:15" s="3" customFormat="1" ht="15" customHeight="1">
      <c r="A3" s="8"/>
      <c r="K3" s="10"/>
      <c r="L3" s="10"/>
      <c r="M3" s="10"/>
      <c r="N3" s="10"/>
      <c r="O3" s="10"/>
    </row>
    <row r="4" spans="1:16" ht="49.5" customHeight="1">
      <c r="A4" s="55"/>
      <c r="B4" s="166" t="s">
        <v>131</v>
      </c>
      <c r="C4" s="167"/>
      <c r="D4" s="167"/>
      <c r="E4" s="167"/>
      <c r="F4" s="167"/>
      <c r="G4" s="167"/>
      <c r="H4" s="167"/>
      <c r="I4" s="167"/>
      <c r="J4" s="167"/>
      <c r="K4" s="167"/>
      <c r="L4" s="167"/>
      <c r="M4" s="167"/>
      <c r="N4" s="167"/>
      <c r="O4" s="46"/>
      <c r="P4" s="4"/>
    </row>
    <row r="5" spans="1:15" s="3" customFormat="1" ht="15" customHeight="1">
      <c r="A5" s="23"/>
      <c r="B5" s="152" t="s">
        <v>29</v>
      </c>
      <c r="C5" s="152"/>
      <c r="D5" s="152"/>
      <c r="E5" s="152"/>
      <c r="F5" s="152"/>
      <c r="G5" s="152"/>
      <c r="H5" s="152"/>
      <c r="I5" s="152"/>
      <c r="J5" s="152"/>
      <c r="K5" s="177"/>
      <c r="L5" s="177"/>
      <c r="M5" s="177"/>
      <c r="N5" s="177"/>
      <c r="O5" s="177"/>
    </row>
    <row r="6" spans="1:15" s="3" customFormat="1" ht="15" customHeight="1">
      <c r="A6" s="23"/>
      <c r="B6" s="152" t="s">
        <v>30</v>
      </c>
      <c r="C6" s="152"/>
      <c r="D6" s="152"/>
      <c r="E6" s="152"/>
      <c r="F6" s="152"/>
      <c r="G6" s="152"/>
      <c r="H6" s="152"/>
      <c r="I6" s="152"/>
      <c r="J6" s="152"/>
      <c r="K6" s="177"/>
      <c r="L6" s="177"/>
      <c r="M6" s="177"/>
      <c r="N6" s="177"/>
      <c r="O6" s="177"/>
    </row>
    <row r="7" spans="2:16" ht="15" customHeight="1">
      <c r="B7" s="5"/>
      <c r="C7" s="18"/>
      <c r="D7" s="18"/>
      <c r="E7" s="18"/>
      <c r="F7" s="18"/>
      <c r="G7" s="18"/>
      <c r="H7" s="18"/>
      <c r="I7" s="18"/>
      <c r="J7" s="18"/>
      <c r="K7" s="2"/>
      <c r="L7" s="2"/>
      <c r="M7" s="2"/>
      <c r="N7" s="2"/>
      <c r="O7" s="2"/>
      <c r="P7" s="2"/>
    </row>
    <row r="8" spans="1:16" s="72" customFormat="1" ht="22.5" customHeight="1">
      <c r="A8" s="68" t="s">
        <v>90</v>
      </c>
      <c r="B8" s="69" t="s">
        <v>91</v>
      </c>
      <c r="C8" s="70"/>
      <c r="D8" s="70"/>
      <c r="E8" s="70"/>
      <c r="F8" s="70"/>
      <c r="G8" s="70"/>
      <c r="H8" s="70"/>
      <c r="I8" s="70"/>
      <c r="J8" s="70"/>
      <c r="K8" s="71"/>
      <c r="L8" s="71"/>
      <c r="M8" s="71"/>
      <c r="N8" s="71"/>
      <c r="O8" s="71"/>
      <c r="P8" s="71"/>
    </row>
    <row r="9" spans="1:2" ht="24" customHeight="1">
      <c r="A9" s="23" t="s">
        <v>14</v>
      </c>
      <c r="B9" s="58" t="s">
        <v>6</v>
      </c>
    </row>
    <row r="10" spans="1:15" ht="39.75" customHeight="1" thickBot="1">
      <c r="A10" s="7"/>
      <c r="B10" s="151" t="s">
        <v>114</v>
      </c>
      <c r="C10" s="151"/>
      <c r="D10" s="151"/>
      <c r="E10" s="151"/>
      <c r="F10" s="151"/>
      <c r="G10" s="151"/>
      <c r="H10" s="151"/>
      <c r="I10" s="151"/>
      <c r="J10" s="151"/>
      <c r="K10" s="151"/>
      <c r="L10" s="151"/>
      <c r="M10" s="151"/>
      <c r="N10" s="151"/>
      <c r="O10" s="9"/>
    </row>
    <row r="11" spans="2:15" s="11" customFormat="1" ht="30" customHeight="1" thickBot="1">
      <c r="B11" s="184" t="s">
        <v>31</v>
      </c>
      <c r="C11" s="185"/>
      <c r="D11" s="82" t="s">
        <v>0</v>
      </c>
      <c r="E11" s="83" t="s">
        <v>0</v>
      </c>
      <c r="F11" s="84" t="s">
        <v>0</v>
      </c>
      <c r="G11" s="85" t="s">
        <v>0</v>
      </c>
      <c r="H11" s="83" t="s">
        <v>0</v>
      </c>
      <c r="I11" s="84" t="s">
        <v>0</v>
      </c>
      <c r="J11" s="53" t="s">
        <v>3</v>
      </c>
      <c r="K11" s="17"/>
      <c r="L11" s="17"/>
      <c r="M11" s="17"/>
      <c r="N11" s="17"/>
      <c r="O11" s="17"/>
    </row>
    <row r="12" spans="2:11" s="11" customFormat="1" ht="99.75" customHeight="1" thickBot="1">
      <c r="B12" s="163" t="s">
        <v>112</v>
      </c>
      <c r="C12" s="164"/>
      <c r="D12" s="85"/>
      <c r="E12" s="86"/>
      <c r="F12" s="87"/>
      <c r="G12" s="88"/>
      <c r="H12" s="86"/>
      <c r="I12" s="87"/>
      <c r="J12" s="41">
        <f>SUM(D12:I12)</f>
        <v>0</v>
      </c>
      <c r="K12" s="42" t="s">
        <v>79</v>
      </c>
    </row>
    <row r="13" spans="2:11" s="11" customFormat="1" ht="39.75" customHeight="1">
      <c r="B13" s="178" t="s">
        <v>113</v>
      </c>
      <c r="C13" s="179"/>
      <c r="D13" s="89"/>
      <c r="E13" s="90"/>
      <c r="F13" s="91"/>
      <c r="G13" s="89"/>
      <c r="H13" s="90"/>
      <c r="I13" s="91"/>
      <c r="J13" s="29">
        <f>SUM(D13:I13)</f>
        <v>0</v>
      </c>
      <c r="K13" s="42" t="s">
        <v>79</v>
      </c>
    </row>
    <row r="14" spans="2:11" s="11" customFormat="1" ht="39.75" customHeight="1">
      <c r="B14" s="180" t="s">
        <v>38</v>
      </c>
      <c r="C14" s="181"/>
      <c r="D14" s="92"/>
      <c r="E14" s="93"/>
      <c r="F14" s="94"/>
      <c r="G14" s="92"/>
      <c r="H14" s="93"/>
      <c r="I14" s="94"/>
      <c r="J14" s="30">
        <f>SUM(D14:I14)</f>
        <v>0</v>
      </c>
      <c r="K14" s="42" t="s">
        <v>79</v>
      </c>
    </row>
    <row r="15" spans="2:11" s="11" customFormat="1" ht="39.75" customHeight="1" thickBot="1">
      <c r="B15" s="182" t="s">
        <v>39</v>
      </c>
      <c r="C15" s="183"/>
      <c r="D15" s="38">
        <f aca="true" t="shared" si="0" ref="D15:I15">D13-D14</f>
        <v>0</v>
      </c>
      <c r="E15" s="39">
        <f t="shared" si="0"/>
        <v>0</v>
      </c>
      <c r="F15" s="40">
        <f t="shared" si="0"/>
        <v>0</v>
      </c>
      <c r="G15" s="38">
        <f t="shared" si="0"/>
        <v>0</v>
      </c>
      <c r="H15" s="39">
        <f t="shared" si="0"/>
        <v>0</v>
      </c>
      <c r="I15" s="40">
        <f t="shared" si="0"/>
        <v>0</v>
      </c>
      <c r="J15" s="31">
        <f>SUM(D15:I15)</f>
        <v>0</v>
      </c>
      <c r="K15" s="42" t="s">
        <v>79</v>
      </c>
    </row>
    <row r="16" spans="2:14" s="11" customFormat="1" ht="39" customHeight="1" thickBot="1">
      <c r="B16" s="146" t="s">
        <v>138</v>
      </c>
      <c r="C16" s="186"/>
      <c r="D16" s="119">
        <f aca="true" t="shared" si="1" ref="D16:I16">_xlfn.IFERROR(ROUNDUP(D12/D15*100,2),0)</f>
        <v>0</v>
      </c>
      <c r="E16" s="119">
        <f t="shared" si="1"/>
        <v>0</v>
      </c>
      <c r="F16" s="119">
        <f t="shared" si="1"/>
        <v>0</v>
      </c>
      <c r="G16" s="119">
        <f t="shared" si="1"/>
        <v>0</v>
      </c>
      <c r="H16" s="119">
        <f t="shared" si="1"/>
        <v>0</v>
      </c>
      <c r="I16" s="119">
        <f t="shared" si="1"/>
        <v>0</v>
      </c>
      <c r="J16" s="120" t="e">
        <f>J12/J15*100</f>
        <v>#DIV/0!</v>
      </c>
      <c r="K16" s="12" t="s">
        <v>137</v>
      </c>
      <c r="L16" s="47"/>
      <c r="M16" s="51" t="e">
        <f>IF(J16&gt;50,"20",IF(AND(J16&lt;=50,J16&gt;30),"10","0"))</f>
        <v>#DIV/0!</v>
      </c>
      <c r="N16" s="42" t="s">
        <v>13</v>
      </c>
    </row>
    <row r="17" spans="2:15" s="11" customFormat="1" ht="15" customHeight="1">
      <c r="B17" s="19"/>
      <c r="C17" s="15"/>
      <c r="D17" s="14"/>
      <c r="E17" s="14"/>
      <c r="F17" s="14"/>
      <c r="G17" s="14"/>
      <c r="H17" s="14"/>
      <c r="I17" s="14"/>
      <c r="J17" s="14"/>
      <c r="K17" s="14"/>
      <c r="L17" s="14"/>
      <c r="M17" s="14"/>
      <c r="N17" s="14"/>
      <c r="O17" s="14"/>
    </row>
    <row r="18" spans="2:15" s="11" customFormat="1" ht="15" customHeight="1">
      <c r="B18" s="59" t="s">
        <v>35</v>
      </c>
      <c r="C18" s="60" t="s">
        <v>32</v>
      </c>
      <c r="D18" s="60"/>
      <c r="E18" s="60"/>
      <c r="F18" s="60"/>
      <c r="G18" s="60"/>
      <c r="H18" s="60"/>
      <c r="I18" s="60"/>
      <c r="J18" s="60"/>
      <c r="K18" s="60"/>
      <c r="L18" s="60"/>
      <c r="M18" s="14"/>
      <c r="N18" s="14"/>
      <c r="O18" s="14"/>
    </row>
    <row r="19" spans="2:15" s="11" customFormat="1" ht="30" customHeight="1">
      <c r="B19" s="59" t="s">
        <v>36</v>
      </c>
      <c r="C19" s="165" t="s">
        <v>33</v>
      </c>
      <c r="D19" s="165"/>
      <c r="E19" s="165"/>
      <c r="F19" s="165"/>
      <c r="G19" s="165"/>
      <c r="H19" s="165"/>
      <c r="I19" s="165"/>
      <c r="J19" s="165"/>
      <c r="K19" s="165"/>
      <c r="L19" s="165"/>
      <c r="M19" s="14"/>
      <c r="N19" s="14"/>
      <c r="O19" s="14"/>
    </row>
    <row r="20" spans="2:15" s="11" customFormat="1" ht="30" customHeight="1">
      <c r="B20" s="59" t="s">
        <v>37</v>
      </c>
      <c r="C20" s="165" t="s">
        <v>34</v>
      </c>
      <c r="D20" s="165" t="s">
        <v>34</v>
      </c>
      <c r="E20" s="165"/>
      <c r="F20" s="165"/>
      <c r="G20" s="165"/>
      <c r="H20" s="165"/>
      <c r="I20" s="165"/>
      <c r="J20" s="165"/>
      <c r="K20" s="165"/>
      <c r="L20" s="165"/>
      <c r="M20" s="14"/>
      <c r="N20" s="14"/>
      <c r="O20" s="14"/>
    </row>
    <row r="21" ht="19.5" customHeight="1"/>
    <row r="22" spans="1:2" ht="19.5" customHeight="1">
      <c r="A22" s="23" t="s">
        <v>15</v>
      </c>
      <c r="B22" s="58" t="s">
        <v>7</v>
      </c>
    </row>
    <row r="23" spans="1:15" ht="19.5" customHeight="1" thickBot="1">
      <c r="A23" s="7"/>
      <c r="B23" s="151" t="s">
        <v>40</v>
      </c>
      <c r="C23" s="151"/>
      <c r="D23" s="151"/>
      <c r="E23" s="151"/>
      <c r="F23" s="151"/>
      <c r="G23" s="151"/>
      <c r="H23" s="151"/>
      <c r="I23" s="151"/>
      <c r="J23" s="151"/>
      <c r="K23" s="151"/>
      <c r="L23" s="151"/>
      <c r="M23" s="151"/>
      <c r="N23" s="151"/>
      <c r="O23" s="9"/>
    </row>
    <row r="24" spans="2:10" s="3" customFormat="1" ht="25.5" customHeight="1" thickBot="1">
      <c r="B24" s="153"/>
      <c r="C24" s="154"/>
      <c r="D24" s="154"/>
      <c r="E24" s="154"/>
      <c r="F24" s="155"/>
      <c r="G24" s="95" t="s">
        <v>0</v>
      </c>
      <c r="H24" s="96" t="s">
        <v>0</v>
      </c>
      <c r="I24" s="97" t="s">
        <v>0</v>
      </c>
      <c r="J24" s="54" t="s">
        <v>12</v>
      </c>
    </row>
    <row r="25" spans="2:11" s="3" customFormat="1" ht="39.75" customHeight="1">
      <c r="B25" s="139" t="s">
        <v>47</v>
      </c>
      <c r="C25" s="140"/>
      <c r="D25" s="140"/>
      <c r="E25" s="140"/>
      <c r="F25" s="162"/>
      <c r="G25" s="98"/>
      <c r="H25" s="99"/>
      <c r="I25" s="100"/>
      <c r="J25" s="35">
        <f>SUM(G25:I25)</f>
        <v>0</v>
      </c>
      <c r="K25" s="42" t="s">
        <v>79</v>
      </c>
    </row>
    <row r="26" spans="2:11" s="3" customFormat="1" ht="39.75" customHeight="1">
      <c r="B26" s="158" t="s">
        <v>50</v>
      </c>
      <c r="C26" s="159"/>
      <c r="D26" s="159"/>
      <c r="E26" s="160"/>
      <c r="F26" s="161"/>
      <c r="G26" s="101"/>
      <c r="H26" s="102"/>
      <c r="I26" s="103"/>
      <c r="J26" s="36">
        <f>SUM(G26:I26)</f>
        <v>0</v>
      </c>
      <c r="K26" s="42" t="s">
        <v>79</v>
      </c>
    </row>
    <row r="27" spans="2:11" s="3" customFormat="1" ht="39.75" customHeight="1" thickBot="1">
      <c r="B27" s="172" t="s">
        <v>48</v>
      </c>
      <c r="C27" s="173"/>
      <c r="D27" s="173"/>
      <c r="E27" s="174"/>
      <c r="F27" s="175"/>
      <c r="G27" s="104"/>
      <c r="H27" s="105"/>
      <c r="I27" s="106"/>
      <c r="J27" s="33">
        <f>SUM(G27:I27)</f>
        <v>0</v>
      </c>
      <c r="K27" s="42" t="s">
        <v>79</v>
      </c>
    </row>
    <row r="28" spans="2:10" s="3" customFormat="1" ht="39.75" customHeight="1" thickBot="1">
      <c r="B28" s="146" t="s">
        <v>5</v>
      </c>
      <c r="C28" s="147"/>
      <c r="D28" s="148"/>
      <c r="E28" s="148"/>
      <c r="F28" s="149"/>
      <c r="G28" s="25">
        <f>(G26+G27)/2</f>
        <v>0</v>
      </c>
      <c r="H28" s="26">
        <f>(H26+H27)/2</f>
        <v>0</v>
      </c>
      <c r="I28" s="27">
        <f>(I26+I27)/2</f>
        <v>0</v>
      </c>
      <c r="J28" s="28">
        <f>(J26+J27)/2</f>
        <v>0</v>
      </c>
    </row>
    <row r="29" spans="2:10" s="3" customFormat="1" ht="39.75" customHeight="1" thickBot="1">
      <c r="B29" s="146" t="s">
        <v>46</v>
      </c>
      <c r="C29" s="147"/>
      <c r="D29" s="148"/>
      <c r="E29" s="148"/>
      <c r="F29" s="149"/>
      <c r="G29" s="56">
        <f>_xlfn.IFERROR(G25/G28,0)</f>
        <v>0</v>
      </c>
      <c r="H29" s="56">
        <f>_xlfn.IFERROR(H25/H28,0)</f>
        <v>0</v>
      </c>
      <c r="I29" s="56">
        <f>_xlfn.IFERROR(I25/I28,0)</f>
        <v>0</v>
      </c>
      <c r="J29" s="57" t="e">
        <f>J25/J28</f>
        <v>#DIV/0!</v>
      </c>
    </row>
    <row r="30" spans="2:9" s="3" customFormat="1" ht="15" customHeight="1" thickBot="1">
      <c r="B30" s="20"/>
      <c r="C30" s="13"/>
      <c r="D30" s="16"/>
      <c r="E30" s="21"/>
      <c r="F30" s="21"/>
      <c r="G30" s="21"/>
      <c r="H30" s="21"/>
      <c r="I30" s="12"/>
    </row>
    <row r="31" spans="3:14" ht="30" customHeight="1" thickBot="1">
      <c r="C31" s="6">
        <v>30.4</v>
      </c>
      <c r="D31" s="6" t="s">
        <v>1</v>
      </c>
      <c r="E31" s="170" t="s">
        <v>4</v>
      </c>
      <c r="F31" s="171"/>
      <c r="G31" s="37" t="e">
        <f>J29</f>
        <v>#DIV/0!</v>
      </c>
      <c r="H31" s="6" t="s">
        <v>2</v>
      </c>
      <c r="I31" s="118" t="e">
        <f>C31/G31*100</f>
        <v>#DIV/0!</v>
      </c>
      <c r="J31" s="12" t="s">
        <v>137</v>
      </c>
      <c r="M31" s="51" t="e">
        <f>IF(I31&gt;=10,"20",IF(AND(I31&lt;10,I31&gt;=5),"10","0"))</f>
        <v>#DIV/0!</v>
      </c>
      <c r="N31" s="42" t="s">
        <v>13</v>
      </c>
    </row>
    <row r="32" spans="2:15" s="11" customFormat="1" ht="15" customHeight="1">
      <c r="B32" s="19"/>
      <c r="C32" s="15"/>
      <c r="D32" s="14"/>
      <c r="E32" s="14"/>
      <c r="F32" s="14"/>
      <c r="G32" s="14"/>
      <c r="H32" s="14"/>
      <c r="I32" s="14"/>
      <c r="J32" s="14"/>
      <c r="K32" s="14"/>
      <c r="L32" s="14"/>
      <c r="M32" s="14"/>
      <c r="N32" s="14"/>
      <c r="O32" s="14"/>
    </row>
    <row r="33" spans="2:15" s="11" customFormat="1" ht="30" customHeight="1">
      <c r="B33" s="59" t="s">
        <v>42</v>
      </c>
      <c r="C33" s="150" t="s">
        <v>41</v>
      </c>
      <c r="D33" s="150"/>
      <c r="E33" s="150"/>
      <c r="F33" s="150"/>
      <c r="G33" s="150"/>
      <c r="H33" s="150"/>
      <c r="I33" s="150"/>
      <c r="J33" s="150"/>
      <c r="K33" s="150"/>
      <c r="L33" s="150"/>
      <c r="M33" s="14"/>
      <c r="N33" s="14"/>
      <c r="O33" s="14"/>
    </row>
    <row r="34" spans="2:15" s="11" customFormat="1" ht="64.5" customHeight="1">
      <c r="B34" s="59" t="s">
        <v>43</v>
      </c>
      <c r="C34" s="150" t="s">
        <v>44</v>
      </c>
      <c r="D34" s="150" t="s">
        <v>44</v>
      </c>
      <c r="E34" s="150"/>
      <c r="F34" s="150"/>
      <c r="G34" s="150"/>
      <c r="H34" s="150"/>
      <c r="I34" s="150"/>
      <c r="J34" s="150"/>
      <c r="K34" s="150"/>
      <c r="L34" s="150"/>
      <c r="M34" s="14"/>
      <c r="N34" s="14"/>
      <c r="O34" s="14"/>
    </row>
    <row r="35" spans="2:15" s="11" customFormat="1" ht="49.5" customHeight="1">
      <c r="B35" s="59" t="s">
        <v>49</v>
      </c>
      <c r="C35" s="150" t="s">
        <v>45</v>
      </c>
      <c r="D35" s="150" t="s">
        <v>45</v>
      </c>
      <c r="E35" s="150"/>
      <c r="F35" s="150"/>
      <c r="G35" s="150"/>
      <c r="H35" s="150"/>
      <c r="I35" s="150"/>
      <c r="J35" s="150"/>
      <c r="K35" s="150"/>
      <c r="L35" s="150"/>
      <c r="M35" s="14"/>
      <c r="N35" s="14"/>
      <c r="O35" s="14"/>
    </row>
    <row r="36" spans="2:15" s="11" customFormat="1" ht="19.5" customHeight="1">
      <c r="B36" s="59"/>
      <c r="C36" s="61"/>
      <c r="D36" s="61"/>
      <c r="E36" s="61"/>
      <c r="F36" s="61"/>
      <c r="G36" s="61"/>
      <c r="H36" s="61"/>
      <c r="I36" s="61"/>
      <c r="J36" s="61"/>
      <c r="K36" s="61"/>
      <c r="L36" s="61"/>
      <c r="M36" s="14"/>
      <c r="N36" s="14"/>
      <c r="O36" s="14"/>
    </row>
    <row r="37" spans="1:15" ht="19.5" customHeight="1">
      <c r="A37" s="23" t="s">
        <v>16</v>
      </c>
      <c r="B37" s="58" t="s">
        <v>8</v>
      </c>
      <c r="C37" s="58"/>
      <c r="D37" s="58"/>
      <c r="E37" s="7"/>
      <c r="F37" s="7"/>
      <c r="G37" s="7"/>
      <c r="H37" s="7"/>
      <c r="I37" s="7"/>
      <c r="J37" s="7"/>
      <c r="K37" s="7"/>
      <c r="L37" s="7"/>
      <c r="M37" s="7"/>
      <c r="N37" s="7"/>
      <c r="O37" s="7"/>
    </row>
    <row r="38" spans="1:15" s="76" customFormat="1" ht="79.5" customHeight="1" thickBot="1">
      <c r="A38" s="74"/>
      <c r="B38" s="151" t="s">
        <v>105</v>
      </c>
      <c r="C38" s="151"/>
      <c r="D38" s="151"/>
      <c r="E38" s="151"/>
      <c r="F38" s="151"/>
      <c r="G38" s="151"/>
      <c r="H38" s="151"/>
      <c r="I38" s="151"/>
      <c r="J38" s="151"/>
      <c r="K38" s="151"/>
      <c r="L38" s="151"/>
      <c r="M38" s="151"/>
      <c r="N38" s="151"/>
      <c r="O38" s="75"/>
    </row>
    <row r="39" spans="2:10" s="3" customFormat="1" ht="25.5" customHeight="1" thickBot="1">
      <c r="B39" s="153"/>
      <c r="C39" s="154"/>
      <c r="D39" s="154"/>
      <c r="E39" s="154"/>
      <c r="F39" s="155"/>
      <c r="G39" s="95" t="s">
        <v>0</v>
      </c>
      <c r="H39" s="96" t="s">
        <v>0</v>
      </c>
      <c r="I39" s="97" t="s">
        <v>0</v>
      </c>
      <c r="J39" s="32" t="s">
        <v>12</v>
      </c>
    </row>
    <row r="40" spans="2:11" s="3" customFormat="1" ht="39.75" customHeight="1">
      <c r="B40" s="139" t="s">
        <v>115</v>
      </c>
      <c r="C40" s="140"/>
      <c r="D40" s="140"/>
      <c r="E40" s="140"/>
      <c r="F40" s="162"/>
      <c r="G40" s="98"/>
      <c r="H40" s="99"/>
      <c r="I40" s="100"/>
      <c r="J40" s="34">
        <f>SUM(G40:I40)</f>
        <v>0</v>
      </c>
      <c r="K40" s="42" t="s">
        <v>79</v>
      </c>
    </row>
    <row r="41" spans="2:11" s="3" customFormat="1" ht="39.75" customHeight="1" thickBot="1">
      <c r="B41" s="158" t="s">
        <v>116</v>
      </c>
      <c r="C41" s="159"/>
      <c r="D41" s="159"/>
      <c r="E41" s="160"/>
      <c r="F41" s="161"/>
      <c r="G41" s="101"/>
      <c r="H41" s="102"/>
      <c r="I41" s="103"/>
      <c r="J41" s="33">
        <f>SUM(G41:I41)</f>
        <v>0</v>
      </c>
      <c r="K41" s="42" t="s">
        <v>79</v>
      </c>
    </row>
    <row r="42" spans="2:14" s="3" customFormat="1" ht="39.75" customHeight="1" thickBot="1">
      <c r="B42" s="146" t="s">
        <v>139</v>
      </c>
      <c r="C42" s="147"/>
      <c r="D42" s="148"/>
      <c r="E42" s="148"/>
      <c r="F42" s="149"/>
      <c r="G42" s="116">
        <f>_xlfn.IFERROR(ROUNDUP(G40/G41*100,2),0)</f>
        <v>0</v>
      </c>
      <c r="H42" s="116">
        <f>_xlfn.IFERROR(ROUNDUP(H40/H41*100,2),0)</f>
        <v>0</v>
      </c>
      <c r="I42" s="116">
        <f>_xlfn.IFERROR(ROUNDUP(I40/I41*100,2),0)</f>
        <v>0</v>
      </c>
      <c r="J42" s="117" t="e">
        <f>J40/J41*100</f>
        <v>#DIV/0!</v>
      </c>
      <c r="K42" s="12" t="s">
        <v>137</v>
      </c>
      <c r="M42" s="51" t="e">
        <f>IF(J42&gt;=35,"10",IF(AND(J42&lt;35,J42&gt;=15),"5","0"))</f>
        <v>#DIV/0!</v>
      </c>
      <c r="N42" s="3" t="s">
        <v>13</v>
      </c>
    </row>
    <row r="43" spans="2:15" s="11" customFormat="1" ht="15" customHeight="1">
      <c r="B43" s="19"/>
      <c r="C43" s="15"/>
      <c r="D43" s="14"/>
      <c r="E43" s="14"/>
      <c r="F43" s="14"/>
      <c r="G43" s="14"/>
      <c r="H43" s="14"/>
      <c r="I43" s="14"/>
      <c r="J43" s="14"/>
      <c r="K43" s="14"/>
      <c r="L43" s="14"/>
      <c r="M43" s="14"/>
      <c r="N43" s="14"/>
      <c r="O43" s="14"/>
    </row>
    <row r="44" spans="2:15" s="11" customFormat="1" ht="30" customHeight="1">
      <c r="B44" s="59" t="s">
        <v>51</v>
      </c>
      <c r="C44" s="150" t="s">
        <v>55</v>
      </c>
      <c r="D44" s="150"/>
      <c r="E44" s="150"/>
      <c r="F44" s="150"/>
      <c r="G44" s="150"/>
      <c r="H44" s="150"/>
      <c r="I44" s="150"/>
      <c r="J44" s="150"/>
      <c r="K44" s="150"/>
      <c r="L44" s="150"/>
      <c r="M44" s="14"/>
      <c r="N44" s="14"/>
      <c r="O44" s="14"/>
    </row>
    <row r="45" spans="2:15" s="11" customFormat="1" ht="30" customHeight="1">
      <c r="B45" s="59" t="s">
        <v>53</v>
      </c>
      <c r="C45" s="150" t="s">
        <v>61</v>
      </c>
      <c r="D45" s="150"/>
      <c r="E45" s="150"/>
      <c r="F45" s="150"/>
      <c r="G45" s="150"/>
      <c r="H45" s="150"/>
      <c r="I45" s="150"/>
      <c r="J45" s="150"/>
      <c r="K45" s="150"/>
      <c r="L45" s="150"/>
      <c r="M45" s="14"/>
      <c r="N45" s="14"/>
      <c r="O45" s="14"/>
    </row>
    <row r="46" spans="2:15" s="11" customFormat="1" ht="30" customHeight="1">
      <c r="B46" s="59" t="s">
        <v>52</v>
      </c>
      <c r="C46" s="150" t="s">
        <v>54</v>
      </c>
      <c r="D46" s="150"/>
      <c r="E46" s="150"/>
      <c r="F46" s="150"/>
      <c r="G46" s="150"/>
      <c r="H46" s="150"/>
      <c r="I46" s="150"/>
      <c r="J46" s="150"/>
      <c r="K46" s="150"/>
      <c r="L46" s="150"/>
      <c r="M46" s="14"/>
      <c r="N46" s="14"/>
      <c r="O46" s="14"/>
    </row>
    <row r="47" ht="19.5" customHeight="1"/>
    <row r="48" spans="1:15" ht="19.5" customHeight="1">
      <c r="A48" s="23" t="s">
        <v>17</v>
      </c>
      <c r="B48" s="58" t="s">
        <v>9</v>
      </c>
      <c r="C48" s="58"/>
      <c r="D48" s="7"/>
      <c r="E48" s="7"/>
      <c r="F48" s="7"/>
      <c r="G48" s="7"/>
      <c r="H48" s="7"/>
      <c r="I48" s="7"/>
      <c r="J48" s="7"/>
      <c r="K48" s="7"/>
      <c r="L48" s="7"/>
      <c r="M48" s="7"/>
      <c r="N48" s="7"/>
      <c r="O48" s="7"/>
    </row>
    <row r="49" spans="1:15" ht="69.75" customHeight="1" thickBot="1">
      <c r="A49" s="7"/>
      <c r="B49" s="151" t="s">
        <v>56</v>
      </c>
      <c r="C49" s="151"/>
      <c r="D49" s="151"/>
      <c r="E49" s="151"/>
      <c r="F49" s="151"/>
      <c r="G49" s="151"/>
      <c r="H49" s="151"/>
      <c r="I49" s="151"/>
      <c r="J49" s="151"/>
      <c r="K49" s="151"/>
      <c r="L49" s="151"/>
      <c r="M49" s="151"/>
      <c r="N49" s="151"/>
      <c r="O49" s="9"/>
    </row>
    <row r="50" spans="2:10" s="3" customFormat="1" ht="25.5" customHeight="1" thickBot="1">
      <c r="B50" s="153"/>
      <c r="C50" s="154"/>
      <c r="D50" s="154"/>
      <c r="E50" s="154"/>
      <c r="F50" s="155"/>
      <c r="G50" s="95" t="s">
        <v>0</v>
      </c>
      <c r="H50" s="96" t="s">
        <v>0</v>
      </c>
      <c r="I50" s="97" t="s">
        <v>0</v>
      </c>
      <c r="J50" s="32" t="s">
        <v>12</v>
      </c>
    </row>
    <row r="51" spans="2:11" s="3" customFormat="1" ht="39.75" customHeight="1">
      <c r="B51" s="139" t="s">
        <v>134</v>
      </c>
      <c r="C51" s="140"/>
      <c r="D51" s="140"/>
      <c r="E51" s="140"/>
      <c r="F51" s="162"/>
      <c r="G51" s="98"/>
      <c r="H51" s="99"/>
      <c r="I51" s="100"/>
      <c r="J51" s="34">
        <f>SUM(G51:I51)</f>
        <v>0</v>
      </c>
      <c r="K51" s="42" t="s">
        <v>79</v>
      </c>
    </row>
    <row r="52" spans="2:11" s="3" customFormat="1" ht="39.75" customHeight="1" thickBot="1">
      <c r="B52" s="158" t="s">
        <v>117</v>
      </c>
      <c r="C52" s="159"/>
      <c r="D52" s="159"/>
      <c r="E52" s="160"/>
      <c r="F52" s="161"/>
      <c r="G52" s="104"/>
      <c r="H52" s="105"/>
      <c r="I52" s="106"/>
      <c r="J52" s="33">
        <f>SUM(G52:I52)</f>
        <v>0</v>
      </c>
      <c r="K52" s="42" t="s">
        <v>79</v>
      </c>
    </row>
    <row r="53" spans="2:14" s="3" customFormat="1" ht="39.75" customHeight="1" thickBot="1">
      <c r="B53" s="146" t="s">
        <v>139</v>
      </c>
      <c r="C53" s="147"/>
      <c r="D53" s="148"/>
      <c r="E53" s="148"/>
      <c r="F53" s="149"/>
      <c r="G53" s="116">
        <f>_xlfn.IFERROR(ROUNDUP(G51/G52*100,2),0)</f>
        <v>0</v>
      </c>
      <c r="H53" s="116">
        <f>_xlfn.IFERROR(ROUNDUP(H51/H52*100,2),0)</f>
        <v>0</v>
      </c>
      <c r="I53" s="116">
        <f>_xlfn.IFERROR(ROUNDUP(I51/I52*100,2),0)</f>
        <v>0</v>
      </c>
      <c r="J53" s="117" t="e">
        <f>J51/J52*100</f>
        <v>#DIV/0!</v>
      </c>
      <c r="K53" s="12" t="s">
        <v>137</v>
      </c>
      <c r="M53" s="51" t="e">
        <f>IF(J53&gt;=35,"10",IF(AND(J53&lt;35,J53&gt;=15),"5","0"))</f>
        <v>#DIV/0!</v>
      </c>
      <c r="N53" s="42" t="s">
        <v>13</v>
      </c>
    </row>
    <row r="54" spans="2:15" s="11" customFormat="1" ht="15" customHeight="1">
      <c r="B54" s="19"/>
      <c r="C54" s="15"/>
      <c r="D54" s="14"/>
      <c r="E54" s="14"/>
      <c r="F54" s="14"/>
      <c r="G54" s="14"/>
      <c r="H54" s="14"/>
      <c r="I54" s="14"/>
      <c r="J54" s="14"/>
      <c r="K54" s="14"/>
      <c r="L54" s="14"/>
      <c r="M54" s="14"/>
      <c r="N54" s="14"/>
      <c r="O54" s="14"/>
    </row>
    <row r="55" spans="2:15" s="11" customFormat="1" ht="30" customHeight="1">
      <c r="B55" s="59" t="s">
        <v>57</v>
      </c>
      <c r="C55" s="150" t="s">
        <v>60</v>
      </c>
      <c r="D55" s="150"/>
      <c r="E55" s="150"/>
      <c r="F55" s="150"/>
      <c r="G55" s="150"/>
      <c r="H55" s="150"/>
      <c r="I55" s="150"/>
      <c r="J55" s="150"/>
      <c r="K55" s="150"/>
      <c r="L55" s="150"/>
      <c r="M55" s="14"/>
      <c r="N55" s="14"/>
      <c r="O55" s="14"/>
    </row>
    <row r="56" spans="2:15" s="11" customFormat="1" ht="30" customHeight="1">
      <c r="B56" s="59" t="s">
        <v>58</v>
      </c>
      <c r="C56" s="150" t="s">
        <v>61</v>
      </c>
      <c r="D56" s="150"/>
      <c r="E56" s="150"/>
      <c r="F56" s="150"/>
      <c r="G56" s="150"/>
      <c r="H56" s="150"/>
      <c r="I56" s="150"/>
      <c r="J56" s="150"/>
      <c r="K56" s="150"/>
      <c r="L56" s="150"/>
      <c r="M56" s="14"/>
      <c r="N56" s="14"/>
      <c r="O56" s="14"/>
    </row>
    <row r="57" spans="2:15" s="11" customFormat="1" ht="30" customHeight="1">
      <c r="B57" s="59" t="s">
        <v>59</v>
      </c>
      <c r="C57" s="150" t="s">
        <v>62</v>
      </c>
      <c r="D57" s="150"/>
      <c r="E57" s="150"/>
      <c r="F57" s="150"/>
      <c r="G57" s="150"/>
      <c r="H57" s="150"/>
      <c r="I57" s="150"/>
      <c r="J57" s="150"/>
      <c r="K57" s="150"/>
      <c r="L57" s="150"/>
      <c r="M57" s="14"/>
      <c r="N57" s="14"/>
      <c r="O57" s="14"/>
    </row>
    <row r="58" spans="2:15" s="11" customFormat="1" ht="19.5" customHeight="1">
      <c r="B58" s="59"/>
      <c r="C58" s="61"/>
      <c r="D58" s="61"/>
      <c r="E58" s="61"/>
      <c r="F58" s="61"/>
      <c r="G58" s="61"/>
      <c r="H58" s="61"/>
      <c r="I58" s="61"/>
      <c r="J58" s="61"/>
      <c r="K58" s="61"/>
      <c r="L58" s="61"/>
      <c r="M58" s="14"/>
      <c r="N58" s="14"/>
      <c r="O58" s="14"/>
    </row>
    <row r="59" spans="1:15" ht="19.5" customHeight="1">
      <c r="A59" s="23" t="s">
        <v>18</v>
      </c>
      <c r="B59" s="58" t="s">
        <v>10</v>
      </c>
      <c r="C59" s="7"/>
      <c r="D59" s="7"/>
      <c r="E59" s="7"/>
      <c r="F59" s="7"/>
      <c r="G59" s="7"/>
      <c r="H59" s="7"/>
      <c r="I59" s="7"/>
      <c r="J59" s="7"/>
      <c r="K59" s="7"/>
      <c r="L59" s="7"/>
      <c r="M59" s="7"/>
      <c r="N59" s="7"/>
      <c r="O59" s="7"/>
    </row>
    <row r="60" spans="1:15" ht="39.75" customHeight="1">
      <c r="A60" s="7"/>
      <c r="B60" s="151" t="s">
        <v>106</v>
      </c>
      <c r="C60" s="151"/>
      <c r="D60" s="151"/>
      <c r="E60" s="151"/>
      <c r="F60" s="151"/>
      <c r="G60" s="151"/>
      <c r="H60" s="151"/>
      <c r="I60" s="151"/>
      <c r="J60" s="151"/>
      <c r="K60" s="151"/>
      <c r="L60" s="151"/>
      <c r="M60" s="151"/>
      <c r="N60" s="151"/>
      <c r="O60" s="9"/>
    </row>
    <row r="61" spans="1:15" ht="23.25" customHeight="1" thickBot="1">
      <c r="A61" s="7"/>
      <c r="B61" s="49" t="s">
        <v>27</v>
      </c>
      <c r="C61" s="22"/>
      <c r="D61" s="22"/>
      <c r="E61" s="22"/>
      <c r="F61" s="22"/>
      <c r="G61" s="22"/>
      <c r="H61" s="22"/>
      <c r="I61" s="22"/>
      <c r="J61" s="22"/>
      <c r="K61" s="22"/>
      <c r="L61" s="22"/>
      <c r="M61" s="22"/>
      <c r="N61" s="22"/>
      <c r="O61" s="9"/>
    </row>
    <row r="62" spans="1:15" ht="33" customHeight="1" thickBot="1">
      <c r="A62" s="7"/>
      <c r="B62" s="168" t="s">
        <v>24</v>
      </c>
      <c r="C62" s="169"/>
      <c r="D62" s="169"/>
      <c r="E62" s="169"/>
      <c r="F62" s="110"/>
      <c r="G62" s="22"/>
      <c r="H62" s="22"/>
      <c r="I62" s="22"/>
      <c r="J62" s="22"/>
      <c r="K62" s="22"/>
      <c r="L62" s="22"/>
      <c r="M62" s="22"/>
      <c r="N62" s="22"/>
      <c r="O62" s="9"/>
    </row>
    <row r="63" spans="1:15" ht="33" customHeight="1" thickBot="1">
      <c r="A63" s="7"/>
      <c r="B63" s="168" t="s">
        <v>25</v>
      </c>
      <c r="C63" s="169"/>
      <c r="D63" s="169"/>
      <c r="E63" s="169"/>
      <c r="F63" s="110"/>
      <c r="G63" s="22"/>
      <c r="H63" s="22"/>
      <c r="I63" s="22"/>
      <c r="J63" s="22"/>
      <c r="K63" s="22"/>
      <c r="L63" s="22"/>
      <c r="M63" s="22"/>
      <c r="N63" s="22"/>
      <c r="O63" s="9"/>
    </row>
    <row r="64" spans="2:14" ht="33" customHeight="1" thickBot="1">
      <c r="B64" s="156" t="s">
        <v>26</v>
      </c>
      <c r="C64" s="157"/>
      <c r="D64" s="157"/>
      <c r="E64" s="157"/>
      <c r="F64" s="110"/>
      <c r="G64" s="48"/>
      <c r="H64" s="48" t="s">
        <v>135</v>
      </c>
      <c r="I64" s="48"/>
      <c r="J64" s="77" t="s">
        <v>28</v>
      </c>
      <c r="K64" s="50">
        <f>COUNTIF(F62:F64,"実施あり")</f>
        <v>0</v>
      </c>
      <c r="M64" s="51">
        <f>IF(K64=3,5,IF(K64=2,3,IF(K64=1,2,0)))</f>
        <v>0</v>
      </c>
      <c r="N64" s="42" t="s">
        <v>13</v>
      </c>
    </row>
    <row r="65" spans="2:15" s="11" customFormat="1" ht="15" customHeight="1">
      <c r="B65" s="19"/>
      <c r="C65" s="15"/>
      <c r="D65" s="14"/>
      <c r="E65" s="14"/>
      <c r="F65" s="14"/>
      <c r="G65" s="14"/>
      <c r="H65" s="14"/>
      <c r="I65" s="14"/>
      <c r="J65" s="14"/>
      <c r="K65" s="14"/>
      <c r="L65" s="14"/>
      <c r="M65" s="14"/>
      <c r="N65" s="14"/>
      <c r="O65" s="14"/>
    </row>
    <row r="66" spans="2:15" s="11" customFormat="1" ht="45" customHeight="1">
      <c r="B66" s="59" t="s">
        <v>63</v>
      </c>
      <c r="C66" s="150" t="s">
        <v>118</v>
      </c>
      <c r="D66" s="150"/>
      <c r="E66" s="150"/>
      <c r="F66" s="150"/>
      <c r="G66" s="150"/>
      <c r="H66" s="150"/>
      <c r="I66" s="150"/>
      <c r="J66" s="150"/>
      <c r="K66" s="150"/>
      <c r="L66" s="150"/>
      <c r="M66" s="14"/>
      <c r="N66" s="14"/>
      <c r="O66" s="14"/>
    </row>
    <row r="67" spans="2:15" s="11" customFormat="1" ht="19.5" customHeight="1">
      <c r="B67" s="59"/>
      <c r="C67" s="61"/>
      <c r="D67" s="61"/>
      <c r="E67" s="61"/>
      <c r="F67" s="61"/>
      <c r="G67" s="61"/>
      <c r="H67" s="61"/>
      <c r="I67" s="61"/>
      <c r="J67" s="61"/>
      <c r="K67" s="61"/>
      <c r="L67" s="61"/>
      <c r="M67" s="14"/>
      <c r="N67" s="14"/>
      <c r="O67" s="14"/>
    </row>
    <row r="68" spans="1:15" ht="19.5" customHeight="1">
      <c r="A68" s="23" t="s">
        <v>19</v>
      </c>
      <c r="B68" s="58" t="s">
        <v>11</v>
      </c>
      <c r="C68" s="7"/>
      <c r="D68" s="7"/>
      <c r="E68" s="7"/>
      <c r="F68" s="7"/>
      <c r="G68" s="7"/>
      <c r="H68" s="7"/>
      <c r="I68" s="7"/>
      <c r="J68" s="7"/>
      <c r="K68" s="7"/>
      <c r="L68" s="7"/>
      <c r="M68" s="7"/>
      <c r="N68" s="7"/>
      <c r="O68" s="7"/>
    </row>
    <row r="69" spans="1:15" ht="39.75" customHeight="1" thickBot="1">
      <c r="A69" s="7"/>
      <c r="B69" s="151" t="s">
        <v>64</v>
      </c>
      <c r="C69" s="151"/>
      <c r="D69" s="151"/>
      <c r="E69" s="151"/>
      <c r="F69" s="151"/>
      <c r="G69" s="151"/>
      <c r="H69" s="151"/>
      <c r="I69" s="151"/>
      <c r="J69" s="151"/>
      <c r="K69" s="151"/>
      <c r="L69" s="151"/>
      <c r="M69" s="151"/>
      <c r="N69" s="151"/>
      <c r="O69" s="9"/>
    </row>
    <row r="70" spans="2:10" s="3" customFormat="1" ht="25.5" customHeight="1" thickBot="1">
      <c r="B70" s="153"/>
      <c r="C70" s="154"/>
      <c r="D70" s="154"/>
      <c r="E70" s="154"/>
      <c r="F70" s="154"/>
      <c r="G70" s="111" t="s">
        <v>0</v>
      </c>
      <c r="H70" s="96" t="s">
        <v>0</v>
      </c>
      <c r="I70" s="97" t="s">
        <v>0</v>
      </c>
      <c r="J70" s="64" t="s">
        <v>12</v>
      </c>
    </row>
    <row r="71" spans="2:11" s="3" customFormat="1" ht="39.75" customHeight="1">
      <c r="B71" s="139" t="s">
        <v>119</v>
      </c>
      <c r="C71" s="140"/>
      <c r="D71" s="140"/>
      <c r="E71" s="140"/>
      <c r="F71" s="141"/>
      <c r="G71" s="121"/>
      <c r="H71" s="99"/>
      <c r="I71" s="100"/>
      <c r="J71" s="65">
        <f>SUM(G71:I71)</f>
        <v>0</v>
      </c>
      <c r="K71" s="3" t="s">
        <v>80</v>
      </c>
    </row>
    <row r="72" spans="2:11" s="3" customFormat="1" ht="39.75" customHeight="1">
      <c r="B72" s="139" t="s">
        <v>120</v>
      </c>
      <c r="C72" s="140"/>
      <c r="D72" s="140"/>
      <c r="E72" s="140"/>
      <c r="F72" s="141"/>
      <c r="G72" s="112"/>
      <c r="H72" s="102"/>
      <c r="I72" s="103"/>
      <c r="J72" s="65">
        <f>SUM(G72:I72)</f>
        <v>0</v>
      </c>
      <c r="K72" s="3" t="s">
        <v>80</v>
      </c>
    </row>
    <row r="73" spans="2:10" s="3" customFormat="1" ht="39.75" customHeight="1" thickBot="1">
      <c r="B73" s="139" t="s">
        <v>132</v>
      </c>
      <c r="C73" s="140"/>
      <c r="D73" s="140"/>
      <c r="E73" s="140"/>
      <c r="F73" s="141"/>
      <c r="G73" s="63">
        <f>_xlfn.IFERROR(ROUNDDOWN(G71/G72,1),0)</f>
        <v>0</v>
      </c>
      <c r="H73" s="62">
        <f>_xlfn.IFERROR(ROUNDDOWN(H71/H72,1),0)</f>
        <v>0</v>
      </c>
      <c r="I73" s="67">
        <f>_xlfn.IFERROR(ROUNDDOWN(I71/I72,1),0)</f>
        <v>0</v>
      </c>
      <c r="J73" s="66" t="e">
        <f>ROUNDDOWN(J71/J72,1)</f>
        <v>#DIV/0!</v>
      </c>
    </row>
    <row r="74" spans="2:11" s="3" customFormat="1" ht="39.75" customHeight="1">
      <c r="B74" s="139" t="s">
        <v>121</v>
      </c>
      <c r="C74" s="140"/>
      <c r="D74" s="140"/>
      <c r="E74" s="140"/>
      <c r="F74" s="141"/>
      <c r="G74" s="121"/>
      <c r="H74" s="99"/>
      <c r="I74" s="100"/>
      <c r="J74" s="65">
        <f>SUM(G74:I74)</f>
        <v>0</v>
      </c>
      <c r="K74" s="3" t="s">
        <v>79</v>
      </c>
    </row>
    <row r="75" spans="2:11" s="3" customFormat="1" ht="39.75" customHeight="1" thickBot="1">
      <c r="B75" s="142" t="s">
        <v>108</v>
      </c>
      <c r="C75" s="143"/>
      <c r="D75" s="143"/>
      <c r="E75" s="144"/>
      <c r="F75" s="145"/>
      <c r="G75" s="122"/>
      <c r="H75" s="105"/>
      <c r="I75" s="106"/>
      <c r="J75" s="80">
        <f>SUM(G75:I75)</f>
        <v>0</v>
      </c>
      <c r="K75" s="3" t="s">
        <v>81</v>
      </c>
    </row>
    <row r="76" spans="2:14" s="3" customFormat="1" ht="39.75" customHeight="1" thickBot="1">
      <c r="B76" s="146" t="s">
        <v>107</v>
      </c>
      <c r="C76" s="147"/>
      <c r="D76" s="148"/>
      <c r="E76" s="148"/>
      <c r="F76" s="149"/>
      <c r="G76" s="114">
        <f>_xlfn.IFERROR(G73/G74*G75*100,0)</f>
        <v>0</v>
      </c>
      <c r="H76" s="114">
        <f>_xlfn.IFERROR(H73/H74*H75*100,0)</f>
        <v>0</v>
      </c>
      <c r="I76" s="114">
        <f>_xlfn.IFERROR(I73/I74*I75*100,0)</f>
        <v>0</v>
      </c>
      <c r="J76" s="115" t="e">
        <f>J73/J74*J75*100</f>
        <v>#DIV/0!</v>
      </c>
      <c r="M76" s="51" t="e">
        <f>IF(J76&gt;=5,"5",IF(AND(J76&lt;5,J76&gt;=3),"3","0"))</f>
        <v>#DIV/0!</v>
      </c>
      <c r="N76" s="42" t="s">
        <v>13</v>
      </c>
    </row>
    <row r="77" spans="2:15" s="11" customFormat="1" ht="15" customHeight="1">
      <c r="B77" s="19"/>
      <c r="C77" s="15"/>
      <c r="D77" s="14"/>
      <c r="E77" s="14"/>
      <c r="F77" s="14"/>
      <c r="G77" s="14"/>
      <c r="H77" s="14"/>
      <c r="I77" s="14"/>
      <c r="J77" s="14"/>
      <c r="K77" s="14"/>
      <c r="L77" s="14"/>
      <c r="M77" s="14"/>
      <c r="N77" s="14"/>
      <c r="O77" s="14"/>
    </row>
    <row r="78" spans="2:15" s="11" customFormat="1" ht="30" customHeight="1">
      <c r="B78" s="59" t="s">
        <v>67</v>
      </c>
      <c r="C78" s="150" t="s">
        <v>66</v>
      </c>
      <c r="D78" s="150"/>
      <c r="E78" s="150"/>
      <c r="F78" s="150"/>
      <c r="G78" s="150"/>
      <c r="H78" s="150"/>
      <c r="I78" s="150"/>
      <c r="J78" s="150"/>
      <c r="K78" s="150"/>
      <c r="L78" s="150"/>
      <c r="M78" s="14"/>
      <c r="N78" s="14"/>
      <c r="O78" s="14"/>
    </row>
    <row r="79" spans="2:15" s="11" customFormat="1" ht="15" customHeight="1">
      <c r="B79" s="59" t="s">
        <v>68</v>
      </c>
      <c r="C79" s="150" t="s">
        <v>69</v>
      </c>
      <c r="D79" s="150"/>
      <c r="E79" s="150"/>
      <c r="F79" s="150"/>
      <c r="G79" s="150"/>
      <c r="H79" s="150"/>
      <c r="I79" s="150"/>
      <c r="J79" s="150"/>
      <c r="K79" s="150"/>
      <c r="L79" s="150"/>
      <c r="M79" s="14"/>
      <c r="N79" s="14"/>
      <c r="O79" s="14"/>
    </row>
    <row r="80" spans="2:15" s="11" customFormat="1" ht="15" customHeight="1">
      <c r="B80" s="59" t="s">
        <v>74</v>
      </c>
      <c r="C80" s="150" t="s">
        <v>70</v>
      </c>
      <c r="D80" s="150"/>
      <c r="E80" s="150"/>
      <c r="F80" s="150"/>
      <c r="G80" s="150"/>
      <c r="H80" s="150"/>
      <c r="I80" s="150"/>
      <c r="J80" s="150"/>
      <c r="K80" s="150"/>
      <c r="L80" s="150"/>
      <c r="M80" s="14"/>
      <c r="N80" s="14"/>
      <c r="O80" s="14"/>
    </row>
    <row r="81" spans="2:13" ht="19.5" customHeight="1">
      <c r="B81" s="44"/>
      <c r="C81" s="44"/>
      <c r="D81" s="44"/>
      <c r="E81" s="44"/>
      <c r="F81" s="44"/>
      <c r="G81" s="4"/>
      <c r="H81" s="6"/>
      <c r="I81" s="45"/>
      <c r="J81" s="4"/>
      <c r="L81" s="4"/>
      <c r="M81" s="4"/>
    </row>
    <row r="82" spans="1:2" ht="19.5" customHeight="1">
      <c r="A82" s="23" t="s">
        <v>20</v>
      </c>
      <c r="B82" s="58" t="s">
        <v>122</v>
      </c>
    </row>
    <row r="83" spans="1:15" ht="19.5" customHeight="1" thickBot="1">
      <c r="A83" s="7"/>
      <c r="B83" s="151" t="s">
        <v>71</v>
      </c>
      <c r="C83" s="151"/>
      <c r="D83" s="151"/>
      <c r="E83" s="151"/>
      <c r="F83" s="151"/>
      <c r="G83" s="151"/>
      <c r="H83" s="151"/>
      <c r="I83" s="151"/>
      <c r="J83" s="151"/>
      <c r="K83" s="151"/>
      <c r="L83" s="151"/>
      <c r="M83" s="151"/>
      <c r="N83" s="151"/>
      <c r="O83" s="9"/>
    </row>
    <row r="84" spans="2:13" s="3" customFormat="1" ht="25.5" customHeight="1" thickBot="1">
      <c r="B84" s="153"/>
      <c r="C84" s="154"/>
      <c r="D84" s="154"/>
      <c r="E84" s="154"/>
      <c r="F84" s="154"/>
      <c r="G84" s="111" t="s">
        <v>0</v>
      </c>
      <c r="H84" s="96" t="s">
        <v>0</v>
      </c>
      <c r="I84" s="97" t="s">
        <v>0</v>
      </c>
      <c r="J84" s="64" t="s">
        <v>12</v>
      </c>
      <c r="L84" s="128" t="s">
        <v>144</v>
      </c>
      <c r="M84" s="128"/>
    </row>
    <row r="85" spans="2:13" s="3" customFormat="1" ht="39.75" customHeight="1">
      <c r="B85" s="139" t="s">
        <v>123</v>
      </c>
      <c r="C85" s="140"/>
      <c r="D85" s="140"/>
      <c r="E85" s="140"/>
      <c r="F85" s="141"/>
      <c r="G85" s="121"/>
      <c r="H85" s="99"/>
      <c r="I85" s="100"/>
      <c r="J85" s="65">
        <f>SUM(G85:I85)</f>
        <v>0</v>
      </c>
      <c r="K85" s="3" t="s">
        <v>80</v>
      </c>
      <c r="L85" s="189" t="s">
        <v>146</v>
      </c>
      <c r="M85" s="189"/>
    </row>
    <row r="86" spans="2:14" s="3" customFormat="1" ht="39.75" customHeight="1">
      <c r="B86" s="139" t="s">
        <v>124</v>
      </c>
      <c r="C86" s="140"/>
      <c r="D86" s="140"/>
      <c r="E86" s="140"/>
      <c r="F86" s="141"/>
      <c r="G86" s="112"/>
      <c r="H86" s="102"/>
      <c r="I86" s="103"/>
      <c r="J86" s="65">
        <f>SUM(G86:I86)</f>
        <v>0</v>
      </c>
      <c r="K86" s="3" t="s">
        <v>80</v>
      </c>
      <c r="L86" s="188" t="s">
        <v>145</v>
      </c>
      <c r="M86" s="188"/>
      <c r="N86" s="188"/>
    </row>
    <row r="87" spans="2:10" s="3" customFormat="1" ht="39.75" customHeight="1" thickBot="1">
      <c r="B87" s="139" t="s">
        <v>133</v>
      </c>
      <c r="C87" s="140"/>
      <c r="D87" s="140"/>
      <c r="E87" s="140"/>
      <c r="F87" s="141"/>
      <c r="G87" s="63">
        <f>_xlfn.IFERROR(ROUNDDOWN(G85/G86,1),0)</f>
        <v>0</v>
      </c>
      <c r="H87" s="62">
        <f>_xlfn.IFERROR(ROUNDDOWN(H85/H86,1),0)</f>
        <v>0</v>
      </c>
      <c r="I87" s="67">
        <f>_xlfn.IFERROR(ROUNDDOWN(I85/I86,1),0)</f>
        <v>0</v>
      </c>
      <c r="J87" s="66" t="e">
        <f>ROUNDDOWN(J85/J86,1)</f>
        <v>#DIV/0!</v>
      </c>
    </row>
    <row r="88" spans="2:11" s="3" customFormat="1" ht="39.75" customHeight="1">
      <c r="B88" s="139" t="s">
        <v>121</v>
      </c>
      <c r="C88" s="140"/>
      <c r="D88" s="140"/>
      <c r="E88" s="140"/>
      <c r="F88" s="141"/>
      <c r="G88" s="121"/>
      <c r="H88" s="121"/>
      <c r="I88" s="121"/>
      <c r="J88" s="65">
        <f>SUM(G88:I88)</f>
        <v>0</v>
      </c>
      <c r="K88" s="3" t="s">
        <v>79</v>
      </c>
    </row>
    <row r="89" spans="2:11" s="3" customFormat="1" ht="39.75" customHeight="1" thickBot="1">
      <c r="B89" s="142" t="s">
        <v>65</v>
      </c>
      <c r="C89" s="143"/>
      <c r="D89" s="143"/>
      <c r="E89" s="144"/>
      <c r="F89" s="145"/>
      <c r="G89" s="122"/>
      <c r="H89" s="105"/>
      <c r="I89" s="106"/>
      <c r="J89" s="80">
        <f>SUM(G89:I89)</f>
        <v>0</v>
      </c>
      <c r="K89" s="3" t="s">
        <v>81</v>
      </c>
    </row>
    <row r="90" spans="2:14" s="3" customFormat="1" ht="33" customHeight="1" thickBot="1">
      <c r="B90" s="146" t="s">
        <v>107</v>
      </c>
      <c r="C90" s="147"/>
      <c r="D90" s="148"/>
      <c r="E90" s="148"/>
      <c r="F90" s="149"/>
      <c r="G90" s="114">
        <f>_xlfn.IFERROR(G87/G88*G89*100,0)</f>
        <v>0</v>
      </c>
      <c r="H90" s="114">
        <f>_xlfn.IFERROR(H87/H88*H89*100,0)</f>
        <v>0</v>
      </c>
      <c r="I90" s="114">
        <f>_xlfn.IFERROR(I87/I88*I89*100,0)</f>
        <v>0</v>
      </c>
      <c r="J90" s="115" t="e">
        <f>J87/J88*J89*100</f>
        <v>#DIV/0!</v>
      </c>
      <c r="M90" s="51" t="e">
        <f>IF(AND(J90&gt;=3,L85=1),"5",IF(AND(J90&gt;=3,L85=0),"3",IF(AND(J90&gt;=2,J90&lt;3),"1","0")))</f>
        <v>#DIV/0!</v>
      </c>
      <c r="N90" s="42" t="s">
        <v>13</v>
      </c>
    </row>
    <row r="91" spans="2:15" s="11" customFormat="1" ht="15" customHeight="1">
      <c r="B91" s="19"/>
      <c r="C91" s="15"/>
      <c r="D91" s="14"/>
      <c r="E91" s="14"/>
      <c r="F91" s="14"/>
      <c r="G91" s="14"/>
      <c r="H91" s="14"/>
      <c r="I91" s="14"/>
      <c r="J91" s="14"/>
      <c r="K91" s="14"/>
      <c r="L91" s="14"/>
      <c r="M91" s="14"/>
      <c r="N91" s="14"/>
      <c r="O91" s="14"/>
    </row>
    <row r="92" spans="2:15" s="11" customFormat="1" ht="45" customHeight="1">
      <c r="B92" s="59" t="s">
        <v>72</v>
      </c>
      <c r="C92" s="150" t="s">
        <v>73</v>
      </c>
      <c r="D92" s="150"/>
      <c r="E92" s="150"/>
      <c r="F92" s="150"/>
      <c r="G92" s="150"/>
      <c r="H92" s="150"/>
      <c r="I92" s="150"/>
      <c r="J92" s="150"/>
      <c r="K92" s="150"/>
      <c r="L92" s="150"/>
      <c r="M92" s="14"/>
      <c r="N92" s="14"/>
      <c r="O92" s="14"/>
    </row>
    <row r="93" spans="2:13" ht="19.5" customHeight="1">
      <c r="B93" s="44"/>
      <c r="C93" s="44"/>
      <c r="D93" s="44"/>
      <c r="E93" s="44"/>
      <c r="F93" s="44"/>
      <c r="G93" s="4"/>
      <c r="H93" s="6"/>
      <c r="I93" s="45"/>
      <c r="J93" s="4"/>
      <c r="L93" s="4"/>
      <c r="M93" s="4"/>
    </row>
    <row r="94" spans="1:2" ht="19.5" customHeight="1">
      <c r="A94" s="23" t="s">
        <v>21</v>
      </c>
      <c r="B94" s="58" t="s">
        <v>125</v>
      </c>
    </row>
    <row r="95" spans="1:15" ht="19.5" customHeight="1" thickBot="1">
      <c r="A95" s="7"/>
      <c r="B95" s="151" t="s">
        <v>75</v>
      </c>
      <c r="C95" s="151"/>
      <c r="D95" s="151"/>
      <c r="E95" s="151"/>
      <c r="F95" s="151"/>
      <c r="G95" s="151"/>
      <c r="H95" s="151"/>
      <c r="I95" s="151"/>
      <c r="J95" s="151"/>
      <c r="K95" s="151"/>
      <c r="L95" s="151"/>
      <c r="M95" s="151"/>
      <c r="N95" s="151"/>
      <c r="O95" s="9"/>
    </row>
    <row r="96" spans="2:10" s="3" customFormat="1" ht="25.5" customHeight="1" thickBot="1">
      <c r="B96" s="153"/>
      <c r="C96" s="154"/>
      <c r="D96" s="154"/>
      <c r="E96" s="154"/>
      <c r="F96" s="155"/>
      <c r="G96" s="95" t="s">
        <v>0</v>
      </c>
      <c r="H96" s="96" t="s">
        <v>0</v>
      </c>
      <c r="I96" s="97" t="s">
        <v>0</v>
      </c>
      <c r="J96" s="32" t="s">
        <v>12</v>
      </c>
    </row>
    <row r="97" spans="2:11" s="3" customFormat="1" ht="39.75" customHeight="1">
      <c r="B97" s="139" t="s">
        <v>76</v>
      </c>
      <c r="C97" s="140"/>
      <c r="D97" s="140"/>
      <c r="E97" s="140"/>
      <c r="F97" s="162"/>
      <c r="G97" s="98"/>
      <c r="H97" s="99"/>
      <c r="I97" s="100"/>
      <c r="J97" s="34">
        <f>SUM(G97:I97)</f>
        <v>0</v>
      </c>
      <c r="K97" s="3" t="s">
        <v>81</v>
      </c>
    </row>
    <row r="98" spans="2:11" s="3" customFormat="1" ht="39.75" customHeight="1" thickBot="1">
      <c r="B98" s="158" t="s">
        <v>77</v>
      </c>
      <c r="C98" s="159"/>
      <c r="D98" s="159"/>
      <c r="E98" s="160"/>
      <c r="F98" s="161"/>
      <c r="G98" s="107"/>
      <c r="H98" s="108"/>
      <c r="I98" s="109"/>
      <c r="J98" s="33">
        <f>SUM(G98:I98)</f>
        <v>0</v>
      </c>
      <c r="K98" s="3" t="s">
        <v>81</v>
      </c>
    </row>
    <row r="99" spans="2:14" s="3" customFormat="1" ht="33" customHeight="1" thickBot="1">
      <c r="B99" s="146" t="s">
        <v>136</v>
      </c>
      <c r="C99" s="147"/>
      <c r="D99" s="148"/>
      <c r="E99" s="148"/>
      <c r="F99" s="149"/>
      <c r="G99" s="116">
        <f>_xlfn.IFERROR(ROUNDUP(G97/G98*100,2),0)</f>
        <v>0</v>
      </c>
      <c r="H99" s="116">
        <f>_xlfn.IFERROR(ROUNDUP(H97/H98*100,2),0)</f>
        <v>0</v>
      </c>
      <c r="I99" s="116">
        <f>_xlfn.IFERROR(ROUNDUP(I97/I98*100,2),0)</f>
        <v>0</v>
      </c>
      <c r="J99" s="117" t="e">
        <f>J97/J98*100</f>
        <v>#DIV/0!</v>
      </c>
      <c r="K99" s="3" t="s">
        <v>137</v>
      </c>
      <c r="M99" s="51" t="e">
        <f>IF(J99&gt;=50,"5",IF(AND(J99&lt;50,J99&gt;=35),"3","0"))</f>
        <v>#DIV/0!</v>
      </c>
      <c r="N99" s="42" t="s">
        <v>13</v>
      </c>
    </row>
    <row r="100" spans="2:13" ht="19.5" customHeight="1">
      <c r="B100" s="44"/>
      <c r="C100" s="44"/>
      <c r="D100" s="44"/>
      <c r="E100" s="44"/>
      <c r="F100" s="44"/>
      <c r="G100" s="4"/>
      <c r="H100" s="6"/>
      <c r="I100" s="45"/>
      <c r="J100" s="4"/>
      <c r="L100" s="4"/>
      <c r="M100" s="4"/>
    </row>
    <row r="101" spans="1:2" ht="19.5" customHeight="1">
      <c r="A101" s="23" t="s">
        <v>22</v>
      </c>
      <c r="B101" s="58" t="s">
        <v>126</v>
      </c>
    </row>
    <row r="102" spans="1:15" ht="19.5" customHeight="1" thickBot="1">
      <c r="A102" s="7"/>
      <c r="B102" s="151" t="s">
        <v>78</v>
      </c>
      <c r="C102" s="151"/>
      <c r="D102" s="151"/>
      <c r="E102" s="151"/>
      <c r="F102" s="151"/>
      <c r="G102" s="151"/>
      <c r="H102" s="151"/>
      <c r="I102" s="151"/>
      <c r="J102" s="151"/>
      <c r="K102" s="151"/>
      <c r="L102" s="151"/>
      <c r="M102" s="151"/>
      <c r="N102" s="151"/>
      <c r="O102" s="9"/>
    </row>
    <row r="103" spans="2:10" s="3" customFormat="1" ht="25.5" customHeight="1" thickBot="1">
      <c r="B103" s="153"/>
      <c r="C103" s="154"/>
      <c r="D103" s="154"/>
      <c r="E103" s="154"/>
      <c r="F103" s="155"/>
      <c r="G103" s="95" t="s">
        <v>0</v>
      </c>
      <c r="H103" s="96" t="s">
        <v>0</v>
      </c>
      <c r="I103" s="97" t="s">
        <v>0</v>
      </c>
      <c r="J103" s="32" t="s">
        <v>12</v>
      </c>
    </row>
    <row r="104" spans="2:11" s="3" customFormat="1" ht="39.75" customHeight="1">
      <c r="B104" s="139" t="s">
        <v>127</v>
      </c>
      <c r="C104" s="140"/>
      <c r="D104" s="140"/>
      <c r="E104" s="140"/>
      <c r="F104" s="162"/>
      <c r="G104" s="121"/>
      <c r="H104" s="99"/>
      <c r="I104" s="100"/>
      <c r="J104" s="34">
        <f>SUM(G104:I104)</f>
        <v>0</v>
      </c>
      <c r="K104" s="3" t="s">
        <v>79</v>
      </c>
    </row>
    <row r="105" spans="2:11" s="3" customFormat="1" ht="39.75" customHeight="1" thickBot="1">
      <c r="B105" s="158" t="s">
        <v>82</v>
      </c>
      <c r="C105" s="159"/>
      <c r="D105" s="159"/>
      <c r="E105" s="160"/>
      <c r="F105" s="161"/>
      <c r="G105" s="123"/>
      <c r="H105" s="124"/>
      <c r="I105" s="125"/>
      <c r="J105" s="33">
        <f>SUM(G105:I105)</f>
        <v>0</v>
      </c>
      <c r="K105" s="3" t="s">
        <v>79</v>
      </c>
    </row>
    <row r="106" spans="2:14" s="3" customFormat="1" ht="39.75" customHeight="1" thickBot="1">
      <c r="B106" s="146" t="s">
        <v>136</v>
      </c>
      <c r="C106" s="147"/>
      <c r="D106" s="148"/>
      <c r="E106" s="148"/>
      <c r="F106" s="149"/>
      <c r="G106" s="116">
        <f>_xlfn.IFERROR(ROUNDUP(G104/G105*100,2),0)</f>
        <v>0</v>
      </c>
      <c r="H106" s="116">
        <f>_xlfn.IFERROR(ROUNDUP(H104/H105*100,2),0)</f>
        <v>0</v>
      </c>
      <c r="I106" s="116">
        <f>_xlfn.IFERROR(ROUNDUP(I104/I105*100,2),0)</f>
        <v>0</v>
      </c>
      <c r="J106" s="117" t="e">
        <f>J104/J105*100</f>
        <v>#DIV/0!</v>
      </c>
      <c r="K106" s="12" t="s">
        <v>137</v>
      </c>
      <c r="M106" s="51" t="e">
        <f>IF(J106&gt;=10,"5",IF(AND(J106&lt;10,J106&gt;=5),"3","0"))</f>
        <v>#DIV/0!</v>
      </c>
      <c r="N106" s="42" t="s">
        <v>13</v>
      </c>
    </row>
    <row r="107" spans="2:15" s="11" customFormat="1" ht="15" customHeight="1">
      <c r="B107" s="19"/>
      <c r="C107" s="15"/>
      <c r="D107" s="14"/>
      <c r="E107" s="14"/>
      <c r="F107" s="14"/>
      <c r="G107" s="14"/>
      <c r="H107" s="14"/>
      <c r="I107" s="14"/>
      <c r="J107" s="14"/>
      <c r="K107" s="14"/>
      <c r="L107" s="14"/>
      <c r="M107" s="14"/>
      <c r="N107" s="14"/>
      <c r="O107" s="14"/>
    </row>
    <row r="108" spans="2:15" s="11" customFormat="1" ht="15" customHeight="1">
      <c r="B108" s="59" t="s">
        <v>83</v>
      </c>
      <c r="C108" s="150" t="s">
        <v>85</v>
      </c>
      <c r="D108" s="150"/>
      <c r="E108" s="150"/>
      <c r="F108" s="150"/>
      <c r="G108" s="150"/>
      <c r="H108" s="150"/>
      <c r="I108" s="150"/>
      <c r="J108" s="150"/>
      <c r="K108" s="150"/>
      <c r="L108" s="150"/>
      <c r="M108" s="14"/>
      <c r="N108" s="14"/>
      <c r="O108" s="14"/>
    </row>
    <row r="109" spans="2:12" s="78" customFormat="1" ht="38.25" customHeight="1">
      <c r="B109" s="79" t="s">
        <v>84</v>
      </c>
      <c r="C109" s="152" t="s">
        <v>86</v>
      </c>
      <c r="D109" s="152"/>
      <c r="E109" s="152"/>
      <c r="F109" s="152"/>
      <c r="G109" s="152"/>
      <c r="H109" s="152"/>
      <c r="I109" s="152"/>
      <c r="J109" s="152"/>
      <c r="K109" s="152"/>
      <c r="L109" s="152"/>
    </row>
    <row r="110" spans="2:13" ht="19.5" customHeight="1">
      <c r="B110" s="44"/>
      <c r="C110" s="44"/>
      <c r="D110" s="44"/>
      <c r="E110" s="44"/>
      <c r="F110" s="44"/>
      <c r="G110" s="4"/>
      <c r="H110" s="6"/>
      <c r="I110" s="45"/>
      <c r="J110" s="4"/>
      <c r="L110" s="4"/>
      <c r="M110" s="4"/>
    </row>
    <row r="111" spans="1:2" ht="19.5" customHeight="1">
      <c r="A111" s="23" t="s">
        <v>23</v>
      </c>
      <c r="B111" s="58" t="s">
        <v>128</v>
      </c>
    </row>
    <row r="112" spans="1:15" ht="19.5" customHeight="1" thickBot="1">
      <c r="A112" s="7"/>
      <c r="B112" s="151" t="s">
        <v>87</v>
      </c>
      <c r="C112" s="151"/>
      <c r="D112" s="151"/>
      <c r="E112" s="151"/>
      <c r="F112" s="151"/>
      <c r="G112" s="151"/>
      <c r="H112" s="151"/>
      <c r="I112" s="151"/>
      <c r="J112" s="151"/>
      <c r="K112" s="151"/>
      <c r="L112" s="151"/>
      <c r="M112" s="151"/>
      <c r="N112" s="151"/>
      <c r="O112" s="9"/>
    </row>
    <row r="113" spans="2:10" s="3" customFormat="1" ht="25.5" customHeight="1" thickBot="1">
      <c r="B113" s="153"/>
      <c r="C113" s="154"/>
      <c r="D113" s="154"/>
      <c r="E113" s="154"/>
      <c r="F113" s="155"/>
      <c r="G113" s="95" t="s">
        <v>0</v>
      </c>
      <c r="H113" s="96" t="s">
        <v>0</v>
      </c>
      <c r="I113" s="97" t="s">
        <v>0</v>
      </c>
      <c r="J113" s="32" t="s">
        <v>12</v>
      </c>
    </row>
    <row r="114" spans="2:11" s="3" customFormat="1" ht="39.75" customHeight="1">
      <c r="B114" s="139" t="s">
        <v>129</v>
      </c>
      <c r="C114" s="140"/>
      <c r="D114" s="140"/>
      <c r="E114" s="140"/>
      <c r="F114" s="162"/>
      <c r="G114" s="121"/>
      <c r="H114" s="99"/>
      <c r="I114" s="100"/>
      <c r="J114" s="34">
        <f>SUM(G114:I114)</f>
        <v>0</v>
      </c>
      <c r="K114" s="3" t="s">
        <v>79</v>
      </c>
    </row>
    <row r="115" spans="2:11" s="3" customFormat="1" ht="39.75" customHeight="1" thickBot="1">
      <c r="B115" s="158" t="s">
        <v>82</v>
      </c>
      <c r="C115" s="159"/>
      <c r="D115" s="159"/>
      <c r="E115" s="160"/>
      <c r="F115" s="161"/>
      <c r="G115" s="123"/>
      <c r="H115" s="124"/>
      <c r="I115" s="125"/>
      <c r="J115" s="33">
        <f>SUM(G115:I115)</f>
        <v>0</v>
      </c>
      <c r="K115" s="3" t="s">
        <v>79</v>
      </c>
    </row>
    <row r="116" spans="2:14" s="3" customFormat="1" ht="39.75" customHeight="1" thickBot="1">
      <c r="B116" s="146" t="s">
        <v>136</v>
      </c>
      <c r="C116" s="147"/>
      <c r="D116" s="148"/>
      <c r="E116" s="148"/>
      <c r="F116" s="149"/>
      <c r="G116" s="116">
        <f>_xlfn.IFERROR(ROUNDUP(G114/G115*100,2),0)</f>
        <v>0</v>
      </c>
      <c r="H116" s="116">
        <f>_xlfn.IFERROR(ROUNDUP(H114/H115*100,2),0)</f>
        <v>0</v>
      </c>
      <c r="I116" s="116">
        <f>_xlfn.IFERROR(ROUNDUP(I114/I115*100,2),0)</f>
        <v>0</v>
      </c>
      <c r="J116" s="117" t="e">
        <f>J114/J115*100</f>
        <v>#DIV/0!</v>
      </c>
      <c r="K116" s="12" t="s">
        <v>137</v>
      </c>
      <c r="M116" s="51" t="e">
        <f>IF(J116&gt;=10,"5",IF(AND(J116&lt;10,J116&gt;=5),"3","0"))</f>
        <v>#DIV/0!</v>
      </c>
      <c r="N116" s="42" t="s">
        <v>13</v>
      </c>
    </row>
    <row r="117" spans="2:15" s="11" customFormat="1" ht="15" customHeight="1">
      <c r="B117" s="19"/>
      <c r="C117" s="15"/>
      <c r="D117" s="14"/>
      <c r="E117" s="14"/>
      <c r="F117" s="14"/>
      <c r="G117" s="14"/>
      <c r="H117" s="14"/>
      <c r="I117" s="14"/>
      <c r="J117" s="14"/>
      <c r="K117" s="14"/>
      <c r="L117" s="14"/>
      <c r="M117" s="14"/>
      <c r="N117" s="14"/>
      <c r="O117" s="14"/>
    </row>
    <row r="118" spans="2:15" s="11" customFormat="1" ht="30" customHeight="1">
      <c r="B118" s="59" t="s">
        <v>88</v>
      </c>
      <c r="C118" s="150" t="s">
        <v>89</v>
      </c>
      <c r="D118" s="150"/>
      <c r="E118" s="150"/>
      <c r="F118" s="150"/>
      <c r="G118" s="150"/>
      <c r="H118" s="150"/>
      <c r="I118" s="150"/>
      <c r="J118" s="150"/>
      <c r="K118" s="150"/>
      <c r="L118" s="150"/>
      <c r="M118" s="14"/>
      <c r="N118" s="14"/>
      <c r="O118" s="14"/>
    </row>
    <row r="119" ht="24.75" customHeight="1" thickBot="1"/>
    <row r="120" spans="8:14" ht="39" customHeight="1" thickBot="1">
      <c r="H120" s="133" t="s">
        <v>109</v>
      </c>
      <c r="I120" s="134"/>
      <c r="J120" s="134"/>
      <c r="K120" s="134"/>
      <c r="L120" s="135"/>
      <c r="M120" s="73" t="e">
        <f>M16+M31+M42+M53+M64+M76+M90+M99+M106+M116</f>
        <v>#DIV/0!</v>
      </c>
      <c r="N120" s="7" t="s">
        <v>13</v>
      </c>
    </row>
    <row r="121" spans="2:13" ht="19.5" customHeight="1">
      <c r="B121" s="44"/>
      <c r="C121" s="44"/>
      <c r="D121" s="44"/>
      <c r="E121" s="44"/>
      <c r="F121" s="44"/>
      <c r="G121" s="4"/>
      <c r="H121" s="6"/>
      <c r="I121" s="45"/>
      <c r="J121" s="4"/>
      <c r="L121" s="4"/>
      <c r="M121" s="4"/>
    </row>
    <row r="122" spans="1:14" ht="24.75" customHeight="1" thickBot="1">
      <c r="A122" s="68" t="s">
        <v>92</v>
      </c>
      <c r="B122" s="69" t="s">
        <v>97</v>
      </c>
      <c r="L122" s="43"/>
      <c r="M122" s="52"/>
      <c r="N122" s="7"/>
    </row>
    <row r="123" spans="2:14" ht="39.75" customHeight="1" thickBot="1">
      <c r="B123" s="128" t="s">
        <v>93</v>
      </c>
      <c r="C123" s="128"/>
      <c r="D123" s="129" t="s">
        <v>95</v>
      </c>
      <c r="E123" s="129"/>
      <c r="F123" s="129"/>
      <c r="G123" s="129"/>
      <c r="H123" s="129"/>
      <c r="I123" s="129"/>
      <c r="J123" s="129"/>
      <c r="K123" s="130"/>
      <c r="L123" s="113"/>
      <c r="M123" s="52"/>
      <c r="N123" s="7"/>
    </row>
    <row r="124" spans="2:14" ht="99.75" customHeight="1" thickBot="1">
      <c r="B124" s="127" t="s">
        <v>96</v>
      </c>
      <c r="C124" s="128"/>
      <c r="D124" s="129" t="s">
        <v>94</v>
      </c>
      <c r="E124" s="129"/>
      <c r="F124" s="129"/>
      <c r="G124" s="129"/>
      <c r="H124" s="129"/>
      <c r="I124" s="129"/>
      <c r="J124" s="129"/>
      <c r="K124" s="130"/>
      <c r="L124" s="113"/>
      <c r="M124" s="52"/>
      <c r="N124" s="7"/>
    </row>
    <row r="125" spans="2:13" ht="19.5" customHeight="1">
      <c r="B125" s="44"/>
      <c r="C125" s="44"/>
      <c r="D125" s="44"/>
      <c r="E125" s="44"/>
      <c r="F125" s="44"/>
      <c r="G125" s="4"/>
      <c r="H125" s="6"/>
      <c r="I125" s="45"/>
      <c r="J125" s="4"/>
      <c r="L125" s="4"/>
      <c r="M125" s="4"/>
    </row>
    <row r="126" spans="1:14" ht="24.75" customHeight="1" thickBot="1">
      <c r="A126" s="68" t="s">
        <v>98</v>
      </c>
      <c r="B126" s="69" t="s">
        <v>99</v>
      </c>
      <c r="L126" s="43"/>
      <c r="M126" s="52"/>
      <c r="N126" s="7"/>
    </row>
    <row r="127" spans="2:14" ht="39.75" customHeight="1" thickBot="1">
      <c r="B127" s="130" t="s">
        <v>100</v>
      </c>
      <c r="C127" s="131"/>
      <c r="D127" s="131"/>
      <c r="E127" s="131"/>
      <c r="F127" s="131"/>
      <c r="G127" s="131"/>
      <c r="H127" s="131"/>
      <c r="I127" s="131"/>
      <c r="J127" s="131"/>
      <c r="K127" s="132"/>
      <c r="L127" s="113"/>
      <c r="M127" s="52"/>
      <c r="N127" s="7"/>
    </row>
    <row r="128" spans="2:13" ht="19.5" customHeight="1">
      <c r="B128" s="44"/>
      <c r="C128" s="44"/>
      <c r="D128" s="44"/>
      <c r="E128" s="44"/>
      <c r="F128" s="44"/>
      <c r="G128" s="4"/>
      <c r="H128" s="6"/>
      <c r="I128" s="45"/>
      <c r="J128" s="4"/>
      <c r="L128" s="4"/>
      <c r="M128" s="4"/>
    </row>
    <row r="129" spans="1:14" ht="24.75" customHeight="1" thickBot="1">
      <c r="A129" s="68" t="s">
        <v>101</v>
      </c>
      <c r="B129" s="69" t="s">
        <v>130</v>
      </c>
      <c r="L129" s="43"/>
      <c r="M129" s="52"/>
      <c r="N129" s="7"/>
    </row>
    <row r="130" spans="2:14" ht="30" customHeight="1" thickBot="1">
      <c r="B130" s="130" t="s">
        <v>110</v>
      </c>
      <c r="C130" s="131"/>
      <c r="D130" s="131"/>
      <c r="E130" s="131"/>
      <c r="F130" s="131"/>
      <c r="G130" s="131"/>
      <c r="H130" s="131"/>
      <c r="I130" s="131"/>
      <c r="J130" s="131"/>
      <c r="K130" s="132"/>
      <c r="L130" s="113"/>
      <c r="M130" s="52"/>
      <c r="N130" s="7"/>
    </row>
    <row r="131" s="7" customFormat="1" ht="21.75" customHeight="1" thickBot="1">
      <c r="B131" s="24" t="s">
        <v>111</v>
      </c>
    </row>
    <row r="132" spans="2:14" s="7" customFormat="1" ht="86.25" customHeight="1" thickBot="1">
      <c r="B132" s="136"/>
      <c r="C132" s="137"/>
      <c r="D132" s="137"/>
      <c r="E132" s="137"/>
      <c r="F132" s="137"/>
      <c r="G132" s="137"/>
      <c r="H132" s="137"/>
      <c r="I132" s="137"/>
      <c r="J132" s="137"/>
      <c r="K132" s="137"/>
      <c r="L132" s="138"/>
      <c r="M132" s="81"/>
      <c r="N132" s="81"/>
    </row>
    <row r="133" spans="2:13" ht="19.5" customHeight="1">
      <c r="B133" s="44"/>
      <c r="C133" s="44"/>
      <c r="D133" s="44"/>
      <c r="E133" s="44"/>
      <c r="F133" s="44"/>
      <c r="G133" s="4"/>
      <c r="H133" s="6"/>
      <c r="I133" s="45"/>
      <c r="J133" s="4"/>
      <c r="L133" s="4"/>
      <c r="M133" s="4"/>
    </row>
    <row r="134" spans="1:14" ht="24.75" customHeight="1" thickBot="1">
      <c r="A134" s="68" t="s">
        <v>102</v>
      </c>
      <c r="B134" s="69" t="s">
        <v>103</v>
      </c>
      <c r="L134" s="43"/>
      <c r="M134" s="52"/>
      <c r="N134" s="7"/>
    </row>
    <row r="135" spans="2:14" ht="39.75" customHeight="1" thickBot="1">
      <c r="B135" s="130" t="s">
        <v>104</v>
      </c>
      <c r="C135" s="131"/>
      <c r="D135" s="131"/>
      <c r="E135" s="131"/>
      <c r="F135" s="131"/>
      <c r="G135" s="131"/>
      <c r="H135" s="131"/>
      <c r="I135" s="131"/>
      <c r="J135" s="131"/>
      <c r="K135" s="132"/>
      <c r="L135" s="113"/>
      <c r="M135" s="52"/>
      <c r="N135" s="7"/>
    </row>
    <row r="136" s="7" customFormat="1" ht="24.75" customHeight="1"/>
    <row r="137" ht="33" customHeight="1"/>
    <row r="138" ht="33" customHeight="1"/>
    <row r="139" ht="33" customHeight="1"/>
    <row r="140" ht="33" customHeight="1"/>
    <row r="141" ht="33" customHeight="1"/>
    <row r="142" ht="33" customHeight="1"/>
  </sheetData>
  <sheetProtection password="DD4F" sheet="1" selectLockedCells="1"/>
  <mergeCells count="95">
    <mergeCell ref="B127:K127"/>
    <mergeCell ref="B130:K130"/>
    <mergeCell ref="B132:L132"/>
    <mergeCell ref="B135:K135"/>
    <mergeCell ref="C118:L118"/>
    <mergeCell ref="H120:L120"/>
    <mergeCell ref="B123:C123"/>
    <mergeCell ref="D123:K123"/>
    <mergeCell ref="B124:C124"/>
    <mergeCell ref="D124:K124"/>
    <mergeCell ref="C109:L109"/>
    <mergeCell ref="B112:N112"/>
    <mergeCell ref="B113:F113"/>
    <mergeCell ref="B114:F114"/>
    <mergeCell ref="B115:F115"/>
    <mergeCell ref="B116:F116"/>
    <mergeCell ref="B102:N102"/>
    <mergeCell ref="B103:F103"/>
    <mergeCell ref="B104:F104"/>
    <mergeCell ref="B105:F105"/>
    <mergeCell ref="B106:F106"/>
    <mergeCell ref="C108:L108"/>
    <mergeCell ref="C92:L92"/>
    <mergeCell ref="B95:N95"/>
    <mergeCell ref="B96:F96"/>
    <mergeCell ref="B97:F97"/>
    <mergeCell ref="B98:F98"/>
    <mergeCell ref="B99:F99"/>
    <mergeCell ref="B86:F86"/>
    <mergeCell ref="L86:N86"/>
    <mergeCell ref="B87:F87"/>
    <mergeCell ref="B88:F88"/>
    <mergeCell ref="B89:F89"/>
    <mergeCell ref="B90:F90"/>
    <mergeCell ref="C79:L79"/>
    <mergeCell ref="C80:L80"/>
    <mergeCell ref="B83:N83"/>
    <mergeCell ref="B84:F84"/>
    <mergeCell ref="L84:M84"/>
    <mergeCell ref="B85:F85"/>
    <mergeCell ref="L85:M85"/>
    <mergeCell ref="B72:F72"/>
    <mergeCell ref="B73:F73"/>
    <mergeCell ref="B74:F74"/>
    <mergeCell ref="B75:F75"/>
    <mergeCell ref="B76:F76"/>
    <mergeCell ref="C78:L78"/>
    <mergeCell ref="B63:E63"/>
    <mergeCell ref="B64:E64"/>
    <mergeCell ref="C66:L66"/>
    <mergeCell ref="B69:N69"/>
    <mergeCell ref="B70:F70"/>
    <mergeCell ref="B71:F71"/>
    <mergeCell ref="B53:F53"/>
    <mergeCell ref="C55:L55"/>
    <mergeCell ref="C56:L56"/>
    <mergeCell ref="C57:L57"/>
    <mergeCell ref="B60:N60"/>
    <mergeCell ref="B62:E62"/>
    <mergeCell ref="C45:L45"/>
    <mergeCell ref="C46:L46"/>
    <mergeCell ref="B49:N49"/>
    <mergeCell ref="B50:F50"/>
    <mergeCell ref="B51:F51"/>
    <mergeCell ref="B52:F52"/>
    <mergeCell ref="B38:N38"/>
    <mergeCell ref="B39:F39"/>
    <mergeCell ref="B40:F40"/>
    <mergeCell ref="B41:F41"/>
    <mergeCell ref="B42:F42"/>
    <mergeCell ref="C44:L44"/>
    <mergeCell ref="B28:F28"/>
    <mergeCell ref="B29:F29"/>
    <mergeCell ref="E31:F31"/>
    <mergeCell ref="C33:L33"/>
    <mergeCell ref="C34:L34"/>
    <mergeCell ref="C35:L35"/>
    <mergeCell ref="C20:L20"/>
    <mergeCell ref="B23:N23"/>
    <mergeCell ref="B24:F24"/>
    <mergeCell ref="B25:F25"/>
    <mergeCell ref="B26:F26"/>
    <mergeCell ref="B27:F27"/>
    <mergeCell ref="B12:C12"/>
    <mergeCell ref="B13:C13"/>
    <mergeCell ref="B14:C14"/>
    <mergeCell ref="B15:C15"/>
    <mergeCell ref="B16:C16"/>
    <mergeCell ref="C19:L19"/>
    <mergeCell ref="A2:O2"/>
    <mergeCell ref="B4:N4"/>
    <mergeCell ref="B5:O5"/>
    <mergeCell ref="B6:O6"/>
    <mergeCell ref="B10:N10"/>
    <mergeCell ref="B11:C11"/>
  </mergeCells>
  <conditionalFormatting sqref="J16">
    <cfRule type="expression" priority="1" dxfId="2" stopIfTrue="1">
      <formula>$D16=""</formula>
    </cfRule>
  </conditionalFormatting>
  <dataValidations count="2">
    <dataValidation type="list" allowBlank="1" showInputMessage="1" showErrorMessage="1" sqref="L85:M85">
      <formula1>"　,1,0"</formula1>
    </dataValidation>
    <dataValidation type="list" allowBlank="1" showInputMessage="1" showErrorMessage="1" sqref="F62:F64 L123:L124 L127 L135 L130">
      <formula1>"実施あり,実施なし"</formula1>
    </dataValidation>
  </dataValidations>
  <printOptions horizontalCentered="1"/>
  <pageMargins left="0.3937007874015748" right="0.1968503937007874" top="0.7874015748031497" bottom="0.5905511811023623" header="0" footer="0"/>
  <pageSetup fitToHeight="0" fitToWidth="1" horizontalDpi="600" verticalDpi="600" orientation="portrait" paperSize="9" scale="73" r:id="rId4"/>
  <rowBreaks count="3" manualBreakCount="3">
    <brk id="35" max="14" man="1"/>
    <brk id="67" max="14" man="1"/>
    <brk id="100" max="14" man="1"/>
  </row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P135"/>
  <sheetViews>
    <sheetView showGridLines="0" view="pageBreakPreview" zoomScaleSheetLayoutView="100" zoomScalePageLayoutView="0" workbookViewId="0" topLeftCell="A130">
      <selection activeCell="K110" sqref="K110"/>
    </sheetView>
  </sheetViews>
  <sheetFormatPr defaultColWidth="9.00390625" defaultRowHeight="13.5"/>
  <cols>
    <col min="1" max="1" width="5.625" style="1" customWidth="1"/>
    <col min="2" max="13" width="9.625" style="1" customWidth="1"/>
    <col min="14" max="14" width="12.125" style="1" customWidth="1"/>
    <col min="15" max="15" width="3.625" style="1" customWidth="1"/>
    <col min="16" max="16384" width="9.00390625" style="1" customWidth="1"/>
  </cols>
  <sheetData>
    <row r="1" spans="1:14" ht="15" customHeight="1">
      <c r="A1" s="1" t="s">
        <v>142</v>
      </c>
      <c r="N1" s="126" t="s">
        <v>143</v>
      </c>
    </row>
    <row r="2" spans="1:15" s="3" customFormat="1" ht="30" customHeight="1">
      <c r="A2" s="176" t="s">
        <v>141</v>
      </c>
      <c r="B2" s="176"/>
      <c r="C2" s="176"/>
      <c r="D2" s="176"/>
      <c r="E2" s="176"/>
      <c r="F2" s="176"/>
      <c r="G2" s="176"/>
      <c r="H2" s="176"/>
      <c r="I2" s="176"/>
      <c r="J2" s="176"/>
      <c r="K2" s="176"/>
      <c r="L2" s="176"/>
      <c r="M2" s="176"/>
      <c r="N2" s="176"/>
      <c r="O2" s="176"/>
    </row>
    <row r="3" spans="1:15" s="3" customFormat="1" ht="15" customHeight="1">
      <c r="A3" s="8"/>
      <c r="K3" s="10"/>
      <c r="L3" s="10"/>
      <c r="M3" s="10"/>
      <c r="N3" s="10"/>
      <c r="O3" s="10"/>
    </row>
    <row r="4" spans="1:16" ht="49.5" customHeight="1">
      <c r="A4" s="55"/>
      <c r="B4" s="166" t="s">
        <v>131</v>
      </c>
      <c r="C4" s="167"/>
      <c r="D4" s="167"/>
      <c r="E4" s="167"/>
      <c r="F4" s="167"/>
      <c r="G4" s="167"/>
      <c r="H4" s="167"/>
      <c r="I4" s="167"/>
      <c r="J4" s="167"/>
      <c r="K4" s="167"/>
      <c r="L4" s="167"/>
      <c r="M4" s="167"/>
      <c r="N4" s="167"/>
      <c r="O4" s="46"/>
      <c r="P4" s="4"/>
    </row>
    <row r="5" spans="1:15" s="3" customFormat="1" ht="15" customHeight="1">
      <c r="A5" s="23"/>
      <c r="B5" s="152" t="s">
        <v>29</v>
      </c>
      <c r="C5" s="152"/>
      <c r="D5" s="152"/>
      <c r="E5" s="152"/>
      <c r="F5" s="152"/>
      <c r="G5" s="152"/>
      <c r="H5" s="152"/>
      <c r="I5" s="152"/>
      <c r="J5" s="152"/>
      <c r="K5" s="177"/>
      <c r="L5" s="177"/>
      <c r="M5" s="177"/>
      <c r="N5" s="177"/>
      <c r="O5" s="177"/>
    </row>
    <row r="6" spans="1:15" s="3" customFormat="1" ht="15" customHeight="1">
      <c r="A6" s="23"/>
      <c r="B6" s="152" t="s">
        <v>30</v>
      </c>
      <c r="C6" s="152"/>
      <c r="D6" s="152"/>
      <c r="E6" s="152"/>
      <c r="F6" s="152"/>
      <c r="G6" s="152"/>
      <c r="H6" s="152"/>
      <c r="I6" s="152"/>
      <c r="J6" s="152"/>
      <c r="K6" s="177"/>
      <c r="L6" s="177"/>
      <c r="M6" s="177"/>
      <c r="N6" s="177"/>
      <c r="O6" s="177"/>
    </row>
    <row r="7" spans="2:16" ht="15" customHeight="1">
      <c r="B7" s="5"/>
      <c r="C7" s="18"/>
      <c r="D7" s="18"/>
      <c r="E7" s="18"/>
      <c r="F7" s="18"/>
      <c r="G7" s="18"/>
      <c r="H7" s="18"/>
      <c r="I7" s="18"/>
      <c r="J7" s="18"/>
      <c r="K7" s="2"/>
      <c r="L7" s="2"/>
      <c r="M7" s="2"/>
      <c r="N7" s="2"/>
      <c r="O7" s="2"/>
      <c r="P7" s="2"/>
    </row>
    <row r="8" spans="1:16" s="72" customFormat="1" ht="22.5" customHeight="1">
      <c r="A8" s="68" t="s">
        <v>90</v>
      </c>
      <c r="B8" s="69" t="s">
        <v>91</v>
      </c>
      <c r="C8" s="70"/>
      <c r="D8" s="70"/>
      <c r="E8" s="70"/>
      <c r="F8" s="70"/>
      <c r="G8" s="70"/>
      <c r="H8" s="70"/>
      <c r="I8" s="70"/>
      <c r="J8" s="70"/>
      <c r="K8" s="71"/>
      <c r="L8" s="71"/>
      <c r="M8" s="71"/>
      <c r="N8" s="71"/>
      <c r="O8" s="71"/>
      <c r="P8" s="71"/>
    </row>
    <row r="9" spans="1:2" ht="24" customHeight="1">
      <c r="A9" s="23" t="s">
        <v>14</v>
      </c>
      <c r="B9" s="58" t="s">
        <v>6</v>
      </c>
    </row>
    <row r="10" spans="1:15" ht="39.75" customHeight="1" thickBot="1">
      <c r="A10" s="7"/>
      <c r="B10" s="151" t="s">
        <v>114</v>
      </c>
      <c r="C10" s="151"/>
      <c r="D10" s="151"/>
      <c r="E10" s="151"/>
      <c r="F10" s="151"/>
      <c r="G10" s="151"/>
      <c r="H10" s="151"/>
      <c r="I10" s="151"/>
      <c r="J10" s="151"/>
      <c r="K10" s="151"/>
      <c r="L10" s="151"/>
      <c r="M10" s="151"/>
      <c r="N10" s="151"/>
      <c r="O10" s="9"/>
    </row>
    <row r="11" spans="2:15" s="11" customFormat="1" ht="30" customHeight="1" thickBot="1">
      <c r="B11" s="184" t="s">
        <v>31</v>
      </c>
      <c r="C11" s="185"/>
      <c r="D11" s="82" t="s">
        <v>0</v>
      </c>
      <c r="E11" s="83" t="s">
        <v>0</v>
      </c>
      <c r="F11" s="84" t="s">
        <v>0</v>
      </c>
      <c r="G11" s="85" t="s">
        <v>0</v>
      </c>
      <c r="H11" s="83" t="s">
        <v>0</v>
      </c>
      <c r="I11" s="84" t="s">
        <v>0</v>
      </c>
      <c r="J11" s="53" t="s">
        <v>3</v>
      </c>
      <c r="K11" s="17"/>
      <c r="L11" s="17"/>
      <c r="M11" s="17"/>
      <c r="N11" s="17"/>
      <c r="O11" s="17"/>
    </row>
    <row r="12" spans="2:11" s="11" customFormat="1" ht="99.75" customHeight="1" thickBot="1">
      <c r="B12" s="163" t="s">
        <v>112</v>
      </c>
      <c r="C12" s="164"/>
      <c r="D12" s="85"/>
      <c r="E12" s="86"/>
      <c r="F12" s="87"/>
      <c r="G12" s="88"/>
      <c r="H12" s="86"/>
      <c r="I12" s="87"/>
      <c r="J12" s="41">
        <f>SUM(D12:I12)</f>
        <v>0</v>
      </c>
      <c r="K12" s="42" t="s">
        <v>79</v>
      </c>
    </row>
    <row r="13" spans="2:11" s="11" customFormat="1" ht="39.75" customHeight="1">
      <c r="B13" s="178" t="s">
        <v>113</v>
      </c>
      <c r="C13" s="179"/>
      <c r="D13" s="89"/>
      <c r="E13" s="90"/>
      <c r="F13" s="91"/>
      <c r="G13" s="89"/>
      <c r="H13" s="90"/>
      <c r="I13" s="91"/>
      <c r="J13" s="29">
        <f>SUM(D13:I13)</f>
        <v>0</v>
      </c>
      <c r="K13" s="42" t="s">
        <v>79</v>
      </c>
    </row>
    <row r="14" spans="2:11" s="11" customFormat="1" ht="39.75" customHeight="1">
      <c r="B14" s="180" t="s">
        <v>38</v>
      </c>
      <c r="C14" s="181"/>
      <c r="D14" s="92"/>
      <c r="E14" s="93"/>
      <c r="F14" s="94"/>
      <c r="G14" s="92"/>
      <c r="H14" s="93"/>
      <c r="I14" s="94"/>
      <c r="J14" s="30">
        <f>SUM(D14:I14)</f>
        <v>0</v>
      </c>
      <c r="K14" s="42" t="s">
        <v>79</v>
      </c>
    </row>
    <row r="15" spans="2:11" s="11" customFormat="1" ht="39.75" customHeight="1" thickBot="1">
      <c r="B15" s="182" t="s">
        <v>39</v>
      </c>
      <c r="C15" s="183"/>
      <c r="D15" s="38">
        <f aca="true" t="shared" si="0" ref="D15:I15">D13-D14</f>
        <v>0</v>
      </c>
      <c r="E15" s="39">
        <f t="shared" si="0"/>
        <v>0</v>
      </c>
      <c r="F15" s="40">
        <f t="shared" si="0"/>
        <v>0</v>
      </c>
      <c r="G15" s="38">
        <f t="shared" si="0"/>
        <v>0</v>
      </c>
      <c r="H15" s="39">
        <f t="shared" si="0"/>
        <v>0</v>
      </c>
      <c r="I15" s="40">
        <f t="shared" si="0"/>
        <v>0</v>
      </c>
      <c r="J15" s="31">
        <f>SUM(D15:I15)</f>
        <v>0</v>
      </c>
      <c r="K15" s="42" t="s">
        <v>79</v>
      </c>
    </row>
    <row r="16" spans="2:14" s="11" customFormat="1" ht="39" customHeight="1" thickBot="1">
      <c r="B16" s="146" t="s">
        <v>138</v>
      </c>
      <c r="C16" s="186"/>
      <c r="D16" s="119">
        <f aca="true" t="shared" si="1" ref="D16:I16">_xlfn.IFERROR(ROUNDUP(D12/D15*100,2),0)</f>
        <v>0</v>
      </c>
      <c r="E16" s="119">
        <f t="shared" si="1"/>
        <v>0</v>
      </c>
      <c r="F16" s="119">
        <f t="shared" si="1"/>
        <v>0</v>
      </c>
      <c r="G16" s="119">
        <f t="shared" si="1"/>
        <v>0</v>
      </c>
      <c r="H16" s="119">
        <f t="shared" si="1"/>
        <v>0</v>
      </c>
      <c r="I16" s="119">
        <f t="shared" si="1"/>
        <v>0</v>
      </c>
      <c r="J16" s="120" t="e">
        <f>J12/J15*100</f>
        <v>#DIV/0!</v>
      </c>
      <c r="K16" s="12" t="s">
        <v>137</v>
      </c>
      <c r="L16" s="47"/>
      <c r="M16" s="51" t="e">
        <f>IF(J16&gt;50,"20",IF(AND(J16&lt;=50,J16&gt;30),"10","0"))</f>
        <v>#DIV/0!</v>
      </c>
      <c r="N16" s="42" t="s">
        <v>13</v>
      </c>
    </row>
    <row r="17" spans="2:15" s="11" customFormat="1" ht="15" customHeight="1">
      <c r="B17" s="19"/>
      <c r="C17" s="15"/>
      <c r="D17" s="14"/>
      <c r="E17" s="14"/>
      <c r="F17" s="14"/>
      <c r="G17" s="14"/>
      <c r="H17" s="14"/>
      <c r="I17" s="14"/>
      <c r="J17" s="14"/>
      <c r="K17" s="14"/>
      <c r="L17" s="14"/>
      <c r="M17" s="14"/>
      <c r="N17" s="14"/>
      <c r="O17" s="14"/>
    </row>
    <row r="18" spans="2:15" s="11" customFormat="1" ht="15" customHeight="1">
      <c r="B18" s="59" t="s">
        <v>35</v>
      </c>
      <c r="C18" s="60" t="s">
        <v>32</v>
      </c>
      <c r="D18" s="60"/>
      <c r="E18" s="60"/>
      <c r="F18" s="60"/>
      <c r="G18" s="60"/>
      <c r="H18" s="60"/>
      <c r="I18" s="60"/>
      <c r="J18" s="60"/>
      <c r="K18" s="60"/>
      <c r="L18" s="60"/>
      <c r="M18" s="14"/>
      <c r="N18" s="14"/>
      <c r="O18" s="14"/>
    </row>
    <row r="19" spans="2:15" s="11" customFormat="1" ht="30" customHeight="1">
      <c r="B19" s="59" t="s">
        <v>36</v>
      </c>
      <c r="C19" s="165" t="s">
        <v>33</v>
      </c>
      <c r="D19" s="165"/>
      <c r="E19" s="165"/>
      <c r="F19" s="165"/>
      <c r="G19" s="165"/>
      <c r="H19" s="165"/>
      <c r="I19" s="165"/>
      <c r="J19" s="165"/>
      <c r="K19" s="165"/>
      <c r="L19" s="165"/>
      <c r="M19" s="14"/>
      <c r="N19" s="14"/>
      <c r="O19" s="14"/>
    </row>
    <row r="20" spans="2:15" s="11" customFormat="1" ht="30" customHeight="1">
      <c r="B20" s="59" t="s">
        <v>37</v>
      </c>
      <c r="C20" s="165" t="s">
        <v>34</v>
      </c>
      <c r="D20" s="165" t="s">
        <v>34</v>
      </c>
      <c r="E20" s="165"/>
      <c r="F20" s="165"/>
      <c r="G20" s="165"/>
      <c r="H20" s="165"/>
      <c r="I20" s="165"/>
      <c r="J20" s="165"/>
      <c r="K20" s="165"/>
      <c r="L20" s="165"/>
      <c r="M20" s="14"/>
      <c r="N20" s="14"/>
      <c r="O20" s="14"/>
    </row>
    <row r="21" ht="19.5" customHeight="1"/>
    <row r="22" spans="1:2" ht="19.5" customHeight="1">
      <c r="A22" s="23" t="s">
        <v>15</v>
      </c>
      <c r="B22" s="58" t="s">
        <v>7</v>
      </c>
    </row>
    <row r="23" spans="1:15" ht="19.5" customHeight="1" thickBot="1">
      <c r="A23" s="7"/>
      <c r="B23" s="151" t="s">
        <v>40</v>
      </c>
      <c r="C23" s="151"/>
      <c r="D23" s="151"/>
      <c r="E23" s="151"/>
      <c r="F23" s="151"/>
      <c r="G23" s="151"/>
      <c r="H23" s="151"/>
      <c r="I23" s="151"/>
      <c r="J23" s="151"/>
      <c r="K23" s="151"/>
      <c r="L23" s="151"/>
      <c r="M23" s="151"/>
      <c r="N23" s="151"/>
      <c r="O23" s="9"/>
    </row>
    <row r="24" spans="2:10" s="3" customFormat="1" ht="25.5" customHeight="1" thickBot="1">
      <c r="B24" s="153"/>
      <c r="C24" s="154"/>
      <c r="D24" s="154"/>
      <c r="E24" s="154"/>
      <c r="F24" s="155"/>
      <c r="G24" s="95" t="s">
        <v>0</v>
      </c>
      <c r="H24" s="96" t="s">
        <v>0</v>
      </c>
      <c r="I24" s="97" t="s">
        <v>0</v>
      </c>
      <c r="J24" s="54" t="s">
        <v>12</v>
      </c>
    </row>
    <row r="25" spans="2:11" s="3" customFormat="1" ht="39.75" customHeight="1">
      <c r="B25" s="139" t="s">
        <v>47</v>
      </c>
      <c r="C25" s="140"/>
      <c r="D25" s="140"/>
      <c r="E25" s="140"/>
      <c r="F25" s="162"/>
      <c r="G25" s="98"/>
      <c r="H25" s="99"/>
      <c r="I25" s="100"/>
      <c r="J25" s="35">
        <f>SUM(G25:I25)</f>
        <v>0</v>
      </c>
      <c r="K25" s="42" t="s">
        <v>79</v>
      </c>
    </row>
    <row r="26" spans="2:11" s="3" customFormat="1" ht="39.75" customHeight="1">
      <c r="B26" s="158" t="s">
        <v>50</v>
      </c>
      <c r="C26" s="159"/>
      <c r="D26" s="159"/>
      <c r="E26" s="160"/>
      <c r="F26" s="161"/>
      <c r="G26" s="101"/>
      <c r="H26" s="102"/>
      <c r="I26" s="103"/>
      <c r="J26" s="36">
        <f>SUM(G26:I26)</f>
        <v>0</v>
      </c>
      <c r="K26" s="42" t="s">
        <v>79</v>
      </c>
    </row>
    <row r="27" spans="2:11" s="3" customFormat="1" ht="39.75" customHeight="1" thickBot="1">
      <c r="B27" s="172" t="s">
        <v>48</v>
      </c>
      <c r="C27" s="173"/>
      <c r="D27" s="173"/>
      <c r="E27" s="174"/>
      <c r="F27" s="175"/>
      <c r="G27" s="104"/>
      <c r="H27" s="105"/>
      <c r="I27" s="106"/>
      <c r="J27" s="33">
        <f>SUM(G27:I27)</f>
        <v>0</v>
      </c>
      <c r="K27" s="42" t="s">
        <v>79</v>
      </c>
    </row>
    <row r="28" spans="2:10" s="3" customFormat="1" ht="39.75" customHeight="1" thickBot="1">
      <c r="B28" s="146" t="s">
        <v>5</v>
      </c>
      <c r="C28" s="147"/>
      <c r="D28" s="148"/>
      <c r="E28" s="148"/>
      <c r="F28" s="149"/>
      <c r="G28" s="25">
        <f>(G26+G27)/2</f>
        <v>0</v>
      </c>
      <c r="H28" s="26">
        <f>(H26+H27)/2</f>
        <v>0</v>
      </c>
      <c r="I28" s="27">
        <f>(I26+I27)/2</f>
        <v>0</v>
      </c>
      <c r="J28" s="28">
        <f>(J26+J27)/2</f>
        <v>0</v>
      </c>
    </row>
    <row r="29" spans="2:10" s="3" customFormat="1" ht="39.75" customHeight="1" thickBot="1">
      <c r="B29" s="146" t="s">
        <v>46</v>
      </c>
      <c r="C29" s="147"/>
      <c r="D29" s="148"/>
      <c r="E29" s="148"/>
      <c r="F29" s="149"/>
      <c r="G29" s="56">
        <f>_xlfn.IFERROR(G25/G28,0)</f>
        <v>0</v>
      </c>
      <c r="H29" s="56">
        <f>_xlfn.IFERROR(H25/H28,0)</f>
        <v>0</v>
      </c>
      <c r="I29" s="56">
        <f>_xlfn.IFERROR(I25/I28,0)</f>
        <v>0</v>
      </c>
      <c r="J29" s="57" t="e">
        <f>J25/J28</f>
        <v>#DIV/0!</v>
      </c>
    </row>
    <row r="30" spans="2:9" s="3" customFormat="1" ht="15" customHeight="1" thickBot="1">
      <c r="B30" s="20"/>
      <c r="C30" s="13"/>
      <c r="D30" s="16"/>
      <c r="E30" s="21"/>
      <c r="F30" s="21"/>
      <c r="G30" s="21"/>
      <c r="H30" s="21"/>
      <c r="I30" s="12"/>
    </row>
    <row r="31" spans="3:14" ht="30" customHeight="1" thickBot="1">
      <c r="C31" s="6">
        <v>30.4</v>
      </c>
      <c r="D31" s="6" t="s">
        <v>1</v>
      </c>
      <c r="E31" s="170" t="s">
        <v>4</v>
      </c>
      <c r="F31" s="171"/>
      <c r="G31" s="37" t="e">
        <f>J29</f>
        <v>#DIV/0!</v>
      </c>
      <c r="H31" s="6" t="s">
        <v>2</v>
      </c>
      <c r="I31" s="118" t="e">
        <f>C31/G31*100</f>
        <v>#DIV/0!</v>
      </c>
      <c r="J31" s="12" t="s">
        <v>137</v>
      </c>
      <c r="M31" s="51" t="e">
        <f>IF(I31&gt;=10,"20",IF(AND(I31&lt;10,I31&gt;=5),"10","0"))</f>
        <v>#DIV/0!</v>
      </c>
      <c r="N31" s="42" t="s">
        <v>13</v>
      </c>
    </row>
    <row r="32" spans="2:15" s="11" customFormat="1" ht="15" customHeight="1">
      <c r="B32" s="19"/>
      <c r="C32" s="15"/>
      <c r="D32" s="14"/>
      <c r="E32" s="14"/>
      <c r="F32" s="14"/>
      <c r="G32" s="14"/>
      <c r="H32" s="14"/>
      <c r="I32" s="14"/>
      <c r="J32" s="14"/>
      <c r="K32" s="14"/>
      <c r="L32" s="14"/>
      <c r="M32" s="14"/>
      <c r="N32" s="14"/>
      <c r="O32" s="14"/>
    </row>
    <row r="33" spans="2:15" s="11" customFormat="1" ht="30" customHeight="1">
      <c r="B33" s="59" t="s">
        <v>42</v>
      </c>
      <c r="C33" s="150" t="s">
        <v>41</v>
      </c>
      <c r="D33" s="150"/>
      <c r="E33" s="150"/>
      <c r="F33" s="150"/>
      <c r="G33" s="150"/>
      <c r="H33" s="150"/>
      <c r="I33" s="150"/>
      <c r="J33" s="150"/>
      <c r="K33" s="150"/>
      <c r="L33" s="150"/>
      <c r="M33" s="14"/>
      <c r="N33" s="14"/>
      <c r="O33" s="14"/>
    </row>
    <row r="34" spans="2:15" s="11" customFormat="1" ht="64.5" customHeight="1">
      <c r="B34" s="59" t="s">
        <v>43</v>
      </c>
      <c r="C34" s="150" t="s">
        <v>44</v>
      </c>
      <c r="D34" s="150" t="s">
        <v>44</v>
      </c>
      <c r="E34" s="150"/>
      <c r="F34" s="150"/>
      <c r="G34" s="150"/>
      <c r="H34" s="150"/>
      <c r="I34" s="150"/>
      <c r="J34" s="150"/>
      <c r="K34" s="150"/>
      <c r="L34" s="150"/>
      <c r="M34" s="14"/>
      <c r="N34" s="14"/>
      <c r="O34" s="14"/>
    </row>
    <row r="35" spans="2:15" s="11" customFormat="1" ht="49.5" customHeight="1">
      <c r="B35" s="59" t="s">
        <v>49</v>
      </c>
      <c r="C35" s="150" t="s">
        <v>45</v>
      </c>
      <c r="D35" s="150" t="s">
        <v>45</v>
      </c>
      <c r="E35" s="150"/>
      <c r="F35" s="150"/>
      <c r="G35" s="150"/>
      <c r="H35" s="150"/>
      <c r="I35" s="150"/>
      <c r="J35" s="150"/>
      <c r="K35" s="150"/>
      <c r="L35" s="150"/>
      <c r="M35" s="14"/>
      <c r="N35" s="14"/>
      <c r="O35" s="14"/>
    </row>
    <row r="36" spans="2:15" s="11" customFormat="1" ht="19.5" customHeight="1">
      <c r="B36" s="59"/>
      <c r="C36" s="61"/>
      <c r="D36" s="61"/>
      <c r="E36" s="61"/>
      <c r="F36" s="61"/>
      <c r="G36" s="61"/>
      <c r="H36" s="61"/>
      <c r="I36" s="61"/>
      <c r="J36" s="61"/>
      <c r="K36" s="61"/>
      <c r="L36" s="61"/>
      <c r="M36" s="14"/>
      <c r="N36" s="14"/>
      <c r="O36" s="14"/>
    </row>
    <row r="37" spans="1:15" ht="19.5" customHeight="1">
      <c r="A37" s="23" t="s">
        <v>16</v>
      </c>
      <c r="B37" s="58" t="s">
        <v>8</v>
      </c>
      <c r="C37" s="58"/>
      <c r="D37" s="58"/>
      <c r="E37" s="7"/>
      <c r="F37" s="7"/>
      <c r="G37" s="7"/>
      <c r="H37" s="7"/>
      <c r="I37" s="7"/>
      <c r="J37" s="7"/>
      <c r="K37" s="7"/>
      <c r="L37" s="7"/>
      <c r="M37" s="7"/>
      <c r="N37" s="7"/>
      <c r="O37" s="7"/>
    </row>
    <row r="38" spans="1:15" s="76" customFormat="1" ht="79.5" customHeight="1" thickBot="1">
      <c r="A38" s="74"/>
      <c r="B38" s="151" t="s">
        <v>105</v>
      </c>
      <c r="C38" s="151"/>
      <c r="D38" s="151"/>
      <c r="E38" s="151"/>
      <c r="F38" s="151"/>
      <c r="G38" s="151"/>
      <c r="H38" s="151"/>
      <c r="I38" s="151"/>
      <c r="J38" s="151"/>
      <c r="K38" s="151"/>
      <c r="L38" s="151"/>
      <c r="M38" s="151"/>
      <c r="N38" s="151"/>
      <c r="O38" s="75"/>
    </row>
    <row r="39" spans="2:10" s="3" customFormat="1" ht="25.5" customHeight="1" thickBot="1">
      <c r="B39" s="153"/>
      <c r="C39" s="154"/>
      <c r="D39" s="154"/>
      <c r="E39" s="154"/>
      <c r="F39" s="155"/>
      <c r="G39" s="95" t="s">
        <v>0</v>
      </c>
      <c r="H39" s="96" t="s">
        <v>0</v>
      </c>
      <c r="I39" s="97" t="s">
        <v>0</v>
      </c>
      <c r="J39" s="32" t="s">
        <v>12</v>
      </c>
    </row>
    <row r="40" spans="2:11" s="3" customFormat="1" ht="39.75" customHeight="1">
      <c r="B40" s="139" t="s">
        <v>115</v>
      </c>
      <c r="C40" s="140"/>
      <c r="D40" s="140"/>
      <c r="E40" s="140"/>
      <c r="F40" s="162"/>
      <c r="G40" s="98"/>
      <c r="H40" s="99"/>
      <c r="I40" s="100"/>
      <c r="J40" s="34">
        <f>SUM(G40:I40)</f>
        <v>0</v>
      </c>
      <c r="K40" s="42" t="s">
        <v>79</v>
      </c>
    </row>
    <row r="41" spans="2:11" s="3" customFormat="1" ht="39.75" customHeight="1" thickBot="1">
      <c r="B41" s="158" t="s">
        <v>116</v>
      </c>
      <c r="C41" s="159"/>
      <c r="D41" s="159"/>
      <c r="E41" s="160"/>
      <c r="F41" s="161"/>
      <c r="G41" s="101"/>
      <c r="H41" s="102"/>
      <c r="I41" s="103"/>
      <c r="J41" s="33">
        <f>SUM(G41:I41)</f>
        <v>0</v>
      </c>
      <c r="K41" s="42" t="s">
        <v>79</v>
      </c>
    </row>
    <row r="42" spans="2:14" s="3" customFormat="1" ht="39.75" customHeight="1" thickBot="1">
      <c r="B42" s="146" t="s">
        <v>139</v>
      </c>
      <c r="C42" s="147"/>
      <c r="D42" s="148"/>
      <c r="E42" s="148"/>
      <c r="F42" s="149"/>
      <c r="G42" s="116">
        <f>_xlfn.IFERROR(ROUNDUP(G40/G41*100,2),0)</f>
        <v>0</v>
      </c>
      <c r="H42" s="116">
        <f>_xlfn.IFERROR(ROUNDUP(H40/H41*100,2),0)</f>
        <v>0</v>
      </c>
      <c r="I42" s="116">
        <f>_xlfn.IFERROR(ROUNDUP(I40/I41*100,2),0)</f>
        <v>0</v>
      </c>
      <c r="J42" s="117" t="e">
        <f>J40/J41*100</f>
        <v>#DIV/0!</v>
      </c>
      <c r="K42" s="12" t="s">
        <v>137</v>
      </c>
      <c r="M42" s="51" t="e">
        <f>IF(J42&gt;=35,"10",IF(AND(J42&lt;35,J42&gt;=15),"5","0"))</f>
        <v>#DIV/0!</v>
      </c>
      <c r="N42" s="3" t="s">
        <v>13</v>
      </c>
    </row>
    <row r="43" spans="2:15" s="11" customFormat="1" ht="15" customHeight="1">
      <c r="B43" s="19"/>
      <c r="C43" s="15"/>
      <c r="D43" s="14"/>
      <c r="E43" s="14"/>
      <c r="F43" s="14"/>
      <c r="G43" s="14"/>
      <c r="H43" s="14"/>
      <c r="I43" s="14"/>
      <c r="J43" s="14"/>
      <c r="K43" s="14"/>
      <c r="L43" s="14"/>
      <c r="M43" s="14"/>
      <c r="N43" s="14"/>
      <c r="O43" s="14"/>
    </row>
    <row r="44" spans="2:15" s="11" customFormat="1" ht="30" customHeight="1">
      <c r="B44" s="59" t="s">
        <v>51</v>
      </c>
      <c r="C44" s="150" t="s">
        <v>55</v>
      </c>
      <c r="D44" s="150"/>
      <c r="E44" s="150"/>
      <c r="F44" s="150"/>
      <c r="G44" s="150"/>
      <c r="H44" s="150"/>
      <c r="I44" s="150"/>
      <c r="J44" s="150"/>
      <c r="K44" s="150"/>
      <c r="L44" s="150"/>
      <c r="M44" s="14"/>
      <c r="N44" s="14"/>
      <c r="O44" s="14"/>
    </row>
    <row r="45" spans="2:15" s="11" customFormat="1" ht="30" customHeight="1">
      <c r="B45" s="59" t="s">
        <v>53</v>
      </c>
      <c r="C45" s="150" t="s">
        <v>61</v>
      </c>
      <c r="D45" s="150"/>
      <c r="E45" s="150"/>
      <c r="F45" s="150"/>
      <c r="G45" s="150"/>
      <c r="H45" s="150"/>
      <c r="I45" s="150"/>
      <c r="J45" s="150"/>
      <c r="K45" s="150"/>
      <c r="L45" s="150"/>
      <c r="M45" s="14"/>
      <c r="N45" s="14"/>
      <c r="O45" s="14"/>
    </row>
    <row r="46" spans="2:15" s="11" customFormat="1" ht="30" customHeight="1">
      <c r="B46" s="59" t="s">
        <v>52</v>
      </c>
      <c r="C46" s="150" t="s">
        <v>54</v>
      </c>
      <c r="D46" s="150"/>
      <c r="E46" s="150"/>
      <c r="F46" s="150"/>
      <c r="G46" s="150"/>
      <c r="H46" s="150"/>
      <c r="I46" s="150"/>
      <c r="J46" s="150"/>
      <c r="K46" s="150"/>
      <c r="L46" s="150"/>
      <c r="M46" s="14"/>
      <c r="N46" s="14"/>
      <c r="O46" s="14"/>
    </row>
    <row r="47" ht="19.5" customHeight="1"/>
    <row r="48" spans="1:15" ht="19.5" customHeight="1">
      <c r="A48" s="23" t="s">
        <v>17</v>
      </c>
      <c r="B48" s="58" t="s">
        <v>9</v>
      </c>
      <c r="C48" s="58"/>
      <c r="D48" s="7"/>
      <c r="E48" s="7"/>
      <c r="F48" s="7"/>
      <c r="G48" s="7"/>
      <c r="H48" s="7"/>
      <c r="I48" s="7"/>
      <c r="J48" s="7"/>
      <c r="K48" s="7"/>
      <c r="L48" s="7"/>
      <c r="M48" s="7"/>
      <c r="N48" s="7"/>
      <c r="O48" s="7"/>
    </row>
    <row r="49" spans="1:15" ht="69.75" customHeight="1" thickBot="1">
      <c r="A49" s="7"/>
      <c r="B49" s="151" t="s">
        <v>56</v>
      </c>
      <c r="C49" s="151"/>
      <c r="D49" s="151"/>
      <c r="E49" s="151"/>
      <c r="F49" s="151"/>
      <c r="G49" s="151"/>
      <c r="H49" s="151"/>
      <c r="I49" s="151"/>
      <c r="J49" s="151"/>
      <c r="K49" s="151"/>
      <c r="L49" s="151"/>
      <c r="M49" s="151"/>
      <c r="N49" s="151"/>
      <c r="O49" s="9"/>
    </row>
    <row r="50" spans="2:10" s="3" customFormat="1" ht="25.5" customHeight="1" thickBot="1">
      <c r="B50" s="153"/>
      <c r="C50" s="154"/>
      <c r="D50" s="154"/>
      <c r="E50" s="154"/>
      <c r="F50" s="155"/>
      <c r="G50" s="95" t="s">
        <v>0</v>
      </c>
      <c r="H50" s="96" t="s">
        <v>0</v>
      </c>
      <c r="I50" s="97" t="s">
        <v>0</v>
      </c>
      <c r="J50" s="32" t="s">
        <v>12</v>
      </c>
    </row>
    <row r="51" spans="2:11" s="3" customFormat="1" ht="39.75" customHeight="1">
      <c r="B51" s="139" t="s">
        <v>134</v>
      </c>
      <c r="C51" s="140"/>
      <c r="D51" s="140"/>
      <c r="E51" s="140"/>
      <c r="F51" s="162"/>
      <c r="G51" s="98"/>
      <c r="H51" s="99"/>
      <c r="I51" s="100"/>
      <c r="J51" s="34">
        <f>SUM(G51:I51)</f>
        <v>0</v>
      </c>
      <c r="K51" s="42" t="s">
        <v>79</v>
      </c>
    </row>
    <row r="52" spans="2:11" s="3" customFormat="1" ht="39.75" customHeight="1" thickBot="1">
      <c r="B52" s="158" t="s">
        <v>117</v>
      </c>
      <c r="C52" s="159"/>
      <c r="D52" s="159"/>
      <c r="E52" s="160"/>
      <c r="F52" s="161"/>
      <c r="G52" s="104"/>
      <c r="H52" s="105"/>
      <c r="I52" s="106"/>
      <c r="J52" s="33">
        <f>SUM(G52:I52)</f>
        <v>0</v>
      </c>
      <c r="K52" s="42" t="s">
        <v>79</v>
      </c>
    </row>
    <row r="53" spans="2:14" s="3" customFormat="1" ht="39.75" customHeight="1" thickBot="1">
      <c r="B53" s="146" t="s">
        <v>139</v>
      </c>
      <c r="C53" s="147"/>
      <c r="D53" s="148"/>
      <c r="E53" s="148"/>
      <c r="F53" s="149"/>
      <c r="G53" s="116">
        <f>_xlfn.IFERROR(ROUNDUP(G51/G52*100,2),0)</f>
        <v>0</v>
      </c>
      <c r="H53" s="116">
        <f>_xlfn.IFERROR(ROUNDUP(H51/H52*100,2),0)</f>
        <v>0</v>
      </c>
      <c r="I53" s="116">
        <f>_xlfn.IFERROR(ROUNDUP(I51/I52*100,2),0)</f>
        <v>0</v>
      </c>
      <c r="J53" s="117" t="e">
        <f>J51/J52*100</f>
        <v>#DIV/0!</v>
      </c>
      <c r="K53" s="12" t="s">
        <v>137</v>
      </c>
      <c r="M53" s="51" t="e">
        <f>IF(J53&gt;=35,"10",IF(AND(J53&lt;35,J53&gt;=15),"5","0"))</f>
        <v>#DIV/0!</v>
      </c>
      <c r="N53" s="42" t="s">
        <v>13</v>
      </c>
    </row>
    <row r="54" spans="2:15" s="11" customFormat="1" ht="15" customHeight="1">
      <c r="B54" s="19"/>
      <c r="C54" s="15"/>
      <c r="D54" s="14"/>
      <c r="E54" s="14"/>
      <c r="F54" s="14"/>
      <c r="G54" s="14"/>
      <c r="H54" s="14"/>
      <c r="I54" s="14"/>
      <c r="J54" s="14"/>
      <c r="K54" s="14"/>
      <c r="L54" s="14"/>
      <c r="M54" s="14"/>
      <c r="N54" s="14"/>
      <c r="O54" s="14"/>
    </row>
    <row r="55" spans="2:15" s="11" customFormat="1" ht="30" customHeight="1">
      <c r="B55" s="59" t="s">
        <v>57</v>
      </c>
      <c r="C55" s="150" t="s">
        <v>60</v>
      </c>
      <c r="D55" s="150"/>
      <c r="E55" s="150"/>
      <c r="F55" s="150"/>
      <c r="G55" s="150"/>
      <c r="H55" s="150"/>
      <c r="I55" s="150"/>
      <c r="J55" s="150"/>
      <c r="K55" s="150"/>
      <c r="L55" s="150"/>
      <c r="M55" s="14"/>
      <c r="N55" s="14"/>
      <c r="O55" s="14"/>
    </row>
    <row r="56" spans="2:15" s="11" customFormat="1" ht="30" customHeight="1">
      <c r="B56" s="59" t="s">
        <v>58</v>
      </c>
      <c r="C56" s="150" t="s">
        <v>61</v>
      </c>
      <c r="D56" s="150"/>
      <c r="E56" s="150"/>
      <c r="F56" s="150"/>
      <c r="G56" s="150"/>
      <c r="H56" s="150"/>
      <c r="I56" s="150"/>
      <c r="J56" s="150"/>
      <c r="K56" s="150"/>
      <c r="L56" s="150"/>
      <c r="M56" s="14"/>
      <c r="N56" s="14"/>
      <c r="O56" s="14"/>
    </row>
    <row r="57" spans="2:15" s="11" customFormat="1" ht="30" customHeight="1">
      <c r="B57" s="59" t="s">
        <v>59</v>
      </c>
      <c r="C57" s="150" t="s">
        <v>62</v>
      </c>
      <c r="D57" s="150"/>
      <c r="E57" s="150"/>
      <c r="F57" s="150"/>
      <c r="G57" s="150"/>
      <c r="H57" s="150"/>
      <c r="I57" s="150"/>
      <c r="J57" s="150"/>
      <c r="K57" s="150"/>
      <c r="L57" s="150"/>
      <c r="M57" s="14"/>
      <c r="N57" s="14"/>
      <c r="O57" s="14"/>
    </row>
    <row r="58" spans="2:15" s="11" customFormat="1" ht="19.5" customHeight="1">
      <c r="B58" s="59"/>
      <c r="C58" s="61"/>
      <c r="D58" s="61"/>
      <c r="E58" s="61"/>
      <c r="F58" s="61"/>
      <c r="G58" s="61"/>
      <c r="H58" s="61"/>
      <c r="I58" s="61"/>
      <c r="J58" s="61"/>
      <c r="K58" s="61"/>
      <c r="L58" s="61"/>
      <c r="M58" s="14"/>
      <c r="N58" s="14"/>
      <c r="O58" s="14"/>
    </row>
    <row r="59" spans="1:15" ht="19.5" customHeight="1">
      <c r="A59" s="23" t="s">
        <v>18</v>
      </c>
      <c r="B59" s="58" t="s">
        <v>10</v>
      </c>
      <c r="C59" s="7"/>
      <c r="D59" s="7"/>
      <c r="E59" s="7"/>
      <c r="F59" s="7"/>
      <c r="G59" s="7"/>
      <c r="H59" s="7"/>
      <c r="I59" s="7"/>
      <c r="J59" s="7"/>
      <c r="K59" s="7"/>
      <c r="L59" s="7"/>
      <c r="M59" s="7"/>
      <c r="N59" s="7"/>
      <c r="O59" s="7"/>
    </row>
    <row r="60" spans="1:15" ht="39.75" customHeight="1">
      <c r="A60" s="7"/>
      <c r="B60" s="151" t="s">
        <v>106</v>
      </c>
      <c r="C60" s="151"/>
      <c r="D60" s="151"/>
      <c r="E60" s="151"/>
      <c r="F60" s="151"/>
      <c r="G60" s="151"/>
      <c r="H60" s="151"/>
      <c r="I60" s="151"/>
      <c r="J60" s="151"/>
      <c r="K60" s="151"/>
      <c r="L60" s="151"/>
      <c r="M60" s="151"/>
      <c r="N60" s="151"/>
      <c r="O60" s="9"/>
    </row>
    <row r="61" spans="1:15" ht="23.25" customHeight="1" thickBot="1">
      <c r="A61" s="7"/>
      <c r="B61" s="49" t="s">
        <v>27</v>
      </c>
      <c r="C61" s="22"/>
      <c r="D61" s="22"/>
      <c r="E61" s="22"/>
      <c r="F61" s="22"/>
      <c r="G61" s="22"/>
      <c r="H61" s="22"/>
      <c r="I61" s="22"/>
      <c r="J61" s="22"/>
      <c r="K61" s="22"/>
      <c r="L61" s="22"/>
      <c r="M61" s="22"/>
      <c r="N61" s="22"/>
      <c r="O61" s="9"/>
    </row>
    <row r="62" spans="1:15" ht="33" customHeight="1" thickBot="1">
      <c r="A62" s="7"/>
      <c r="B62" s="168" t="s">
        <v>24</v>
      </c>
      <c r="C62" s="169"/>
      <c r="D62" s="169"/>
      <c r="E62" s="169"/>
      <c r="F62" s="110"/>
      <c r="G62" s="22"/>
      <c r="H62" s="22"/>
      <c r="I62" s="22"/>
      <c r="J62" s="22"/>
      <c r="K62" s="22"/>
      <c r="L62" s="22"/>
      <c r="M62" s="22"/>
      <c r="N62" s="22"/>
      <c r="O62" s="9"/>
    </row>
    <row r="63" spans="1:15" ht="33" customHeight="1" thickBot="1">
      <c r="A63" s="7"/>
      <c r="B63" s="168" t="s">
        <v>25</v>
      </c>
      <c r="C63" s="169"/>
      <c r="D63" s="169"/>
      <c r="E63" s="169"/>
      <c r="F63" s="110"/>
      <c r="G63" s="22"/>
      <c r="H63" s="22"/>
      <c r="I63" s="22"/>
      <c r="J63" s="22"/>
      <c r="K63" s="22"/>
      <c r="L63" s="22"/>
      <c r="M63" s="22"/>
      <c r="N63" s="22"/>
      <c r="O63" s="9"/>
    </row>
    <row r="64" spans="2:14" ht="33" customHeight="1" thickBot="1">
      <c r="B64" s="156" t="s">
        <v>26</v>
      </c>
      <c r="C64" s="157"/>
      <c r="D64" s="157"/>
      <c r="E64" s="157"/>
      <c r="F64" s="110"/>
      <c r="G64" s="48"/>
      <c r="H64" s="48" t="s">
        <v>135</v>
      </c>
      <c r="I64" s="48"/>
      <c r="J64" s="77" t="s">
        <v>28</v>
      </c>
      <c r="K64" s="50">
        <f>COUNTIF(F62:F64,"実施あり")</f>
        <v>0</v>
      </c>
      <c r="M64" s="51">
        <f>IF(K64=3,5,IF(K64=2,3,IF(K64=1,2,0)))</f>
        <v>0</v>
      </c>
      <c r="N64" s="42" t="s">
        <v>13</v>
      </c>
    </row>
    <row r="65" spans="2:15" s="11" customFormat="1" ht="15" customHeight="1">
      <c r="B65" s="19"/>
      <c r="C65" s="15"/>
      <c r="D65" s="14"/>
      <c r="E65" s="14"/>
      <c r="F65" s="14"/>
      <c r="G65" s="14"/>
      <c r="H65" s="14"/>
      <c r="I65" s="14"/>
      <c r="J65" s="14"/>
      <c r="K65" s="14"/>
      <c r="L65" s="14"/>
      <c r="M65" s="14"/>
      <c r="N65" s="14"/>
      <c r="O65" s="14"/>
    </row>
    <row r="66" spans="2:15" s="11" customFormat="1" ht="45" customHeight="1">
      <c r="B66" s="59" t="s">
        <v>63</v>
      </c>
      <c r="C66" s="150" t="s">
        <v>118</v>
      </c>
      <c r="D66" s="150"/>
      <c r="E66" s="150"/>
      <c r="F66" s="150"/>
      <c r="G66" s="150"/>
      <c r="H66" s="150"/>
      <c r="I66" s="150"/>
      <c r="J66" s="150"/>
      <c r="K66" s="150"/>
      <c r="L66" s="150"/>
      <c r="M66" s="14"/>
      <c r="N66" s="14"/>
      <c r="O66" s="14"/>
    </row>
    <row r="67" spans="2:15" s="11" customFormat="1" ht="19.5" customHeight="1">
      <c r="B67" s="59"/>
      <c r="C67" s="61"/>
      <c r="D67" s="61"/>
      <c r="E67" s="61"/>
      <c r="F67" s="61"/>
      <c r="G67" s="61"/>
      <c r="H67" s="61"/>
      <c r="I67" s="61"/>
      <c r="J67" s="61"/>
      <c r="K67" s="61"/>
      <c r="L67" s="61"/>
      <c r="M67" s="14"/>
      <c r="N67" s="14"/>
      <c r="O67" s="14"/>
    </row>
    <row r="68" spans="1:15" ht="19.5" customHeight="1">
      <c r="A68" s="23" t="s">
        <v>19</v>
      </c>
      <c r="B68" s="58" t="s">
        <v>11</v>
      </c>
      <c r="C68" s="7"/>
      <c r="D68" s="7"/>
      <c r="E68" s="7"/>
      <c r="F68" s="7"/>
      <c r="G68" s="7"/>
      <c r="H68" s="7"/>
      <c r="I68" s="7"/>
      <c r="J68" s="7"/>
      <c r="K68" s="7"/>
      <c r="L68" s="7"/>
      <c r="M68" s="7"/>
      <c r="N68" s="7"/>
      <c r="O68" s="7"/>
    </row>
    <row r="69" spans="1:15" ht="39.75" customHeight="1" thickBot="1">
      <c r="A69" s="7"/>
      <c r="B69" s="151" t="s">
        <v>64</v>
      </c>
      <c r="C69" s="151"/>
      <c r="D69" s="151"/>
      <c r="E69" s="151"/>
      <c r="F69" s="151"/>
      <c r="G69" s="151"/>
      <c r="H69" s="151"/>
      <c r="I69" s="151"/>
      <c r="J69" s="151"/>
      <c r="K69" s="151"/>
      <c r="L69" s="151"/>
      <c r="M69" s="151"/>
      <c r="N69" s="151"/>
      <c r="O69" s="9"/>
    </row>
    <row r="70" spans="2:10" s="3" customFormat="1" ht="25.5" customHeight="1" thickBot="1">
      <c r="B70" s="153"/>
      <c r="C70" s="154"/>
      <c r="D70" s="154"/>
      <c r="E70" s="154"/>
      <c r="F70" s="154"/>
      <c r="G70" s="111" t="s">
        <v>0</v>
      </c>
      <c r="H70" s="96" t="s">
        <v>0</v>
      </c>
      <c r="I70" s="97" t="s">
        <v>0</v>
      </c>
      <c r="J70" s="64" t="s">
        <v>12</v>
      </c>
    </row>
    <row r="71" spans="2:11" s="3" customFormat="1" ht="39.75" customHeight="1">
      <c r="B71" s="139" t="s">
        <v>119</v>
      </c>
      <c r="C71" s="140"/>
      <c r="D71" s="140"/>
      <c r="E71" s="140"/>
      <c r="F71" s="141"/>
      <c r="G71" s="121"/>
      <c r="H71" s="99"/>
      <c r="I71" s="100"/>
      <c r="J71" s="65">
        <f>SUM(G71:I71)</f>
        <v>0</v>
      </c>
      <c r="K71" s="3" t="s">
        <v>80</v>
      </c>
    </row>
    <row r="72" spans="2:11" s="3" customFormat="1" ht="39.75" customHeight="1">
      <c r="B72" s="139" t="s">
        <v>120</v>
      </c>
      <c r="C72" s="140"/>
      <c r="D72" s="140"/>
      <c r="E72" s="140"/>
      <c r="F72" s="141"/>
      <c r="G72" s="112"/>
      <c r="H72" s="102"/>
      <c r="I72" s="103"/>
      <c r="J72" s="65">
        <f>SUM(G72:I72)</f>
        <v>0</v>
      </c>
      <c r="K72" s="3" t="s">
        <v>80</v>
      </c>
    </row>
    <row r="73" spans="2:10" s="3" customFormat="1" ht="39.75" customHeight="1" thickBot="1">
      <c r="B73" s="139" t="s">
        <v>132</v>
      </c>
      <c r="C73" s="140"/>
      <c r="D73" s="140"/>
      <c r="E73" s="140"/>
      <c r="F73" s="141"/>
      <c r="G73" s="63">
        <f>_xlfn.IFERROR(ROUNDDOWN(G71/G72,1),0)</f>
        <v>0</v>
      </c>
      <c r="H73" s="62">
        <f>_xlfn.IFERROR(ROUNDDOWN(H71/H72,1),0)</f>
        <v>0</v>
      </c>
      <c r="I73" s="67">
        <f>_xlfn.IFERROR(ROUNDDOWN(I71/I72,1),0)</f>
        <v>0</v>
      </c>
      <c r="J73" s="66" t="e">
        <f>ROUNDDOWN(J71/J72,1)</f>
        <v>#DIV/0!</v>
      </c>
    </row>
    <row r="74" spans="2:11" s="3" customFormat="1" ht="39.75" customHeight="1">
      <c r="B74" s="139" t="s">
        <v>121</v>
      </c>
      <c r="C74" s="140"/>
      <c r="D74" s="140"/>
      <c r="E74" s="140"/>
      <c r="F74" s="141"/>
      <c r="G74" s="121"/>
      <c r="H74" s="99"/>
      <c r="I74" s="100"/>
      <c r="J74" s="65">
        <f>SUM(G74:I74)</f>
        <v>0</v>
      </c>
      <c r="K74" s="3" t="s">
        <v>79</v>
      </c>
    </row>
    <row r="75" spans="2:11" s="3" customFormat="1" ht="39.75" customHeight="1" thickBot="1">
      <c r="B75" s="142" t="s">
        <v>108</v>
      </c>
      <c r="C75" s="143"/>
      <c r="D75" s="143"/>
      <c r="E75" s="144"/>
      <c r="F75" s="145"/>
      <c r="G75" s="122"/>
      <c r="H75" s="105"/>
      <c r="I75" s="106"/>
      <c r="J75" s="80">
        <f>SUM(G75:I75)</f>
        <v>0</v>
      </c>
      <c r="K75" s="3" t="s">
        <v>81</v>
      </c>
    </row>
    <row r="76" spans="2:14" s="3" customFormat="1" ht="39.75" customHeight="1" thickBot="1">
      <c r="B76" s="146" t="s">
        <v>107</v>
      </c>
      <c r="C76" s="147"/>
      <c r="D76" s="148"/>
      <c r="E76" s="148"/>
      <c r="F76" s="149"/>
      <c r="G76" s="114">
        <f>_xlfn.IFERROR(G73/G74*G75*100,0)</f>
        <v>0</v>
      </c>
      <c r="H76" s="114">
        <f>_xlfn.IFERROR(H73/H74*H75*100,0)</f>
        <v>0</v>
      </c>
      <c r="I76" s="114">
        <f>_xlfn.IFERROR(I73/I74*I75*100,0)</f>
        <v>0</v>
      </c>
      <c r="J76" s="115" t="e">
        <f>J73/J74*J75*100</f>
        <v>#DIV/0!</v>
      </c>
      <c r="M76" s="51" t="e">
        <f>IF(J76&gt;=5,"5",IF(AND(J76&lt;5,J76&gt;=3),"3","0"))</f>
        <v>#DIV/0!</v>
      </c>
      <c r="N76" s="42" t="s">
        <v>13</v>
      </c>
    </row>
    <row r="77" spans="2:15" s="11" customFormat="1" ht="15" customHeight="1">
      <c r="B77" s="19"/>
      <c r="C77" s="15"/>
      <c r="D77" s="14"/>
      <c r="E77" s="14"/>
      <c r="F77" s="14"/>
      <c r="G77" s="14"/>
      <c r="H77" s="14"/>
      <c r="I77" s="14"/>
      <c r="J77" s="14"/>
      <c r="K77" s="14"/>
      <c r="L77" s="14"/>
      <c r="M77" s="14"/>
      <c r="N77" s="14"/>
      <c r="O77" s="14"/>
    </row>
    <row r="78" spans="2:15" s="11" customFormat="1" ht="30" customHeight="1">
      <c r="B78" s="59" t="s">
        <v>67</v>
      </c>
      <c r="C78" s="150" t="s">
        <v>66</v>
      </c>
      <c r="D78" s="150"/>
      <c r="E78" s="150"/>
      <c r="F78" s="150"/>
      <c r="G78" s="150"/>
      <c r="H78" s="150"/>
      <c r="I78" s="150"/>
      <c r="J78" s="150"/>
      <c r="K78" s="150"/>
      <c r="L78" s="150"/>
      <c r="M78" s="14"/>
      <c r="N78" s="14"/>
      <c r="O78" s="14"/>
    </row>
    <row r="79" spans="2:15" s="11" customFormat="1" ht="15" customHeight="1">
      <c r="B79" s="59" t="s">
        <v>68</v>
      </c>
      <c r="C79" s="150" t="s">
        <v>69</v>
      </c>
      <c r="D79" s="150"/>
      <c r="E79" s="150"/>
      <c r="F79" s="150"/>
      <c r="G79" s="150"/>
      <c r="H79" s="150"/>
      <c r="I79" s="150"/>
      <c r="J79" s="150"/>
      <c r="K79" s="150"/>
      <c r="L79" s="150"/>
      <c r="M79" s="14"/>
      <c r="N79" s="14"/>
      <c r="O79" s="14"/>
    </row>
    <row r="80" spans="2:15" s="11" customFormat="1" ht="15" customHeight="1">
      <c r="B80" s="59" t="s">
        <v>74</v>
      </c>
      <c r="C80" s="150" t="s">
        <v>70</v>
      </c>
      <c r="D80" s="150"/>
      <c r="E80" s="150"/>
      <c r="F80" s="150"/>
      <c r="G80" s="150"/>
      <c r="H80" s="150"/>
      <c r="I80" s="150"/>
      <c r="J80" s="150"/>
      <c r="K80" s="150"/>
      <c r="L80" s="150"/>
      <c r="M80" s="14"/>
      <c r="N80" s="14"/>
      <c r="O80" s="14"/>
    </row>
    <row r="81" spans="2:13" ht="19.5" customHeight="1">
      <c r="B81" s="44"/>
      <c r="C81" s="44"/>
      <c r="D81" s="44"/>
      <c r="E81" s="44"/>
      <c r="F81" s="44"/>
      <c r="G81" s="4"/>
      <c r="H81" s="6"/>
      <c r="I81" s="45"/>
      <c r="J81" s="4"/>
      <c r="L81" s="4"/>
      <c r="M81" s="4"/>
    </row>
    <row r="82" spans="1:2" ht="19.5" customHeight="1">
      <c r="A82" s="23" t="s">
        <v>20</v>
      </c>
      <c r="B82" s="58" t="s">
        <v>122</v>
      </c>
    </row>
    <row r="83" spans="1:15" ht="19.5" customHeight="1" thickBot="1">
      <c r="A83" s="7"/>
      <c r="B83" s="151" t="s">
        <v>71</v>
      </c>
      <c r="C83" s="151"/>
      <c r="D83" s="151"/>
      <c r="E83" s="151"/>
      <c r="F83" s="151"/>
      <c r="G83" s="151"/>
      <c r="H83" s="151"/>
      <c r="I83" s="151"/>
      <c r="J83" s="151"/>
      <c r="K83" s="151"/>
      <c r="L83" s="151"/>
      <c r="M83" s="151"/>
      <c r="N83" s="151"/>
      <c r="O83" s="9"/>
    </row>
    <row r="84" spans="2:13" s="3" customFormat="1" ht="25.5" customHeight="1" thickBot="1">
      <c r="B84" s="153"/>
      <c r="C84" s="154"/>
      <c r="D84" s="154"/>
      <c r="E84" s="154"/>
      <c r="F84" s="154"/>
      <c r="G84" s="111" t="s">
        <v>0</v>
      </c>
      <c r="H84" s="96" t="s">
        <v>0</v>
      </c>
      <c r="I84" s="97" t="s">
        <v>0</v>
      </c>
      <c r="J84" s="64" t="s">
        <v>12</v>
      </c>
      <c r="L84" s="128" t="s">
        <v>144</v>
      </c>
      <c r="M84" s="128"/>
    </row>
    <row r="85" spans="2:13" s="3" customFormat="1" ht="39.75" customHeight="1">
      <c r="B85" s="139" t="s">
        <v>123</v>
      </c>
      <c r="C85" s="140"/>
      <c r="D85" s="140"/>
      <c r="E85" s="140"/>
      <c r="F85" s="141"/>
      <c r="G85" s="121"/>
      <c r="H85" s="99"/>
      <c r="I85" s="100"/>
      <c r="J85" s="65">
        <f>SUM(G85:I85)</f>
        <v>0</v>
      </c>
      <c r="K85" s="3" t="s">
        <v>80</v>
      </c>
      <c r="L85" s="187" t="s">
        <v>146</v>
      </c>
      <c r="M85" s="187"/>
    </row>
    <row r="86" spans="2:14" s="3" customFormat="1" ht="39.75" customHeight="1">
      <c r="B86" s="139" t="s">
        <v>124</v>
      </c>
      <c r="C86" s="140"/>
      <c r="D86" s="140"/>
      <c r="E86" s="140"/>
      <c r="F86" s="141"/>
      <c r="G86" s="112"/>
      <c r="H86" s="102"/>
      <c r="I86" s="103"/>
      <c r="J86" s="65">
        <f>SUM(G86:I86)</f>
        <v>0</v>
      </c>
      <c r="K86" s="3" t="s">
        <v>80</v>
      </c>
      <c r="L86" s="188" t="s">
        <v>145</v>
      </c>
      <c r="M86" s="188"/>
      <c r="N86" s="188"/>
    </row>
    <row r="87" spans="2:10" s="3" customFormat="1" ht="39.75" customHeight="1" thickBot="1">
      <c r="B87" s="139" t="s">
        <v>133</v>
      </c>
      <c r="C87" s="140"/>
      <c r="D87" s="140"/>
      <c r="E87" s="140"/>
      <c r="F87" s="141"/>
      <c r="G87" s="63">
        <f>_xlfn.IFERROR(ROUNDDOWN(G85/G86,1),0)</f>
        <v>0</v>
      </c>
      <c r="H87" s="62">
        <f>_xlfn.IFERROR(ROUNDDOWN(H85/H86,1),0)</f>
        <v>0</v>
      </c>
      <c r="I87" s="67">
        <f>_xlfn.IFERROR(ROUNDDOWN(I85/I86,1),0)</f>
        <v>0</v>
      </c>
      <c r="J87" s="66" t="e">
        <f>ROUNDDOWN(J85/J86,1)</f>
        <v>#DIV/0!</v>
      </c>
    </row>
    <row r="88" spans="2:11" s="3" customFormat="1" ht="39.75" customHeight="1">
      <c r="B88" s="139" t="s">
        <v>121</v>
      </c>
      <c r="C88" s="140"/>
      <c r="D88" s="140"/>
      <c r="E88" s="140"/>
      <c r="F88" s="141"/>
      <c r="G88" s="121"/>
      <c r="H88" s="121"/>
      <c r="I88" s="121"/>
      <c r="J88" s="65">
        <f>SUM(G88:I88)</f>
        <v>0</v>
      </c>
      <c r="K88" s="3" t="s">
        <v>79</v>
      </c>
    </row>
    <row r="89" spans="2:11" s="3" customFormat="1" ht="39.75" customHeight="1" thickBot="1">
      <c r="B89" s="142" t="s">
        <v>65</v>
      </c>
      <c r="C89" s="143"/>
      <c r="D89" s="143"/>
      <c r="E89" s="144"/>
      <c r="F89" s="145"/>
      <c r="G89" s="122"/>
      <c r="H89" s="105"/>
      <c r="I89" s="106"/>
      <c r="J89" s="80">
        <f>SUM(G89:I89)</f>
        <v>0</v>
      </c>
      <c r="K89" s="3" t="s">
        <v>81</v>
      </c>
    </row>
    <row r="90" spans="2:14" s="3" customFormat="1" ht="33" customHeight="1" thickBot="1">
      <c r="B90" s="146" t="s">
        <v>107</v>
      </c>
      <c r="C90" s="147"/>
      <c r="D90" s="148"/>
      <c r="E90" s="148"/>
      <c r="F90" s="149"/>
      <c r="G90" s="114">
        <f>_xlfn.IFERROR(G87/G88*G89*100,0)</f>
        <v>0</v>
      </c>
      <c r="H90" s="114">
        <f>_xlfn.IFERROR(H87/H88*H89*100,0)</f>
        <v>0</v>
      </c>
      <c r="I90" s="114">
        <f>_xlfn.IFERROR(I87/I88*I89*100,0)</f>
        <v>0</v>
      </c>
      <c r="J90" s="115" t="e">
        <f>J87/J88*J89*100</f>
        <v>#DIV/0!</v>
      </c>
      <c r="M90" s="51" t="e">
        <f>IF(AND(J90&gt;=3,L85=1),"5",IF(AND(J90&gt;=3,L85=0),"3",IF(AND(J90&gt;=2,J90&lt;3),"1","0")))</f>
        <v>#DIV/0!</v>
      </c>
      <c r="N90" s="42" t="s">
        <v>13</v>
      </c>
    </row>
    <row r="91" spans="2:15" s="11" customFormat="1" ht="15" customHeight="1">
      <c r="B91" s="19"/>
      <c r="C91" s="15"/>
      <c r="D91" s="14"/>
      <c r="E91" s="14"/>
      <c r="F91" s="14"/>
      <c r="G91" s="14"/>
      <c r="H91" s="14"/>
      <c r="I91" s="14"/>
      <c r="J91" s="14"/>
      <c r="K91" s="14"/>
      <c r="L91" s="14"/>
      <c r="M91" s="14"/>
      <c r="N91" s="14"/>
      <c r="O91" s="14"/>
    </row>
    <row r="92" spans="2:15" s="11" customFormat="1" ht="45" customHeight="1">
      <c r="B92" s="59" t="s">
        <v>72</v>
      </c>
      <c r="C92" s="150" t="s">
        <v>73</v>
      </c>
      <c r="D92" s="150"/>
      <c r="E92" s="150"/>
      <c r="F92" s="150"/>
      <c r="G92" s="150"/>
      <c r="H92" s="150"/>
      <c r="I92" s="150"/>
      <c r="J92" s="150"/>
      <c r="K92" s="150"/>
      <c r="L92" s="150"/>
      <c r="M92" s="14"/>
      <c r="N92" s="14"/>
      <c r="O92" s="14"/>
    </row>
    <row r="93" spans="2:13" ht="19.5" customHeight="1">
      <c r="B93" s="44"/>
      <c r="C93" s="44"/>
      <c r="D93" s="44"/>
      <c r="E93" s="44"/>
      <c r="F93" s="44"/>
      <c r="G93" s="4"/>
      <c r="H93" s="6"/>
      <c r="I93" s="45"/>
      <c r="J93" s="4"/>
      <c r="L93" s="4"/>
      <c r="M93" s="4"/>
    </row>
    <row r="94" spans="1:2" ht="19.5" customHeight="1">
      <c r="A94" s="23" t="s">
        <v>21</v>
      </c>
      <c r="B94" s="58" t="s">
        <v>125</v>
      </c>
    </row>
    <row r="95" spans="1:15" ht="19.5" customHeight="1" thickBot="1">
      <c r="A95" s="7"/>
      <c r="B95" s="151" t="s">
        <v>75</v>
      </c>
      <c r="C95" s="151"/>
      <c r="D95" s="151"/>
      <c r="E95" s="151"/>
      <c r="F95" s="151"/>
      <c r="G95" s="151"/>
      <c r="H95" s="151"/>
      <c r="I95" s="151"/>
      <c r="J95" s="151"/>
      <c r="K95" s="151"/>
      <c r="L95" s="151"/>
      <c r="M95" s="151"/>
      <c r="N95" s="151"/>
      <c r="O95" s="9"/>
    </row>
    <row r="96" spans="2:10" s="3" customFormat="1" ht="25.5" customHeight="1" thickBot="1">
      <c r="B96" s="153"/>
      <c r="C96" s="154"/>
      <c r="D96" s="154"/>
      <c r="E96" s="154"/>
      <c r="F96" s="155"/>
      <c r="G96" s="95" t="s">
        <v>0</v>
      </c>
      <c r="H96" s="96" t="s">
        <v>0</v>
      </c>
      <c r="I96" s="97" t="s">
        <v>0</v>
      </c>
      <c r="J96" s="32" t="s">
        <v>12</v>
      </c>
    </row>
    <row r="97" spans="2:11" s="3" customFormat="1" ht="39.75" customHeight="1">
      <c r="B97" s="139" t="s">
        <v>76</v>
      </c>
      <c r="C97" s="140"/>
      <c r="D97" s="140"/>
      <c r="E97" s="140"/>
      <c r="F97" s="162"/>
      <c r="G97" s="98"/>
      <c r="H97" s="99"/>
      <c r="I97" s="100"/>
      <c r="J97" s="34">
        <f>SUM(G97:I97)</f>
        <v>0</v>
      </c>
      <c r="K97" s="3" t="s">
        <v>81</v>
      </c>
    </row>
    <row r="98" spans="2:11" s="3" customFormat="1" ht="39.75" customHeight="1" thickBot="1">
      <c r="B98" s="158" t="s">
        <v>77</v>
      </c>
      <c r="C98" s="159"/>
      <c r="D98" s="159"/>
      <c r="E98" s="160"/>
      <c r="F98" s="161"/>
      <c r="G98" s="107"/>
      <c r="H98" s="108"/>
      <c r="I98" s="109"/>
      <c r="J98" s="33">
        <f>SUM(G98:I98)</f>
        <v>0</v>
      </c>
      <c r="K98" s="3" t="s">
        <v>81</v>
      </c>
    </row>
    <row r="99" spans="2:14" s="3" customFormat="1" ht="33" customHeight="1" thickBot="1">
      <c r="B99" s="146" t="s">
        <v>136</v>
      </c>
      <c r="C99" s="147"/>
      <c r="D99" s="148"/>
      <c r="E99" s="148"/>
      <c r="F99" s="149"/>
      <c r="G99" s="116">
        <f>_xlfn.IFERROR(ROUNDUP(G97/G98*100,2),0)</f>
        <v>0</v>
      </c>
      <c r="H99" s="116">
        <f>_xlfn.IFERROR(ROUNDUP(H97/H98*100,2),0)</f>
        <v>0</v>
      </c>
      <c r="I99" s="116">
        <f>_xlfn.IFERROR(ROUNDUP(I97/I98*100,2),0)</f>
        <v>0</v>
      </c>
      <c r="J99" s="117" t="e">
        <f>J97/J98*100</f>
        <v>#DIV/0!</v>
      </c>
      <c r="K99" s="3" t="s">
        <v>137</v>
      </c>
      <c r="M99" s="51" t="e">
        <f>IF(J99&gt;=50,"5",IF(AND(J99&lt;50,J99&gt;=35),"3","0"))</f>
        <v>#DIV/0!</v>
      </c>
      <c r="N99" s="42" t="s">
        <v>13</v>
      </c>
    </row>
    <row r="100" spans="2:13" ht="19.5" customHeight="1">
      <c r="B100" s="44"/>
      <c r="C100" s="44"/>
      <c r="D100" s="44"/>
      <c r="E100" s="44"/>
      <c r="F100" s="44"/>
      <c r="G100" s="4"/>
      <c r="H100" s="6"/>
      <c r="I100" s="45"/>
      <c r="J100" s="4"/>
      <c r="L100" s="4"/>
      <c r="M100" s="4"/>
    </row>
    <row r="101" spans="1:2" ht="19.5" customHeight="1">
      <c r="A101" s="23" t="s">
        <v>22</v>
      </c>
      <c r="B101" s="58" t="s">
        <v>126</v>
      </c>
    </row>
    <row r="102" spans="1:15" ht="19.5" customHeight="1" thickBot="1">
      <c r="A102" s="7"/>
      <c r="B102" s="151" t="s">
        <v>78</v>
      </c>
      <c r="C102" s="151"/>
      <c r="D102" s="151"/>
      <c r="E102" s="151"/>
      <c r="F102" s="151"/>
      <c r="G102" s="151"/>
      <c r="H102" s="151"/>
      <c r="I102" s="151"/>
      <c r="J102" s="151"/>
      <c r="K102" s="151"/>
      <c r="L102" s="151"/>
      <c r="M102" s="151"/>
      <c r="N102" s="151"/>
      <c r="O102" s="9"/>
    </row>
    <row r="103" spans="2:10" s="3" customFormat="1" ht="25.5" customHeight="1" thickBot="1">
      <c r="B103" s="153"/>
      <c r="C103" s="154"/>
      <c r="D103" s="154"/>
      <c r="E103" s="154"/>
      <c r="F103" s="155"/>
      <c r="G103" s="95" t="s">
        <v>0</v>
      </c>
      <c r="H103" s="96" t="s">
        <v>0</v>
      </c>
      <c r="I103" s="97" t="s">
        <v>0</v>
      </c>
      <c r="J103" s="32" t="s">
        <v>12</v>
      </c>
    </row>
    <row r="104" spans="2:11" s="3" customFormat="1" ht="39.75" customHeight="1">
      <c r="B104" s="139" t="s">
        <v>127</v>
      </c>
      <c r="C104" s="140"/>
      <c r="D104" s="140"/>
      <c r="E104" s="140"/>
      <c r="F104" s="162"/>
      <c r="G104" s="121"/>
      <c r="H104" s="99"/>
      <c r="I104" s="100"/>
      <c r="J104" s="34">
        <f>SUM(G104:I104)</f>
        <v>0</v>
      </c>
      <c r="K104" s="3" t="s">
        <v>79</v>
      </c>
    </row>
    <row r="105" spans="2:11" s="3" customFormat="1" ht="39.75" customHeight="1" thickBot="1">
      <c r="B105" s="158" t="s">
        <v>82</v>
      </c>
      <c r="C105" s="159"/>
      <c r="D105" s="159"/>
      <c r="E105" s="160"/>
      <c r="F105" s="161"/>
      <c r="G105" s="123"/>
      <c r="H105" s="124"/>
      <c r="I105" s="125"/>
      <c r="J105" s="33">
        <f>SUM(G105:I105)</f>
        <v>0</v>
      </c>
      <c r="K105" s="3" t="s">
        <v>79</v>
      </c>
    </row>
    <row r="106" spans="2:14" s="3" customFormat="1" ht="39.75" customHeight="1" thickBot="1">
      <c r="B106" s="146" t="s">
        <v>140</v>
      </c>
      <c r="C106" s="147"/>
      <c r="D106" s="148"/>
      <c r="E106" s="148"/>
      <c r="F106" s="149"/>
      <c r="G106" s="116">
        <f>_xlfn.IFERROR(ROUNDUP(G104/G105*100,2),0)</f>
        <v>0</v>
      </c>
      <c r="H106" s="116">
        <f>_xlfn.IFERROR(ROUNDUP(H104/H105*100,2),0)</f>
        <v>0</v>
      </c>
      <c r="I106" s="116">
        <f>_xlfn.IFERROR(ROUNDUP(I104/I105*100,2),0)</f>
        <v>0</v>
      </c>
      <c r="J106" s="117" t="e">
        <f>J104/J105*100</f>
        <v>#DIV/0!</v>
      </c>
      <c r="K106" s="12" t="s">
        <v>137</v>
      </c>
      <c r="M106" s="51" t="e">
        <f>IF(J106&gt;=10,"5",IF(AND(J106&lt;10,J106&gt;=5),"3","0"))</f>
        <v>#DIV/0!</v>
      </c>
      <c r="N106" s="42" t="s">
        <v>13</v>
      </c>
    </row>
    <row r="107" spans="2:15" s="11" customFormat="1" ht="15" customHeight="1">
      <c r="B107" s="19"/>
      <c r="C107" s="15"/>
      <c r="D107" s="14"/>
      <c r="E107" s="14"/>
      <c r="F107" s="14"/>
      <c r="G107" s="14"/>
      <c r="H107" s="14"/>
      <c r="I107" s="14"/>
      <c r="J107" s="14"/>
      <c r="K107" s="14"/>
      <c r="L107" s="14"/>
      <c r="M107" s="14"/>
      <c r="N107" s="14"/>
      <c r="O107" s="14"/>
    </row>
    <row r="108" spans="2:15" s="11" customFormat="1" ht="15" customHeight="1">
      <c r="B108" s="59" t="s">
        <v>83</v>
      </c>
      <c r="C108" s="150" t="s">
        <v>85</v>
      </c>
      <c r="D108" s="150"/>
      <c r="E108" s="150"/>
      <c r="F108" s="150"/>
      <c r="G108" s="150"/>
      <c r="H108" s="150"/>
      <c r="I108" s="150"/>
      <c r="J108" s="150"/>
      <c r="K108" s="150"/>
      <c r="L108" s="150"/>
      <c r="M108" s="14"/>
      <c r="N108" s="14"/>
      <c r="O108" s="14"/>
    </row>
    <row r="109" spans="2:12" s="78" customFormat="1" ht="38.25" customHeight="1">
      <c r="B109" s="79" t="s">
        <v>84</v>
      </c>
      <c r="C109" s="152" t="s">
        <v>86</v>
      </c>
      <c r="D109" s="152"/>
      <c r="E109" s="152"/>
      <c r="F109" s="152"/>
      <c r="G109" s="152"/>
      <c r="H109" s="152"/>
      <c r="I109" s="152"/>
      <c r="J109" s="152"/>
      <c r="K109" s="152"/>
      <c r="L109" s="152"/>
    </row>
    <row r="110" spans="2:13" ht="19.5" customHeight="1">
      <c r="B110" s="44"/>
      <c r="C110" s="44"/>
      <c r="D110" s="44"/>
      <c r="E110" s="44"/>
      <c r="F110" s="44"/>
      <c r="G110" s="4"/>
      <c r="H110" s="6"/>
      <c r="I110" s="45"/>
      <c r="J110" s="4"/>
      <c r="L110" s="4"/>
      <c r="M110" s="4"/>
    </row>
    <row r="111" spans="1:2" ht="19.5" customHeight="1">
      <c r="A111" s="23" t="s">
        <v>23</v>
      </c>
      <c r="B111" s="58" t="s">
        <v>128</v>
      </c>
    </row>
    <row r="112" spans="1:15" ht="19.5" customHeight="1" thickBot="1">
      <c r="A112" s="7"/>
      <c r="B112" s="151" t="s">
        <v>87</v>
      </c>
      <c r="C112" s="151"/>
      <c r="D112" s="151"/>
      <c r="E112" s="151"/>
      <c r="F112" s="151"/>
      <c r="G112" s="151"/>
      <c r="H112" s="151"/>
      <c r="I112" s="151"/>
      <c r="J112" s="151"/>
      <c r="K112" s="151"/>
      <c r="L112" s="151"/>
      <c r="M112" s="151"/>
      <c r="N112" s="151"/>
      <c r="O112" s="9"/>
    </row>
    <row r="113" spans="2:10" s="3" customFormat="1" ht="25.5" customHeight="1" thickBot="1">
      <c r="B113" s="153"/>
      <c r="C113" s="154"/>
      <c r="D113" s="154"/>
      <c r="E113" s="154"/>
      <c r="F113" s="155"/>
      <c r="G113" s="95" t="s">
        <v>0</v>
      </c>
      <c r="H113" s="96" t="s">
        <v>0</v>
      </c>
      <c r="I113" s="97" t="s">
        <v>0</v>
      </c>
      <c r="J113" s="32" t="s">
        <v>12</v>
      </c>
    </row>
    <row r="114" spans="2:11" s="3" customFormat="1" ht="39.75" customHeight="1">
      <c r="B114" s="139" t="s">
        <v>129</v>
      </c>
      <c r="C114" s="140"/>
      <c r="D114" s="140"/>
      <c r="E114" s="140"/>
      <c r="F114" s="162"/>
      <c r="G114" s="121"/>
      <c r="H114" s="99"/>
      <c r="I114" s="100"/>
      <c r="J114" s="34">
        <f>SUM(G114:I114)</f>
        <v>0</v>
      </c>
      <c r="K114" s="3" t="s">
        <v>79</v>
      </c>
    </row>
    <row r="115" spans="2:11" s="3" customFormat="1" ht="39.75" customHeight="1" thickBot="1">
      <c r="B115" s="158" t="s">
        <v>82</v>
      </c>
      <c r="C115" s="159"/>
      <c r="D115" s="159"/>
      <c r="E115" s="160"/>
      <c r="F115" s="161"/>
      <c r="G115" s="123"/>
      <c r="H115" s="124"/>
      <c r="I115" s="125"/>
      <c r="J115" s="33">
        <f>SUM(G115:I115)</f>
        <v>0</v>
      </c>
      <c r="K115" s="3" t="s">
        <v>79</v>
      </c>
    </row>
    <row r="116" spans="2:14" s="3" customFormat="1" ht="39.75" customHeight="1" thickBot="1">
      <c r="B116" s="146" t="s">
        <v>140</v>
      </c>
      <c r="C116" s="147"/>
      <c r="D116" s="148"/>
      <c r="E116" s="148"/>
      <c r="F116" s="149"/>
      <c r="G116" s="116">
        <f>_xlfn.IFERROR(ROUNDUP(G114/G115*100,2),0)</f>
        <v>0</v>
      </c>
      <c r="H116" s="116">
        <f>_xlfn.IFERROR(ROUNDUP(H114/H115*100,2),0)</f>
        <v>0</v>
      </c>
      <c r="I116" s="116">
        <f>_xlfn.IFERROR(ROUNDUP(I114/I115*100,2),0)</f>
        <v>0</v>
      </c>
      <c r="J116" s="117" t="e">
        <f>J114/J115*100</f>
        <v>#DIV/0!</v>
      </c>
      <c r="K116" s="12" t="s">
        <v>137</v>
      </c>
      <c r="M116" s="51" t="e">
        <f>IF(J116&gt;=10,"5",IF(AND(J116&lt;10,J116&gt;=5),"3","0"))</f>
        <v>#DIV/0!</v>
      </c>
      <c r="N116" s="42" t="s">
        <v>13</v>
      </c>
    </row>
    <row r="117" spans="2:15" s="11" customFormat="1" ht="15" customHeight="1">
      <c r="B117" s="19"/>
      <c r="C117" s="15"/>
      <c r="D117" s="14"/>
      <c r="E117" s="14"/>
      <c r="F117" s="14"/>
      <c r="G117" s="14"/>
      <c r="H117" s="14"/>
      <c r="I117" s="14"/>
      <c r="J117" s="14"/>
      <c r="K117" s="14"/>
      <c r="L117" s="14"/>
      <c r="M117" s="14"/>
      <c r="N117" s="14"/>
      <c r="O117" s="14"/>
    </row>
    <row r="118" spans="2:15" s="11" customFormat="1" ht="30" customHeight="1">
      <c r="B118" s="59" t="s">
        <v>88</v>
      </c>
      <c r="C118" s="150" t="s">
        <v>89</v>
      </c>
      <c r="D118" s="150"/>
      <c r="E118" s="150"/>
      <c r="F118" s="150"/>
      <c r="G118" s="150"/>
      <c r="H118" s="150"/>
      <c r="I118" s="150"/>
      <c r="J118" s="150"/>
      <c r="K118" s="150"/>
      <c r="L118" s="150"/>
      <c r="M118" s="14"/>
      <c r="N118" s="14"/>
      <c r="O118" s="14"/>
    </row>
    <row r="119" ht="24.75" customHeight="1" thickBot="1"/>
    <row r="120" spans="8:14" ht="39" customHeight="1" thickBot="1">
      <c r="H120" s="133" t="s">
        <v>109</v>
      </c>
      <c r="I120" s="134"/>
      <c r="J120" s="134"/>
      <c r="K120" s="134"/>
      <c r="L120" s="135"/>
      <c r="M120" s="73" t="e">
        <f>M16+M31+M42+M53+M64+M76+M90+M99+M106+M116</f>
        <v>#DIV/0!</v>
      </c>
      <c r="N120" s="7" t="s">
        <v>13</v>
      </c>
    </row>
    <row r="121" spans="2:13" ht="19.5" customHeight="1">
      <c r="B121" s="44"/>
      <c r="C121" s="44"/>
      <c r="D121" s="44"/>
      <c r="E121" s="44"/>
      <c r="F121" s="44"/>
      <c r="G121" s="4"/>
      <c r="H121" s="6"/>
      <c r="I121" s="45"/>
      <c r="J121" s="4"/>
      <c r="L121" s="4"/>
      <c r="M121" s="4"/>
    </row>
    <row r="122" spans="1:14" ht="24.75" customHeight="1" thickBot="1">
      <c r="A122" s="68" t="s">
        <v>92</v>
      </c>
      <c r="B122" s="69" t="s">
        <v>97</v>
      </c>
      <c r="L122" s="43"/>
      <c r="M122" s="52"/>
      <c r="N122" s="7"/>
    </row>
    <row r="123" spans="2:14" ht="39.75" customHeight="1" thickBot="1">
      <c r="B123" s="128" t="s">
        <v>93</v>
      </c>
      <c r="C123" s="128"/>
      <c r="D123" s="129" t="s">
        <v>95</v>
      </c>
      <c r="E123" s="129"/>
      <c r="F123" s="129"/>
      <c r="G123" s="129"/>
      <c r="H123" s="129"/>
      <c r="I123" s="129"/>
      <c r="J123" s="129"/>
      <c r="K123" s="130"/>
      <c r="L123" s="113"/>
      <c r="M123" s="52"/>
      <c r="N123" s="7"/>
    </row>
    <row r="124" spans="2:14" ht="99.75" customHeight="1" thickBot="1">
      <c r="B124" s="127" t="s">
        <v>96</v>
      </c>
      <c r="C124" s="128"/>
      <c r="D124" s="129" t="s">
        <v>94</v>
      </c>
      <c r="E124" s="129"/>
      <c r="F124" s="129"/>
      <c r="G124" s="129"/>
      <c r="H124" s="129"/>
      <c r="I124" s="129"/>
      <c r="J124" s="129"/>
      <c r="K124" s="130"/>
      <c r="L124" s="113"/>
      <c r="M124" s="52"/>
      <c r="N124" s="7"/>
    </row>
    <row r="125" spans="2:13" ht="19.5" customHeight="1">
      <c r="B125" s="44"/>
      <c r="C125" s="44"/>
      <c r="D125" s="44"/>
      <c r="E125" s="44"/>
      <c r="F125" s="44"/>
      <c r="G125" s="4"/>
      <c r="H125" s="6"/>
      <c r="I125" s="45"/>
      <c r="J125" s="4"/>
      <c r="L125" s="4"/>
      <c r="M125" s="4"/>
    </row>
    <row r="126" spans="1:14" ht="24.75" customHeight="1" thickBot="1">
      <c r="A126" s="68" t="s">
        <v>98</v>
      </c>
      <c r="B126" s="69" t="s">
        <v>99</v>
      </c>
      <c r="L126" s="43"/>
      <c r="M126" s="52"/>
      <c r="N126" s="7"/>
    </row>
    <row r="127" spans="2:14" ht="39.75" customHeight="1" thickBot="1">
      <c r="B127" s="130" t="s">
        <v>100</v>
      </c>
      <c r="C127" s="131"/>
      <c r="D127" s="131"/>
      <c r="E127" s="131"/>
      <c r="F127" s="131"/>
      <c r="G127" s="131"/>
      <c r="H127" s="131"/>
      <c r="I127" s="131"/>
      <c r="J127" s="131"/>
      <c r="K127" s="132"/>
      <c r="L127" s="113"/>
      <c r="M127" s="52"/>
      <c r="N127" s="7"/>
    </row>
    <row r="128" spans="2:13" ht="19.5" customHeight="1">
      <c r="B128" s="44"/>
      <c r="C128" s="44"/>
      <c r="D128" s="44"/>
      <c r="E128" s="44"/>
      <c r="F128" s="44"/>
      <c r="G128" s="4"/>
      <c r="H128" s="6"/>
      <c r="I128" s="45"/>
      <c r="J128" s="4"/>
      <c r="L128" s="4"/>
      <c r="M128" s="4"/>
    </row>
    <row r="129" spans="1:14" ht="24.75" customHeight="1" thickBot="1">
      <c r="A129" s="68" t="s">
        <v>101</v>
      </c>
      <c r="B129" s="69" t="s">
        <v>130</v>
      </c>
      <c r="L129" s="43"/>
      <c r="M129" s="52"/>
      <c r="N129" s="7"/>
    </row>
    <row r="130" spans="2:14" ht="30" customHeight="1" thickBot="1">
      <c r="B130" s="130" t="s">
        <v>110</v>
      </c>
      <c r="C130" s="131"/>
      <c r="D130" s="131"/>
      <c r="E130" s="131"/>
      <c r="F130" s="131"/>
      <c r="G130" s="131"/>
      <c r="H130" s="131"/>
      <c r="I130" s="131"/>
      <c r="J130" s="131"/>
      <c r="K130" s="132"/>
      <c r="L130" s="113"/>
      <c r="M130" s="52"/>
      <c r="N130" s="7"/>
    </row>
    <row r="131" s="7" customFormat="1" ht="21.75" customHeight="1" thickBot="1">
      <c r="B131" s="24" t="s">
        <v>111</v>
      </c>
    </row>
    <row r="132" spans="2:14" s="7" customFormat="1" ht="86.25" customHeight="1" thickBot="1">
      <c r="B132" s="136"/>
      <c r="C132" s="137"/>
      <c r="D132" s="137"/>
      <c r="E132" s="137"/>
      <c r="F132" s="137"/>
      <c r="G132" s="137"/>
      <c r="H132" s="137"/>
      <c r="I132" s="137"/>
      <c r="J132" s="137"/>
      <c r="K132" s="137"/>
      <c r="L132" s="138"/>
      <c r="M132" s="81"/>
      <c r="N132" s="81"/>
    </row>
    <row r="133" spans="2:13" ht="19.5" customHeight="1">
      <c r="B133" s="44"/>
      <c r="C133" s="44"/>
      <c r="D133" s="44"/>
      <c r="E133" s="44"/>
      <c r="F133" s="44"/>
      <c r="G133" s="4"/>
      <c r="H133" s="6"/>
      <c r="I133" s="45"/>
      <c r="J133" s="4"/>
      <c r="L133" s="4"/>
      <c r="M133" s="4"/>
    </row>
    <row r="134" spans="1:14" ht="24.75" customHeight="1" thickBot="1">
      <c r="A134" s="68" t="s">
        <v>102</v>
      </c>
      <c r="B134" s="69" t="s">
        <v>103</v>
      </c>
      <c r="L134" s="43"/>
      <c r="M134" s="52"/>
      <c r="N134" s="7"/>
    </row>
    <row r="135" spans="2:14" ht="39.75" customHeight="1" thickBot="1">
      <c r="B135" s="130" t="s">
        <v>104</v>
      </c>
      <c r="C135" s="131"/>
      <c r="D135" s="131"/>
      <c r="E135" s="131"/>
      <c r="F135" s="131"/>
      <c r="G135" s="131"/>
      <c r="H135" s="131"/>
      <c r="I135" s="131"/>
      <c r="J135" s="131"/>
      <c r="K135" s="132"/>
      <c r="L135" s="113"/>
      <c r="M135" s="52"/>
      <c r="N135" s="7"/>
    </row>
    <row r="136" s="7" customFormat="1" ht="24.75" customHeight="1"/>
    <row r="137" ht="33" customHeight="1"/>
    <row r="138" ht="33" customHeight="1"/>
    <row r="139" ht="33" customHeight="1"/>
    <row r="140" ht="33" customHeight="1"/>
    <row r="141" ht="33" customHeight="1"/>
    <row r="142" ht="33" customHeight="1"/>
  </sheetData>
  <sheetProtection selectLockedCells="1"/>
  <mergeCells count="95">
    <mergeCell ref="B132:L132"/>
    <mergeCell ref="B135:K135"/>
    <mergeCell ref="B123:C123"/>
    <mergeCell ref="D123:K123"/>
    <mergeCell ref="B124:C124"/>
    <mergeCell ref="D124:K124"/>
    <mergeCell ref="B127:K127"/>
    <mergeCell ref="B130:K130"/>
    <mergeCell ref="B113:F113"/>
    <mergeCell ref="B114:F114"/>
    <mergeCell ref="B115:F115"/>
    <mergeCell ref="B116:F116"/>
    <mergeCell ref="C118:L118"/>
    <mergeCell ref="H120:L120"/>
    <mergeCell ref="B104:F104"/>
    <mergeCell ref="B105:F105"/>
    <mergeCell ref="B106:F106"/>
    <mergeCell ref="C108:L108"/>
    <mergeCell ref="C109:L109"/>
    <mergeCell ref="B112:N112"/>
    <mergeCell ref="B96:F96"/>
    <mergeCell ref="B97:F97"/>
    <mergeCell ref="B98:F98"/>
    <mergeCell ref="B99:F99"/>
    <mergeCell ref="B102:N102"/>
    <mergeCell ref="B103:F103"/>
    <mergeCell ref="B87:F87"/>
    <mergeCell ref="B88:F88"/>
    <mergeCell ref="B89:F89"/>
    <mergeCell ref="B90:F90"/>
    <mergeCell ref="C92:L92"/>
    <mergeCell ref="B95:N95"/>
    <mergeCell ref="C79:L79"/>
    <mergeCell ref="C80:L80"/>
    <mergeCell ref="B83:N83"/>
    <mergeCell ref="B84:F84"/>
    <mergeCell ref="B85:F85"/>
    <mergeCell ref="B86:F86"/>
    <mergeCell ref="L84:M84"/>
    <mergeCell ref="L85:M85"/>
    <mergeCell ref="L86:N86"/>
    <mergeCell ref="B72:F72"/>
    <mergeCell ref="B73:F73"/>
    <mergeCell ref="B74:F74"/>
    <mergeCell ref="B75:F75"/>
    <mergeCell ref="B76:F76"/>
    <mergeCell ref="C78:L78"/>
    <mergeCell ref="B63:E63"/>
    <mergeCell ref="B64:E64"/>
    <mergeCell ref="C66:L66"/>
    <mergeCell ref="B69:N69"/>
    <mergeCell ref="B70:F70"/>
    <mergeCell ref="B71:F71"/>
    <mergeCell ref="B53:F53"/>
    <mergeCell ref="C55:L55"/>
    <mergeCell ref="C56:L56"/>
    <mergeCell ref="C57:L57"/>
    <mergeCell ref="B60:N60"/>
    <mergeCell ref="B62:E62"/>
    <mergeCell ref="C45:L45"/>
    <mergeCell ref="C46:L46"/>
    <mergeCell ref="B49:N49"/>
    <mergeCell ref="B50:F50"/>
    <mergeCell ref="B51:F51"/>
    <mergeCell ref="B52:F52"/>
    <mergeCell ref="B38:N38"/>
    <mergeCell ref="B39:F39"/>
    <mergeCell ref="B40:F40"/>
    <mergeCell ref="B41:F41"/>
    <mergeCell ref="B42:F42"/>
    <mergeCell ref="C44:L44"/>
    <mergeCell ref="B28:F28"/>
    <mergeCell ref="B29:F29"/>
    <mergeCell ref="E31:F31"/>
    <mergeCell ref="C33:L33"/>
    <mergeCell ref="C34:L34"/>
    <mergeCell ref="C35:L35"/>
    <mergeCell ref="C20:L20"/>
    <mergeCell ref="B23:N23"/>
    <mergeCell ref="B24:F24"/>
    <mergeCell ref="B25:F25"/>
    <mergeCell ref="B26:F26"/>
    <mergeCell ref="B27:F27"/>
    <mergeCell ref="B12:C12"/>
    <mergeCell ref="B13:C13"/>
    <mergeCell ref="B14:C14"/>
    <mergeCell ref="B15:C15"/>
    <mergeCell ref="B16:C16"/>
    <mergeCell ref="C19:L19"/>
    <mergeCell ref="A2:O2"/>
    <mergeCell ref="B4:N4"/>
    <mergeCell ref="B5:O5"/>
    <mergeCell ref="B6:O6"/>
    <mergeCell ref="B10:N10"/>
    <mergeCell ref="B11:C11"/>
  </mergeCells>
  <conditionalFormatting sqref="J16">
    <cfRule type="expression" priority="1" dxfId="2" stopIfTrue="1">
      <formula>$D16=""</formula>
    </cfRule>
  </conditionalFormatting>
  <dataValidations count="2">
    <dataValidation type="list" allowBlank="1" showInputMessage="1" showErrorMessage="1" sqref="F62:F64 L123:L124 L127 L135 L130">
      <formula1>"実施あり,実施なし"</formula1>
    </dataValidation>
    <dataValidation type="list" allowBlank="1" showInputMessage="1" showErrorMessage="1" sqref="L85:M85">
      <formula1>"　,1,0"</formula1>
    </dataValidation>
  </dataValidations>
  <printOptions horizontalCentered="1"/>
  <pageMargins left="0.3937007874015748" right="0.1968503937007874" top="0.7874015748031497" bottom="0.5905511811023623" header="0" footer="0"/>
  <pageSetup fitToHeight="0" fitToWidth="1" horizontalDpi="600" verticalDpi="600" orientation="portrait" paperSize="9" scale="73" r:id="rId4"/>
  <rowBreaks count="3" manualBreakCount="3">
    <brk id="35" max="14" man="1"/>
    <brk id="67" max="14" man="1"/>
    <brk id="100" max="1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dc:creator>
  <cp:keywords/>
  <dc:description/>
  <cp:lastModifiedBy>養田諒平</cp:lastModifiedBy>
  <cp:lastPrinted>2018-07-04T02:11:11Z</cp:lastPrinted>
  <dcterms:created xsi:type="dcterms:W3CDTF">2009-03-13T05:20:50Z</dcterms:created>
  <dcterms:modified xsi:type="dcterms:W3CDTF">2024-03-15T07:50:00Z</dcterms:modified>
  <cp:category/>
  <cp:version/>
  <cp:contentType/>
  <cp:contentStatus/>
</cp:coreProperties>
</file>