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19230" windowHeight="4395" tabRatio="725" activeTab="0"/>
  </bookViews>
  <sheets>
    <sheet name="別紙1-1" sheetId="1" r:id="rId1"/>
    <sheet name="Sheet1" sheetId="2" state="hidden" r:id="rId2"/>
  </sheets>
  <definedNames>
    <definedName name="H14_LPG使用量">#REF!</definedName>
    <definedName name="H14_その他ガス">#REF!</definedName>
    <definedName name="H14_換算前">#REF!</definedName>
    <definedName name="H14_控除後使用量">#REF!</definedName>
    <definedName name="H14_算定外使用量">#REF!</definedName>
    <definedName name="H14_事業所内使用量">#REF!</definedName>
    <definedName name="H14_非エネ使用量">#REF!</definedName>
    <definedName name="H15_LPG使用量">#REF!</definedName>
    <definedName name="H15_その他ガス">#REF!</definedName>
    <definedName name="H15_換算前">#REF!</definedName>
    <definedName name="H15_控除後使用量">#REF!</definedName>
    <definedName name="H15_算定外使用量">#REF!</definedName>
    <definedName name="H15_事業所内使用量">#REF!</definedName>
    <definedName name="H15_非エネ使用量">#REF!</definedName>
    <definedName name="H16_LPG使用量">#REF!</definedName>
    <definedName name="H16_その他ガス">#REF!</definedName>
    <definedName name="H16_換算前">#REF!</definedName>
    <definedName name="H16_控除後使用量">#REF!</definedName>
    <definedName name="H16_算定外使用量">#REF!</definedName>
    <definedName name="H16_事業所内使用量">#REF!</definedName>
    <definedName name="H16_非エネ使用量">#REF!</definedName>
    <definedName name="H17_LPG使用量">#REF!</definedName>
    <definedName name="H17_その他ガス">#REF!</definedName>
    <definedName name="H17_換算前">#REF!</definedName>
    <definedName name="H17_控除後使用量">#REF!</definedName>
    <definedName name="H17_算定外使用量">#REF!</definedName>
    <definedName name="H17_事業所内使用量">#REF!</definedName>
    <definedName name="H17_非エネ使用量">#REF!</definedName>
    <definedName name="H18_LPG使用量">#REF!</definedName>
    <definedName name="H18_その他ガス">#REF!</definedName>
    <definedName name="H18_換算前">#REF!</definedName>
    <definedName name="H18_控除後使用量">#REF!</definedName>
    <definedName name="H18_算定外使用量">#REF!</definedName>
    <definedName name="H18_事業所内使用量">#REF!</definedName>
    <definedName name="H18_非エネ使用量">#REF!</definedName>
    <definedName name="H19_LPG使用量">#REF!</definedName>
    <definedName name="H19_その他ガス">#REF!</definedName>
    <definedName name="H19_換算前">#REF!</definedName>
    <definedName name="H19_控除後使用量">#REF!</definedName>
    <definedName name="H19_算定外使用量">#REF!</definedName>
    <definedName name="H19_事業所内使用量">#REF!</definedName>
    <definedName name="H19_非エネ使用量">#REF!</definedName>
    <definedName name="H20_LPG使用量">#REF!</definedName>
    <definedName name="H20_その他ガス">#REF!</definedName>
    <definedName name="H20_換算前">#REF!</definedName>
    <definedName name="H20_控除後使用量">#REF!</definedName>
    <definedName name="H20_算定外使用量">#REF!</definedName>
    <definedName name="H20_事業所内使用量">#REF!</definedName>
    <definedName name="H20_非エネ使用量">#REF!</definedName>
    <definedName name="H21_LPG使用量">#REF!</definedName>
    <definedName name="H21_その他ガス">#REF!</definedName>
    <definedName name="H21_換算前">#REF!</definedName>
    <definedName name="H21_控除後使用量">#REF!</definedName>
    <definedName name="H21_算定外使用量">#REF!</definedName>
    <definedName name="H21_事業所内使用量">#REF!</definedName>
    <definedName name="H21_非エネ使用量">#REF!</definedName>
    <definedName name="H22_LPG使用量">#REF!</definedName>
    <definedName name="H22_その他ガス">#REF!</definedName>
    <definedName name="H22_換算前">#REF!</definedName>
    <definedName name="H22_控除後使用量">#REF!</definedName>
    <definedName name="H22_算定外使用量">#REF!</definedName>
    <definedName name="H22_事業所内使用量">#REF!</definedName>
    <definedName name="H22_非エネ使用量">#REF!</definedName>
    <definedName name="H23_LPG使用量">#REF!</definedName>
    <definedName name="H23_その他ガス">#REF!</definedName>
    <definedName name="H23_換算前">#REF!</definedName>
    <definedName name="H23_控除後使用量">#REF!</definedName>
    <definedName name="H23_算定外使用量">#REF!</definedName>
    <definedName name="H23_事業所内使用量">#REF!</definedName>
    <definedName name="H23_非エネ使用量">#REF!</definedName>
    <definedName name="H24_LPG使用量">#REF!</definedName>
    <definedName name="H24_その他ガス">#REF!</definedName>
    <definedName name="H24_換算前">#REF!</definedName>
    <definedName name="H24_控除後使用量">#REF!</definedName>
    <definedName name="H24_算定外使用量">#REF!</definedName>
    <definedName name="H24_事業所内使用量">#REF!</definedName>
    <definedName name="H24_非エネ使用量">#REF!</definedName>
    <definedName name="H25_LPG使用量">#REF!</definedName>
    <definedName name="H25_その他ガス">#REF!</definedName>
    <definedName name="H25_換算前">#REF!</definedName>
    <definedName name="H25_控除後使用量">#REF!</definedName>
    <definedName name="H25_算定外使用量">#REF!</definedName>
    <definedName name="H25_事業所内使用量">#REF!</definedName>
    <definedName name="H25_非エネ使用量">#REF!</definedName>
    <definedName name="H26_LPG使用量">#REF!</definedName>
    <definedName name="H26_その他ガス">#REF!</definedName>
    <definedName name="H26_換算前">#REF!</definedName>
    <definedName name="H26_控除後使用量">#REF!</definedName>
    <definedName name="H26_算定外使用量">#REF!</definedName>
    <definedName name="H26_事業所内使用量">#REF!</definedName>
    <definedName name="H26_非エネ使用量">#REF!</definedName>
    <definedName name="LPG単位補正">#REF!</definedName>
    <definedName name="_xlnm.Print_Area" localSheetId="0">'別紙1-1'!$B$1:$R$65</definedName>
    <definedName name="_xlnm.Print_Titles" localSheetId="0">'別紙1-1'!$B:$G</definedName>
    <definedName name="圧力補正">#REF!</definedName>
    <definedName name="換算後単位">#REF!</definedName>
    <definedName name="気化率">#REF!</definedName>
    <definedName name="区分番号">#REF!</definedName>
    <definedName name="実施時期">#REF!</definedName>
    <definedName name="対策名称">#REF!</definedName>
    <definedName name="大区分_">#REF!</definedName>
    <definedName name="単位換算">#REF!</definedName>
    <definedName name="単位補正">#REF!</definedName>
    <definedName name="単位補正係数">#REF!</definedName>
    <definedName name="中区分">#REF!</definedName>
    <definedName name="非エネ単位補正">#REF!</definedName>
    <definedName name="備考">#REF!</definedName>
  </definedNames>
  <calcPr fullCalcOnLoad="1"/>
</workbook>
</file>

<file path=xl/sharedStrings.xml><?xml version="1.0" encoding="utf-8"?>
<sst xmlns="http://schemas.openxmlformats.org/spreadsheetml/2006/main" count="922" uniqueCount="436">
  <si>
    <t>種類</t>
  </si>
  <si>
    <t>使用量</t>
  </si>
  <si>
    <t>単位当たり発熱量</t>
  </si>
  <si>
    <t>原油換算</t>
  </si>
  <si>
    <t>原油換算使用量</t>
  </si>
  <si>
    <t>排出係数</t>
  </si>
  <si>
    <t>単位</t>
  </si>
  <si>
    <t>数値</t>
  </si>
  <si>
    <t>単位</t>
  </si>
  <si>
    <t>原油（コンデンセートを除く）</t>
  </si>
  <si>
    <t>原油のうちコンデンセート（ＮＧＬ）</t>
  </si>
  <si>
    <t>揮発油（ガソリン）</t>
  </si>
  <si>
    <t>灯油</t>
  </si>
  <si>
    <t>軽油</t>
  </si>
  <si>
    <t>Ａ重油</t>
  </si>
  <si>
    <t>Ｂ・Ｃ重油</t>
  </si>
  <si>
    <t>石油アスファルト</t>
  </si>
  <si>
    <t>t</t>
  </si>
  <si>
    <t>石油コークス</t>
  </si>
  <si>
    <t>石油ガス</t>
  </si>
  <si>
    <t>石油系炭化水素ガス</t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</si>
  <si>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</si>
  <si>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</si>
  <si>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</si>
  <si>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</si>
  <si>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</si>
  <si>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</si>
  <si>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</si>
  <si>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</si>
  <si>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</si>
  <si>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</si>
  <si>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</si>
  <si>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</t>
  </si>
  <si>
    <t>産業用蒸気</t>
  </si>
  <si>
    <t>産業用以外の蒸気</t>
  </si>
  <si>
    <t>冷水</t>
  </si>
  <si>
    <t>温水</t>
  </si>
  <si>
    <t>昼間（8時～22時）</t>
  </si>
  <si>
    <t>千kWh</t>
  </si>
  <si>
    <t>夜間（22時～翌8時）</t>
  </si>
  <si>
    <t>その他の買電</t>
  </si>
  <si>
    <t>外部供給</t>
  </si>
  <si>
    <t>自ら生成した熱の供給</t>
  </si>
  <si>
    <t>自ら生成した電力の供給</t>
  </si>
  <si>
    <t>コージェネレーションシステムの利用</t>
  </si>
  <si>
    <t>合計</t>
  </si>
  <si>
    <t>ナフサ</t>
  </si>
  <si>
    <t>液化石油ガス（ＬＰＧ）</t>
  </si>
  <si>
    <t>コールタール</t>
  </si>
  <si>
    <t>GJ</t>
  </si>
  <si>
    <t>小計</t>
  </si>
  <si>
    <t>日本工業規格Ａ列４番</t>
  </si>
  <si>
    <t>GJ</t>
  </si>
  <si>
    <t>GJ/千kWh</t>
  </si>
  <si>
    <t>GJ/t</t>
  </si>
  <si>
    <t>GJ/GJ</t>
  </si>
  <si>
    <t>①</t>
  </si>
  <si>
    <t>①</t>
  </si>
  <si>
    <t>②</t>
  </si>
  <si>
    <t>④</t>
  </si>
  <si>
    <t>⑥</t>
  </si>
  <si>
    <t>⑥</t>
  </si>
  <si>
    <t>kL</t>
  </si>
  <si>
    <t>kL/GJ</t>
  </si>
  <si>
    <t>単位</t>
  </si>
  <si>
    <t>③=①×②</t>
  </si>
  <si>
    <t>⑤=①×②×④</t>
  </si>
  <si>
    <t>熱量</t>
  </si>
  <si>
    <t>⑦=①×⑥</t>
  </si>
  <si>
    <t>再生可能エネルギーを自家消費した
電気</t>
  </si>
  <si>
    <t>⑦=①×②×⑥
×44/12</t>
  </si>
  <si>
    <t>kL</t>
  </si>
  <si>
    <t>GJ/kL</t>
  </si>
  <si>
    <t>t-C/GJ</t>
  </si>
  <si>
    <t>t-C/GJ</t>
  </si>
  <si>
    <t>再生可能エネルギーの環境価値を移転した熱</t>
  </si>
  <si>
    <t>燃料</t>
  </si>
  <si>
    <t>熱</t>
  </si>
  <si>
    <t>電気</t>
  </si>
  <si>
    <t>一般電気
事業者</t>
  </si>
  <si>
    <t>二酸化炭素
排出量</t>
  </si>
  <si>
    <r>
      <t>千Nｍ</t>
    </r>
    <r>
      <rPr>
        <vertAlign val="superscript"/>
        <sz val="8"/>
        <rFont val="ＭＳ Ｐ明朝"/>
        <family val="1"/>
      </rPr>
      <t>3</t>
    </r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</si>
  <si>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</si>
  <si>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</si>
  <si>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</si>
  <si>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</si>
  <si>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13A:45MJ/m</t>
    </r>
    <r>
      <rPr>
        <vertAlign val="superscript"/>
        <sz val="11"/>
        <rFont val="ＭＳ Ｐ明朝"/>
        <family val="1"/>
      </rPr>
      <t>3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</si>
  <si>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</si>
  <si>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13A:46.04MJ/m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</si>
  <si>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</si>
  <si>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</si>
  <si>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</si>
  <si>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</si>
  <si>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A(1)</t>
  </si>
  <si>
    <t>A(2)</t>
  </si>
  <si>
    <t>nendo</t>
  </si>
  <si>
    <t>jigyoushaNo</t>
  </si>
  <si>
    <t>jigyoushoNo</t>
  </si>
  <si>
    <t>shubetu</t>
  </si>
  <si>
    <t>jigyoushomei</t>
  </si>
  <si>
    <t>jigyoushosu</t>
  </si>
  <si>
    <t>sikuchouson</t>
  </si>
  <si>
    <t>tiban</t>
  </si>
  <si>
    <t>sangyoubunrui</t>
  </si>
  <si>
    <t>bunruiNo</t>
  </si>
  <si>
    <t>jigyounaiyou</t>
  </si>
  <si>
    <t>nobeyuka</t>
  </si>
  <si>
    <t>shouhyou</t>
  </si>
  <si>
    <t>keikakusiki</t>
  </si>
  <si>
    <t>keikakushuki</t>
  </si>
  <si>
    <t>enekimokuhyo</t>
  </si>
  <si>
    <t>sonotamokuhyo</t>
  </si>
  <si>
    <t>jougen</t>
  </si>
  <si>
    <t>mokuhyo</t>
  </si>
  <si>
    <t>kubun</t>
  </si>
  <si>
    <t>eneki22</t>
  </si>
  <si>
    <t>eneki23</t>
  </si>
  <si>
    <t>eneki24</t>
  </si>
  <si>
    <t>eneki25</t>
  </si>
  <si>
    <t>eneki26</t>
  </si>
  <si>
    <t>hiene22</t>
  </si>
  <si>
    <t>hiene23</t>
  </si>
  <si>
    <t>hiene24</t>
  </si>
  <si>
    <t>hiene25</t>
  </si>
  <si>
    <t>hiene26</t>
  </si>
  <si>
    <t>NH322</t>
  </si>
  <si>
    <t>NH323</t>
  </si>
  <si>
    <t>NH324</t>
  </si>
  <si>
    <t>NH325</t>
  </si>
  <si>
    <t>NH326</t>
  </si>
  <si>
    <t>N2O22</t>
  </si>
  <si>
    <t>N2O23</t>
  </si>
  <si>
    <t>N2O24</t>
  </si>
  <si>
    <t>N2O25</t>
  </si>
  <si>
    <t>N2O26</t>
  </si>
  <si>
    <t>HFC22</t>
  </si>
  <si>
    <t>HFC23</t>
  </si>
  <si>
    <t>HFC24</t>
  </si>
  <si>
    <t>HFC25</t>
  </si>
  <si>
    <t>HFC26</t>
  </si>
  <si>
    <t>PFC22</t>
  </si>
  <si>
    <t>PFC23</t>
  </si>
  <si>
    <t>PFC24</t>
  </si>
  <si>
    <t>PFC25</t>
  </si>
  <si>
    <t>PFC26</t>
  </si>
  <si>
    <t>SF622</t>
  </si>
  <si>
    <t>SF623</t>
  </si>
  <si>
    <t>SF624</t>
  </si>
  <si>
    <t>SF625</t>
  </si>
  <si>
    <t>SF626</t>
  </si>
  <si>
    <t>tani22</t>
  </si>
  <si>
    <t>tani23</t>
  </si>
  <si>
    <t>tani24</t>
  </si>
  <si>
    <t>tani25</t>
  </si>
  <si>
    <t>tani26</t>
  </si>
  <si>
    <t>seisan</t>
  </si>
  <si>
    <t>seisan22</t>
  </si>
  <si>
    <t>seisan23</t>
  </si>
  <si>
    <t>seisan24</t>
  </si>
  <si>
    <t>seisan25</t>
  </si>
  <si>
    <t>seisan26</t>
  </si>
  <si>
    <t>shuka</t>
  </si>
  <si>
    <t>shuka22</t>
  </si>
  <si>
    <t>seisan21</t>
  </si>
  <si>
    <t>shuka21</t>
  </si>
  <si>
    <t>shuka23</t>
  </si>
  <si>
    <t>shuka24</t>
  </si>
  <si>
    <t>shuka25</t>
  </si>
  <si>
    <t>shuka26</t>
  </si>
  <si>
    <t>ninzu</t>
  </si>
  <si>
    <t>ninzu21</t>
  </si>
  <si>
    <t>ninzu22</t>
  </si>
  <si>
    <t>ninzu23</t>
  </si>
  <si>
    <t>ninzu24</t>
  </si>
  <si>
    <t>ninzu25</t>
  </si>
  <si>
    <t>ninzu26</t>
  </si>
  <si>
    <t>yuka</t>
  </si>
  <si>
    <t>yuka21</t>
  </si>
  <si>
    <t>yuka22</t>
  </si>
  <si>
    <t>yuka23</t>
  </si>
  <si>
    <t>yuka24</t>
  </si>
  <si>
    <t>yuka25</t>
  </si>
  <si>
    <t>yuka26</t>
  </si>
  <si>
    <t>sonotaname</t>
  </si>
  <si>
    <t>sonotatani</t>
  </si>
  <si>
    <t>sonota21</t>
  </si>
  <si>
    <t>sonota22</t>
  </si>
  <si>
    <t>sonota23</t>
  </si>
  <si>
    <t>sonota24</t>
  </si>
  <si>
    <t>sonota25</t>
  </si>
  <si>
    <t>sonota26</t>
  </si>
  <si>
    <t>genyu</t>
  </si>
  <si>
    <t>NGL</t>
  </si>
  <si>
    <t>gasorin</t>
  </si>
  <si>
    <t>nahusa</t>
  </si>
  <si>
    <t>toyu</t>
  </si>
  <si>
    <t>keiyu</t>
  </si>
  <si>
    <t>juyuA</t>
  </si>
  <si>
    <t>juyuBC</t>
  </si>
  <si>
    <t>asufaruto</t>
  </si>
  <si>
    <t>sekyukokusu</t>
  </si>
  <si>
    <t>ona</t>
  </si>
  <si>
    <t>LPG</t>
  </si>
  <si>
    <t>LNG</t>
  </si>
  <si>
    <t>tennengasu</t>
  </si>
  <si>
    <t>tankasuisogasu</t>
  </si>
  <si>
    <t>genryou</t>
  </si>
  <si>
    <t>ipan</t>
  </si>
  <si>
    <t>muen</t>
  </si>
  <si>
    <t>sekitankokusu</t>
  </si>
  <si>
    <t>korutaru</t>
  </si>
  <si>
    <t>kokusurogasu</t>
  </si>
  <si>
    <t>kourogasu</t>
  </si>
  <si>
    <t>tenrogasu</t>
  </si>
  <si>
    <t>13A45</t>
  </si>
  <si>
    <t>13A43.12</t>
  </si>
  <si>
    <t>13A46.04</t>
  </si>
  <si>
    <t>12A41.86</t>
  </si>
  <si>
    <t>6A29.3</t>
  </si>
  <si>
    <t>sonota1</t>
  </si>
  <si>
    <t>sonota2</t>
  </si>
  <si>
    <t>sangyoujouki</t>
  </si>
  <si>
    <t>onsui</t>
  </si>
  <si>
    <t>reisui</t>
  </si>
  <si>
    <t>itennetu</t>
  </si>
  <si>
    <t>hiruma</t>
  </si>
  <si>
    <t>yakan</t>
  </si>
  <si>
    <t>sonotadenki</t>
  </si>
  <si>
    <t>igaijouki</t>
  </si>
  <si>
    <t>itendenki</t>
  </si>
  <si>
    <t>jikadenki</t>
  </si>
  <si>
    <t>denkikyokyu</t>
  </si>
  <si>
    <t>netukyokyu</t>
  </si>
  <si>
    <t>sonota1Name</t>
  </si>
  <si>
    <t>sonota1neturyo</t>
  </si>
  <si>
    <t>sonota1siyoutani</t>
  </si>
  <si>
    <t>sonota1neturyotani</t>
  </si>
  <si>
    <t>sonota1keisu</t>
  </si>
  <si>
    <t>sonota2Name</t>
  </si>
  <si>
    <t>sonota2siyoutani</t>
  </si>
  <si>
    <t>sonota2neturyo</t>
  </si>
  <si>
    <t>sonota2neturyotani</t>
  </si>
  <si>
    <t>sonota2keisu</t>
  </si>
  <si>
    <t>seiseinetukeisu</t>
  </si>
  <si>
    <t>seiseidenkikeisu</t>
  </si>
  <si>
    <t>kojene</t>
  </si>
  <si>
    <t>1-2(23)sonotanenryo</t>
  </si>
  <si>
    <t>1-1(23)nenryo</t>
  </si>
  <si>
    <t>1-1(23)hoka</t>
  </si>
  <si>
    <t>1-1(24)nenryo</t>
  </si>
  <si>
    <t>1-1(24)hoka</t>
  </si>
  <si>
    <t>1-1(25)nenryo</t>
  </si>
  <si>
    <t>1-1(25)hoka</t>
  </si>
  <si>
    <t>1-1(26)nenryo</t>
  </si>
  <si>
    <t>1-1(26)hoka</t>
  </si>
  <si>
    <t>haiyu</t>
  </si>
  <si>
    <t>seni</t>
  </si>
  <si>
    <t>gomutaiya</t>
  </si>
  <si>
    <t>pura</t>
  </si>
  <si>
    <t>RPF</t>
  </si>
  <si>
    <t>RDF</t>
  </si>
  <si>
    <t>neuryohaiyu</t>
  </si>
  <si>
    <t>nenryopurayu</t>
  </si>
  <si>
    <t>nenryoRPF</t>
  </si>
  <si>
    <t>nenryoRDF</t>
  </si>
  <si>
    <t>semento</t>
  </si>
  <si>
    <t>seisekaisekai</t>
  </si>
  <si>
    <t>seisekaidoro</t>
  </si>
  <si>
    <t>sodasekai</t>
  </si>
  <si>
    <t>sodadoro</t>
  </si>
  <si>
    <t>sodahaiseizou</t>
  </si>
  <si>
    <t>sodahaisiyo</t>
  </si>
  <si>
    <t>NH3sekitan</t>
  </si>
  <si>
    <t>NH3nahusa</t>
  </si>
  <si>
    <t>NH3sekiyukokusu</t>
  </si>
  <si>
    <t>NH3LPG</t>
  </si>
  <si>
    <t>NH3LNG</t>
  </si>
  <si>
    <t>NH3tennengasu</t>
  </si>
  <si>
    <t>NH3kokusugasu</t>
  </si>
  <si>
    <t>NH3tankasuisogasu</t>
  </si>
  <si>
    <t>sirikon</t>
  </si>
  <si>
    <t>Cakangen</t>
  </si>
  <si>
    <t>Caseizou</t>
  </si>
  <si>
    <t>etiren</t>
  </si>
  <si>
    <t>asetiren</t>
  </si>
  <si>
    <t>doraiaisu</t>
  </si>
  <si>
    <t>hunmuki</t>
  </si>
  <si>
    <t>sonota3</t>
  </si>
  <si>
    <t>sonotapura</t>
  </si>
  <si>
    <t>soko</t>
  </si>
  <si>
    <t>NH3</t>
  </si>
  <si>
    <t>N2O</t>
  </si>
  <si>
    <t>HFC1</t>
  </si>
  <si>
    <t>HFC2</t>
  </si>
  <si>
    <t>PFC1</t>
  </si>
  <si>
    <t>PFC2</t>
  </si>
  <si>
    <t>SF6</t>
  </si>
  <si>
    <t>1-2(23)sonotahoka</t>
  </si>
  <si>
    <t>sonota1keisutani</t>
  </si>
  <si>
    <t>sonota2siyoutani</t>
  </si>
  <si>
    <t>sonota2keisu</t>
  </si>
  <si>
    <t>sonota2keisutani</t>
  </si>
  <si>
    <t>sonota3Name</t>
  </si>
  <si>
    <t>sonota3siyoutani</t>
  </si>
  <si>
    <t>sonota3keisu</t>
  </si>
  <si>
    <t>sonota3keisutani</t>
  </si>
  <si>
    <t>HFC1Name</t>
  </si>
  <si>
    <t>HFC1siyoutani</t>
  </si>
  <si>
    <t>HFC1keisu</t>
  </si>
  <si>
    <t>HFC1keisutani</t>
  </si>
  <si>
    <t>HFC2Name</t>
  </si>
  <si>
    <t>HFC2siyoutani</t>
  </si>
  <si>
    <t>HFC2keisu</t>
  </si>
  <si>
    <t>HFC2keisutani</t>
  </si>
  <si>
    <t>PFC1Name</t>
  </si>
  <si>
    <t>PFC1siyoutani</t>
  </si>
  <si>
    <t>PFC1keisu</t>
  </si>
  <si>
    <t>PFC1keisutani</t>
  </si>
  <si>
    <t>PFC2Name</t>
  </si>
  <si>
    <t>PFC2siyou</t>
  </si>
  <si>
    <t>PFC2keisu</t>
  </si>
  <si>
    <t>PFC2keisutani</t>
  </si>
  <si>
    <t>chukubun2</t>
  </si>
  <si>
    <t>naiyou2</t>
  </si>
  <si>
    <t>jiki2</t>
  </si>
  <si>
    <t>bikou2</t>
  </si>
  <si>
    <t>chukubun3</t>
  </si>
  <si>
    <t>naiyou3</t>
  </si>
  <si>
    <t>jiki3</t>
  </si>
  <si>
    <t>bikou3</t>
  </si>
  <si>
    <t>chukubun4</t>
  </si>
  <si>
    <t>naiyou4</t>
  </si>
  <si>
    <t>jiki4</t>
  </si>
  <si>
    <t>bikou4</t>
  </si>
  <si>
    <t>chukubun5</t>
  </si>
  <si>
    <t>naiyou5</t>
  </si>
  <si>
    <t>jiki5</t>
  </si>
  <si>
    <t>bikou5</t>
  </si>
  <si>
    <t>chukubun6</t>
  </si>
  <si>
    <t>naiyou6</t>
  </si>
  <si>
    <t>jiki6</t>
  </si>
  <si>
    <t>bikou6</t>
  </si>
  <si>
    <t>chukubun7</t>
  </si>
  <si>
    <t>naiyou7</t>
  </si>
  <si>
    <t>jiki7</t>
  </si>
  <si>
    <t>bikou7</t>
  </si>
  <si>
    <t>chukubun8</t>
  </si>
  <si>
    <t>naiyou8</t>
  </si>
  <si>
    <t>jiki8</t>
  </si>
  <si>
    <t>bikou8</t>
  </si>
  <si>
    <t>chukubun9</t>
  </si>
  <si>
    <t>naiyou9</t>
  </si>
  <si>
    <t>jiki9</t>
  </si>
  <si>
    <t>bikou9</t>
  </si>
  <si>
    <t>chukubun10</t>
  </si>
  <si>
    <t>naiyou10</t>
  </si>
  <si>
    <t>jiki10</t>
  </si>
  <si>
    <t>bikou10</t>
  </si>
  <si>
    <t>chukubun11</t>
  </si>
  <si>
    <t>naiyou11</t>
  </si>
  <si>
    <t>jiki11</t>
  </si>
  <si>
    <t>bikou11</t>
  </si>
  <si>
    <t>chukubun12</t>
  </si>
  <si>
    <t>naiyou12</t>
  </si>
  <si>
    <t>jiki12</t>
  </si>
  <si>
    <t>bikou12</t>
  </si>
  <si>
    <t>chukubun13</t>
  </si>
  <si>
    <t>naiyou13</t>
  </si>
  <si>
    <t>jiki13</t>
  </si>
  <si>
    <t>bikou13</t>
  </si>
  <si>
    <t>chukubun14</t>
  </si>
  <si>
    <t>naiyou14</t>
  </si>
  <si>
    <t>jiki14</t>
  </si>
  <si>
    <t>bikou14</t>
  </si>
  <si>
    <t>chukubun15</t>
  </si>
  <si>
    <t>naiyou15</t>
  </si>
  <si>
    <t>jiki15</t>
  </si>
  <si>
    <t>bikou15</t>
  </si>
  <si>
    <t>besi3</t>
  </si>
  <si>
    <t>haishutu14</t>
  </si>
  <si>
    <t>haishutu15</t>
  </si>
  <si>
    <t>haishutu16</t>
  </si>
  <si>
    <t>haishutu17</t>
  </si>
  <si>
    <t>haishutu18</t>
  </si>
  <si>
    <t>haishutu19</t>
  </si>
  <si>
    <t>haishutu20</t>
  </si>
  <si>
    <t>haishutu21</t>
  </si>
  <si>
    <t>haishutu22</t>
  </si>
  <si>
    <t>haishutu23</t>
  </si>
  <si>
    <t>haishutu24</t>
  </si>
  <si>
    <t>haishutu25</t>
  </si>
  <si>
    <t>haishutu26</t>
  </si>
  <si>
    <t>gentani14</t>
  </si>
  <si>
    <t>gentani15</t>
  </si>
  <si>
    <t>gentani16</t>
  </si>
  <si>
    <t>gentani17</t>
  </si>
  <si>
    <t>gentani18</t>
  </si>
  <si>
    <t>gentani19</t>
  </si>
  <si>
    <t>gentani20</t>
  </si>
  <si>
    <t>gentani21</t>
  </si>
  <si>
    <t>gentani22</t>
  </si>
  <si>
    <t>gentani23</t>
  </si>
  <si>
    <t>gentani24</t>
  </si>
  <si>
    <t>gentani25</t>
  </si>
  <si>
    <t>gentani26</t>
  </si>
  <si>
    <t>besi4</t>
  </si>
  <si>
    <t>jiyu</t>
  </si>
  <si>
    <t>1-2(24)sonotanenryo</t>
  </si>
  <si>
    <t>1-2(24)sonotahoka</t>
  </si>
  <si>
    <t>1-2(25)sonotanenryo</t>
  </si>
  <si>
    <t>1-2(25)sonotahoka</t>
  </si>
  <si>
    <t>1-2(26)sonotanenryo</t>
  </si>
  <si>
    <t>1-2(26)sonotahoka</t>
  </si>
  <si>
    <t>besi2</t>
  </si>
  <si>
    <t>No1</t>
  </si>
  <si>
    <t>chukubun1</t>
  </si>
  <si>
    <t>naiyou1</t>
  </si>
  <si>
    <t>jiki1</t>
  </si>
  <si>
    <t>bikou1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</si>
  <si>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</si>
  <si>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</si>
  <si>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</si>
  <si>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</si>
  <si>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</si>
  <si>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</si>
  <si>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</si>
  <si>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</si>
  <si>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</si>
  <si>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</si>
  <si>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</si>
  <si>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</si>
  <si>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</si>
  <si>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</si>
  <si>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④</t>
  </si>
  <si>
    <t>　簡易版「エネルギー使用量・CO2排出量換算シート」</t>
  </si>
  <si>
    <t>再生可能エネルギーの環境価値を移転した
電気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</si>
</sst>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0"/>
    <numFmt numFmtId="182" formatCode="#,##0.00_ "/>
    <numFmt numFmtId="183" formatCode="#,##0.000"/>
    <numFmt numFmtId="184" formatCode="0.00_);[Red]\(0.00\)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_);[Red]\(#,##0.000\)"/>
    <numFmt numFmtId="190" formatCode="#,##0_ "/>
    <numFmt numFmtId="191" formatCode="#,##0_);[Red]\(#,##0\)"/>
    <numFmt numFmtId="192" formatCode="#,##0.0000_ "/>
    <numFmt numFmtId="193" formatCode="0.000_ "/>
    <numFmt numFmtId="194" formatCode="0.0000_ "/>
    <numFmt numFmtId="195" formatCode="0.00_ "/>
    <numFmt numFmtId="196" formatCode="0.00000_ "/>
    <numFmt numFmtId="197" formatCode="0.000000_ "/>
    <numFmt numFmtId="198" formatCode="0.0000000_ "/>
    <numFmt numFmtId="199" formatCode="#,##0.000_ "/>
    <numFmt numFmtId="200" formatCode="#,##0.00000_ "/>
    <numFmt numFmtId="201" formatCode="#,##0.0_ "/>
    <numFmt numFmtId="202" formatCode="0.0_ "/>
    <numFmt numFmtId="203" formatCode="#,##0;\-#,##0;#"/>
    <numFmt numFmtId="204" formatCode="[$-411]ggge&quot;年&quot;m&quot;月&quot;d&quot;日&quot;;@"/>
    <numFmt numFmtId="205" formatCode="[$-800411]ggge&quot;年&quot;m&quot;月&quot;d&quot;日&quot;;@"/>
    <numFmt numFmtId="206" formatCode="[$-F800]dddd\,\ mmmm\ dd\,\ yyyy"/>
    <numFmt numFmtId="207" formatCode="0_ "/>
    <numFmt numFmtId="208" formatCode="#,##0.0;\-#,##0.0;#.0"/>
    <numFmt numFmtId="209" formatCode="#,##0.00;\-#,##0.00;#.00"/>
    <numFmt numFmtId="210" formatCode="#,##0.000;\-#,##0.000;#.000"/>
    <numFmt numFmtId="211" formatCode="#,##0.0000;\-#,##0.0000;#.0000"/>
    <numFmt numFmtId="212" formatCode="#,##0.00_);[Red]\(#,##0.00\)"/>
    <numFmt numFmtId="213" formatCode="#,##0.0_);[Red]\(#,##0.0\)"/>
    <numFmt numFmtId="214" formatCode="0_);[Red]\(0\)"/>
    <numFmt numFmtId="215" formatCode="#,##0.000000;[Red]\-#,##0.000000"/>
    <numFmt numFmtId="216" formatCode="#,##0.0000000;[Red]\-#,##0.0000000"/>
    <numFmt numFmtId="217" formatCode="#,##0.00000000;[Red]\-#,##0.00000000"/>
    <numFmt numFmtId="218" formatCode="0.00000000_ "/>
    <numFmt numFmtId="219" formatCode="0&quot;年&quot;&quot;度&quot;"/>
    <numFmt numFmtId="220" formatCode="#"/>
    <numFmt numFmtId="221" formatCode="0.0%"/>
    <numFmt numFmtId="222" formatCode="#,##0.0000_);[Red]\(#,##0.0000\)"/>
    <numFmt numFmtId="223" formatCode="#,##0_ ;[Red]\-#,##0\ "/>
    <numFmt numFmtId="224" formatCode="0.000_);[Red]\(0.000\)"/>
    <numFmt numFmtId="225" formatCode="0.0000_);[Red]\(0.0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11"/>
      <color indexed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8" fillId="33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8" fillId="34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224" fontId="48" fillId="0" borderId="0" xfId="0" applyNumberFormat="1" applyFont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0" borderId="15" xfId="63" applyFont="1" applyFill="1" applyBorder="1" applyAlignment="1" applyProtection="1">
      <alignment horizontal="center" vertical="center" wrapText="1"/>
      <protection/>
    </xf>
    <xf numFmtId="0" fontId="7" fillId="33" borderId="15" xfId="63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/>
      <protection/>
    </xf>
    <xf numFmtId="0" fontId="7" fillId="33" borderId="18" xfId="63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 wrapText="1"/>
      <protection/>
    </xf>
    <xf numFmtId="0" fontId="7" fillId="33" borderId="18" xfId="63" applyFont="1" applyFill="1" applyBorder="1" applyAlignment="1" applyProtection="1">
      <alignment horizontal="center" vertical="center" wrapText="1"/>
      <protection/>
    </xf>
    <xf numFmtId="0" fontId="7" fillId="33" borderId="19" xfId="63" applyFont="1" applyFill="1" applyBorder="1" applyAlignment="1" applyProtection="1">
      <alignment horizontal="center" vertical="center" wrapText="1"/>
      <protection/>
    </xf>
    <xf numFmtId="224" fontId="7" fillId="33" borderId="17" xfId="63" applyNumberFormat="1" applyFont="1" applyFill="1" applyBorder="1" applyAlignment="1" applyProtection="1">
      <alignment horizontal="center" vertical="center" wrapText="1"/>
      <protection/>
    </xf>
    <xf numFmtId="0" fontId="7" fillId="33" borderId="20" xfId="63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7" fillId="33" borderId="22" xfId="63" applyFont="1" applyFill="1" applyBorder="1" applyAlignment="1" applyProtection="1">
      <alignment horizontal="center" vertical="center"/>
      <protection/>
    </xf>
    <xf numFmtId="0" fontId="7" fillId="33" borderId="23" xfId="63" applyFont="1" applyFill="1" applyBorder="1" applyAlignment="1" applyProtection="1">
      <alignment horizontal="center" vertical="center"/>
      <protection/>
    </xf>
    <xf numFmtId="0" fontId="7" fillId="33" borderId="22" xfId="63" applyFont="1" applyFill="1" applyBorder="1" applyAlignment="1" applyProtection="1">
      <alignment horizontal="center" vertical="center" wrapText="1"/>
      <protection/>
    </xf>
    <xf numFmtId="0" fontId="7" fillId="33" borderId="23" xfId="63" applyFont="1" applyFill="1" applyBorder="1" applyAlignment="1" applyProtection="1">
      <alignment horizontal="center" vertical="center" wrapText="1"/>
      <protection/>
    </xf>
    <xf numFmtId="0" fontId="7" fillId="33" borderId="24" xfId="63" applyFont="1" applyFill="1" applyBorder="1" applyAlignment="1" applyProtection="1">
      <alignment horizontal="center" vertical="center" wrapText="1"/>
      <protection/>
    </xf>
    <xf numFmtId="0" fontId="7" fillId="33" borderId="25" xfId="63" applyFont="1" applyFill="1" applyBorder="1" applyAlignment="1" applyProtection="1">
      <alignment horizontal="center" vertical="center" wrapText="1"/>
      <protection/>
    </xf>
    <xf numFmtId="224" fontId="7" fillId="33" borderId="22" xfId="63" applyNumberFormat="1" applyFont="1" applyFill="1" applyBorder="1" applyAlignment="1" applyProtection="1">
      <alignment horizontal="right" vertical="center" wrapText="1"/>
      <protection/>
    </xf>
    <xf numFmtId="0" fontId="7" fillId="33" borderId="26" xfId="63" applyFont="1" applyFill="1" applyBorder="1" applyAlignment="1" applyProtection="1">
      <alignment horizontal="center" vertical="center"/>
      <protection/>
    </xf>
    <xf numFmtId="0" fontId="7" fillId="33" borderId="27" xfId="63" applyFont="1" applyFill="1" applyBorder="1" applyAlignment="1" applyProtection="1">
      <alignment horizontal="center" vertical="center" shrinkToFit="1"/>
      <protection/>
    </xf>
    <xf numFmtId="0" fontId="7" fillId="33" borderId="28" xfId="63" applyFont="1" applyFill="1" applyBorder="1" applyAlignment="1" applyProtection="1">
      <alignment horizontal="center" vertical="center" shrinkToFit="1"/>
      <protection/>
    </xf>
    <xf numFmtId="0" fontId="7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0" xfId="63" applyNumberFormat="1" applyFont="1" applyFill="1" applyBorder="1" applyAlignment="1" applyProtection="1">
      <alignment horizontal="center" vertical="center" shrinkToFit="1"/>
      <protection/>
    </xf>
    <xf numFmtId="203" fontId="7" fillId="33" borderId="31" xfId="63" applyNumberFormat="1" applyFont="1" applyFill="1" applyBorder="1" applyAlignment="1" applyProtection="1">
      <alignment horizontal="center" vertical="center" shrinkToFit="1"/>
      <protection/>
    </xf>
    <xf numFmtId="225" fontId="7" fillId="33" borderId="28" xfId="63" applyNumberFormat="1" applyFont="1" applyFill="1" applyBorder="1" applyAlignment="1" applyProtection="1">
      <alignment horizontal="right" vertical="center" shrinkToFit="1"/>
      <protection/>
    </xf>
    <xf numFmtId="0" fontId="9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2" xfId="63" applyNumberFormat="1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34" xfId="63" applyFont="1" applyFill="1" applyBorder="1" applyAlignment="1" applyProtection="1">
      <alignment horizontal="center" vertical="center" shrinkToFit="1"/>
      <protection/>
    </xf>
    <xf numFmtId="0" fontId="7" fillId="33" borderId="35" xfId="63" applyFont="1" applyFill="1" applyBorder="1" applyAlignment="1" applyProtection="1">
      <alignment horizontal="center" vertical="center" shrinkToFit="1"/>
      <protection/>
    </xf>
    <xf numFmtId="203" fontId="7" fillId="33" borderId="10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9" fillId="33" borderId="27" xfId="63" applyFont="1" applyFill="1" applyBorder="1" applyAlignment="1" applyProtection="1">
      <alignment horizontal="center" vertical="center" shrinkToFit="1"/>
      <protection/>
    </xf>
    <xf numFmtId="0" fontId="9" fillId="33" borderId="34" xfId="63" applyFont="1" applyFill="1" applyBorder="1" applyAlignment="1" applyProtection="1">
      <alignment horizontal="center" vertical="center" shrinkToFit="1"/>
      <protection/>
    </xf>
    <xf numFmtId="203" fontId="7" fillId="33" borderId="37" xfId="49" applyNumberFormat="1" applyFont="1" applyFill="1" applyBorder="1" applyAlignment="1" applyProtection="1">
      <alignment horizontal="center" vertical="center" shrinkToFit="1"/>
      <protection/>
    </xf>
    <xf numFmtId="203" fontId="7" fillId="33" borderId="38" xfId="63" applyNumberFormat="1" applyFont="1" applyFill="1" applyBorder="1" applyAlignment="1" applyProtection="1">
      <alignment horizontal="center" vertical="center" shrinkToFit="1"/>
      <protection/>
    </xf>
    <xf numFmtId="0" fontId="9" fillId="33" borderId="39" xfId="63" applyFont="1" applyFill="1" applyBorder="1" applyAlignment="1" applyProtection="1">
      <alignment horizontal="center" vertical="center" shrinkToFit="1"/>
      <protection/>
    </xf>
    <xf numFmtId="0" fontId="7" fillId="33" borderId="40" xfId="63" applyFont="1" applyFill="1" applyBorder="1" applyProtection="1">
      <alignment vertical="center"/>
      <protection/>
    </xf>
    <xf numFmtId="203" fontId="7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35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49" applyNumberFormat="1" applyFont="1" applyFill="1" applyBorder="1" applyAlignment="1" applyProtection="1">
      <alignment horizontal="right" vertical="center" shrinkToFit="1"/>
      <protection/>
    </xf>
    <xf numFmtId="203" fontId="9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41" xfId="63" applyNumberFormat="1" applyFont="1" applyFill="1" applyBorder="1" applyAlignment="1" applyProtection="1">
      <alignment horizontal="center" vertical="center" shrinkToFit="1"/>
      <protection/>
    </xf>
    <xf numFmtId="203" fontId="6" fillId="33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4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189" fontId="7" fillId="33" borderId="44" xfId="49" applyNumberFormat="1" applyFont="1" applyFill="1" applyBorder="1" applyAlignment="1" applyProtection="1">
      <alignment horizontal="center" vertical="center" shrinkToFit="1"/>
      <protection/>
    </xf>
    <xf numFmtId="0" fontId="7" fillId="33" borderId="46" xfId="63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center" vertical="center" shrinkToFit="1"/>
      <protection/>
    </xf>
    <xf numFmtId="4" fontId="7" fillId="33" borderId="47" xfId="63" applyNumberFormat="1" applyFont="1" applyFill="1" applyBorder="1" applyAlignment="1" applyProtection="1">
      <alignment horizontal="center" vertical="center" shrinkToFit="1"/>
      <protection/>
    </xf>
    <xf numFmtId="0" fontId="7" fillId="33" borderId="47" xfId="63" applyFont="1" applyFill="1" applyBorder="1" applyAlignment="1" applyProtection="1">
      <alignment horizontal="center" vertical="center" shrinkToFit="1"/>
      <protection/>
    </xf>
    <xf numFmtId="203" fontId="6" fillId="33" borderId="47" xfId="0" applyNumberFormat="1" applyFont="1" applyFill="1" applyBorder="1" applyAlignment="1" applyProtection="1">
      <alignment horizontal="center" vertical="center" shrinkToFit="1"/>
      <protection/>
    </xf>
    <xf numFmtId="224" fontId="7" fillId="33" borderId="44" xfId="63" applyNumberFormat="1" applyFont="1" applyFill="1" applyBorder="1" applyAlignment="1" applyProtection="1">
      <alignment horizontal="right" vertical="center" shrinkToFit="1"/>
      <protection/>
    </xf>
    <xf numFmtId="203" fontId="7" fillId="33" borderId="45" xfId="63" applyNumberFormat="1" applyFont="1" applyFill="1" applyBorder="1" applyAlignment="1" applyProtection="1">
      <alignment horizontal="center" vertical="center" shrinkToFit="1"/>
      <protection/>
    </xf>
    <xf numFmtId="224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7" fillId="33" borderId="48" xfId="63" applyFont="1" applyFill="1" applyBorder="1" applyAlignment="1" applyProtection="1">
      <alignment horizontal="center" vertical="center" shrinkToFit="1"/>
      <protection/>
    </xf>
    <xf numFmtId="0" fontId="7" fillId="33" borderId="39" xfId="63" applyFont="1" applyFill="1" applyBorder="1" applyAlignment="1" applyProtection="1">
      <alignment horizontal="center" vertical="center" shrinkToFit="1"/>
      <protection/>
    </xf>
    <xf numFmtId="203" fontId="7" fillId="33" borderId="49" xfId="63" applyNumberFormat="1" applyFont="1" applyFill="1" applyBorder="1" applyAlignment="1" applyProtection="1">
      <alignment horizontal="center" vertical="center" shrinkToFit="1"/>
      <protection/>
    </xf>
    <xf numFmtId="203" fontId="7" fillId="33" borderId="50" xfId="63" applyNumberFormat="1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 shrinkToFit="1"/>
      <protection/>
    </xf>
    <xf numFmtId="0" fontId="9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48" xfId="63" applyNumberFormat="1" applyFont="1" applyFill="1" applyBorder="1" applyAlignment="1" applyProtection="1">
      <alignment horizontal="center" vertical="center" shrinkToFit="1"/>
      <protection/>
    </xf>
    <xf numFmtId="203" fontId="7" fillId="33" borderId="53" xfId="63" applyNumberFormat="1" applyFont="1" applyFill="1" applyBorder="1" applyAlignment="1" applyProtection="1">
      <alignment horizontal="center" vertical="center" shrinkToFit="1"/>
      <protection/>
    </xf>
    <xf numFmtId="0" fontId="7" fillId="33" borderId="54" xfId="63" applyFont="1" applyFill="1" applyBorder="1" applyAlignment="1" applyProtection="1">
      <alignment horizontal="center" vertical="center" shrinkToFit="1"/>
      <protection/>
    </xf>
    <xf numFmtId="203" fontId="6" fillId="33" borderId="41" xfId="0" applyNumberFormat="1" applyFont="1" applyFill="1" applyBorder="1" applyAlignment="1" applyProtection="1">
      <alignment horizontal="center" vertical="center" shrinkToFit="1"/>
      <protection/>
    </xf>
    <xf numFmtId="0" fontId="7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55" xfId="63" applyNumberFormat="1" applyFont="1" applyFill="1" applyBorder="1" applyAlignment="1" applyProtection="1">
      <alignment horizontal="center" vertical="center" shrinkToFit="1"/>
      <protection/>
    </xf>
    <xf numFmtId="0" fontId="7" fillId="33" borderId="53" xfId="63" applyFont="1" applyFill="1" applyBorder="1" applyAlignment="1" applyProtection="1">
      <alignment horizontal="center" vertical="center" shrinkToFit="1"/>
      <protection/>
    </xf>
    <xf numFmtId="203" fontId="6" fillId="33" borderId="55" xfId="0" applyNumberFormat="1" applyFont="1" applyFill="1" applyBorder="1" applyAlignment="1" applyProtection="1">
      <alignment horizontal="center" vertical="center" shrinkToFit="1"/>
      <protection/>
    </xf>
    <xf numFmtId="203" fontId="9" fillId="33" borderId="46" xfId="63" applyNumberFormat="1" applyFont="1" applyFill="1" applyBorder="1" applyAlignment="1" applyProtection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center" vertical="center" shrinkToFit="1"/>
      <protection/>
    </xf>
    <xf numFmtId="203" fontId="48" fillId="0" borderId="49" xfId="0" applyNumberFormat="1" applyFont="1" applyBorder="1" applyAlignment="1" applyProtection="1">
      <alignment horizontal="center" vertical="center" shrinkToFit="1"/>
      <protection/>
    </xf>
    <xf numFmtId="224" fontId="7" fillId="33" borderId="56" xfId="63" applyNumberFormat="1" applyFont="1" applyFill="1" applyBorder="1" applyAlignment="1" applyProtection="1">
      <alignment horizontal="right" vertical="center" shrinkToFit="1"/>
      <protection/>
    </xf>
    <xf numFmtId="203" fontId="7" fillId="33" borderId="54" xfId="63" applyNumberFormat="1" applyFont="1" applyFill="1" applyBorder="1" applyAlignment="1" applyProtection="1">
      <alignment horizontal="center" vertical="center" shrinkToFit="1"/>
      <protection/>
    </xf>
    <xf numFmtId="0" fontId="48" fillId="0" borderId="54" xfId="0" applyFont="1" applyBorder="1" applyAlignment="1" applyProtection="1">
      <alignment horizontal="center" vertical="center" shrinkToFit="1"/>
      <protection/>
    </xf>
    <xf numFmtId="203" fontId="48" fillId="0" borderId="54" xfId="0" applyNumberFormat="1" applyFont="1" applyBorder="1" applyAlignment="1" applyProtection="1">
      <alignment vertical="center" shrinkToFit="1"/>
      <protection/>
    </xf>
    <xf numFmtId="0" fontId="6" fillId="33" borderId="57" xfId="0" applyFont="1" applyFill="1" applyBorder="1" applyAlignment="1" applyProtection="1">
      <alignment vertical="center" textRotation="255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3" fontId="7" fillId="33" borderId="59" xfId="63" applyNumberFormat="1" applyFont="1" applyFill="1" applyBorder="1" applyAlignment="1" applyProtection="1">
      <alignment horizontal="center" vertical="center" shrinkToFit="1"/>
      <protection/>
    </xf>
    <xf numFmtId="203" fontId="7" fillId="33" borderId="59" xfId="63" applyNumberFormat="1" applyFont="1" applyFill="1" applyBorder="1" applyAlignment="1" applyProtection="1">
      <alignment horizontal="center" vertical="center" shrinkToFit="1"/>
      <protection/>
    </xf>
    <xf numFmtId="0" fontId="6" fillId="33" borderId="60" xfId="0" applyFont="1" applyFill="1" applyBorder="1" applyAlignment="1" applyProtection="1">
      <alignment vertical="center"/>
      <protection/>
    </xf>
    <xf numFmtId="203" fontId="7" fillId="33" borderId="61" xfId="63" applyNumberFormat="1" applyFont="1" applyFill="1" applyBorder="1" applyAlignment="1" applyProtection="1">
      <alignment horizontal="center" vertical="center" shrinkToFit="1"/>
      <protection/>
    </xf>
    <xf numFmtId="0" fontId="48" fillId="0" borderId="62" xfId="0" applyFont="1" applyBorder="1" applyAlignment="1" applyProtection="1">
      <alignment horizontal="center" vertical="center" shrinkToFit="1"/>
      <protection/>
    </xf>
    <xf numFmtId="203" fontId="6" fillId="33" borderId="63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93" fontId="7" fillId="33" borderId="36" xfId="63" applyNumberFormat="1" applyFont="1" applyFill="1" applyBorder="1" applyAlignment="1" applyProtection="1">
      <alignment horizontal="right" vertical="center" shrinkToFit="1"/>
      <protection/>
    </xf>
    <xf numFmtId="220" fontId="6" fillId="33" borderId="11" xfId="0" applyNumberFormat="1" applyFont="1" applyFill="1" applyBorder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vertical="center"/>
      <protection/>
    </xf>
    <xf numFmtId="201" fontId="7" fillId="35" borderId="36" xfId="49" applyNumberFormat="1" applyFont="1" applyFill="1" applyBorder="1" applyAlignment="1" applyProtection="1">
      <alignment horizontal="center" vertical="center" shrinkToFit="1"/>
      <protection/>
    </xf>
    <xf numFmtId="201" fontId="7" fillId="35" borderId="37" xfId="49" applyNumberFormat="1" applyFont="1" applyFill="1" applyBorder="1" applyAlignment="1" applyProtection="1">
      <alignment horizontal="center" vertical="center" shrinkToFit="1"/>
      <protection/>
    </xf>
    <xf numFmtId="201" fontId="7" fillId="35" borderId="64" xfId="49" applyNumberFormat="1" applyFont="1" applyFill="1" applyBorder="1" applyAlignment="1" applyProtection="1">
      <alignment horizontal="center" vertical="center" shrinkToFit="1"/>
      <protection/>
    </xf>
    <xf numFmtId="182" fontId="7" fillId="33" borderId="48" xfId="63" applyNumberFormat="1" applyFont="1" applyFill="1" applyBorder="1" applyAlignment="1" applyProtection="1">
      <alignment horizontal="center" vertical="center" shrinkToFit="1"/>
      <protection/>
    </xf>
    <xf numFmtId="182" fontId="7" fillId="36" borderId="32" xfId="63" applyNumberFormat="1" applyFont="1" applyFill="1" applyBorder="1" applyAlignment="1" applyProtection="1">
      <alignment horizontal="center" vertical="center" shrinkToFit="1"/>
      <protection/>
    </xf>
    <xf numFmtId="182" fontId="7" fillId="33" borderId="65" xfId="63" applyNumberFormat="1" applyFont="1" applyFill="1" applyBorder="1" applyAlignment="1" applyProtection="1">
      <alignment horizontal="center" vertical="center" shrinkToFit="1"/>
      <protection/>
    </xf>
    <xf numFmtId="182" fontId="7" fillId="36" borderId="66" xfId="63" applyNumberFormat="1" applyFont="1" applyFill="1" applyBorder="1" applyAlignment="1" applyProtection="1">
      <alignment horizontal="center" vertical="center" shrinkToFit="1"/>
      <protection/>
    </xf>
    <xf numFmtId="182" fontId="7" fillId="33" borderId="67" xfId="63" applyNumberFormat="1" applyFont="1" applyFill="1" applyBorder="1" applyAlignment="1" applyProtection="1">
      <alignment horizontal="center" vertical="center" shrinkToFit="1"/>
      <protection/>
    </xf>
    <xf numFmtId="182" fontId="7" fillId="36" borderId="45" xfId="63" applyNumberFormat="1" applyFont="1" applyFill="1" applyBorder="1" applyAlignment="1" applyProtection="1">
      <alignment horizontal="center" vertical="center" shrinkToFit="1"/>
      <protection/>
    </xf>
    <xf numFmtId="182" fontId="7" fillId="33" borderId="68" xfId="63" applyNumberFormat="1" applyFont="1" applyFill="1" applyBorder="1" applyAlignment="1" applyProtection="1">
      <alignment horizontal="center" vertical="center" shrinkToFit="1"/>
      <protection/>
    </xf>
    <xf numFmtId="182" fontId="7" fillId="33" borderId="69" xfId="63" applyNumberFormat="1" applyFont="1" applyFill="1" applyBorder="1" applyAlignment="1" applyProtection="1">
      <alignment horizontal="center" vertical="center" shrinkToFit="1"/>
      <protection/>
    </xf>
    <xf numFmtId="182" fontId="7" fillId="33" borderId="31" xfId="63" applyNumberFormat="1" applyFont="1" applyFill="1" applyBorder="1" applyAlignment="1" applyProtection="1">
      <alignment horizontal="center" vertical="center" shrinkToFit="1"/>
      <protection/>
    </xf>
    <xf numFmtId="182" fontId="6" fillId="33" borderId="42" xfId="0" applyNumberFormat="1" applyFont="1" applyFill="1" applyBorder="1" applyAlignment="1" applyProtection="1">
      <alignment horizontal="center" vertical="center" shrinkToFit="1"/>
      <protection/>
    </xf>
    <xf numFmtId="199" fontId="7" fillId="36" borderId="32" xfId="63" applyNumberFormat="1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0" fontId="7" fillId="33" borderId="35" xfId="63" applyFont="1" applyFill="1" applyBorder="1" applyAlignment="1" applyProtection="1">
      <alignment horizontal="distributed" vertical="center" indent="1"/>
      <protection/>
    </xf>
    <xf numFmtId="0" fontId="7" fillId="33" borderId="32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center" vertical="center"/>
      <protection/>
    </xf>
    <xf numFmtId="0" fontId="7" fillId="33" borderId="33" xfId="63" applyFont="1" applyFill="1" applyBorder="1" applyAlignment="1" applyProtection="1">
      <alignment horizontal="center" vertical="center"/>
      <protection/>
    </xf>
    <xf numFmtId="0" fontId="7" fillId="33" borderId="31" xfId="63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 shrinkToFit="1"/>
      <protection/>
    </xf>
    <xf numFmtId="0" fontId="7" fillId="33" borderId="70" xfId="63" applyFont="1" applyFill="1" applyBorder="1" applyAlignment="1" applyProtection="1">
      <alignment horizontal="center" vertical="center" wrapText="1"/>
      <protection/>
    </xf>
    <xf numFmtId="0" fontId="7" fillId="33" borderId="71" xfId="63" applyFont="1" applyFill="1" applyBorder="1" applyAlignment="1" applyProtection="1">
      <alignment horizontal="center" vertical="center" wrapText="1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72" xfId="63" applyFont="1" applyFill="1" applyBorder="1" applyAlignment="1" applyProtection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center" vertical="center" wrapText="1"/>
      <protection/>
    </xf>
    <xf numFmtId="0" fontId="7" fillId="33" borderId="73" xfId="63" applyFont="1" applyFill="1" applyBorder="1" applyAlignment="1" applyProtection="1">
      <alignment horizontal="center" vertical="center" wrapText="1"/>
      <protection/>
    </xf>
    <xf numFmtId="0" fontId="7" fillId="33" borderId="61" xfId="63" applyFont="1" applyFill="1" applyBorder="1" applyAlignment="1" applyProtection="1">
      <alignment horizontal="center" vertical="center" wrapText="1"/>
      <protection/>
    </xf>
    <xf numFmtId="0" fontId="7" fillId="33" borderId="11" xfId="63" applyFont="1" applyFill="1" applyBorder="1" applyAlignment="1" applyProtection="1">
      <alignment horizontal="center" vertical="center" wrapText="1"/>
      <protection/>
    </xf>
    <xf numFmtId="0" fontId="7" fillId="33" borderId="69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33" borderId="74" xfId="63" applyFont="1" applyFill="1" applyBorder="1" applyAlignment="1" applyProtection="1">
      <alignment horizontal="center" vertical="center"/>
      <protection/>
    </xf>
    <xf numFmtId="0" fontId="7" fillId="0" borderId="75" xfId="63" applyFont="1" applyFill="1" applyBorder="1" applyAlignment="1" applyProtection="1">
      <alignment horizontal="center" vertical="center" wrapText="1"/>
      <protection/>
    </xf>
    <xf numFmtId="0" fontId="7" fillId="0" borderId="74" xfId="63" applyFont="1" applyFill="1" applyBorder="1" applyAlignment="1" applyProtection="1">
      <alignment horizontal="center" vertical="center" wrapText="1"/>
      <protection/>
    </xf>
    <xf numFmtId="0" fontId="7" fillId="33" borderId="76" xfId="63" applyFont="1" applyFill="1" applyBorder="1" applyAlignment="1" applyProtection="1">
      <alignment horizontal="center" vertical="center" wrapText="1"/>
      <protection/>
    </xf>
    <xf numFmtId="0" fontId="7" fillId="33" borderId="56" xfId="63" applyFont="1" applyFill="1" applyBorder="1" applyAlignment="1" applyProtection="1">
      <alignment horizontal="distributed" vertical="center" indent="1"/>
      <protection/>
    </xf>
    <xf numFmtId="0" fontId="6" fillId="33" borderId="12" xfId="0" applyFont="1" applyFill="1" applyBorder="1" applyAlignment="1" applyProtection="1">
      <alignment vertical="center" textRotation="255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15" xfId="63" applyNumberFormat="1" applyFont="1" applyFill="1" applyBorder="1" applyAlignment="1" applyProtection="1">
      <alignment horizontal="center" vertical="center" textRotation="255" wrapText="1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28" xfId="63" applyFont="1" applyFill="1" applyBorder="1" applyAlignment="1" applyProtection="1">
      <alignment horizontal="distributed" vertical="center" indent="1"/>
      <protection/>
    </xf>
    <xf numFmtId="0" fontId="7" fillId="33" borderId="77" xfId="63" applyFont="1" applyFill="1" applyBorder="1" applyAlignment="1" applyProtection="1">
      <alignment horizontal="distributed" vertical="center" indent="1"/>
      <protection/>
    </xf>
    <xf numFmtId="0" fontId="7" fillId="33" borderId="78" xfId="63" applyFont="1" applyFill="1" applyBorder="1" applyAlignment="1" applyProtection="1">
      <alignment horizontal="distributed" vertical="center" indent="1"/>
      <protection/>
    </xf>
    <xf numFmtId="0" fontId="7" fillId="33" borderId="15" xfId="63" applyFont="1" applyFill="1" applyBorder="1" applyAlignment="1" applyProtection="1">
      <alignment horizontal="center" vertical="center" shrinkToFit="1"/>
      <protection/>
    </xf>
    <xf numFmtId="0" fontId="7" fillId="33" borderId="33" xfId="63" applyFont="1" applyFill="1" applyBorder="1" applyAlignment="1" applyProtection="1">
      <alignment horizontal="center" vertical="center" shrinkToFit="1"/>
      <protection/>
    </xf>
    <xf numFmtId="0" fontId="7" fillId="33" borderId="10" xfId="63" applyFont="1" applyFill="1" applyBorder="1" applyAlignment="1" applyProtection="1">
      <alignment horizontal="center" vertical="center" shrinkToFit="1"/>
      <protection/>
    </xf>
    <xf numFmtId="0" fontId="7" fillId="33" borderId="38" xfId="63" applyFont="1" applyFill="1" applyBorder="1" applyAlignment="1" applyProtection="1">
      <alignment horizontal="distributed" vertical="center" indent="1"/>
      <protection/>
    </xf>
    <xf numFmtId="0" fontId="7" fillId="33" borderId="31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distributed" vertical="center" wrapText="1" indent="1"/>
      <protection/>
    </xf>
    <xf numFmtId="0" fontId="7" fillId="33" borderId="10" xfId="63" applyFont="1" applyFill="1" applyBorder="1" applyAlignment="1" applyProtection="1">
      <alignment horizontal="distributed" vertical="center" indent="1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220" fontId="6" fillId="33" borderId="35" xfId="0" applyNumberFormat="1" applyFont="1" applyFill="1" applyBorder="1" applyAlignment="1" applyProtection="1">
      <alignment horizontal="left" vertical="center" shrinkToFit="1"/>
      <protection/>
    </xf>
    <xf numFmtId="220" fontId="6" fillId="33" borderId="32" xfId="0" applyNumberFormat="1" applyFont="1" applyFill="1" applyBorder="1" applyAlignment="1" applyProtection="1">
      <alignment horizontal="left" vertical="center" shrinkToFit="1"/>
      <protection/>
    </xf>
    <xf numFmtId="0" fontId="7" fillId="33" borderId="79" xfId="63" applyFont="1" applyFill="1" applyBorder="1" applyAlignment="1" applyProtection="1">
      <alignment horizontal="distributed" vertical="center" indent="1"/>
      <protection/>
    </xf>
    <xf numFmtId="0" fontId="7" fillId="33" borderId="80" xfId="63" applyFont="1" applyFill="1" applyBorder="1" applyAlignment="1" applyProtection="1">
      <alignment horizontal="distributed" vertical="center" indent="1"/>
      <protection/>
    </xf>
    <xf numFmtId="0" fontId="7" fillId="33" borderId="81" xfId="63" applyFont="1" applyFill="1" applyBorder="1" applyAlignment="1" applyProtection="1">
      <alignment horizontal="distributed" vertical="center" indent="1"/>
      <protection/>
    </xf>
    <xf numFmtId="189" fontId="7" fillId="33" borderId="82" xfId="49" applyNumberFormat="1" applyFont="1" applyFill="1" applyBorder="1" applyAlignment="1" applyProtection="1">
      <alignment horizontal="center" vertical="center" shrinkToFit="1"/>
      <protection/>
    </xf>
    <xf numFmtId="189" fontId="7" fillId="33" borderId="83" xfId="49" applyNumberFormat="1" applyFont="1" applyFill="1" applyBorder="1" applyAlignment="1" applyProtection="1">
      <alignment horizontal="center" vertical="center" shrinkToFit="1"/>
      <protection/>
    </xf>
    <xf numFmtId="0" fontId="7" fillId="33" borderId="84" xfId="63" applyFont="1" applyFill="1" applyBorder="1" applyAlignment="1" applyProtection="1">
      <alignment horizontal="center" vertical="center" shrinkToFit="1"/>
      <protection/>
    </xf>
    <xf numFmtId="0" fontId="7" fillId="33" borderId="83" xfId="63" applyFont="1" applyFill="1" applyBorder="1" applyAlignment="1" applyProtection="1">
      <alignment horizontal="center" vertical="center" shrinkToFit="1"/>
      <protection/>
    </xf>
    <xf numFmtId="181" fontId="7" fillId="33" borderId="84" xfId="63" applyNumberFormat="1" applyFont="1" applyFill="1" applyBorder="1" applyAlignment="1" applyProtection="1">
      <alignment horizontal="center" vertical="center" shrinkToFit="1"/>
      <protection/>
    </xf>
    <xf numFmtId="181" fontId="7" fillId="33" borderId="83" xfId="63" applyNumberFormat="1" applyFont="1" applyFill="1" applyBorder="1" applyAlignment="1" applyProtection="1">
      <alignment horizontal="center" vertical="center" shrinkToFit="1"/>
      <protection/>
    </xf>
    <xf numFmtId="0" fontId="6" fillId="33" borderId="85" xfId="0" applyFont="1" applyFill="1" applyBorder="1" applyAlignment="1" applyProtection="1">
      <alignment horizontal="center" vertical="center" textRotation="255" wrapText="1"/>
      <protection/>
    </xf>
    <xf numFmtId="0" fontId="6" fillId="33" borderId="33" xfId="0" applyFont="1" applyFill="1" applyBorder="1" applyAlignment="1" applyProtection="1">
      <alignment horizontal="center" vertical="center" textRotation="255" wrapText="1"/>
      <protection/>
    </xf>
    <xf numFmtId="0" fontId="6" fillId="33" borderId="42" xfId="0" applyFont="1" applyFill="1" applyBorder="1" applyAlignment="1" applyProtection="1">
      <alignment horizontal="center" vertical="center" textRotation="255" wrapText="1"/>
      <protection/>
    </xf>
    <xf numFmtId="0" fontId="7" fillId="33" borderId="31" xfId="63" applyFont="1" applyFill="1" applyBorder="1" applyAlignment="1" applyProtection="1">
      <alignment horizontal="center" vertical="center" shrinkToFit="1"/>
      <protection/>
    </xf>
    <xf numFmtId="0" fontId="7" fillId="33" borderId="35" xfId="63" applyFont="1" applyFill="1" applyBorder="1" applyAlignment="1" applyProtection="1">
      <alignment horizontal="distributed" vertical="center" wrapText="1" indent="1"/>
      <protection/>
    </xf>
    <xf numFmtId="0" fontId="7" fillId="33" borderId="56" xfId="63" applyFont="1" applyFill="1" applyBorder="1" applyAlignment="1" applyProtection="1">
      <alignment horizontal="distributed" vertical="center" wrapText="1" indent="1"/>
      <protection/>
    </xf>
    <xf numFmtId="0" fontId="7" fillId="33" borderId="32" xfId="63" applyFont="1" applyFill="1" applyBorder="1" applyAlignment="1" applyProtection="1">
      <alignment horizontal="distributed" vertical="center" wrapText="1" indent="1"/>
      <protection/>
    </xf>
    <xf numFmtId="0" fontId="6" fillId="33" borderId="35" xfId="0" applyFont="1" applyFill="1" applyBorder="1" applyAlignment="1" applyProtection="1">
      <alignment horizontal="distributed" vertical="center" wrapText="1" indent="1"/>
      <protection/>
    </xf>
    <xf numFmtId="0" fontId="6" fillId="33" borderId="56" xfId="0" applyFont="1" applyFill="1" applyBorder="1" applyAlignment="1" applyProtection="1">
      <alignment horizontal="distributed" vertical="center" wrapText="1" indent="1"/>
      <protection/>
    </xf>
    <xf numFmtId="0" fontId="6" fillId="33" borderId="32" xfId="0" applyFont="1" applyFill="1" applyBorder="1" applyAlignment="1" applyProtection="1">
      <alignment horizontal="distributed" vertical="center" wrapText="1" indent="1"/>
      <protection/>
    </xf>
    <xf numFmtId="0" fontId="7" fillId="33" borderId="86" xfId="63" applyFont="1" applyFill="1" applyBorder="1" applyAlignment="1" applyProtection="1">
      <alignment horizontal="center" vertical="center" shrinkToFit="1"/>
      <protection/>
    </xf>
    <xf numFmtId="0" fontId="7" fillId="33" borderId="87" xfId="63" applyFont="1" applyFill="1" applyBorder="1" applyAlignment="1" applyProtection="1">
      <alignment horizontal="center" vertical="center" shrinkToFit="1"/>
      <protection/>
    </xf>
    <xf numFmtId="0" fontId="7" fillId="33" borderId="88" xfId="63" applyFont="1" applyFill="1" applyBorder="1" applyAlignment="1" applyProtection="1">
      <alignment horizontal="distributed" vertical="center" indent="1"/>
      <protection/>
    </xf>
    <xf numFmtId="0" fontId="7" fillId="33" borderId="89" xfId="63" applyFont="1" applyFill="1" applyBorder="1" applyAlignment="1" applyProtection="1">
      <alignment horizontal="distributed" vertical="center" indent="1"/>
      <protection/>
    </xf>
    <xf numFmtId="0" fontId="7" fillId="33" borderId="90" xfId="63" applyFont="1" applyFill="1" applyBorder="1" applyAlignment="1" applyProtection="1">
      <alignment horizontal="distributed" vertical="center" indent="1"/>
      <protection/>
    </xf>
    <xf numFmtId="189" fontId="7" fillId="33" borderId="91" xfId="49" applyNumberFormat="1" applyFont="1" applyFill="1" applyBorder="1" applyAlignment="1" applyProtection="1">
      <alignment horizontal="center" vertical="center" shrinkToFit="1"/>
      <protection/>
    </xf>
    <xf numFmtId="0" fontId="48" fillId="0" borderId="85" xfId="0" applyFont="1" applyBorder="1" applyAlignment="1" applyProtection="1">
      <alignment vertical="center" textRotation="255"/>
      <protection/>
    </xf>
    <xf numFmtId="0" fontId="48" fillId="0" borderId="33" xfId="0" applyFont="1" applyBorder="1" applyAlignment="1" applyProtection="1">
      <alignment vertical="center" textRotation="255"/>
      <protection/>
    </xf>
    <xf numFmtId="0" fontId="48" fillId="0" borderId="42" xfId="0" applyFont="1" applyBorder="1" applyAlignment="1" applyProtection="1">
      <alignment vertical="center" textRotation="255"/>
      <protection/>
    </xf>
    <xf numFmtId="0" fontId="7" fillId="33" borderId="85" xfId="63" applyFont="1" applyFill="1" applyBorder="1" applyAlignment="1" applyProtection="1">
      <alignment horizontal="distributed" vertical="center" wrapText="1" indent="1"/>
      <protection/>
    </xf>
    <xf numFmtId="0" fontId="6" fillId="33" borderId="31" xfId="0" applyFont="1" applyFill="1" applyBorder="1" applyAlignment="1" applyProtection="1">
      <alignment horizontal="distributed" vertical="center" wrapText="1" indent="1"/>
      <protection/>
    </xf>
    <xf numFmtId="0" fontId="7" fillId="33" borderId="38" xfId="63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distributed" vertical="center" indent="1"/>
      <protection/>
    </xf>
    <xf numFmtId="0" fontId="6" fillId="33" borderId="56" xfId="0" applyFont="1" applyFill="1" applyBorder="1" applyAlignment="1" applyProtection="1">
      <alignment horizontal="distributed" vertical="center" indent="1"/>
      <protection/>
    </xf>
    <xf numFmtId="0" fontId="6" fillId="33" borderId="32" xfId="0" applyFont="1" applyFill="1" applyBorder="1" applyAlignment="1" applyProtection="1">
      <alignment horizontal="distributed" vertical="center" indent="1"/>
      <protection/>
    </xf>
    <xf numFmtId="0" fontId="6" fillId="33" borderId="88" xfId="0" applyFont="1" applyFill="1" applyBorder="1" applyAlignment="1" applyProtection="1">
      <alignment horizontal="distributed" vertical="center" indent="1"/>
      <protection/>
    </xf>
    <xf numFmtId="0" fontId="6" fillId="33" borderId="89" xfId="0" applyFont="1" applyFill="1" applyBorder="1" applyAlignment="1" applyProtection="1">
      <alignment horizontal="distributed" vertical="center" indent="1"/>
      <protection/>
    </xf>
    <xf numFmtId="0" fontId="6" fillId="33" borderId="90" xfId="0" applyFont="1" applyFill="1" applyBorder="1" applyAlignment="1" applyProtection="1">
      <alignment horizontal="distributed" vertical="center" indent="1"/>
      <protection/>
    </xf>
    <xf numFmtId="0" fontId="48" fillId="0" borderId="83" xfId="0" applyFont="1" applyBorder="1" applyAlignment="1" applyProtection="1">
      <alignment horizontal="center" vertical="center" shrinkToFit="1"/>
      <protection/>
    </xf>
    <xf numFmtId="0" fontId="6" fillId="33" borderId="33" xfId="0" applyFont="1" applyFill="1" applyBorder="1" applyAlignment="1" applyProtection="1">
      <alignment vertical="center" textRotation="255"/>
      <protection/>
    </xf>
    <xf numFmtId="0" fontId="6" fillId="33" borderId="43" xfId="0" applyFont="1" applyFill="1" applyBorder="1" applyAlignment="1" applyProtection="1">
      <alignment horizontal="distributed" vertical="center" indent="1"/>
      <protection/>
    </xf>
    <xf numFmtId="0" fontId="6" fillId="33" borderId="44" xfId="0" applyFont="1" applyFill="1" applyBorder="1" applyAlignment="1" applyProtection="1">
      <alignment horizontal="distributed" vertical="center" indent="1"/>
      <protection/>
    </xf>
    <xf numFmtId="0" fontId="6" fillId="33" borderId="45" xfId="0" applyFont="1" applyFill="1" applyBorder="1" applyAlignment="1" applyProtection="1">
      <alignment horizontal="distributed" vertical="center" indent="1"/>
      <protection/>
    </xf>
    <xf numFmtId="0" fontId="7" fillId="33" borderId="92" xfId="63" applyFont="1" applyFill="1" applyBorder="1" applyAlignment="1" applyProtection="1">
      <alignment horizontal="center" vertical="center" shrinkToFit="1"/>
      <protection/>
    </xf>
    <xf numFmtId="0" fontId="7" fillId="33" borderId="93" xfId="63" applyFont="1" applyFill="1" applyBorder="1" applyAlignment="1" applyProtection="1">
      <alignment horizontal="center" vertical="center" shrinkToFit="1"/>
      <protection/>
    </xf>
    <xf numFmtId="203" fontId="7" fillId="33" borderId="84" xfId="63" applyNumberFormat="1" applyFont="1" applyFill="1" applyBorder="1" applyAlignment="1" applyProtection="1">
      <alignment horizontal="center" vertical="center" shrinkToFit="1"/>
      <protection/>
    </xf>
    <xf numFmtId="203" fontId="48" fillId="0" borderId="83" xfId="0" applyNumberFormat="1" applyFont="1" applyBorder="1" applyAlignment="1" applyProtection="1">
      <alignment horizontal="center" vertical="center" shrinkToFit="1"/>
      <protection/>
    </xf>
    <xf numFmtId="0" fontId="6" fillId="33" borderId="94" xfId="0" applyFont="1" applyFill="1" applyBorder="1" applyAlignment="1" applyProtection="1">
      <alignment horizontal="distributed" vertical="center" indent="1"/>
      <protection/>
    </xf>
    <xf numFmtId="0" fontId="6" fillId="33" borderId="95" xfId="0" applyFont="1" applyFill="1" applyBorder="1" applyAlignment="1" applyProtection="1">
      <alignment horizontal="distributed" vertical="center" indent="1"/>
      <protection/>
    </xf>
    <xf numFmtId="0" fontId="6" fillId="33" borderId="96" xfId="0" applyFont="1" applyFill="1" applyBorder="1" applyAlignment="1" applyProtection="1">
      <alignment horizontal="distributed" vertical="center" indent="1"/>
      <protection/>
    </xf>
    <xf numFmtId="203" fontId="7" fillId="33" borderId="97" xfId="63" applyNumberFormat="1" applyFont="1" applyFill="1" applyBorder="1" applyAlignment="1" applyProtection="1">
      <alignment vertical="center" shrinkToFit="1"/>
      <protection/>
    </xf>
    <xf numFmtId="203" fontId="48" fillId="0" borderId="98" xfId="0" applyNumberFormat="1" applyFont="1" applyBorder="1" applyAlignment="1" applyProtection="1">
      <alignment vertical="center" shrinkToFit="1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203" fontId="7" fillId="33" borderId="98" xfId="63" applyNumberFormat="1" applyFont="1" applyFill="1" applyBorder="1" applyAlignment="1" applyProtection="1">
      <alignment horizontal="center" vertical="center" shrinkToFit="1"/>
      <protection/>
    </xf>
    <xf numFmtId="0" fontId="6" fillId="33" borderId="99" xfId="0" applyFont="1" applyFill="1" applyBorder="1" applyAlignment="1" applyProtection="1">
      <alignment horizontal="distributed" vertical="center" indent="1"/>
      <protection/>
    </xf>
    <xf numFmtId="0" fontId="6" fillId="33" borderId="100" xfId="0" applyFont="1" applyFill="1" applyBorder="1" applyAlignment="1" applyProtection="1">
      <alignment horizontal="distributed" vertical="center" indent="1"/>
      <protection/>
    </xf>
    <xf numFmtId="0" fontId="6" fillId="33" borderId="101" xfId="0" applyFont="1" applyFill="1" applyBorder="1" applyAlignment="1" applyProtection="1">
      <alignment horizontal="distributed" vertical="center" indent="1"/>
      <protection/>
    </xf>
    <xf numFmtId="203" fontId="7" fillId="33" borderId="102" xfId="63" applyNumberFormat="1" applyFont="1" applyFill="1" applyBorder="1" applyAlignment="1" applyProtection="1">
      <alignment vertical="center" shrinkToFit="1"/>
      <protection/>
    </xf>
    <xf numFmtId="203" fontId="48" fillId="0" borderId="103" xfId="0" applyNumberFormat="1" applyFont="1" applyBorder="1" applyAlignment="1" applyProtection="1">
      <alignment vertical="center" shrinkToFit="1"/>
      <protection/>
    </xf>
    <xf numFmtId="203" fontId="6" fillId="33" borderId="104" xfId="0" applyNumberFormat="1" applyFont="1" applyFill="1" applyBorder="1" applyAlignment="1" applyProtection="1">
      <alignment horizontal="center" vertical="center" shrinkToFit="1"/>
      <protection/>
    </xf>
    <xf numFmtId="203" fontId="6" fillId="33" borderId="103" xfId="0" applyNumberFormat="1" applyFont="1" applyFill="1" applyBorder="1" applyAlignment="1" applyProtection="1">
      <alignment horizontal="center" vertical="center" shrinkToFit="1"/>
      <protection/>
    </xf>
    <xf numFmtId="203" fontId="7" fillId="33" borderId="104" xfId="63" applyNumberFormat="1" applyFont="1" applyFill="1" applyBorder="1" applyAlignment="1" applyProtection="1">
      <alignment horizontal="center" vertical="center" shrinkToFit="1"/>
      <protection/>
    </xf>
    <xf numFmtId="203" fontId="7" fillId="33" borderId="103" xfId="63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負荷チェックシート（水谷修正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51</xdr:row>
      <xdr:rowOff>171450</xdr:rowOff>
    </xdr:from>
    <xdr:to>
      <xdr:col>14</xdr:col>
      <xdr:colOff>66675</xdr:colOff>
      <xdr:row>53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924800" y="18478500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55</xdr:row>
      <xdr:rowOff>0</xdr:rowOff>
    </xdr:from>
    <xdr:to>
      <xdr:col>12</xdr:col>
      <xdr:colOff>476250</xdr:colOff>
      <xdr:row>59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5162550" y="19392900"/>
          <a:ext cx="2705100" cy="781050"/>
        </a:xfrm>
        <a:prstGeom prst="wedgeRectCallout">
          <a:avLst>
            <a:gd name="adj1" fmla="val 62800"/>
            <a:gd name="adj2" fmla="val -9155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（対象事業所全体の場合）この数値を「事業計画書１ページの該当欄に転記してください。</a:t>
          </a:r>
        </a:p>
      </xdr:txBody>
    </xdr:sp>
    <xdr:clientData/>
  </xdr:twoCellAnchor>
  <xdr:twoCellAnchor>
    <xdr:from>
      <xdr:col>3</xdr:col>
      <xdr:colOff>333375</xdr:colOff>
      <xdr:row>2</xdr:row>
      <xdr:rowOff>333375</xdr:rowOff>
    </xdr:from>
    <xdr:to>
      <xdr:col>6</xdr:col>
      <xdr:colOff>847725</xdr:colOff>
      <xdr:row>3</xdr:row>
      <xdr:rowOff>352425</xdr:rowOff>
    </xdr:to>
    <xdr:sp>
      <xdr:nvSpPr>
        <xdr:cNvPr id="3" name="四角形吹き出し 3"/>
        <xdr:cNvSpPr>
          <a:spLocks/>
        </xdr:cNvSpPr>
      </xdr:nvSpPr>
      <xdr:spPr>
        <a:xfrm>
          <a:off x="838200" y="800100"/>
          <a:ext cx="2552700" cy="70485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876300</xdr:colOff>
      <xdr:row>4</xdr:row>
      <xdr:rowOff>266700</xdr:rowOff>
    </xdr:from>
    <xdr:to>
      <xdr:col>8</xdr:col>
      <xdr:colOff>95250</xdr:colOff>
      <xdr:row>50</xdr:row>
      <xdr:rowOff>276225</xdr:rowOff>
    </xdr:to>
    <xdr:sp>
      <xdr:nvSpPr>
        <xdr:cNvPr id="4" name="角丸四角形 4"/>
        <xdr:cNvSpPr>
          <a:spLocks/>
        </xdr:cNvSpPr>
      </xdr:nvSpPr>
      <xdr:spPr>
        <a:xfrm>
          <a:off x="3419475" y="1800225"/>
          <a:ext cx="1200150" cy="164211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51</xdr:row>
      <xdr:rowOff>238125</xdr:rowOff>
    </xdr:from>
    <xdr:to>
      <xdr:col>17</xdr:col>
      <xdr:colOff>104775</xdr:colOff>
      <xdr:row>54</xdr:row>
      <xdr:rowOff>19050</xdr:rowOff>
    </xdr:to>
    <xdr:sp>
      <xdr:nvSpPr>
        <xdr:cNvPr id="5" name="円/楕円 5"/>
        <xdr:cNvSpPr>
          <a:spLocks/>
        </xdr:cNvSpPr>
      </xdr:nvSpPr>
      <xdr:spPr>
        <a:xfrm>
          <a:off x="10163175" y="18545175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55</xdr:row>
      <xdr:rowOff>0</xdr:rowOff>
    </xdr:from>
    <xdr:to>
      <xdr:col>17</xdr:col>
      <xdr:colOff>333375</xdr:colOff>
      <xdr:row>61</xdr:row>
      <xdr:rowOff>66675</xdr:rowOff>
    </xdr:to>
    <xdr:sp>
      <xdr:nvSpPr>
        <xdr:cNvPr id="6" name="四角形吹き出し 6"/>
        <xdr:cNvSpPr>
          <a:spLocks/>
        </xdr:cNvSpPr>
      </xdr:nvSpPr>
      <xdr:spPr>
        <a:xfrm>
          <a:off x="8534400" y="19392900"/>
          <a:ext cx="3057525" cy="1209675"/>
        </a:xfrm>
        <a:prstGeom prst="wedgeRectCallout">
          <a:avLst>
            <a:gd name="adj1" fmla="val 20921"/>
            <a:gd name="adj2" fmla="val -7671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（導入前、導入後の対象設備の場合）この数値が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</a:rPr>
            <a:t>排出量となります。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①導入前の数値で入力したものを一度打ち出し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②導入後の数値を入力して打ち出し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③①から②を差し引いた数値が削減量となります。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Q54"/>
  <sheetViews>
    <sheetView showGridLines="0" showZeros="0" tabSelected="1" zoomScale="90" zoomScaleNormal="90" zoomScaleSheetLayoutView="40" zoomScalePageLayoutView="0" workbookViewId="0" topLeftCell="A1">
      <pane ySplit="5" topLeftCell="A42" activePane="bottomLeft" state="frozen"/>
      <selection pane="topLeft" activeCell="H3" sqref="H3:I3"/>
      <selection pane="bottomLeft" activeCell="O46" sqref="O46"/>
    </sheetView>
  </sheetViews>
  <sheetFormatPr defaultColWidth="9.140625" defaultRowHeight="15"/>
  <cols>
    <col min="1" max="1" width="1.57421875" style="2" customWidth="1"/>
    <col min="2" max="2" width="1.8515625" style="2" customWidth="1"/>
    <col min="3" max="3" width="4.140625" style="2" customWidth="1"/>
    <col min="4" max="4" width="5.28125" style="2" customWidth="1"/>
    <col min="5" max="5" width="12.28125" style="2" customWidth="1"/>
    <col min="6" max="6" width="13.00390625" style="2" customWidth="1"/>
    <col min="7" max="7" width="15.140625" style="2" customWidth="1"/>
    <col min="8" max="8" width="14.57421875" style="2" customWidth="1"/>
    <col min="9" max="9" width="6.7109375" style="2" customWidth="1"/>
    <col min="10" max="10" width="12.57421875" style="2" customWidth="1"/>
    <col min="11" max="11" width="8.28125" style="2" customWidth="1"/>
    <col min="12" max="12" width="15.421875" style="2" customWidth="1"/>
    <col min="13" max="13" width="9.421875" style="5" customWidth="1"/>
    <col min="14" max="14" width="15.57421875" style="2" customWidth="1"/>
    <col min="15" max="15" width="9.00390625" style="7" customWidth="1"/>
    <col min="16" max="16" width="9.140625" style="2" customWidth="1"/>
    <col min="17" max="17" width="14.8515625" style="2" customWidth="1"/>
    <col min="18" max="16384" width="9.00390625" style="2" customWidth="1"/>
  </cols>
  <sheetData>
    <row r="1" spans="15:17" ht="13.5">
      <c r="O1" s="130"/>
      <c r="P1" s="130"/>
      <c r="Q1" s="4"/>
    </row>
    <row r="2" spans="2:17" ht="23.25" customHeight="1" thickBot="1">
      <c r="B2" s="1"/>
      <c r="C2" s="108" t="s">
        <v>434</v>
      </c>
      <c r="D2" s="3"/>
      <c r="E2" s="3"/>
      <c r="F2" s="3"/>
      <c r="G2" s="3"/>
      <c r="H2" s="6"/>
      <c r="I2" s="3"/>
      <c r="J2" s="107"/>
      <c r="K2" s="107"/>
      <c r="L2" s="107"/>
      <c r="M2" s="107"/>
      <c r="P2" s="8"/>
      <c r="Q2" s="9"/>
    </row>
    <row r="3" spans="2:17" s="5" customFormat="1" ht="54" customHeight="1">
      <c r="B3" s="10"/>
      <c r="C3" s="11"/>
      <c r="D3" s="131" t="s">
        <v>0</v>
      </c>
      <c r="E3" s="132"/>
      <c r="F3" s="132"/>
      <c r="G3" s="133"/>
      <c r="H3" s="140" t="s">
        <v>1</v>
      </c>
      <c r="I3" s="141"/>
      <c r="J3" s="142" t="s">
        <v>2</v>
      </c>
      <c r="K3" s="143"/>
      <c r="L3" s="13" t="s">
        <v>67</v>
      </c>
      <c r="M3" s="14" t="s">
        <v>3</v>
      </c>
      <c r="N3" s="15" t="s">
        <v>4</v>
      </c>
      <c r="O3" s="132" t="s">
        <v>5</v>
      </c>
      <c r="P3" s="144"/>
      <c r="Q3" s="12" t="s">
        <v>80</v>
      </c>
    </row>
    <row r="4" spans="2:17" s="5" customFormat="1" ht="30" customHeight="1">
      <c r="B4" s="10"/>
      <c r="C4" s="16"/>
      <c r="D4" s="134"/>
      <c r="E4" s="135"/>
      <c r="F4" s="135"/>
      <c r="G4" s="136"/>
      <c r="H4" s="17" t="s">
        <v>57</v>
      </c>
      <c r="I4" s="18"/>
      <c r="J4" s="19" t="s">
        <v>58</v>
      </c>
      <c r="K4" s="20"/>
      <c r="L4" s="17" t="s">
        <v>65</v>
      </c>
      <c r="M4" s="21" t="s">
        <v>59</v>
      </c>
      <c r="N4" s="21" t="s">
        <v>66</v>
      </c>
      <c r="O4" s="22" t="s">
        <v>61</v>
      </c>
      <c r="P4" s="20"/>
      <c r="Q4" s="23" t="s">
        <v>70</v>
      </c>
    </row>
    <row r="5" spans="2:17" ht="21.75" customHeight="1" thickBot="1">
      <c r="B5" s="1"/>
      <c r="C5" s="24"/>
      <c r="D5" s="137"/>
      <c r="E5" s="138"/>
      <c r="F5" s="138"/>
      <c r="G5" s="139"/>
      <c r="H5" s="25" t="s">
        <v>7</v>
      </c>
      <c r="I5" s="26" t="s">
        <v>6</v>
      </c>
      <c r="J5" s="27"/>
      <c r="K5" s="28" t="s">
        <v>8</v>
      </c>
      <c r="L5" s="29" t="s">
        <v>52</v>
      </c>
      <c r="M5" s="30" t="s">
        <v>63</v>
      </c>
      <c r="N5" s="30" t="s">
        <v>62</v>
      </c>
      <c r="O5" s="31"/>
      <c r="P5" s="28" t="s">
        <v>64</v>
      </c>
      <c r="Q5" s="32" t="s">
        <v>82</v>
      </c>
    </row>
    <row r="6" spans="2:17" ht="28.5" customHeight="1">
      <c r="B6" s="1"/>
      <c r="C6" s="146" t="s">
        <v>83</v>
      </c>
      <c r="D6" s="148" t="s">
        <v>76</v>
      </c>
      <c r="E6" s="150" t="s">
        <v>9</v>
      </c>
      <c r="F6" s="151"/>
      <c r="G6" s="152"/>
      <c r="H6" s="109"/>
      <c r="I6" s="33" t="s">
        <v>71</v>
      </c>
      <c r="J6" s="34">
        <v>38.2</v>
      </c>
      <c r="K6" s="35" t="s">
        <v>72</v>
      </c>
      <c r="L6" s="36">
        <f>H6*J6</f>
        <v>0</v>
      </c>
      <c r="M6" s="153">
        <v>0.0258</v>
      </c>
      <c r="N6" s="120">
        <f>H6*J6*M$6</f>
        <v>0</v>
      </c>
      <c r="O6" s="38">
        <v>0.0187</v>
      </c>
      <c r="P6" s="39" t="s">
        <v>74</v>
      </c>
      <c r="Q6" s="113">
        <f aca="true" t="shared" si="0" ref="Q6:Q32">H6*J6*O6*44/12</f>
        <v>0</v>
      </c>
    </row>
    <row r="7" spans="2:17" ht="28.5" customHeight="1">
      <c r="B7" s="1"/>
      <c r="C7" s="147"/>
      <c r="D7" s="149"/>
      <c r="E7" s="125" t="s">
        <v>10</v>
      </c>
      <c r="F7" s="145"/>
      <c r="G7" s="126"/>
      <c r="H7" s="109"/>
      <c r="I7" s="43" t="s">
        <v>71</v>
      </c>
      <c r="J7" s="44">
        <v>35.3</v>
      </c>
      <c r="K7" s="43" t="s">
        <v>72</v>
      </c>
      <c r="L7" s="45">
        <f aca="true" t="shared" si="1" ref="L7:L40">H7*J7</f>
        <v>0</v>
      </c>
      <c r="M7" s="154"/>
      <c r="N7" s="120">
        <f aca="true" t="shared" si="2" ref="N7:N40">H7*J7*M$6</f>
        <v>0</v>
      </c>
      <c r="O7" s="46">
        <v>0.0184</v>
      </c>
      <c r="P7" s="47" t="s">
        <v>74</v>
      </c>
      <c r="Q7" s="113">
        <f t="shared" si="0"/>
        <v>0</v>
      </c>
    </row>
    <row r="8" spans="2:17" ht="28.5" customHeight="1">
      <c r="B8" s="1"/>
      <c r="C8" s="147"/>
      <c r="D8" s="149"/>
      <c r="E8" s="125" t="s">
        <v>11</v>
      </c>
      <c r="F8" s="145"/>
      <c r="G8" s="126"/>
      <c r="H8" s="109"/>
      <c r="I8" s="43" t="s">
        <v>71</v>
      </c>
      <c r="J8" s="44">
        <v>34.6</v>
      </c>
      <c r="K8" s="43" t="s">
        <v>72</v>
      </c>
      <c r="L8" s="45">
        <f t="shared" si="1"/>
        <v>0</v>
      </c>
      <c r="M8" s="154"/>
      <c r="N8" s="120">
        <f t="shared" si="2"/>
        <v>0</v>
      </c>
      <c r="O8" s="46">
        <v>0.0183</v>
      </c>
      <c r="P8" s="48" t="s">
        <v>73</v>
      </c>
      <c r="Q8" s="113">
        <f t="shared" si="0"/>
        <v>0</v>
      </c>
    </row>
    <row r="9" spans="2:17" ht="28.5" customHeight="1">
      <c r="B9" s="1"/>
      <c r="C9" s="147"/>
      <c r="D9" s="149"/>
      <c r="E9" s="125" t="s">
        <v>46</v>
      </c>
      <c r="F9" s="145"/>
      <c r="G9" s="126"/>
      <c r="H9" s="109"/>
      <c r="I9" s="43" t="s">
        <v>71</v>
      </c>
      <c r="J9" s="44">
        <v>33.6</v>
      </c>
      <c r="K9" s="43" t="s">
        <v>72</v>
      </c>
      <c r="L9" s="45">
        <f t="shared" si="1"/>
        <v>0</v>
      </c>
      <c r="M9" s="154"/>
      <c r="N9" s="120">
        <f t="shared" si="2"/>
        <v>0</v>
      </c>
      <c r="O9" s="46">
        <v>0.0182</v>
      </c>
      <c r="P9" s="48" t="s">
        <v>73</v>
      </c>
      <c r="Q9" s="113">
        <f t="shared" si="0"/>
        <v>0</v>
      </c>
    </row>
    <row r="10" spans="2:17" ht="28.5" customHeight="1">
      <c r="B10" s="1"/>
      <c r="C10" s="147"/>
      <c r="D10" s="149"/>
      <c r="E10" s="125" t="s">
        <v>12</v>
      </c>
      <c r="F10" s="145"/>
      <c r="G10" s="126"/>
      <c r="H10" s="109"/>
      <c r="I10" s="43" t="s">
        <v>71</v>
      </c>
      <c r="J10" s="44">
        <v>36.7</v>
      </c>
      <c r="K10" s="43" t="s">
        <v>72</v>
      </c>
      <c r="L10" s="45">
        <f t="shared" si="1"/>
        <v>0</v>
      </c>
      <c r="M10" s="154"/>
      <c r="N10" s="120">
        <f t="shared" si="2"/>
        <v>0</v>
      </c>
      <c r="O10" s="46">
        <v>0.0185</v>
      </c>
      <c r="P10" s="48" t="s">
        <v>73</v>
      </c>
      <c r="Q10" s="113">
        <f t="shared" si="0"/>
        <v>0</v>
      </c>
    </row>
    <row r="11" spans="2:17" ht="28.5" customHeight="1">
      <c r="B11" s="1"/>
      <c r="C11" s="147"/>
      <c r="D11" s="149"/>
      <c r="E11" s="125" t="s">
        <v>13</v>
      </c>
      <c r="F11" s="145"/>
      <c r="G11" s="126"/>
      <c r="H11" s="109"/>
      <c r="I11" s="43" t="s">
        <v>71</v>
      </c>
      <c r="J11" s="44">
        <v>37.7</v>
      </c>
      <c r="K11" s="43" t="s">
        <v>72</v>
      </c>
      <c r="L11" s="45">
        <f t="shared" si="1"/>
        <v>0</v>
      </c>
      <c r="M11" s="154"/>
      <c r="N11" s="120">
        <f t="shared" si="2"/>
        <v>0</v>
      </c>
      <c r="O11" s="46">
        <v>0.0187</v>
      </c>
      <c r="P11" s="48" t="s">
        <v>73</v>
      </c>
      <c r="Q11" s="113">
        <f t="shared" si="0"/>
        <v>0</v>
      </c>
    </row>
    <row r="12" spans="2:17" ht="28.5" customHeight="1">
      <c r="B12" s="1"/>
      <c r="C12" s="147"/>
      <c r="D12" s="149"/>
      <c r="E12" s="125" t="s">
        <v>14</v>
      </c>
      <c r="F12" s="145"/>
      <c r="G12" s="126"/>
      <c r="H12" s="109"/>
      <c r="I12" s="43" t="s">
        <v>71</v>
      </c>
      <c r="J12" s="44">
        <v>39.1</v>
      </c>
      <c r="K12" s="43" t="s">
        <v>72</v>
      </c>
      <c r="L12" s="45">
        <f t="shared" si="1"/>
        <v>0</v>
      </c>
      <c r="M12" s="154"/>
      <c r="N12" s="120">
        <f t="shared" si="2"/>
        <v>0</v>
      </c>
      <c r="O12" s="46">
        <v>0.0189</v>
      </c>
      <c r="P12" s="48" t="s">
        <v>73</v>
      </c>
      <c r="Q12" s="113">
        <f t="shared" si="0"/>
        <v>0</v>
      </c>
    </row>
    <row r="13" spans="2:17" ht="28.5" customHeight="1">
      <c r="B13" s="1"/>
      <c r="C13" s="147"/>
      <c r="D13" s="149"/>
      <c r="E13" s="125" t="s">
        <v>15</v>
      </c>
      <c r="F13" s="145"/>
      <c r="G13" s="126"/>
      <c r="H13" s="109"/>
      <c r="I13" s="43" t="s">
        <v>71</v>
      </c>
      <c r="J13" s="44">
        <v>41.9</v>
      </c>
      <c r="K13" s="43" t="s">
        <v>72</v>
      </c>
      <c r="L13" s="45">
        <f t="shared" si="1"/>
        <v>0</v>
      </c>
      <c r="M13" s="154"/>
      <c r="N13" s="120">
        <f t="shared" si="2"/>
        <v>0</v>
      </c>
      <c r="O13" s="46">
        <v>0.0195</v>
      </c>
      <c r="P13" s="48" t="s">
        <v>73</v>
      </c>
      <c r="Q13" s="113">
        <f t="shared" si="0"/>
        <v>0</v>
      </c>
    </row>
    <row r="14" spans="2:17" ht="28.5" customHeight="1">
      <c r="B14" s="1"/>
      <c r="C14" s="147"/>
      <c r="D14" s="149"/>
      <c r="E14" s="125" t="s">
        <v>16</v>
      </c>
      <c r="F14" s="145"/>
      <c r="G14" s="126"/>
      <c r="H14" s="109"/>
      <c r="I14" s="43" t="s">
        <v>17</v>
      </c>
      <c r="J14" s="44">
        <v>40.9</v>
      </c>
      <c r="K14" s="43" t="s">
        <v>54</v>
      </c>
      <c r="L14" s="45">
        <f t="shared" si="1"/>
        <v>0</v>
      </c>
      <c r="M14" s="154"/>
      <c r="N14" s="120">
        <f t="shared" si="2"/>
        <v>0</v>
      </c>
      <c r="O14" s="46">
        <v>0.0208</v>
      </c>
      <c r="P14" s="48" t="s">
        <v>73</v>
      </c>
      <c r="Q14" s="113">
        <f t="shared" si="0"/>
        <v>0</v>
      </c>
    </row>
    <row r="15" spans="2:17" ht="28.5" customHeight="1">
      <c r="B15" s="1"/>
      <c r="C15" s="147"/>
      <c r="D15" s="149"/>
      <c r="E15" s="125" t="s">
        <v>18</v>
      </c>
      <c r="F15" s="145"/>
      <c r="G15" s="126"/>
      <c r="H15" s="109"/>
      <c r="I15" s="43" t="s">
        <v>17</v>
      </c>
      <c r="J15" s="44">
        <v>29.9</v>
      </c>
      <c r="K15" s="43" t="s">
        <v>54</v>
      </c>
      <c r="L15" s="45">
        <f t="shared" si="1"/>
        <v>0</v>
      </c>
      <c r="M15" s="154"/>
      <c r="N15" s="120">
        <f t="shared" si="2"/>
        <v>0</v>
      </c>
      <c r="O15" s="46">
        <v>0.0254</v>
      </c>
      <c r="P15" s="48" t="s">
        <v>73</v>
      </c>
      <c r="Q15" s="113">
        <f t="shared" si="0"/>
        <v>0</v>
      </c>
    </row>
    <row r="16" spans="2:17" ht="28.5" customHeight="1">
      <c r="B16" s="1"/>
      <c r="C16" s="147"/>
      <c r="D16" s="149"/>
      <c r="E16" s="156" t="s">
        <v>19</v>
      </c>
      <c r="F16" s="125" t="s">
        <v>47</v>
      </c>
      <c r="G16" s="145"/>
      <c r="H16" s="110"/>
      <c r="I16" s="43" t="s">
        <v>17</v>
      </c>
      <c r="J16" s="44">
        <v>50.8</v>
      </c>
      <c r="K16" s="43" t="s">
        <v>54</v>
      </c>
      <c r="L16" s="45">
        <f t="shared" si="1"/>
        <v>0</v>
      </c>
      <c r="M16" s="154"/>
      <c r="N16" s="120">
        <f t="shared" si="2"/>
        <v>0</v>
      </c>
      <c r="O16" s="46">
        <v>0.0161</v>
      </c>
      <c r="P16" s="48" t="s">
        <v>73</v>
      </c>
      <c r="Q16" s="122">
        <f t="shared" si="0"/>
        <v>0</v>
      </c>
    </row>
    <row r="17" spans="2:17" ht="28.5" customHeight="1">
      <c r="B17" s="1"/>
      <c r="C17" s="147"/>
      <c r="D17" s="149"/>
      <c r="E17" s="157"/>
      <c r="F17" s="125" t="s">
        <v>20</v>
      </c>
      <c r="G17" s="145"/>
      <c r="H17" s="111"/>
      <c r="I17" s="48" t="s">
        <v>81</v>
      </c>
      <c r="J17" s="44">
        <v>44.9</v>
      </c>
      <c r="K17" s="48" t="s">
        <v>84</v>
      </c>
      <c r="L17" s="45">
        <f t="shared" si="1"/>
        <v>0</v>
      </c>
      <c r="M17" s="154"/>
      <c r="N17" s="120">
        <f t="shared" si="2"/>
        <v>0</v>
      </c>
      <c r="O17" s="46">
        <v>0.0142</v>
      </c>
      <c r="P17" s="48" t="s">
        <v>73</v>
      </c>
      <c r="Q17" s="113">
        <f t="shared" si="0"/>
        <v>0</v>
      </c>
    </row>
    <row r="18" spans="2:17" ht="28.5" customHeight="1">
      <c r="B18" s="1"/>
      <c r="C18" s="147"/>
      <c r="D18" s="149"/>
      <c r="E18" s="158" t="s">
        <v>21</v>
      </c>
      <c r="F18" s="125" t="s">
        <v>22</v>
      </c>
      <c r="G18" s="145"/>
      <c r="H18" s="111"/>
      <c r="I18" s="43" t="s">
        <v>17</v>
      </c>
      <c r="J18" s="44">
        <v>54.6</v>
      </c>
      <c r="K18" s="43" t="s">
        <v>54</v>
      </c>
      <c r="L18" s="45">
        <f t="shared" si="1"/>
        <v>0</v>
      </c>
      <c r="M18" s="154"/>
      <c r="N18" s="120">
        <f t="shared" si="2"/>
        <v>0</v>
      </c>
      <c r="O18" s="46">
        <v>0.0135</v>
      </c>
      <c r="P18" s="48" t="s">
        <v>73</v>
      </c>
      <c r="Q18" s="113">
        <f t="shared" si="0"/>
        <v>0</v>
      </c>
    </row>
    <row r="19" spans="2:17" ht="28.5" customHeight="1">
      <c r="B19" s="1"/>
      <c r="C19" s="147"/>
      <c r="D19" s="149"/>
      <c r="E19" s="157"/>
      <c r="F19" s="125" t="s">
        <v>23</v>
      </c>
      <c r="G19" s="145"/>
      <c r="H19" s="111"/>
      <c r="I19" s="48" t="s">
        <v>81</v>
      </c>
      <c r="J19" s="44">
        <v>43.5</v>
      </c>
      <c r="K19" s="48" t="s">
        <v>84</v>
      </c>
      <c r="L19" s="45">
        <f t="shared" si="1"/>
        <v>0</v>
      </c>
      <c r="M19" s="154"/>
      <c r="N19" s="120">
        <f t="shared" si="2"/>
        <v>0</v>
      </c>
      <c r="O19" s="46">
        <v>0.0139</v>
      </c>
      <c r="P19" s="48" t="s">
        <v>73</v>
      </c>
      <c r="Q19" s="113">
        <f t="shared" si="0"/>
        <v>0</v>
      </c>
    </row>
    <row r="20" spans="2:17" ht="28.5" customHeight="1">
      <c r="B20" s="1"/>
      <c r="C20" s="147"/>
      <c r="D20" s="149"/>
      <c r="E20" s="159" t="s">
        <v>24</v>
      </c>
      <c r="F20" s="159" t="s">
        <v>25</v>
      </c>
      <c r="G20" s="125"/>
      <c r="H20" s="110"/>
      <c r="I20" s="43" t="s">
        <v>17</v>
      </c>
      <c r="J20" s="44">
        <v>29</v>
      </c>
      <c r="K20" s="43" t="s">
        <v>54</v>
      </c>
      <c r="L20" s="45">
        <f t="shared" si="1"/>
        <v>0</v>
      </c>
      <c r="M20" s="154"/>
      <c r="N20" s="120">
        <f t="shared" si="2"/>
        <v>0</v>
      </c>
      <c r="O20" s="46">
        <v>0.0245</v>
      </c>
      <c r="P20" s="48" t="s">
        <v>73</v>
      </c>
      <c r="Q20" s="113">
        <f t="shared" si="0"/>
        <v>0</v>
      </c>
    </row>
    <row r="21" spans="2:17" ht="28.5" customHeight="1">
      <c r="B21" s="1"/>
      <c r="C21" s="147"/>
      <c r="D21" s="149"/>
      <c r="E21" s="159"/>
      <c r="F21" s="159" t="s">
        <v>26</v>
      </c>
      <c r="G21" s="125"/>
      <c r="H21" s="110"/>
      <c r="I21" s="43" t="s">
        <v>17</v>
      </c>
      <c r="J21" s="44">
        <v>25.7</v>
      </c>
      <c r="K21" s="43" t="s">
        <v>54</v>
      </c>
      <c r="L21" s="50">
        <f t="shared" si="1"/>
        <v>0</v>
      </c>
      <c r="M21" s="154"/>
      <c r="N21" s="120">
        <f t="shared" si="2"/>
        <v>0</v>
      </c>
      <c r="O21" s="46">
        <v>0.0247</v>
      </c>
      <c r="P21" s="48" t="s">
        <v>73</v>
      </c>
      <c r="Q21" s="113">
        <f t="shared" si="0"/>
        <v>0</v>
      </c>
    </row>
    <row r="22" spans="2:17" ht="28.5" customHeight="1">
      <c r="B22" s="1"/>
      <c r="C22" s="147"/>
      <c r="D22" s="149"/>
      <c r="E22" s="159"/>
      <c r="F22" s="159" t="s">
        <v>27</v>
      </c>
      <c r="G22" s="125"/>
      <c r="H22" s="110"/>
      <c r="I22" s="43" t="s">
        <v>17</v>
      </c>
      <c r="J22" s="44">
        <v>26.9</v>
      </c>
      <c r="K22" s="43" t="s">
        <v>54</v>
      </c>
      <c r="L22" s="45">
        <f t="shared" si="1"/>
        <v>0</v>
      </c>
      <c r="M22" s="155"/>
      <c r="N22" s="120">
        <f t="shared" si="2"/>
        <v>0</v>
      </c>
      <c r="O22" s="46">
        <v>0.0255</v>
      </c>
      <c r="P22" s="48" t="s">
        <v>73</v>
      </c>
      <c r="Q22" s="113">
        <f t="shared" si="0"/>
        <v>0</v>
      </c>
    </row>
    <row r="23" spans="2:17" ht="28.5" customHeight="1">
      <c r="B23" s="1"/>
      <c r="C23" s="147"/>
      <c r="D23" s="149"/>
      <c r="E23" s="159" t="s">
        <v>28</v>
      </c>
      <c r="F23" s="159"/>
      <c r="G23" s="125"/>
      <c r="H23" s="110"/>
      <c r="I23" s="43" t="s">
        <v>17</v>
      </c>
      <c r="J23" s="44">
        <v>29.4</v>
      </c>
      <c r="K23" s="43" t="s">
        <v>54</v>
      </c>
      <c r="L23" s="45">
        <f t="shared" si="1"/>
        <v>0</v>
      </c>
      <c r="M23" s="155"/>
      <c r="N23" s="120">
        <f t="shared" si="2"/>
        <v>0</v>
      </c>
      <c r="O23" s="46">
        <v>0.0294</v>
      </c>
      <c r="P23" s="48" t="s">
        <v>73</v>
      </c>
      <c r="Q23" s="113">
        <f t="shared" si="0"/>
        <v>0</v>
      </c>
    </row>
    <row r="24" spans="2:17" ht="28.5" customHeight="1">
      <c r="B24" s="1"/>
      <c r="C24" s="147"/>
      <c r="D24" s="149"/>
      <c r="E24" s="159" t="s">
        <v>48</v>
      </c>
      <c r="F24" s="159"/>
      <c r="G24" s="125"/>
      <c r="H24" s="110"/>
      <c r="I24" s="43" t="s">
        <v>17</v>
      </c>
      <c r="J24" s="44">
        <v>37.3</v>
      </c>
      <c r="K24" s="43" t="s">
        <v>54</v>
      </c>
      <c r="L24" s="45">
        <f t="shared" si="1"/>
        <v>0</v>
      </c>
      <c r="M24" s="155"/>
      <c r="N24" s="120">
        <f t="shared" si="2"/>
        <v>0</v>
      </c>
      <c r="O24" s="46">
        <v>0.0209</v>
      </c>
      <c r="P24" s="48" t="s">
        <v>73</v>
      </c>
      <c r="Q24" s="113">
        <f t="shared" si="0"/>
        <v>0</v>
      </c>
    </row>
    <row r="25" spans="2:17" ht="28.5" customHeight="1">
      <c r="B25" s="1"/>
      <c r="C25" s="147"/>
      <c r="D25" s="149"/>
      <c r="E25" s="125" t="s">
        <v>29</v>
      </c>
      <c r="F25" s="145"/>
      <c r="G25" s="145"/>
      <c r="H25" s="111"/>
      <c r="I25" s="51" t="s">
        <v>81</v>
      </c>
      <c r="J25" s="44">
        <v>21.1</v>
      </c>
      <c r="K25" s="48" t="s">
        <v>84</v>
      </c>
      <c r="L25" s="45">
        <f t="shared" si="1"/>
        <v>0</v>
      </c>
      <c r="M25" s="154"/>
      <c r="N25" s="120">
        <f t="shared" si="2"/>
        <v>0</v>
      </c>
      <c r="O25" s="46">
        <v>0.011</v>
      </c>
      <c r="P25" s="48" t="s">
        <v>73</v>
      </c>
      <c r="Q25" s="113">
        <f t="shared" si="0"/>
        <v>0</v>
      </c>
    </row>
    <row r="26" spans="2:17" ht="28.5" customHeight="1">
      <c r="B26" s="1"/>
      <c r="C26" s="147"/>
      <c r="D26" s="149"/>
      <c r="E26" s="125" t="s">
        <v>30</v>
      </c>
      <c r="F26" s="145"/>
      <c r="G26" s="145"/>
      <c r="H26" s="111"/>
      <c r="I26" s="48" t="s">
        <v>81</v>
      </c>
      <c r="J26" s="44">
        <v>3.41</v>
      </c>
      <c r="K26" s="48" t="s">
        <v>84</v>
      </c>
      <c r="L26" s="45">
        <f t="shared" si="1"/>
        <v>0</v>
      </c>
      <c r="M26" s="154"/>
      <c r="N26" s="120">
        <f t="shared" si="2"/>
        <v>0</v>
      </c>
      <c r="O26" s="46">
        <v>0.0266</v>
      </c>
      <c r="P26" s="48" t="s">
        <v>73</v>
      </c>
      <c r="Q26" s="113">
        <f t="shared" si="0"/>
        <v>0</v>
      </c>
    </row>
    <row r="27" spans="2:17" ht="28.5" customHeight="1">
      <c r="B27" s="1"/>
      <c r="C27" s="147"/>
      <c r="D27" s="149"/>
      <c r="E27" s="125" t="s">
        <v>31</v>
      </c>
      <c r="F27" s="145"/>
      <c r="G27" s="126"/>
      <c r="H27" s="109"/>
      <c r="I27" s="51" t="s">
        <v>81</v>
      </c>
      <c r="J27" s="44">
        <v>8.41</v>
      </c>
      <c r="K27" s="48" t="s">
        <v>84</v>
      </c>
      <c r="L27" s="45">
        <f t="shared" si="1"/>
        <v>0</v>
      </c>
      <c r="M27" s="154"/>
      <c r="N27" s="120">
        <f t="shared" si="2"/>
        <v>0</v>
      </c>
      <c r="O27" s="46">
        <v>0.0384</v>
      </c>
      <c r="P27" s="48" t="s">
        <v>73</v>
      </c>
      <c r="Q27" s="113">
        <f t="shared" si="0"/>
        <v>0</v>
      </c>
    </row>
    <row r="28" spans="2:17" ht="28.5" customHeight="1">
      <c r="B28" s="1"/>
      <c r="C28" s="147"/>
      <c r="D28" s="149"/>
      <c r="E28" s="127" t="s">
        <v>32</v>
      </c>
      <c r="F28" s="127" t="s">
        <v>85</v>
      </c>
      <c r="G28" s="52" t="s">
        <v>86</v>
      </c>
      <c r="H28" s="109"/>
      <c r="I28" s="51" t="s">
        <v>81</v>
      </c>
      <c r="J28" s="44">
        <v>45</v>
      </c>
      <c r="K28" s="48" t="s">
        <v>84</v>
      </c>
      <c r="L28" s="45">
        <f t="shared" si="1"/>
        <v>0</v>
      </c>
      <c r="M28" s="154"/>
      <c r="N28" s="120">
        <f t="shared" si="2"/>
        <v>0</v>
      </c>
      <c r="O28" s="46">
        <v>0.0136</v>
      </c>
      <c r="P28" s="48" t="s">
        <v>73</v>
      </c>
      <c r="Q28" s="113">
        <f t="shared" si="0"/>
        <v>0</v>
      </c>
    </row>
    <row r="29" spans="2:17" ht="28.5" customHeight="1">
      <c r="B29" s="1"/>
      <c r="C29" s="147"/>
      <c r="D29" s="149"/>
      <c r="E29" s="160"/>
      <c r="F29" s="128"/>
      <c r="G29" s="52" t="s">
        <v>87</v>
      </c>
      <c r="H29" s="109"/>
      <c r="I29" s="51" t="s">
        <v>81</v>
      </c>
      <c r="J29" s="44">
        <v>43.12</v>
      </c>
      <c r="K29" s="48" t="s">
        <v>84</v>
      </c>
      <c r="L29" s="45">
        <f t="shared" si="1"/>
        <v>0</v>
      </c>
      <c r="M29" s="154"/>
      <c r="N29" s="120">
        <f t="shared" si="2"/>
        <v>0</v>
      </c>
      <c r="O29" s="46">
        <v>0.0136</v>
      </c>
      <c r="P29" s="48" t="s">
        <v>73</v>
      </c>
      <c r="Q29" s="113">
        <f t="shared" si="0"/>
        <v>0</v>
      </c>
    </row>
    <row r="30" spans="2:17" ht="28.5" customHeight="1">
      <c r="B30" s="1"/>
      <c r="C30" s="147"/>
      <c r="D30" s="149"/>
      <c r="E30" s="160"/>
      <c r="F30" s="128"/>
      <c r="G30" s="52" t="s">
        <v>88</v>
      </c>
      <c r="H30" s="109"/>
      <c r="I30" s="51" t="s">
        <v>81</v>
      </c>
      <c r="J30" s="44">
        <v>46.04</v>
      </c>
      <c r="K30" s="48" t="s">
        <v>84</v>
      </c>
      <c r="L30" s="45">
        <f t="shared" si="1"/>
        <v>0</v>
      </c>
      <c r="M30" s="154"/>
      <c r="N30" s="120">
        <f t="shared" si="2"/>
        <v>0</v>
      </c>
      <c r="O30" s="46">
        <v>0.0136</v>
      </c>
      <c r="P30" s="48" t="s">
        <v>73</v>
      </c>
      <c r="Q30" s="113">
        <f t="shared" si="0"/>
        <v>0</v>
      </c>
    </row>
    <row r="31" spans="2:17" ht="28.5" customHeight="1">
      <c r="B31" s="1"/>
      <c r="C31" s="147"/>
      <c r="D31" s="149"/>
      <c r="E31" s="160"/>
      <c r="F31" s="128"/>
      <c r="G31" s="52" t="s">
        <v>89</v>
      </c>
      <c r="H31" s="109"/>
      <c r="I31" s="51" t="s">
        <v>81</v>
      </c>
      <c r="J31" s="44">
        <v>41.86</v>
      </c>
      <c r="K31" s="48" t="s">
        <v>84</v>
      </c>
      <c r="L31" s="45">
        <f t="shared" si="1"/>
        <v>0</v>
      </c>
      <c r="M31" s="154"/>
      <c r="N31" s="120">
        <f t="shared" si="2"/>
        <v>0</v>
      </c>
      <c r="O31" s="46">
        <v>0.0136</v>
      </c>
      <c r="P31" s="48" t="s">
        <v>73</v>
      </c>
      <c r="Q31" s="113">
        <f t="shared" si="0"/>
        <v>0</v>
      </c>
    </row>
    <row r="32" spans="2:17" ht="28.5" customHeight="1">
      <c r="B32" s="1"/>
      <c r="C32" s="147"/>
      <c r="D32" s="149"/>
      <c r="E32" s="160"/>
      <c r="F32" s="129"/>
      <c r="G32" s="52" t="s">
        <v>90</v>
      </c>
      <c r="H32" s="109"/>
      <c r="I32" s="51" t="s">
        <v>81</v>
      </c>
      <c r="J32" s="44">
        <v>29.3</v>
      </c>
      <c r="K32" s="48" t="s">
        <v>84</v>
      </c>
      <c r="L32" s="45">
        <f t="shared" si="1"/>
        <v>0</v>
      </c>
      <c r="M32" s="154"/>
      <c r="N32" s="120">
        <f t="shared" si="2"/>
        <v>0</v>
      </c>
      <c r="O32" s="46">
        <v>0.0136</v>
      </c>
      <c r="P32" s="48" t="s">
        <v>73</v>
      </c>
      <c r="Q32" s="113">
        <f t="shared" si="0"/>
        <v>0</v>
      </c>
    </row>
    <row r="33" spans="2:17" ht="28.5" customHeight="1">
      <c r="B33" s="1"/>
      <c r="C33" s="147"/>
      <c r="D33" s="149"/>
      <c r="E33" s="160"/>
      <c r="F33" s="161"/>
      <c r="G33" s="162"/>
      <c r="H33" s="49"/>
      <c r="I33" s="53"/>
      <c r="J33" s="54"/>
      <c r="K33" s="53"/>
      <c r="L33" s="45">
        <f>IF(ISERROR(H33*J33),"",H33*J33)</f>
        <v>0</v>
      </c>
      <c r="M33" s="154"/>
      <c r="N33" s="120">
        <f>IF(ISERROR(H33*J33*M$6),"",H33*J33*M$6)</f>
        <v>0</v>
      </c>
      <c r="O33" s="55"/>
      <c r="P33" s="56"/>
      <c r="Q33" s="40">
        <f>IF(ISERROR(H33*J33*O33*44/12),"",H33*J33*O33*44/12)</f>
        <v>0</v>
      </c>
    </row>
    <row r="34" spans="2:17" ht="28.5" customHeight="1">
      <c r="B34" s="1"/>
      <c r="C34" s="147"/>
      <c r="D34" s="149"/>
      <c r="E34" s="160"/>
      <c r="F34" s="161"/>
      <c r="G34" s="162"/>
      <c r="H34" s="49"/>
      <c r="I34" s="53"/>
      <c r="J34" s="54"/>
      <c r="K34" s="53"/>
      <c r="L34" s="45">
        <f>IF(ISERROR(H34*J34),"",H34*J34)</f>
        <v>0</v>
      </c>
      <c r="M34" s="154"/>
      <c r="N34" s="120">
        <f>IF(ISERROR(H34*J34*M$6),"",H34*J34*M$6)</f>
        <v>0</v>
      </c>
      <c r="O34" s="55"/>
      <c r="P34" s="56"/>
      <c r="Q34" s="40">
        <f>IF(ISERROR(H34*J34*O34*44/12),"",H34*J34*O34*44/12)</f>
        <v>0</v>
      </c>
    </row>
    <row r="35" spans="2:17" ht="28.5" customHeight="1" thickBot="1">
      <c r="B35" s="1"/>
      <c r="C35" s="147"/>
      <c r="D35" s="42"/>
      <c r="E35" s="163" t="s">
        <v>50</v>
      </c>
      <c r="F35" s="164"/>
      <c r="G35" s="165"/>
      <c r="H35" s="166"/>
      <c r="I35" s="167"/>
      <c r="J35" s="168"/>
      <c r="K35" s="169"/>
      <c r="L35" s="57">
        <f>SUM(L6:L34)</f>
        <v>0</v>
      </c>
      <c r="M35" s="154"/>
      <c r="N35" s="121">
        <f>L35*M6</f>
        <v>0</v>
      </c>
      <c r="O35" s="170"/>
      <c r="P35" s="171"/>
      <c r="Q35" s="114">
        <f>SUM(Q6:Q34)</f>
        <v>0</v>
      </c>
    </row>
    <row r="36" spans="2:17" ht="16.5" customHeight="1" thickTop="1">
      <c r="B36" s="1"/>
      <c r="C36" s="147"/>
      <c r="D36" s="172" t="s">
        <v>77</v>
      </c>
      <c r="E36" s="59"/>
      <c r="F36" s="60"/>
      <c r="G36" s="61"/>
      <c r="H36" s="62" t="s">
        <v>56</v>
      </c>
      <c r="I36" s="63"/>
      <c r="J36" s="64" t="s">
        <v>58</v>
      </c>
      <c r="K36" s="63"/>
      <c r="L36" s="65" t="s">
        <v>65</v>
      </c>
      <c r="M36" s="66" t="s">
        <v>433</v>
      </c>
      <c r="N36" s="67" t="s">
        <v>66</v>
      </c>
      <c r="O36" s="68" t="s">
        <v>60</v>
      </c>
      <c r="P36" s="63"/>
      <c r="Q36" s="69" t="s">
        <v>68</v>
      </c>
    </row>
    <row r="37" spans="2:17" ht="28.5" customHeight="1">
      <c r="B37" s="1"/>
      <c r="C37" s="147"/>
      <c r="D37" s="173"/>
      <c r="E37" s="125" t="s">
        <v>33</v>
      </c>
      <c r="F37" s="145"/>
      <c r="G37" s="126"/>
      <c r="H37" s="109"/>
      <c r="I37" s="43" t="s">
        <v>49</v>
      </c>
      <c r="J37" s="44">
        <v>1.02</v>
      </c>
      <c r="K37" s="43" t="s">
        <v>55</v>
      </c>
      <c r="L37" s="45">
        <f t="shared" si="1"/>
        <v>0</v>
      </c>
      <c r="M37" s="154">
        <v>0.0258</v>
      </c>
      <c r="N37" s="37">
        <f t="shared" si="2"/>
        <v>0</v>
      </c>
      <c r="O37" s="70">
        <v>0.06</v>
      </c>
      <c r="P37" s="48" t="s">
        <v>91</v>
      </c>
      <c r="Q37" s="113">
        <f>H37*O37</f>
        <v>0</v>
      </c>
    </row>
    <row r="38" spans="2:17" ht="28.5" customHeight="1">
      <c r="B38" s="1"/>
      <c r="C38" s="147"/>
      <c r="D38" s="173"/>
      <c r="E38" s="176" t="s">
        <v>34</v>
      </c>
      <c r="F38" s="177"/>
      <c r="G38" s="178"/>
      <c r="H38" s="109"/>
      <c r="I38" s="43" t="s">
        <v>49</v>
      </c>
      <c r="J38" s="44">
        <v>1.36</v>
      </c>
      <c r="K38" s="43" t="s">
        <v>55</v>
      </c>
      <c r="L38" s="45">
        <f t="shared" si="1"/>
        <v>0</v>
      </c>
      <c r="M38" s="154"/>
      <c r="N38" s="37">
        <f t="shared" si="2"/>
        <v>0</v>
      </c>
      <c r="O38" s="70">
        <v>0.057</v>
      </c>
      <c r="P38" s="48" t="s">
        <v>91</v>
      </c>
      <c r="Q38" s="113">
        <f>H38*O38</f>
        <v>0</v>
      </c>
    </row>
    <row r="39" spans="2:17" ht="28.5" customHeight="1">
      <c r="B39" s="1"/>
      <c r="C39" s="147"/>
      <c r="D39" s="173"/>
      <c r="E39" s="125" t="s">
        <v>36</v>
      </c>
      <c r="F39" s="145"/>
      <c r="G39" s="126"/>
      <c r="H39" s="109"/>
      <c r="I39" s="43" t="s">
        <v>49</v>
      </c>
      <c r="J39" s="44">
        <v>1.36</v>
      </c>
      <c r="K39" s="43" t="s">
        <v>55</v>
      </c>
      <c r="L39" s="45">
        <f t="shared" si="1"/>
        <v>0</v>
      </c>
      <c r="M39" s="154"/>
      <c r="N39" s="37">
        <f t="shared" si="2"/>
        <v>0</v>
      </c>
      <c r="O39" s="70">
        <v>0.057</v>
      </c>
      <c r="P39" s="48" t="s">
        <v>91</v>
      </c>
      <c r="Q39" s="113">
        <f>H39*O39</f>
        <v>0</v>
      </c>
    </row>
    <row r="40" spans="2:17" ht="28.5" customHeight="1">
      <c r="B40" s="1"/>
      <c r="C40" s="147"/>
      <c r="D40" s="173"/>
      <c r="E40" s="125" t="s">
        <v>35</v>
      </c>
      <c r="F40" s="145"/>
      <c r="G40" s="126"/>
      <c r="H40" s="109"/>
      <c r="I40" s="43" t="s">
        <v>49</v>
      </c>
      <c r="J40" s="71">
        <v>1.36</v>
      </c>
      <c r="K40" s="43" t="s">
        <v>55</v>
      </c>
      <c r="L40" s="45">
        <f t="shared" si="1"/>
        <v>0</v>
      </c>
      <c r="M40" s="154"/>
      <c r="N40" s="37">
        <f t="shared" si="2"/>
        <v>0</v>
      </c>
      <c r="O40" s="70">
        <v>0.057</v>
      </c>
      <c r="P40" s="48" t="s">
        <v>91</v>
      </c>
      <c r="Q40" s="113">
        <f>H40*O40</f>
        <v>0</v>
      </c>
    </row>
    <row r="41" spans="2:17" ht="28.5" customHeight="1">
      <c r="B41" s="1"/>
      <c r="C41" s="147"/>
      <c r="D41" s="173"/>
      <c r="E41" s="179" t="s">
        <v>75</v>
      </c>
      <c r="F41" s="180"/>
      <c r="G41" s="181"/>
      <c r="H41" s="109"/>
      <c r="I41" s="72" t="s">
        <v>49</v>
      </c>
      <c r="J41" s="182"/>
      <c r="K41" s="183"/>
      <c r="L41" s="73"/>
      <c r="M41" s="175"/>
      <c r="N41" s="73"/>
      <c r="O41" s="70">
        <v>0.057</v>
      </c>
      <c r="P41" s="48" t="s">
        <v>91</v>
      </c>
      <c r="Q41" s="113">
        <f>H41*O41</f>
        <v>0</v>
      </c>
    </row>
    <row r="42" spans="2:17" ht="28.5" customHeight="1" thickBot="1">
      <c r="B42" s="1"/>
      <c r="C42" s="147"/>
      <c r="D42" s="174"/>
      <c r="E42" s="184" t="s">
        <v>50</v>
      </c>
      <c r="F42" s="185"/>
      <c r="G42" s="186"/>
      <c r="H42" s="187"/>
      <c r="I42" s="167"/>
      <c r="J42" s="168"/>
      <c r="K42" s="169"/>
      <c r="L42" s="74">
        <f>SUM(L37:L41)</f>
        <v>0</v>
      </c>
      <c r="M42" s="75"/>
      <c r="N42" s="58">
        <f>L42*M37</f>
        <v>0</v>
      </c>
      <c r="O42" s="170"/>
      <c r="P42" s="171"/>
      <c r="Q42" s="114">
        <f>SUM(Q37:Q41)</f>
        <v>0</v>
      </c>
    </row>
    <row r="43" spans="2:17" ht="28.5" customHeight="1" thickTop="1">
      <c r="B43" s="1"/>
      <c r="C43" s="147"/>
      <c r="D43" s="188" t="s">
        <v>78</v>
      </c>
      <c r="E43" s="191" t="s">
        <v>79</v>
      </c>
      <c r="F43" s="123" t="s">
        <v>37</v>
      </c>
      <c r="G43" s="124"/>
      <c r="H43" s="109"/>
      <c r="I43" s="76" t="s">
        <v>38</v>
      </c>
      <c r="J43" s="71">
        <v>9.97</v>
      </c>
      <c r="K43" s="47" t="s">
        <v>53</v>
      </c>
      <c r="L43" s="77">
        <f>H43*J43</f>
        <v>0</v>
      </c>
      <c r="M43" s="193">
        <v>0.0258</v>
      </c>
      <c r="N43" s="37">
        <f>H43*J43*M$43</f>
        <v>0</v>
      </c>
      <c r="O43" s="70">
        <v>0.495</v>
      </c>
      <c r="P43" s="48" t="s">
        <v>92</v>
      </c>
      <c r="Q43" s="115">
        <f>H43*O43</f>
        <v>0</v>
      </c>
    </row>
    <row r="44" spans="2:17" ht="28.5" customHeight="1">
      <c r="B44" s="1"/>
      <c r="C44" s="147"/>
      <c r="D44" s="189"/>
      <c r="E44" s="192"/>
      <c r="F44" s="125" t="s">
        <v>39</v>
      </c>
      <c r="G44" s="126"/>
      <c r="H44" s="109"/>
      <c r="I44" s="51" t="s">
        <v>38</v>
      </c>
      <c r="J44" s="71">
        <v>9.28</v>
      </c>
      <c r="K44" s="48" t="s">
        <v>53</v>
      </c>
      <c r="L44" s="77">
        <f>H44*J44</f>
        <v>0</v>
      </c>
      <c r="M44" s="154"/>
      <c r="N44" s="37">
        <f>H44*J44*M$43</f>
        <v>0</v>
      </c>
      <c r="O44" s="70">
        <v>0.495</v>
      </c>
      <c r="P44" s="47" t="s">
        <v>92</v>
      </c>
      <c r="Q44" s="115">
        <f>H44*O44</f>
        <v>0</v>
      </c>
    </row>
    <row r="45" spans="2:17" ht="28.5" customHeight="1">
      <c r="B45" s="1"/>
      <c r="C45" s="147"/>
      <c r="D45" s="189"/>
      <c r="E45" s="194" t="s">
        <v>40</v>
      </c>
      <c r="F45" s="195"/>
      <c r="G45" s="196"/>
      <c r="H45" s="109"/>
      <c r="I45" s="48" t="s">
        <v>38</v>
      </c>
      <c r="J45" s="71">
        <v>9.76</v>
      </c>
      <c r="K45" s="48" t="s">
        <v>53</v>
      </c>
      <c r="L45" s="112">
        <f>H45*J45</f>
        <v>0</v>
      </c>
      <c r="M45" s="154"/>
      <c r="N45" s="37">
        <f>H45*J45*M$43</f>
        <v>0</v>
      </c>
      <c r="O45" s="70">
        <v>0.495</v>
      </c>
      <c r="P45" s="47" t="s">
        <v>92</v>
      </c>
      <c r="Q45" s="115">
        <f>H45*O45</f>
        <v>0</v>
      </c>
    </row>
    <row r="46" spans="2:17" ht="28.5" customHeight="1">
      <c r="B46" s="1"/>
      <c r="C46" s="41"/>
      <c r="D46" s="189"/>
      <c r="E46" s="179" t="s">
        <v>435</v>
      </c>
      <c r="F46" s="180"/>
      <c r="G46" s="181"/>
      <c r="H46" s="109"/>
      <c r="I46" s="51" t="s">
        <v>38</v>
      </c>
      <c r="J46" s="182"/>
      <c r="K46" s="183"/>
      <c r="L46" s="73"/>
      <c r="M46" s="154"/>
      <c r="N46" s="73"/>
      <c r="O46" s="70">
        <v>0.495</v>
      </c>
      <c r="P46" s="47" t="s">
        <v>92</v>
      </c>
      <c r="Q46" s="115">
        <f>H46*O46</f>
        <v>0</v>
      </c>
    </row>
    <row r="47" spans="2:17" ht="28.5" customHeight="1">
      <c r="B47" s="1"/>
      <c r="C47" s="41"/>
      <c r="D47" s="189"/>
      <c r="E47" s="179" t="s">
        <v>69</v>
      </c>
      <c r="F47" s="180"/>
      <c r="G47" s="181"/>
      <c r="H47" s="109"/>
      <c r="I47" s="48" t="s">
        <v>38</v>
      </c>
      <c r="J47" s="182"/>
      <c r="K47" s="183"/>
      <c r="L47" s="73"/>
      <c r="M47" s="175"/>
      <c r="N47" s="78"/>
      <c r="O47" s="106">
        <v>-0.495</v>
      </c>
      <c r="P47" s="47" t="s">
        <v>92</v>
      </c>
      <c r="Q47" s="115">
        <f>-ABS(H47*O47*0.5)</f>
        <v>0</v>
      </c>
    </row>
    <row r="48" spans="2:17" ht="28.5" customHeight="1" thickBot="1">
      <c r="B48" s="1"/>
      <c r="C48" s="41"/>
      <c r="D48" s="190"/>
      <c r="E48" s="197" t="s">
        <v>50</v>
      </c>
      <c r="F48" s="198"/>
      <c r="G48" s="199"/>
      <c r="H48" s="187"/>
      <c r="I48" s="167"/>
      <c r="J48" s="168"/>
      <c r="K48" s="200"/>
      <c r="L48" s="74">
        <f>SUM(L43:L45)</f>
        <v>0</v>
      </c>
      <c r="M48" s="79"/>
      <c r="N48" s="80">
        <f>L48*M43</f>
        <v>0</v>
      </c>
      <c r="O48" s="168"/>
      <c r="P48" s="200"/>
      <c r="Q48" s="116">
        <f>SUM(Q43:Q47)</f>
        <v>0</v>
      </c>
    </row>
    <row r="49" spans="2:17" ht="28.5" customHeight="1" thickTop="1">
      <c r="B49" s="1"/>
      <c r="C49" s="41"/>
      <c r="D49" s="201" t="s">
        <v>41</v>
      </c>
      <c r="E49" s="202" t="s">
        <v>42</v>
      </c>
      <c r="F49" s="203"/>
      <c r="G49" s="204"/>
      <c r="H49" s="109"/>
      <c r="I49" s="81" t="s">
        <v>49</v>
      </c>
      <c r="J49" s="205"/>
      <c r="K49" s="206"/>
      <c r="L49" s="82"/>
      <c r="M49" s="83"/>
      <c r="N49" s="84"/>
      <c r="O49" s="68"/>
      <c r="P49" s="85"/>
      <c r="Q49" s="117">
        <f>IF(ISERROR(-ABS(H49*O49)),"",-ABS(H49*O49))</f>
        <v>0</v>
      </c>
    </row>
    <row r="50" spans="2:17" ht="28.5" customHeight="1">
      <c r="B50" s="1"/>
      <c r="C50" s="41"/>
      <c r="D50" s="201"/>
      <c r="E50" s="194" t="s">
        <v>43</v>
      </c>
      <c r="F50" s="195"/>
      <c r="G50" s="196"/>
      <c r="H50" s="109"/>
      <c r="I50" s="48" t="s">
        <v>38</v>
      </c>
      <c r="J50" s="182"/>
      <c r="K50" s="183"/>
      <c r="L50" s="73"/>
      <c r="M50" s="86"/>
      <c r="N50" s="87"/>
      <c r="O50" s="88"/>
      <c r="P50" s="56"/>
      <c r="Q50" s="113">
        <f>IF(ISERROR(-ABS(H50*O50)),"",-ABS(H50*O50))</f>
        <v>0</v>
      </c>
    </row>
    <row r="51" spans="2:17" ht="28.5" customHeight="1" thickBot="1">
      <c r="B51" s="1"/>
      <c r="C51" s="41"/>
      <c r="D51" s="201"/>
      <c r="E51" s="197" t="s">
        <v>50</v>
      </c>
      <c r="F51" s="198"/>
      <c r="G51" s="199"/>
      <c r="H51" s="187"/>
      <c r="I51" s="200"/>
      <c r="J51" s="168"/>
      <c r="K51" s="200"/>
      <c r="L51" s="89"/>
      <c r="M51" s="90"/>
      <c r="N51" s="91"/>
      <c r="O51" s="207"/>
      <c r="P51" s="208"/>
      <c r="Q51" s="116">
        <f>SUM(Q49:Q50)</f>
        <v>0</v>
      </c>
    </row>
    <row r="52" spans="2:17" ht="28.5" customHeight="1" thickBot="1" thickTop="1">
      <c r="B52" s="1"/>
      <c r="C52" s="92"/>
      <c r="D52" s="209" t="s">
        <v>44</v>
      </c>
      <c r="E52" s="210"/>
      <c r="F52" s="210"/>
      <c r="G52" s="211"/>
      <c r="H52" s="212"/>
      <c r="I52" s="213"/>
      <c r="J52" s="214"/>
      <c r="K52" s="215"/>
      <c r="L52" s="93"/>
      <c r="M52" s="94"/>
      <c r="N52" s="95"/>
      <c r="O52" s="214"/>
      <c r="P52" s="215"/>
      <c r="Q52" s="118"/>
    </row>
    <row r="53" spans="3:17" ht="28.5" customHeight="1" thickBot="1" thickTop="1">
      <c r="C53" s="96"/>
      <c r="D53" s="216" t="s">
        <v>45</v>
      </c>
      <c r="E53" s="217"/>
      <c r="F53" s="217"/>
      <c r="G53" s="218"/>
      <c r="H53" s="219"/>
      <c r="I53" s="220"/>
      <c r="J53" s="221"/>
      <c r="K53" s="222"/>
      <c r="L53" s="97">
        <f>SUM(L35,L42,L48)</f>
        <v>0</v>
      </c>
      <c r="M53" s="98">
        <v>0.0258</v>
      </c>
      <c r="N53" s="99">
        <f>ROUND(L53*M53,0)</f>
        <v>0</v>
      </c>
      <c r="O53" s="223"/>
      <c r="P53" s="224"/>
      <c r="Q53" s="119">
        <f>+Q35+Q42+Q48+Q51+Q52</f>
        <v>0</v>
      </c>
    </row>
    <row r="54" ht="13.5">
      <c r="Q54" s="100" t="s">
        <v>51</v>
      </c>
    </row>
  </sheetData>
  <sheetProtection/>
  <mergeCells count="84">
    <mergeCell ref="O51:P51"/>
    <mergeCell ref="D52:G52"/>
    <mergeCell ref="H52:I52"/>
    <mergeCell ref="J52:K52"/>
    <mergeCell ref="O52:P52"/>
    <mergeCell ref="D53:G53"/>
    <mergeCell ref="H53:I53"/>
    <mergeCell ref="J53:K53"/>
    <mergeCell ref="O53:P53"/>
    <mergeCell ref="J48:K48"/>
    <mergeCell ref="O48:P48"/>
    <mergeCell ref="D49:D51"/>
    <mergeCell ref="E49:G49"/>
    <mergeCell ref="J49:K49"/>
    <mergeCell ref="E50:G50"/>
    <mergeCell ref="J50:K50"/>
    <mergeCell ref="E51:G51"/>
    <mergeCell ref="H51:I51"/>
    <mergeCell ref="J51:K51"/>
    <mergeCell ref="D43:D48"/>
    <mergeCell ref="E43:E44"/>
    <mergeCell ref="M43:M47"/>
    <mergeCell ref="E45:G45"/>
    <mergeCell ref="E46:G46"/>
    <mergeCell ref="J46:K46"/>
    <mergeCell ref="E47:G47"/>
    <mergeCell ref="J47:K47"/>
    <mergeCell ref="E48:G48"/>
    <mergeCell ref="H48:I48"/>
    <mergeCell ref="E41:G41"/>
    <mergeCell ref="J41:K41"/>
    <mergeCell ref="E42:G42"/>
    <mergeCell ref="H42:I42"/>
    <mergeCell ref="J42:K42"/>
    <mergeCell ref="O42:P42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E40:G40"/>
    <mergeCell ref="E25:G25"/>
    <mergeCell ref="E26:G26"/>
    <mergeCell ref="E27:G27"/>
    <mergeCell ref="E28:E34"/>
    <mergeCell ref="F33:G33"/>
    <mergeCell ref="F34:G34"/>
    <mergeCell ref="E20:E22"/>
    <mergeCell ref="F20:G20"/>
    <mergeCell ref="F21:G21"/>
    <mergeCell ref="F22:G22"/>
    <mergeCell ref="E23:G23"/>
    <mergeCell ref="E24:G24"/>
    <mergeCell ref="E15:G15"/>
    <mergeCell ref="E16:E17"/>
    <mergeCell ref="F16:G16"/>
    <mergeCell ref="F17:G17"/>
    <mergeCell ref="E18:E19"/>
    <mergeCell ref="F18:G18"/>
    <mergeCell ref="F19:G19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F43:G43"/>
    <mergeCell ref="F44:G44"/>
    <mergeCell ref="F28:F32"/>
    <mergeCell ref="O1:P1"/>
    <mergeCell ref="D3:G5"/>
    <mergeCell ref="H3:I3"/>
    <mergeCell ref="J3:K3"/>
    <mergeCell ref="O3:P3"/>
    <mergeCell ref="E13:G13"/>
    <mergeCell ref="E14:G1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BY42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A46" sqref="A46"/>
    </sheetView>
  </sheetViews>
  <sheetFormatPr defaultColWidth="9.140625" defaultRowHeight="15"/>
  <cols>
    <col min="1" max="1" width="20.57421875" style="0" customWidth="1"/>
    <col min="2" max="76" width="5.57421875" style="0" customWidth="1"/>
  </cols>
  <sheetData>
    <row r="1" spans="1:22" ht="13.5">
      <c r="A1" t="s">
        <v>93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 t="s">
        <v>201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110</v>
      </c>
      <c r="S1" t="s">
        <v>111</v>
      </c>
      <c r="T1" t="s">
        <v>112</v>
      </c>
      <c r="U1" t="s">
        <v>113</v>
      </c>
      <c r="V1" t="s">
        <v>114</v>
      </c>
    </row>
    <row r="2" spans="2:22" ht="13.5">
      <c r="B2" t="e">
        <f>#REF!</f>
        <v>#REF!</v>
      </c>
      <c r="C2" s="101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s="103" t="e">
        <f>#REF!</f>
        <v>#REF!</v>
      </c>
      <c r="U2" s="103" t="e">
        <f>#REF!</f>
        <v>#REF!</v>
      </c>
      <c r="V2" s="104" t="e">
        <f>#REF!</f>
        <v>#REF!</v>
      </c>
    </row>
    <row r="3" spans="1:77" ht="13.5">
      <c r="A3" t="s">
        <v>94</v>
      </c>
      <c r="B3" t="s">
        <v>115</v>
      </c>
      <c r="C3" t="s">
        <v>116</v>
      </c>
      <c r="D3" t="s">
        <v>117</v>
      </c>
      <c r="E3" t="s">
        <v>118</v>
      </c>
      <c r="F3" t="s">
        <v>119</v>
      </c>
      <c r="G3" t="s">
        <v>120</v>
      </c>
      <c r="H3" t="s">
        <v>121</v>
      </c>
      <c r="I3" t="s">
        <v>122</v>
      </c>
      <c r="J3" t="s">
        <v>123</v>
      </c>
      <c r="K3" t="s">
        <v>124</v>
      </c>
      <c r="L3" t="s">
        <v>125</v>
      </c>
      <c r="M3" t="s">
        <v>126</v>
      </c>
      <c r="N3" t="s">
        <v>127</v>
      </c>
      <c r="O3" t="s">
        <v>128</v>
      </c>
      <c r="P3" t="s">
        <v>129</v>
      </c>
      <c r="Q3" t="s">
        <v>130</v>
      </c>
      <c r="R3" t="s">
        <v>131</v>
      </c>
      <c r="S3" t="s">
        <v>132</v>
      </c>
      <c r="T3" t="s">
        <v>133</v>
      </c>
      <c r="U3" t="s">
        <v>134</v>
      </c>
      <c r="V3" t="s">
        <v>135</v>
      </c>
      <c r="W3" t="s">
        <v>136</v>
      </c>
      <c r="X3" t="s">
        <v>137</v>
      </c>
      <c r="Y3" t="s">
        <v>138</v>
      </c>
      <c r="Z3" t="s">
        <v>139</v>
      </c>
      <c r="AA3" t="s">
        <v>140</v>
      </c>
      <c r="AB3" t="s">
        <v>141</v>
      </c>
      <c r="AC3" t="s">
        <v>142</v>
      </c>
      <c r="AD3" t="s">
        <v>143</v>
      </c>
      <c r="AE3" t="s">
        <v>144</v>
      </c>
      <c r="AF3" t="s">
        <v>145</v>
      </c>
      <c r="AG3" t="s">
        <v>146</v>
      </c>
      <c r="AH3" t="s">
        <v>147</v>
      </c>
      <c r="AI3" t="s">
        <v>148</v>
      </c>
      <c r="AJ3" t="s">
        <v>149</v>
      </c>
      <c r="AK3" t="s">
        <v>150</v>
      </c>
      <c r="AL3" t="s">
        <v>151</v>
      </c>
      <c r="AM3" t="s">
        <v>152</v>
      </c>
      <c r="AN3" t="s">
        <v>153</v>
      </c>
      <c r="AO3" t="s">
        <v>154</v>
      </c>
      <c r="AP3" t="s">
        <v>155</v>
      </c>
      <c r="AQ3" t="s">
        <v>163</v>
      </c>
      <c r="AR3" t="s">
        <v>156</v>
      </c>
      <c r="AS3" t="s">
        <v>157</v>
      </c>
      <c r="AT3" t="s">
        <v>158</v>
      </c>
      <c r="AU3" t="s">
        <v>159</v>
      </c>
      <c r="AV3" t="s">
        <v>160</v>
      </c>
      <c r="AW3" t="s">
        <v>161</v>
      </c>
      <c r="AX3" t="s">
        <v>164</v>
      </c>
      <c r="AY3" t="s">
        <v>162</v>
      </c>
      <c r="AZ3" t="s">
        <v>165</v>
      </c>
      <c r="BA3" t="s">
        <v>166</v>
      </c>
      <c r="BB3" t="s">
        <v>167</v>
      </c>
      <c r="BC3" t="s">
        <v>168</v>
      </c>
      <c r="BD3" t="s">
        <v>169</v>
      </c>
      <c r="BE3" t="s">
        <v>170</v>
      </c>
      <c r="BF3" t="s">
        <v>171</v>
      </c>
      <c r="BG3" t="s">
        <v>172</v>
      </c>
      <c r="BH3" t="s">
        <v>173</v>
      </c>
      <c r="BI3" t="s">
        <v>174</v>
      </c>
      <c r="BJ3" t="s">
        <v>175</v>
      </c>
      <c r="BK3" t="s">
        <v>176</v>
      </c>
      <c r="BL3" t="s">
        <v>177</v>
      </c>
      <c r="BM3" t="s">
        <v>178</v>
      </c>
      <c r="BN3" t="s">
        <v>179</v>
      </c>
      <c r="BO3" t="s">
        <v>180</v>
      </c>
      <c r="BP3" t="s">
        <v>181</v>
      </c>
      <c r="BQ3" t="s">
        <v>182</v>
      </c>
      <c r="BR3" t="s">
        <v>183</v>
      </c>
      <c r="BS3" t="s">
        <v>184</v>
      </c>
      <c r="BT3" t="s">
        <v>185</v>
      </c>
      <c r="BU3" t="s">
        <v>186</v>
      </c>
      <c r="BV3" t="s">
        <v>187</v>
      </c>
      <c r="BW3" t="s">
        <v>188</v>
      </c>
      <c r="BX3" t="s">
        <v>189</v>
      </c>
      <c r="BY3" t="s">
        <v>190</v>
      </c>
    </row>
    <row r="4" spans="2:77" ht="13.5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</row>
    <row r="5" spans="1:42" ht="13.5">
      <c r="A5" s="102" t="s">
        <v>247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t="s">
        <v>200</v>
      </c>
      <c r="L5" t="s">
        <v>202</v>
      </c>
      <c r="M5" t="s">
        <v>205</v>
      </c>
      <c r="N5" t="s">
        <v>203</v>
      </c>
      <c r="O5" t="s">
        <v>204</v>
      </c>
      <c r="P5" t="s">
        <v>206</v>
      </c>
      <c r="Q5" t="s">
        <v>207</v>
      </c>
      <c r="R5" t="s">
        <v>208</v>
      </c>
      <c r="S5" t="s">
        <v>209</v>
      </c>
      <c r="T5" t="s">
        <v>210</v>
      </c>
      <c r="U5" t="s">
        <v>211</v>
      </c>
      <c r="V5" t="s">
        <v>212</v>
      </c>
      <c r="W5" t="s">
        <v>213</v>
      </c>
      <c r="X5" t="s">
        <v>214</v>
      </c>
      <c r="Y5" t="s">
        <v>215</v>
      </c>
      <c r="Z5" t="s">
        <v>216</v>
      </c>
      <c r="AA5" t="s">
        <v>217</v>
      </c>
      <c r="AB5" t="s">
        <v>218</v>
      </c>
      <c r="AC5" t="s">
        <v>219</v>
      </c>
      <c r="AD5" t="s">
        <v>220</v>
      </c>
      <c r="AE5" t="s">
        <v>221</v>
      </c>
      <c r="AF5" t="s">
        <v>228</v>
      </c>
      <c r="AG5" t="s">
        <v>222</v>
      </c>
      <c r="AH5" t="s">
        <v>223</v>
      </c>
      <c r="AI5" t="s">
        <v>224</v>
      </c>
      <c r="AJ5" t="s">
        <v>225</v>
      </c>
      <c r="AK5" t="s">
        <v>226</v>
      </c>
      <c r="AL5" t="s">
        <v>227</v>
      </c>
      <c r="AM5" t="s">
        <v>229</v>
      </c>
      <c r="AN5" t="s">
        <v>230</v>
      </c>
      <c r="AO5" t="s">
        <v>232</v>
      </c>
      <c r="AP5" t="s">
        <v>231</v>
      </c>
    </row>
    <row r="6" spans="2:42" ht="13.5">
      <c r="B6">
        <f>'別紙1-1'!$H$6</f>
        <v>0</v>
      </c>
      <c r="C6">
        <f>'別紙1-1'!$H$7</f>
        <v>0</v>
      </c>
      <c r="D6">
        <f>'別紙1-1'!$H$8</f>
        <v>0</v>
      </c>
      <c r="E6">
        <f>'別紙1-1'!$H$9</f>
        <v>0</v>
      </c>
      <c r="F6">
        <f>'別紙1-1'!$H$10</f>
        <v>0</v>
      </c>
      <c r="G6">
        <f>'別紙1-1'!$H$11</f>
        <v>0</v>
      </c>
      <c r="H6">
        <f>'別紙1-1'!$H$12</f>
        <v>0</v>
      </c>
      <c r="I6">
        <f>'別紙1-1'!$H$13</f>
        <v>0</v>
      </c>
      <c r="J6">
        <f>'別紙1-1'!$H$14</f>
        <v>0</v>
      </c>
      <c r="K6">
        <f>'別紙1-1'!$H$15</f>
        <v>0</v>
      </c>
      <c r="L6">
        <f>'別紙1-1'!$H$16</f>
        <v>0</v>
      </c>
      <c r="M6">
        <f>'別紙1-1'!$H$17</f>
        <v>0</v>
      </c>
      <c r="N6">
        <f>'別紙1-1'!$H$18</f>
        <v>0</v>
      </c>
      <c r="O6">
        <f>'別紙1-1'!$H$19</f>
        <v>0</v>
      </c>
      <c r="P6">
        <f>'別紙1-1'!$H$20</f>
        <v>0</v>
      </c>
      <c r="Q6">
        <f>'別紙1-1'!$H$21</f>
        <v>0</v>
      </c>
      <c r="R6">
        <f>'別紙1-1'!$H$22</f>
        <v>0</v>
      </c>
      <c r="S6">
        <f>'別紙1-1'!$H$23</f>
        <v>0</v>
      </c>
      <c r="T6">
        <f>'別紙1-1'!$H$24</f>
        <v>0</v>
      </c>
      <c r="U6">
        <f>'別紙1-1'!$H$25</f>
        <v>0</v>
      </c>
      <c r="V6">
        <f>'別紙1-1'!$H$26</f>
        <v>0</v>
      </c>
      <c r="W6">
        <f>'別紙1-1'!$H$27</f>
        <v>0</v>
      </c>
      <c r="X6">
        <f>'別紙1-1'!$H$28</f>
        <v>0</v>
      </c>
      <c r="Y6">
        <f>'別紙1-1'!$H$29</f>
        <v>0</v>
      </c>
      <c r="Z6">
        <f>'別紙1-1'!$H$30</f>
        <v>0</v>
      </c>
      <c r="AA6">
        <f>'別紙1-1'!$H$31</f>
        <v>0</v>
      </c>
      <c r="AB6">
        <f>'別紙1-1'!$H$32</f>
        <v>0</v>
      </c>
      <c r="AC6">
        <f>'別紙1-1'!$H$33</f>
        <v>0</v>
      </c>
      <c r="AD6">
        <f>'別紙1-1'!$H$34</f>
        <v>0</v>
      </c>
      <c r="AE6">
        <f>'別紙1-1'!$H$37</f>
        <v>0</v>
      </c>
      <c r="AF6">
        <f>'別紙1-1'!$H$38</f>
        <v>0</v>
      </c>
      <c r="AG6">
        <f>'別紙1-1'!$H$39</f>
        <v>0</v>
      </c>
      <c r="AH6">
        <f>'別紙1-1'!$H$40</f>
        <v>0</v>
      </c>
      <c r="AI6">
        <f>'別紙1-1'!$H$41</f>
        <v>0</v>
      </c>
      <c r="AJ6">
        <f>'別紙1-1'!$H$43</f>
        <v>0</v>
      </c>
      <c r="AK6">
        <f>'別紙1-1'!$H$44</f>
        <v>0</v>
      </c>
      <c r="AL6">
        <f>'別紙1-1'!$H$45</f>
        <v>0</v>
      </c>
      <c r="AM6">
        <f>'別紙1-1'!$H$46</f>
        <v>0</v>
      </c>
      <c r="AN6">
        <f>'別紙1-1'!$H$47</f>
        <v>0</v>
      </c>
      <c r="AO6">
        <f>'別紙1-1'!$H$49</f>
        <v>0</v>
      </c>
      <c r="AP6">
        <f>'別紙1-1'!$H$50</f>
        <v>0</v>
      </c>
    </row>
    <row r="7" spans="1:14" ht="13.5">
      <c r="A7" t="s">
        <v>248</v>
      </c>
      <c r="B7" t="s">
        <v>233</v>
      </c>
      <c r="C7" t="s">
        <v>235</v>
      </c>
      <c r="D7" t="s">
        <v>234</v>
      </c>
      <c r="E7" t="s">
        <v>236</v>
      </c>
      <c r="F7" t="s">
        <v>237</v>
      </c>
      <c r="G7" t="s">
        <v>238</v>
      </c>
      <c r="H7" t="s">
        <v>239</v>
      </c>
      <c r="I7" t="s">
        <v>240</v>
      </c>
      <c r="J7" t="s">
        <v>241</v>
      </c>
      <c r="K7" t="s">
        <v>242</v>
      </c>
      <c r="L7" t="s">
        <v>243</v>
      </c>
      <c r="M7" t="s">
        <v>244</v>
      </c>
      <c r="N7" t="s">
        <v>245</v>
      </c>
    </row>
    <row r="8" spans="2:14" ht="13.5">
      <c r="B8">
        <f>'別紙1-1'!$F$33</f>
        <v>0</v>
      </c>
      <c r="C8">
        <f>'別紙1-1'!$I$33</f>
        <v>0</v>
      </c>
      <c r="D8">
        <f>'別紙1-1'!$J$33</f>
        <v>0</v>
      </c>
      <c r="E8">
        <f>'別紙1-1'!$K$33</f>
        <v>0</v>
      </c>
      <c r="F8">
        <f>'別紙1-1'!$O$33</f>
        <v>0</v>
      </c>
      <c r="G8">
        <f>'別紙1-1'!$F$34</f>
        <v>0</v>
      </c>
      <c r="H8">
        <f>'別紙1-1'!$I$34</f>
        <v>0</v>
      </c>
      <c r="I8">
        <f>'別紙1-1'!$J$34</f>
        <v>0</v>
      </c>
      <c r="J8">
        <f>'別紙1-1'!$K$34</f>
        <v>0</v>
      </c>
      <c r="K8">
        <f>'別紙1-1'!$O$34</f>
        <v>0</v>
      </c>
      <c r="L8">
        <f>'別紙1-1'!$O$49</f>
        <v>0</v>
      </c>
      <c r="M8">
        <f>'別紙1-1'!$O$50</f>
        <v>0</v>
      </c>
      <c r="N8">
        <f>'別紙1-1'!$Q$52</f>
        <v>0</v>
      </c>
    </row>
    <row r="9" spans="1:42" ht="13.5">
      <c r="A9" s="102" t="s">
        <v>249</v>
      </c>
      <c r="B9" t="s">
        <v>191</v>
      </c>
      <c r="C9" t="s">
        <v>192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200</v>
      </c>
      <c r="L9" t="s">
        <v>202</v>
      </c>
      <c r="M9" t="s">
        <v>205</v>
      </c>
      <c r="N9" t="s">
        <v>203</v>
      </c>
      <c r="O9" t="s">
        <v>204</v>
      </c>
      <c r="P9" t="s">
        <v>206</v>
      </c>
      <c r="Q9" t="s">
        <v>207</v>
      </c>
      <c r="R9" t="s">
        <v>208</v>
      </c>
      <c r="S9" t="s">
        <v>209</v>
      </c>
      <c r="T9" t="s">
        <v>210</v>
      </c>
      <c r="U9" t="s">
        <v>211</v>
      </c>
      <c r="V9" t="s">
        <v>212</v>
      </c>
      <c r="W9" t="s">
        <v>213</v>
      </c>
      <c r="X9" t="s">
        <v>214</v>
      </c>
      <c r="Y9" t="s">
        <v>215</v>
      </c>
      <c r="Z9" t="s">
        <v>216</v>
      </c>
      <c r="AA9" t="s">
        <v>217</v>
      </c>
      <c r="AB9" t="s">
        <v>218</v>
      </c>
      <c r="AC9" t="s">
        <v>219</v>
      </c>
      <c r="AD9" t="s">
        <v>220</v>
      </c>
      <c r="AE9" t="s">
        <v>221</v>
      </c>
      <c r="AF9" t="s">
        <v>228</v>
      </c>
      <c r="AG9" t="s">
        <v>222</v>
      </c>
      <c r="AH9" t="s">
        <v>223</v>
      </c>
      <c r="AI9" t="s">
        <v>224</v>
      </c>
      <c r="AJ9" t="s">
        <v>225</v>
      </c>
      <c r="AK9" t="s">
        <v>226</v>
      </c>
      <c r="AL9" t="s">
        <v>227</v>
      </c>
      <c r="AM9" t="s">
        <v>229</v>
      </c>
      <c r="AN9" t="s">
        <v>230</v>
      </c>
      <c r="AO9" t="s">
        <v>232</v>
      </c>
      <c r="AP9" t="s">
        <v>231</v>
      </c>
    </row>
    <row r="10" spans="2:42" ht="13.5">
      <c r="B10" t="e">
        <f>'別紙1-1'!#REF!</f>
        <v>#REF!</v>
      </c>
      <c r="C10" t="e">
        <f>'別紙1-1'!#REF!</f>
        <v>#REF!</v>
      </c>
      <c r="D10" t="e">
        <f>'別紙1-1'!#REF!</f>
        <v>#REF!</v>
      </c>
      <c r="E10" t="e">
        <f>'別紙1-1'!#REF!</f>
        <v>#REF!</v>
      </c>
      <c r="F10" t="e">
        <f>'別紙1-1'!#REF!</f>
        <v>#REF!</v>
      </c>
      <c r="G10" t="e">
        <f>'別紙1-1'!#REF!</f>
        <v>#REF!</v>
      </c>
      <c r="H10" t="e">
        <f>'別紙1-1'!#REF!</f>
        <v>#REF!</v>
      </c>
      <c r="I10" t="e">
        <f>'別紙1-1'!#REF!</f>
        <v>#REF!</v>
      </c>
      <c r="J10" t="e">
        <f>'別紙1-1'!#REF!</f>
        <v>#REF!</v>
      </c>
      <c r="K10" t="e">
        <f>'別紙1-1'!#REF!</f>
        <v>#REF!</v>
      </c>
      <c r="L10" t="e">
        <f>'別紙1-1'!#REF!</f>
        <v>#REF!</v>
      </c>
      <c r="M10" t="e">
        <f>'別紙1-1'!#REF!</f>
        <v>#REF!</v>
      </c>
      <c r="N10" t="e">
        <f>'別紙1-1'!#REF!</f>
        <v>#REF!</v>
      </c>
      <c r="O10" t="e">
        <f>'別紙1-1'!#REF!</f>
        <v>#REF!</v>
      </c>
      <c r="P10" t="e">
        <f>'別紙1-1'!#REF!</f>
        <v>#REF!</v>
      </c>
      <c r="Q10" t="e">
        <f>'別紙1-1'!#REF!</f>
        <v>#REF!</v>
      </c>
      <c r="R10" t="e">
        <f>'別紙1-1'!#REF!</f>
        <v>#REF!</v>
      </c>
      <c r="S10" t="e">
        <f>'別紙1-1'!#REF!</f>
        <v>#REF!</v>
      </c>
      <c r="T10" t="e">
        <f>'別紙1-1'!#REF!</f>
        <v>#REF!</v>
      </c>
      <c r="U10" t="e">
        <f>'別紙1-1'!#REF!</f>
        <v>#REF!</v>
      </c>
      <c r="V10" t="e">
        <f>'別紙1-1'!#REF!</f>
        <v>#REF!</v>
      </c>
      <c r="W10" t="e">
        <f>'別紙1-1'!#REF!</f>
        <v>#REF!</v>
      </c>
      <c r="X10" t="e">
        <f>'別紙1-1'!#REF!</f>
        <v>#REF!</v>
      </c>
      <c r="Y10" t="e">
        <f>'別紙1-1'!#REF!</f>
        <v>#REF!</v>
      </c>
      <c r="Z10" t="e">
        <f>'別紙1-1'!#REF!</f>
        <v>#REF!</v>
      </c>
      <c r="AA10" t="e">
        <f>'別紙1-1'!#REF!</f>
        <v>#REF!</v>
      </c>
      <c r="AB10" t="e">
        <f>'別紙1-1'!#REF!</f>
        <v>#REF!</v>
      </c>
      <c r="AC10" t="e">
        <f>'別紙1-1'!#REF!</f>
        <v>#REF!</v>
      </c>
      <c r="AD10" t="e">
        <f>'別紙1-1'!#REF!</f>
        <v>#REF!</v>
      </c>
      <c r="AE10" t="e">
        <f>'別紙1-1'!#REF!</f>
        <v>#REF!</v>
      </c>
      <c r="AF10" t="e">
        <f>'別紙1-1'!#REF!</f>
        <v>#REF!</v>
      </c>
      <c r="AG10" t="e">
        <f>'別紙1-1'!#REF!</f>
        <v>#REF!</v>
      </c>
      <c r="AH10" t="e">
        <f>'別紙1-1'!#REF!</f>
        <v>#REF!</v>
      </c>
      <c r="AI10" t="e">
        <f>'別紙1-1'!#REF!</f>
        <v>#REF!</v>
      </c>
      <c r="AJ10" t="e">
        <f>'別紙1-1'!#REF!</f>
        <v>#REF!</v>
      </c>
      <c r="AK10" t="e">
        <f>'別紙1-1'!#REF!</f>
        <v>#REF!</v>
      </c>
      <c r="AL10" t="e">
        <f>'別紙1-1'!#REF!</f>
        <v>#REF!</v>
      </c>
      <c r="AM10" t="e">
        <f>'別紙1-1'!#REF!</f>
        <v>#REF!</v>
      </c>
      <c r="AN10" t="e">
        <f>'別紙1-1'!#REF!</f>
        <v>#REF!</v>
      </c>
      <c r="AO10" t="e">
        <f>'別紙1-1'!#REF!</f>
        <v>#REF!</v>
      </c>
      <c r="AP10" t="e">
        <f>'別紙1-1'!#REF!</f>
        <v>#REF!</v>
      </c>
    </row>
    <row r="11" spans="1:14" ht="13.5">
      <c r="A11" t="s">
        <v>250</v>
      </c>
      <c r="B11" t="s">
        <v>233</v>
      </c>
      <c r="C11" t="s">
        <v>235</v>
      </c>
      <c r="D11" t="s">
        <v>234</v>
      </c>
      <c r="E11" t="s">
        <v>236</v>
      </c>
      <c r="F11" t="s">
        <v>237</v>
      </c>
      <c r="G11" t="s">
        <v>238</v>
      </c>
      <c r="H11" t="s">
        <v>239</v>
      </c>
      <c r="I11" t="s">
        <v>240</v>
      </c>
      <c r="J11" t="s">
        <v>241</v>
      </c>
      <c r="K11" t="s">
        <v>242</v>
      </c>
      <c r="L11" t="s">
        <v>243</v>
      </c>
      <c r="M11" t="s">
        <v>244</v>
      </c>
      <c r="N11" t="s">
        <v>245</v>
      </c>
    </row>
    <row r="12" spans="2:14" ht="13.5">
      <c r="B12">
        <f>'別紙1-1'!$F$33</f>
        <v>0</v>
      </c>
      <c r="C12" t="e">
        <f>'別紙1-1'!#REF!</f>
        <v>#REF!</v>
      </c>
      <c r="D12" t="e">
        <f>'別紙1-1'!#REF!</f>
        <v>#REF!</v>
      </c>
      <c r="E12" t="e">
        <f>'別紙1-1'!#REF!</f>
        <v>#REF!</v>
      </c>
      <c r="F12" t="e">
        <f>'別紙1-1'!#REF!</f>
        <v>#REF!</v>
      </c>
      <c r="G12">
        <f>'別紙1-1'!$F$34</f>
        <v>0</v>
      </c>
      <c r="H12" t="e">
        <f>'別紙1-1'!#REF!</f>
        <v>#REF!</v>
      </c>
      <c r="I12" t="e">
        <f>'別紙1-1'!#REF!</f>
        <v>#REF!</v>
      </c>
      <c r="J12" t="e">
        <f>'別紙1-1'!#REF!</f>
        <v>#REF!</v>
      </c>
      <c r="K12" t="e">
        <f>'別紙1-1'!#REF!</f>
        <v>#REF!</v>
      </c>
      <c r="L12" t="e">
        <f>'別紙1-1'!#REF!</f>
        <v>#REF!</v>
      </c>
      <c r="M12" t="e">
        <f>'別紙1-1'!#REF!</f>
        <v>#REF!</v>
      </c>
      <c r="N12" t="e">
        <f>'別紙1-1'!#REF!</f>
        <v>#REF!</v>
      </c>
    </row>
    <row r="13" spans="1:42" ht="13.5">
      <c r="A13" s="102" t="s">
        <v>251</v>
      </c>
      <c r="B13" t="s">
        <v>191</v>
      </c>
      <c r="C13" t="s">
        <v>192</v>
      </c>
      <c r="D13" t="s">
        <v>193</v>
      </c>
      <c r="E13" t="s">
        <v>194</v>
      </c>
      <c r="F13" t="s">
        <v>195</v>
      </c>
      <c r="G13" t="s">
        <v>196</v>
      </c>
      <c r="H13" t="s">
        <v>197</v>
      </c>
      <c r="I13" t="s">
        <v>198</v>
      </c>
      <c r="J13" t="s">
        <v>199</v>
      </c>
      <c r="K13" t="s">
        <v>200</v>
      </c>
      <c r="L13" t="s">
        <v>202</v>
      </c>
      <c r="M13" t="s">
        <v>205</v>
      </c>
      <c r="N13" t="s">
        <v>203</v>
      </c>
      <c r="O13" t="s">
        <v>204</v>
      </c>
      <c r="P13" t="s">
        <v>206</v>
      </c>
      <c r="Q13" t="s">
        <v>207</v>
      </c>
      <c r="R13" t="s">
        <v>208</v>
      </c>
      <c r="S13" t="s">
        <v>209</v>
      </c>
      <c r="T13" t="s">
        <v>210</v>
      </c>
      <c r="U13" t="s">
        <v>211</v>
      </c>
      <c r="V13" t="s">
        <v>212</v>
      </c>
      <c r="W13" t="s">
        <v>213</v>
      </c>
      <c r="X13" t="s">
        <v>214</v>
      </c>
      <c r="Y13" t="s">
        <v>215</v>
      </c>
      <c r="Z13" t="s">
        <v>216</v>
      </c>
      <c r="AA13" t="s">
        <v>217</v>
      </c>
      <c r="AB13" t="s">
        <v>218</v>
      </c>
      <c r="AC13" t="s">
        <v>219</v>
      </c>
      <c r="AD13" t="s">
        <v>220</v>
      </c>
      <c r="AE13" t="s">
        <v>221</v>
      </c>
      <c r="AF13" t="s">
        <v>228</v>
      </c>
      <c r="AG13" t="s">
        <v>222</v>
      </c>
      <c r="AH13" t="s">
        <v>223</v>
      </c>
      <c r="AI13" t="s">
        <v>224</v>
      </c>
      <c r="AJ13" t="s">
        <v>225</v>
      </c>
      <c r="AK13" t="s">
        <v>226</v>
      </c>
      <c r="AL13" t="s">
        <v>227</v>
      </c>
      <c r="AM13" t="s">
        <v>229</v>
      </c>
      <c r="AN13" t="s">
        <v>230</v>
      </c>
      <c r="AO13" t="s">
        <v>232</v>
      </c>
      <c r="AP13" t="s">
        <v>231</v>
      </c>
    </row>
    <row r="14" spans="2:42" ht="13.5">
      <c r="B14" t="e">
        <f>'別紙1-1'!#REF!</f>
        <v>#REF!</v>
      </c>
      <c r="C14" t="e">
        <f>'別紙1-1'!#REF!</f>
        <v>#REF!</v>
      </c>
      <c r="D14" t="e">
        <f>'別紙1-1'!#REF!</f>
        <v>#REF!</v>
      </c>
      <c r="E14" t="e">
        <f>'別紙1-1'!#REF!</f>
        <v>#REF!</v>
      </c>
      <c r="F14" t="e">
        <f>'別紙1-1'!#REF!</f>
        <v>#REF!</v>
      </c>
      <c r="G14" t="e">
        <f>'別紙1-1'!#REF!</f>
        <v>#REF!</v>
      </c>
      <c r="H14" t="e">
        <f>'別紙1-1'!#REF!</f>
        <v>#REF!</v>
      </c>
      <c r="I14" t="e">
        <f>'別紙1-1'!#REF!</f>
        <v>#REF!</v>
      </c>
      <c r="J14" t="e">
        <f>'別紙1-1'!#REF!</f>
        <v>#REF!</v>
      </c>
      <c r="K14" t="e">
        <f>'別紙1-1'!#REF!</f>
        <v>#REF!</v>
      </c>
      <c r="L14" t="e">
        <f>'別紙1-1'!#REF!</f>
        <v>#REF!</v>
      </c>
      <c r="M14" t="e">
        <f>'別紙1-1'!#REF!</f>
        <v>#REF!</v>
      </c>
      <c r="N14" t="e">
        <f>'別紙1-1'!#REF!</f>
        <v>#REF!</v>
      </c>
      <c r="O14" t="e">
        <f>'別紙1-1'!#REF!</f>
        <v>#REF!</v>
      </c>
      <c r="P14" t="e">
        <f>'別紙1-1'!#REF!</f>
        <v>#REF!</v>
      </c>
      <c r="Q14" t="e">
        <f>'別紙1-1'!#REF!</f>
        <v>#REF!</v>
      </c>
      <c r="R14" t="e">
        <f>'別紙1-1'!#REF!</f>
        <v>#REF!</v>
      </c>
      <c r="S14" t="e">
        <f>'別紙1-1'!#REF!</f>
        <v>#REF!</v>
      </c>
      <c r="T14" t="e">
        <f>'別紙1-1'!#REF!</f>
        <v>#REF!</v>
      </c>
      <c r="U14" t="e">
        <f>'別紙1-1'!#REF!</f>
        <v>#REF!</v>
      </c>
      <c r="V14" t="e">
        <f>'別紙1-1'!#REF!</f>
        <v>#REF!</v>
      </c>
      <c r="W14" t="e">
        <f>'別紙1-1'!#REF!</f>
        <v>#REF!</v>
      </c>
      <c r="X14" t="e">
        <f>'別紙1-1'!#REF!</f>
        <v>#REF!</v>
      </c>
      <c r="Y14" t="e">
        <f>'別紙1-1'!#REF!</f>
        <v>#REF!</v>
      </c>
      <c r="Z14" t="e">
        <f>'別紙1-1'!#REF!</f>
        <v>#REF!</v>
      </c>
      <c r="AA14" t="e">
        <f>'別紙1-1'!#REF!</f>
        <v>#REF!</v>
      </c>
      <c r="AB14" t="e">
        <f>'別紙1-1'!#REF!</f>
        <v>#REF!</v>
      </c>
      <c r="AC14" t="e">
        <f>'別紙1-1'!#REF!</f>
        <v>#REF!</v>
      </c>
      <c r="AD14" t="e">
        <f>'別紙1-1'!#REF!</f>
        <v>#REF!</v>
      </c>
      <c r="AE14" t="e">
        <f>'別紙1-1'!#REF!</f>
        <v>#REF!</v>
      </c>
      <c r="AF14" t="e">
        <f>'別紙1-1'!#REF!</f>
        <v>#REF!</v>
      </c>
      <c r="AG14" t="e">
        <f>'別紙1-1'!#REF!</f>
        <v>#REF!</v>
      </c>
      <c r="AH14" t="e">
        <f>'別紙1-1'!#REF!</f>
        <v>#REF!</v>
      </c>
      <c r="AI14" t="e">
        <f>'別紙1-1'!#REF!</f>
        <v>#REF!</v>
      </c>
      <c r="AJ14" t="e">
        <f>'別紙1-1'!#REF!</f>
        <v>#REF!</v>
      </c>
      <c r="AK14" t="e">
        <f>'別紙1-1'!#REF!</f>
        <v>#REF!</v>
      </c>
      <c r="AL14" t="e">
        <f>'別紙1-1'!#REF!</f>
        <v>#REF!</v>
      </c>
      <c r="AM14" t="e">
        <f>'別紙1-1'!#REF!</f>
        <v>#REF!</v>
      </c>
      <c r="AN14" t="e">
        <f>'別紙1-1'!#REF!</f>
        <v>#REF!</v>
      </c>
      <c r="AO14" t="e">
        <f>'別紙1-1'!#REF!</f>
        <v>#REF!</v>
      </c>
      <c r="AP14" t="e">
        <f>'別紙1-1'!#REF!</f>
        <v>#REF!</v>
      </c>
    </row>
    <row r="15" spans="1:14" ht="13.5">
      <c r="A15" t="s">
        <v>252</v>
      </c>
      <c r="B15" t="s">
        <v>233</v>
      </c>
      <c r="C15" t="s">
        <v>235</v>
      </c>
      <c r="D15" t="s">
        <v>234</v>
      </c>
      <c r="E15" t="s">
        <v>236</v>
      </c>
      <c r="F15" t="s">
        <v>237</v>
      </c>
      <c r="G15" t="s">
        <v>238</v>
      </c>
      <c r="H15" t="s">
        <v>239</v>
      </c>
      <c r="I15" t="s">
        <v>240</v>
      </c>
      <c r="J15" t="s">
        <v>241</v>
      </c>
      <c r="K15" t="s">
        <v>242</v>
      </c>
      <c r="L15" t="s">
        <v>243</v>
      </c>
      <c r="M15" t="s">
        <v>244</v>
      </c>
      <c r="N15" t="s">
        <v>245</v>
      </c>
    </row>
    <row r="16" spans="2:14" ht="13.5">
      <c r="B16">
        <f>'別紙1-1'!$F$33</f>
        <v>0</v>
      </c>
      <c r="C16" t="e">
        <f>'別紙1-1'!#REF!</f>
        <v>#REF!</v>
      </c>
      <c r="D16" t="e">
        <f>'別紙1-1'!#REF!</f>
        <v>#REF!</v>
      </c>
      <c r="E16" t="e">
        <f>'別紙1-1'!#REF!</f>
        <v>#REF!</v>
      </c>
      <c r="F16" t="e">
        <f>'別紙1-1'!#REF!</f>
        <v>#REF!</v>
      </c>
      <c r="G16">
        <f>'別紙1-1'!$F$34</f>
        <v>0</v>
      </c>
      <c r="H16" t="e">
        <f>'別紙1-1'!#REF!</f>
        <v>#REF!</v>
      </c>
      <c r="I16" t="e">
        <f>'別紙1-1'!#REF!</f>
        <v>#REF!</v>
      </c>
      <c r="J16" t="e">
        <f>'別紙1-1'!#REF!</f>
        <v>#REF!</v>
      </c>
      <c r="K16" t="e">
        <f>'別紙1-1'!#REF!</f>
        <v>#REF!</v>
      </c>
      <c r="L16" t="e">
        <f>'別紙1-1'!#REF!</f>
        <v>#REF!</v>
      </c>
      <c r="M16" t="e">
        <f>'別紙1-1'!#REF!</f>
        <v>#REF!</v>
      </c>
      <c r="N16" t="e">
        <f>'別紙1-1'!#REF!</f>
        <v>#REF!</v>
      </c>
    </row>
    <row r="17" spans="1:42" ht="13.5">
      <c r="A17" s="102" t="s">
        <v>253</v>
      </c>
      <c r="B17" t="s">
        <v>191</v>
      </c>
      <c r="C17" t="s">
        <v>192</v>
      </c>
      <c r="D17" t="s">
        <v>193</v>
      </c>
      <c r="E17" t="s">
        <v>194</v>
      </c>
      <c r="F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200</v>
      </c>
      <c r="L17" t="s">
        <v>202</v>
      </c>
      <c r="M17" t="s">
        <v>205</v>
      </c>
      <c r="N17" t="s">
        <v>203</v>
      </c>
      <c r="O17" t="s">
        <v>204</v>
      </c>
      <c r="P17" t="s">
        <v>206</v>
      </c>
      <c r="Q17" t="s">
        <v>207</v>
      </c>
      <c r="R17" t="s">
        <v>208</v>
      </c>
      <c r="S17" t="s">
        <v>209</v>
      </c>
      <c r="T17" t="s">
        <v>210</v>
      </c>
      <c r="U17" t="s">
        <v>211</v>
      </c>
      <c r="V17" t="s">
        <v>212</v>
      </c>
      <c r="W17" t="s">
        <v>213</v>
      </c>
      <c r="X17" t="s">
        <v>214</v>
      </c>
      <c r="Y17" t="s">
        <v>215</v>
      </c>
      <c r="Z17" t="s">
        <v>216</v>
      </c>
      <c r="AA17" t="s">
        <v>217</v>
      </c>
      <c r="AB17" t="s">
        <v>218</v>
      </c>
      <c r="AC17" t="s">
        <v>219</v>
      </c>
      <c r="AD17" t="s">
        <v>220</v>
      </c>
      <c r="AE17" t="s">
        <v>221</v>
      </c>
      <c r="AF17" t="s">
        <v>228</v>
      </c>
      <c r="AG17" t="s">
        <v>222</v>
      </c>
      <c r="AH17" t="s">
        <v>223</v>
      </c>
      <c r="AI17" t="s">
        <v>224</v>
      </c>
      <c r="AJ17" t="s">
        <v>225</v>
      </c>
      <c r="AK17" t="s">
        <v>226</v>
      </c>
      <c r="AL17" t="s">
        <v>227</v>
      </c>
      <c r="AM17" t="s">
        <v>229</v>
      </c>
      <c r="AN17" t="s">
        <v>230</v>
      </c>
      <c r="AO17" t="s">
        <v>232</v>
      </c>
      <c r="AP17" t="s">
        <v>231</v>
      </c>
    </row>
    <row r="18" spans="2:42" ht="13.5">
      <c r="B18" t="e">
        <f>'別紙1-1'!#REF!</f>
        <v>#REF!</v>
      </c>
      <c r="C18" t="e">
        <f>'別紙1-1'!#REF!</f>
        <v>#REF!</v>
      </c>
      <c r="D18" t="e">
        <f>'別紙1-1'!#REF!</f>
        <v>#REF!</v>
      </c>
      <c r="E18" t="e">
        <f>'別紙1-1'!#REF!</f>
        <v>#REF!</v>
      </c>
      <c r="F18" t="e">
        <f>'別紙1-1'!#REF!</f>
        <v>#REF!</v>
      </c>
      <c r="G18" t="e">
        <f>'別紙1-1'!#REF!</f>
        <v>#REF!</v>
      </c>
      <c r="H18" t="e">
        <f>'別紙1-1'!#REF!</f>
        <v>#REF!</v>
      </c>
      <c r="I18" t="e">
        <f>'別紙1-1'!#REF!</f>
        <v>#REF!</v>
      </c>
      <c r="J18" t="e">
        <f>'別紙1-1'!#REF!</f>
        <v>#REF!</v>
      </c>
      <c r="K18" t="e">
        <f>'別紙1-1'!#REF!</f>
        <v>#REF!</v>
      </c>
      <c r="L18" t="e">
        <f>'別紙1-1'!#REF!</f>
        <v>#REF!</v>
      </c>
      <c r="M18" t="e">
        <f>'別紙1-1'!#REF!</f>
        <v>#REF!</v>
      </c>
      <c r="N18" t="e">
        <f>'別紙1-1'!#REF!</f>
        <v>#REF!</v>
      </c>
      <c r="O18" t="e">
        <f>'別紙1-1'!#REF!</f>
        <v>#REF!</v>
      </c>
      <c r="P18" t="e">
        <f>'別紙1-1'!#REF!</f>
        <v>#REF!</v>
      </c>
      <c r="Q18" t="e">
        <f>'別紙1-1'!#REF!</f>
        <v>#REF!</v>
      </c>
      <c r="R18" t="e">
        <f>'別紙1-1'!#REF!</f>
        <v>#REF!</v>
      </c>
      <c r="S18" t="e">
        <f>'別紙1-1'!#REF!</f>
        <v>#REF!</v>
      </c>
      <c r="T18" t="e">
        <f>'別紙1-1'!#REF!</f>
        <v>#REF!</v>
      </c>
      <c r="U18" t="e">
        <f>'別紙1-1'!#REF!</f>
        <v>#REF!</v>
      </c>
      <c r="V18" t="e">
        <f>'別紙1-1'!#REF!</f>
        <v>#REF!</v>
      </c>
      <c r="W18" t="e">
        <f>'別紙1-1'!#REF!</f>
        <v>#REF!</v>
      </c>
      <c r="X18" t="e">
        <f>'別紙1-1'!#REF!</f>
        <v>#REF!</v>
      </c>
      <c r="Y18" t="e">
        <f>'別紙1-1'!#REF!</f>
        <v>#REF!</v>
      </c>
      <c r="Z18" t="e">
        <f>'別紙1-1'!#REF!</f>
        <v>#REF!</v>
      </c>
      <c r="AA18" t="e">
        <f>'別紙1-1'!#REF!</f>
        <v>#REF!</v>
      </c>
      <c r="AB18" t="e">
        <f>'別紙1-1'!#REF!</f>
        <v>#REF!</v>
      </c>
      <c r="AC18" t="e">
        <f>'別紙1-1'!#REF!</f>
        <v>#REF!</v>
      </c>
      <c r="AD18" t="e">
        <f>'別紙1-1'!#REF!</f>
        <v>#REF!</v>
      </c>
      <c r="AE18" t="e">
        <f>'別紙1-1'!#REF!</f>
        <v>#REF!</v>
      </c>
      <c r="AF18" t="e">
        <f>'別紙1-1'!#REF!</f>
        <v>#REF!</v>
      </c>
      <c r="AG18" t="e">
        <f>'別紙1-1'!#REF!</f>
        <v>#REF!</v>
      </c>
      <c r="AH18" t="e">
        <f>'別紙1-1'!#REF!</f>
        <v>#REF!</v>
      </c>
      <c r="AI18" t="e">
        <f>'別紙1-1'!#REF!</f>
        <v>#REF!</v>
      </c>
      <c r="AJ18" t="e">
        <f>'別紙1-1'!#REF!</f>
        <v>#REF!</v>
      </c>
      <c r="AK18" t="e">
        <f>'別紙1-1'!#REF!</f>
        <v>#REF!</v>
      </c>
      <c r="AL18" t="e">
        <f>'別紙1-1'!#REF!</f>
        <v>#REF!</v>
      </c>
      <c r="AM18" t="e">
        <f>'別紙1-1'!#REF!</f>
        <v>#REF!</v>
      </c>
      <c r="AN18" t="e">
        <f>'別紙1-1'!#REF!</f>
        <v>#REF!</v>
      </c>
      <c r="AO18" t="e">
        <f>'別紙1-1'!#REF!</f>
        <v>#REF!</v>
      </c>
      <c r="AP18" t="e">
        <f>'別紙1-1'!#REF!</f>
        <v>#REF!</v>
      </c>
    </row>
    <row r="19" spans="1:14" ht="13.5">
      <c r="A19" t="s">
        <v>254</v>
      </c>
      <c r="B19" t="s">
        <v>233</v>
      </c>
      <c r="C19" t="s">
        <v>235</v>
      </c>
      <c r="D19" t="s">
        <v>234</v>
      </c>
      <c r="E19" t="s">
        <v>236</v>
      </c>
      <c r="F19" t="s">
        <v>237</v>
      </c>
      <c r="G19" t="s">
        <v>238</v>
      </c>
      <c r="H19" t="s">
        <v>239</v>
      </c>
      <c r="I19" t="s">
        <v>240</v>
      </c>
      <c r="J19" t="s">
        <v>241</v>
      </c>
      <c r="K19" t="s">
        <v>242</v>
      </c>
      <c r="L19" t="s">
        <v>243</v>
      </c>
      <c r="M19" t="s">
        <v>244</v>
      </c>
      <c r="N19" t="s">
        <v>245</v>
      </c>
    </row>
    <row r="20" spans="2:14" ht="13.5">
      <c r="B20">
        <f>'別紙1-1'!$F$33</f>
        <v>0</v>
      </c>
      <c r="C20" t="e">
        <f>'別紙1-1'!#REF!</f>
        <v>#REF!</v>
      </c>
      <c r="D20" t="e">
        <f>'別紙1-1'!#REF!</f>
        <v>#REF!</v>
      </c>
      <c r="E20" t="e">
        <f>'別紙1-1'!#REF!</f>
        <v>#REF!</v>
      </c>
      <c r="F20" t="e">
        <f>'別紙1-1'!#REF!</f>
        <v>#REF!</v>
      </c>
      <c r="G20">
        <f>'別紙1-1'!$F$34</f>
        <v>0</v>
      </c>
      <c r="H20" t="e">
        <f>'別紙1-1'!#REF!</f>
        <v>#REF!</v>
      </c>
      <c r="I20" t="e">
        <f>'別紙1-1'!#REF!</f>
        <v>#REF!</v>
      </c>
      <c r="J20" t="e">
        <f>'別紙1-1'!#REF!</f>
        <v>#REF!</v>
      </c>
      <c r="K20" t="e">
        <f>'別紙1-1'!#REF!</f>
        <v>#REF!</v>
      </c>
      <c r="L20" t="e">
        <f>'別紙1-1'!#REF!</f>
        <v>#REF!</v>
      </c>
      <c r="M20" t="e">
        <f>'別紙1-1'!#REF!</f>
        <v>#REF!</v>
      </c>
      <c r="N20" t="e">
        <f>'別紙1-1'!#REF!</f>
        <v>#REF!</v>
      </c>
    </row>
    <row r="21" spans="1:45" ht="13.5">
      <c r="A21" t="s">
        <v>246</v>
      </c>
      <c r="B21" t="s">
        <v>255</v>
      </c>
      <c r="C21" t="s">
        <v>256</v>
      </c>
      <c r="D21" t="s">
        <v>257</v>
      </c>
      <c r="E21" t="s">
        <v>258</v>
      </c>
      <c r="F21" t="s">
        <v>288</v>
      </c>
      <c r="G21" t="s">
        <v>259</v>
      </c>
      <c r="H21" t="s">
        <v>260</v>
      </c>
      <c r="I21" t="s">
        <v>261</v>
      </c>
      <c r="J21" t="s">
        <v>262</v>
      </c>
      <c r="K21" t="s">
        <v>263</v>
      </c>
      <c r="L21" t="s">
        <v>264</v>
      </c>
      <c r="M21" t="s">
        <v>265</v>
      </c>
      <c r="N21" t="s">
        <v>266</v>
      </c>
      <c r="O21" t="s">
        <v>267</v>
      </c>
      <c r="P21" t="s">
        <v>268</v>
      </c>
      <c r="Q21" t="s">
        <v>269</v>
      </c>
      <c r="R21" t="s">
        <v>270</v>
      </c>
      <c r="S21" t="s">
        <v>271</v>
      </c>
      <c r="T21" t="s">
        <v>272</v>
      </c>
      <c r="U21" t="s">
        <v>273</v>
      </c>
      <c r="V21" t="s">
        <v>274</v>
      </c>
      <c r="W21" t="s">
        <v>275</v>
      </c>
      <c r="X21" t="s">
        <v>276</v>
      </c>
      <c r="Y21" t="s">
        <v>277</v>
      </c>
      <c r="Z21" t="s">
        <v>278</v>
      </c>
      <c r="AA21" t="s">
        <v>279</v>
      </c>
      <c r="AB21" t="s">
        <v>280</v>
      </c>
      <c r="AC21" t="s">
        <v>282</v>
      </c>
      <c r="AD21" t="s">
        <v>281</v>
      </c>
      <c r="AE21" t="s">
        <v>283</v>
      </c>
      <c r="AF21" t="s">
        <v>284</v>
      </c>
      <c r="AG21" t="s">
        <v>289</v>
      </c>
      <c r="AH21" t="s">
        <v>285</v>
      </c>
      <c r="AI21" t="s">
        <v>286</v>
      </c>
      <c r="AJ21" t="s">
        <v>219</v>
      </c>
      <c r="AK21" t="s">
        <v>220</v>
      </c>
      <c r="AL21" t="s">
        <v>287</v>
      </c>
      <c r="AM21" t="s">
        <v>290</v>
      </c>
      <c r="AN21" t="s">
        <v>291</v>
      </c>
      <c r="AO21" t="s">
        <v>292</v>
      </c>
      <c r="AP21" t="s">
        <v>293</v>
      </c>
      <c r="AQ21" t="s">
        <v>294</v>
      </c>
      <c r="AR21" t="s">
        <v>295</v>
      </c>
      <c r="AS21" t="s">
        <v>296</v>
      </c>
    </row>
    <row r="22" spans="2:45" ht="13.5"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s="105" t="e">
        <f>#REF!</f>
        <v>#REF!</v>
      </c>
      <c r="AR22" t="e">
        <f>#REF!</f>
        <v>#REF!</v>
      </c>
      <c r="AS22" t="e">
        <f>#REF!</f>
        <v>#REF!</v>
      </c>
    </row>
    <row r="23" spans="1:29" ht="13.5">
      <c r="A23" t="s">
        <v>297</v>
      </c>
      <c r="B23" t="s">
        <v>233</v>
      </c>
      <c r="C23" t="s">
        <v>235</v>
      </c>
      <c r="D23" t="s">
        <v>237</v>
      </c>
      <c r="E23" t="s">
        <v>298</v>
      </c>
      <c r="F23" t="s">
        <v>238</v>
      </c>
      <c r="G23" t="s">
        <v>299</v>
      </c>
      <c r="H23" t="s">
        <v>300</v>
      </c>
      <c r="I23" t="s">
        <v>301</v>
      </c>
      <c r="J23" t="s">
        <v>302</v>
      </c>
      <c r="K23" t="s">
        <v>303</v>
      </c>
      <c r="L23" t="s">
        <v>304</v>
      </c>
      <c r="M23" t="s">
        <v>305</v>
      </c>
      <c r="N23" t="s">
        <v>306</v>
      </c>
      <c r="O23" t="s">
        <v>307</v>
      </c>
      <c r="P23" t="s">
        <v>308</v>
      </c>
      <c r="Q23" t="s">
        <v>309</v>
      </c>
      <c r="R23" t="s">
        <v>310</v>
      </c>
      <c r="S23" t="s">
        <v>311</v>
      </c>
      <c r="T23" t="s">
        <v>312</v>
      </c>
      <c r="U23" t="s">
        <v>313</v>
      </c>
      <c r="V23" t="s">
        <v>314</v>
      </c>
      <c r="W23" t="s">
        <v>315</v>
      </c>
      <c r="X23" t="s">
        <v>316</v>
      </c>
      <c r="Y23" t="s">
        <v>317</v>
      </c>
      <c r="Z23" t="s">
        <v>318</v>
      </c>
      <c r="AA23" t="s">
        <v>319</v>
      </c>
      <c r="AB23" t="s">
        <v>320</v>
      </c>
      <c r="AC23" t="s">
        <v>321</v>
      </c>
    </row>
    <row r="24" spans="2:29" ht="13.5"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</row>
    <row r="25" spans="1:45" ht="13.5">
      <c r="A25" t="s">
        <v>407</v>
      </c>
      <c r="B25" t="s">
        <v>255</v>
      </c>
      <c r="C25" t="s">
        <v>256</v>
      </c>
      <c r="D25" t="s">
        <v>257</v>
      </c>
      <c r="E25" t="s">
        <v>258</v>
      </c>
      <c r="F25" t="s">
        <v>288</v>
      </c>
      <c r="G25" t="s">
        <v>259</v>
      </c>
      <c r="H25" t="s">
        <v>260</v>
      </c>
      <c r="I25" t="s">
        <v>261</v>
      </c>
      <c r="J25" t="s">
        <v>262</v>
      </c>
      <c r="K25" t="s">
        <v>263</v>
      </c>
      <c r="L25" t="s">
        <v>264</v>
      </c>
      <c r="M25" t="s">
        <v>265</v>
      </c>
      <c r="N25" t="s">
        <v>266</v>
      </c>
      <c r="O25" t="s">
        <v>267</v>
      </c>
      <c r="P25" t="s">
        <v>268</v>
      </c>
      <c r="Q25" t="s">
        <v>269</v>
      </c>
      <c r="R25" t="s">
        <v>270</v>
      </c>
      <c r="S25" t="s">
        <v>271</v>
      </c>
      <c r="T25" t="s">
        <v>272</v>
      </c>
      <c r="U25" t="s">
        <v>273</v>
      </c>
      <c r="V25" t="s">
        <v>274</v>
      </c>
      <c r="W25" t="s">
        <v>275</v>
      </c>
      <c r="X25" t="s">
        <v>276</v>
      </c>
      <c r="Y25" t="s">
        <v>277</v>
      </c>
      <c r="Z25" t="s">
        <v>278</v>
      </c>
      <c r="AA25" t="s">
        <v>279</v>
      </c>
      <c r="AB25" t="s">
        <v>280</v>
      </c>
      <c r="AC25" t="s">
        <v>282</v>
      </c>
      <c r="AD25" t="s">
        <v>281</v>
      </c>
      <c r="AE25" t="s">
        <v>283</v>
      </c>
      <c r="AF25" t="s">
        <v>284</v>
      </c>
      <c r="AG25" t="s">
        <v>289</v>
      </c>
      <c r="AH25" t="s">
        <v>285</v>
      </c>
      <c r="AI25" t="s">
        <v>286</v>
      </c>
      <c r="AJ25" t="s">
        <v>219</v>
      </c>
      <c r="AK25" t="s">
        <v>220</v>
      </c>
      <c r="AL25" t="s">
        <v>287</v>
      </c>
      <c r="AM25" t="s">
        <v>290</v>
      </c>
      <c r="AN25" t="s">
        <v>291</v>
      </c>
      <c r="AO25" t="s">
        <v>292</v>
      </c>
      <c r="AP25" t="s">
        <v>293</v>
      </c>
      <c r="AQ25" t="s">
        <v>294</v>
      </c>
      <c r="AR25" t="s">
        <v>295</v>
      </c>
      <c r="AS25" t="s">
        <v>296</v>
      </c>
    </row>
    <row r="26" spans="2:45" ht="13.5"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s="105" t="e">
        <f>#REF!</f>
        <v>#REF!</v>
      </c>
      <c r="AR26" t="e">
        <f>#REF!</f>
        <v>#REF!</v>
      </c>
      <c r="AS26" t="e">
        <f>#REF!</f>
        <v>#REF!</v>
      </c>
    </row>
    <row r="27" spans="1:29" ht="13.5">
      <c r="A27" t="s">
        <v>408</v>
      </c>
      <c r="B27" t="s">
        <v>233</v>
      </c>
      <c r="C27" t="s">
        <v>235</v>
      </c>
      <c r="D27" t="s">
        <v>237</v>
      </c>
      <c r="E27" t="s">
        <v>298</v>
      </c>
      <c r="F27" t="s">
        <v>238</v>
      </c>
      <c r="G27" t="s">
        <v>299</v>
      </c>
      <c r="H27" t="s">
        <v>300</v>
      </c>
      <c r="I27" t="s">
        <v>301</v>
      </c>
      <c r="J27" t="s">
        <v>302</v>
      </c>
      <c r="K27" t="s">
        <v>303</v>
      </c>
      <c r="L27" t="s">
        <v>304</v>
      </c>
      <c r="M27" t="s">
        <v>305</v>
      </c>
      <c r="N27" t="s">
        <v>306</v>
      </c>
      <c r="O27" t="s">
        <v>307</v>
      </c>
      <c r="P27" t="s">
        <v>308</v>
      </c>
      <c r="Q27" t="s">
        <v>309</v>
      </c>
      <c r="R27" t="s">
        <v>310</v>
      </c>
      <c r="S27" t="s">
        <v>311</v>
      </c>
      <c r="T27" t="s">
        <v>312</v>
      </c>
      <c r="U27" t="s">
        <v>313</v>
      </c>
      <c r="V27" t="s">
        <v>314</v>
      </c>
      <c r="W27" t="s">
        <v>315</v>
      </c>
      <c r="X27" t="s">
        <v>316</v>
      </c>
      <c r="Y27" t="s">
        <v>317</v>
      </c>
      <c r="Z27" t="s">
        <v>318</v>
      </c>
      <c r="AA27" t="s">
        <v>319</v>
      </c>
      <c r="AB27" t="s">
        <v>320</v>
      </c>
      <c r="AC27" t="s">
        <v>321</v>
      </c>
    </row>
    <row r="28" spans="2:29" ht="13.5"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</row>
    <row r="29" spans="1:45" ht="13.5">
      <c r="A29" t="s">
        <v>409</v>
      </c>
      <c r="B29" t="s">
        <v>255</v>
      </c>
      <c r="C29" t="s">
        <v>256</v>
      </c>
      <c r="D29" t="s">
        <v>257</v>
      </c>
      <c r="E29" t="s">
        <v>258</v>
      </c>
      <c r="F29" t="s">
        <v>288</v>
      </c>
      <c r="G29" t="s">
        <v>259</v>
      </c>
      <c r="H29" t="s">
        <v>260</v>
      </c>
      <c r="I29" t="s">
        <v>261</v>
      </c>
      <c r="J29" t="s">
        <v>262</v>
      </c>
      <c r="K29" t="s">
        <v>263</v>
      </c>
      <c r="L29" t="s">
        <v>264</v>
      </c>
      <c r="M29" t="s">
        <v>265</v>
      </c>
      <c r="N29" t="s">
        <v>266</v>
      </c>
      <c r="O29" t="s">
        <v>267</v>
      </c>
      <c r="P29" t="s">
        <v>268</v>
      </c>
      <c r="Q29" t="s">
        <v>269</v>
      </c>
      <c r="R29" t="s">
        <v>270</v>
      </c>
      <c r="S29" t="s">
        <v>271</v>
      </c>
      <c r="T29" t="s">
        <v>272</v>
      </c>
      <c r="U29" t="s">
        <v>273</v>
      </c>
      <c r="V29" t="s">
        <v>274</v>
      </c>
      <c r="W29" t="s">
        <v>275</v>
      </c>
      <c r="X29" t="s">
        <v>276</v>
      </c>
      <c r="Y29" t="s">
        <v>277</v>
      </c>
      <c r="Z29" t="s">
        <v>278</v>
      </c>
      <c r="AA29" t="s">
        <v>279</v>
      </c>
      <c r="AB29" t="s">
        <v>280</v>
      </c>
      <c r="AC29" t="s">
        <v>282</v>
      </c>
      <c r="AD29" t="s">
        <v>281</v>
      </c>
      <c r="AE29" t="s">
        <v>283</v>
      </c>
      <c r="AF29" t="s">
        <v>284</v>
      </c>
      <c r="AG29" t="s">
        <v>289</v>
      </c>
      <c r="AH29" t="s">
        <v>285</v>
      </c>
      <c r="AI29" t="s">
        <v>286</v>
      </c>
      <c r="AJ29" t="s">
        <v>219</v>
      </c>
      <c r="AK29" t="s">
        <v>220</v>
      </c>
      <c r="AL29" t="s">
        <v>287</v>
      </c>
      <c r="AM29" t="s">
        <v>290</v>
      </c>
      <c r="AN29" t="s">
        <v>291</v>
      </c>
      <c r="AO29" t="s">
        <v>292</v>
      </c>
      <c r="AP29" t="s">
        <v>293</v>
      </c>
      <c r="AQ29" t="s">
        <v>294</v>
      </c>
      <c r="AR29" t="s">
        <v>295</v>
      </c>
      <c r="AS29" t="s">
        <v>296</v>
      </c>
    </row>
    <row r="30" spans="2:45" ht="13.5"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s="105" t="e">
        <f>#REF!</f>
        <v>#REF!</v>
      </c>
      <c r="AR30" t="e">
        <f>#REF!</f>
        <v>#REF!</v>
      </c>
      <c r="AS30" t="e">
        <f>#REF!</f>
        <v>#REF!</v>
      </c>
    </row>
    <row r="31" spans="1:29" ht="13.5">
      <c r="A31" t="s">
        <v>410</v>
      </c>
      <c r="B31" t="s">
        <v>233</v>
      </c>
      <c r="C31" t="s">
        <v>235</v>
      </c>
      <c r="D31" t="s">
        <v>237</v>
      </c>
      <c r="E31" t="s">
        <v>298</v>
      </c>
      <c r="F31" t="s">
        <v>238</v>
      </c>
      <c r="G31" t="s">
        <v>299</v>
      </c>
      <c r="H31" t="s">
        <v>300</v>
      </c>
      <c r="I31" t="s">
        <v>301</v>
      </c>
      <c r="J31" t="s">
        <v>302</v>
      </c>
      <c r="K31" t="s">
        <v>303</v>
      </c>
      <c r="L31" t="s">
        <v>304</v>
      </c>
      <c r="M31" t="s">
        <v>305</v>
      </c>
      <c r="N31" t="s">
        <v>306</v>
      </c>
      <c r="O31" t="s">
        <v>307</v>
      </c>
      <c r="P31" t="s">
        <v>308</v>
      </c>
      <c r="Q31" t="s">
        <v>309</v>
      </c>
      <c r="R31" t="s">
        <v>310</v>
      </c>
      <c r="S31" t="s">
        <v>311</v>
      </c>
      <c r="T31" t="s">
        <v>312</v>
      </c>
      <c r="U31" t="s">
        <v>313</v>
      </c>
      <c r="V31" t="s">
        <v>314</v>
      </c>
      <c r="W31" t="s">
        <v>315</v>
      </c>
      <c r="X31" t="s">
        <v>316</v>
      </c>
      <c r="Y31" t="s">
        <v>317</v>
      </c>
      <c r="Z31" t="s">
        <v>318</v>
      </c>
      <c r="AA31" t="s">
        <v>319</v>
      </c>
      <c r="AB31" t="s">
        <v>320</v>
      </c>
      <c r="AC31" t="s">
        <v>321</v>
      </c>
    </row>
    <row r="32" spans="2:29" ht="13.5"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</row>
    <row r="33" spans="1:45" ht="13.5">
      <c r="A33" t="s">
        <v>411</v>
      </c>
      <c r="B33" t="s">
        <v>255</v>
      </c>
      <c r="C33" t="s">
        <v>256</v>
      </c>
      <c r="D33" t="s">
        <v>257</v>
      </c>
      <c r="E33" t="s">
        <v>258</v>
      </c>
      <c r="F33" t="s">
        <v>288</v>
      </c>
      <c r="G33" t="s">
        <v>259</v>
      </c>
      <c r="H33" t="s">
        <v>260</v>
      </c>
      <c r="I33" t="s">
        <v>261</v>
      </c>
      <c r="J33" t="s">
        <v>262</v>
      </c>
      <c r="K33" t="s">
        <v>263</v>
      </c>
      <c r="L33" t="s">
        <v>264</v>
      </c>
      <c r="M33" t="s">
        <v>265</v>
      </c>
      <c r="N33" t="s">
        <v>266</v>
      </c>
      <c r="O33" t="s">
        <v>267</v>
      </c>
      <c r="P33" t="s">
        <v>268</v>
      </c>
      <c r="Q33" t="s">
        <v>269</v>
      </c>
      <c r="R33" t="s">
        <v>270</v>
      </c>
      <c r="S33" t="s">
        <v>271</v>
      </c>
      <c r="T33" t="s">
        <v>272</v>
      </c>
      <c r="U33" t="s">
        <v>273</v>
      </c>
      <c r="V33" t="s">
        <v>274</v>
      </c>
      <c r="W33" t="s">
        <v>275</v>
      </c>
      <c r="X33" t="s">
        <v>276</v>
      </c>
      <c r="Y33" t="s">
        <v>277</v>
      </c>
      <c r="Z33" t="s">
        <v>278</v>
      </c>
      <c r="AA33" t="s">
        <v>279</v>
      </c>
      <c r="AB33" t="s">
        <v>280</v>
      </c>
      <c r="AC33" t="s">
        <v>282</v>
      </c>
      <c r="AD33" t="s">
        <v>281</v>
      </c>
      <c r="AE33" t="s">
        <v>283</v>
      </c>
      <c r="AF33" t="s">
        <v>284</v>
      </c>
      <c r="AG33" t="s">
        <v>289</v>
      </c>
      <c r="AH33" t="s">
        <v>285</v>
      </c>
      <c r="AI33" t="s">
        <v>286</v>
      </c>
      <c r="AJ33" t="s">
        <v>219</v>
      </c>
      <c r="AK33" t="s">
        <v>220</v>
      </c>
      <c r="AL33" t="s">
        <v>287</v>
      </c>
      <c r="AM33" t="s">
        <v>290</v>
      </c>
      <c r="AN33" t="s">
        <v>291</v>
      </c>
      <c r="AO33" t="s">
        <v>292</v>
      </c>
      <c r="AP33" t="s">
        <v>293</v>
      </c>
      <c r="AQ33" t="s">
        <v>294</v>
      </c>
      <c r="AR33" t="s">
        <v>295</v>
      </c>
      <c r="AS33" t="s">
        <v>296</v>
      </c>
    </row>
    <row r="34" spans="2:45" ht="13.5"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s="105" t="e">
        <f>#REF!</f>
        <v>#REF!</v>
      </c>
      <c r="AR34" t="e">
        <f>#REF!</f>
        <v>#REF!</v>
      </c>
      <c r="AS34" t="e">
        <f>#REF!</f>
        <v>#REF!</v>
      </c>
    </row>
    <row r="35" spans="1:29" ht="13.5">
      <c r="A35" t="s">
        <v>412</v>
      </c>
      <c r="B35" t="s">
        <v>233</v>
      </c>
      <c r="C35" t="s">
        <v>235</v>
      </c>
      <c r="D35" t="s">
        <v>237</v>
      </c>
      <c r="E35" t="s">
        <v>298</v>
      </c>
      <c r="F35" t="s">
        <v>238</v>
      </c>
      <c r="G35" t="s">
        <v>299</v>
      </c>
      <c r="H35" t="s">
        <v>300</v>
      </c>
      <c r="I35" t="s">
        <v>301</v>
      </c>
      <c r="J35" t="s">
        <v>302</v>
      </c>
      <c r="K35" t="s">
        <v>303</v>
      </c>
      <c r="L35" t="s">
        <v>304</v>
      </c>
      <c r="M35" t="s">
        <v>305</v>
      </c>
      <c r="N35" t="s">
        <v>306</v>
      </c>
      <c r="O35" t="s">
        <v>307</v>
      </c>
      <c r="P35" t="s">
        <v>308</v>
      </c>
      <c r="Q35" t="s">
        <v>309</v>
      </c>
      <c r="R35" t="s">
        <v>310</v>
      </c>
      <c r="S35" t="s">
        <v>311</v>
      </c>
      <c r="T35" t="s">
        <v>312</v>
      </c>
      <c r="U35" t="s">
        <v>313</v>
      </c>
      <c r="V35" t="s">
        <v>314</v>
      </c>
      <c r="W35" t="s">
        <v>315</v>
      </c>
      <c r="X35" t="s">
        <v>316</v>
      </c>
      <c r="Y35" t="s">
        <v>317</v>
      </c>
      <c r="Z35" t="s">
        <v>318</v>
      </c>
      <c r="AA35" t="s">
        <v>319</v>
      </c>
      <c r="AB35" t="s">
        <v>320</v>
      </c>
      <c r="AC35" t="s">
        <v>321</v>
      </c>
    </row>
    <row r="36" spans="2:29" ht="13.5"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</row>
    <row r="37" spans="1:76" ht="13.5">
      <c r="A37" t="s">
        <v>413</v>
      </c>
      <c r="B37" t="s">
        <v>414</v>
      </c>
      <c r="C37" t="s">
        <v>415</v>
      </c>
      <c r="D37" t="s">
        <v>416</v>
      </c>
      <c r="E37" t="s">
        <v>417</v>
      </c>
      <c r="F37" t="s">
        <v>418</v>
      </c>
      <c r="G37" t="s">
        <v>419</v>
      </c>
      <c r="H37" t="s">
        <v>322</v>
      </c>
      <c r="I37" t="s">
        <v>323</v>
      </c>
      <c r="J37" t="s">
        <v>324</v>
      </c>
      <c r="K37" t="s">
        <v>325</v>
      </c>
      <c r="L37" t="s">
        <v>420</v>
      </c>
      <c r="M37" t="s">
        <v>326</v>
      </c>
      <c r="N37" t="s">
        <v>327</v>
      </c>
      <c r="O37" t="s">
        <v>328</v>
      </c>
      <c r="P37" t="s">
        <v>329</v>
      </c>
      <c r="Q37" t="s">
        <v>421</v>
      </c>
      <c r="R37" t="s">
        <v>330</v>
      </c>
      <c r="S37" t="s">
        <v>331</v>
      </c>
      <c r="T37" t="s">
        <v>332</v>
      </c>
      <c r="U37" t="s">
        <v>333</v>
      </c>
      <c r="V37" t="s">
        <v>422</v>
      </c>
      <c r="W37" t="s">
        <v>334</v>
      </c>
      <c r="X37" t="s">
        <v>335</v>
      </c>
      <c r="Y37" t="s">
        <v>336</v>
      </c>
      <c r="Z37" t="s">
        <v>337</v>
      </c>
      <c r="AA37" t="s">
        <v>423</v>
      </c>
      <c r="AB37" t="s">
        <v>338</v>
      </c>
      <c r="AC37" t="s">
        <v>339</v>
      </c>
      <c r="AD37" t="s">
        <v>340</v>
      </c>
      <c r="AE37" t="s">
        <v>341</v>
      </c>
      <c r="AF37" t="s">
        <v>424</v>
      </c>
      <c r="AG37" t="s">
        <v>342</v>
      </c>
      <c r="AH37" t="s">
        <v>343</v>
      </c>
      <c r="AI37" t="s">
        <v>344</v>
      </c>
      <c r="AJ37" t="s">
        <v>345</v>
      </c>
      <c r="AK37" t="s">
        <v>425</v>
      </c>
      <c r="AL37" t="s">
        <v>346</v>
      </c>
      <c r="AM37" t="s">
        <v>347</v>
      </c>
      <c r="AN37" t="s">
        <v>348</v>
      </c>
      <c r="AO37" t="s">
        <v>349</v>
      </c>
      <c r="AP37" t="s">
        <v>426</v>
      </c>
      <c r="AQ37" t="s">
        <v>350</v>
      </c>
      <c r="AR37" t="s">
        <v>351</v>
      </c>
      <c r="AS37" t="s">
        <v>352</v>
      </c>
      <c r="AT37" t="s">
        <v>353</v>
      </c>
      <c r="AU37" t="s">
        <v>427</v>
      </c>
      <c r="AV37" t="s">
        <v>354</v>
      </c>
      <c r="AW37" t="s">
        <v>355</v>
      </c>
      <c r="AX37" t="s">
        <v>356</v>
      </c>
      <c r="AY37" t="s">
        <v>357</v>
      </c>
      <c r="AZ37" t="s">
        <v>428</v>
      </c>
      <c r="BA37" t="s">
        <v>358</v>
      </c>
      <c r="BB37" t="s">
        <v>359</v>
      </c>
      <c r="BC37" t="s">
        <v>360</v>
      </c>
      <c r="BD37" t="s">
        <v>361</v>
      </c>
      <c r="BE37" t="s">
        <v>429</v>
      </c>
      <c r="BF37" t="s">
        <v>362</v>
      </c>
      <c r="BG37" t="s">
        <v>363</v>
      </c>
      <c r="BH37" t="s">
        <v>364</v>
      </c>
      <c r="BI37" t="s">
        <v>365</v>
      </c>
      <c r="BJ37" t="s">
        <v>430</v>
      </c>
      <c r="BK37" t="s">
        <v>366</v>
      </c>
      <c r="BL37" t="s">
        <v>367</v>
      </c>
      <c r="BM37" t="s">
        <v>368</v>
      </c>
      <c r="BN37" t="s">
        <v>369</v>
      </c>
      <c r="BO37" t="s">
        <v>431</v>
      </c>
      <c r="BP37" t="s">
        <v>370</v>
      </c>
      <c r="BQ37" t="s">
        <v>371</v>
      </c>
      <c r="BR37" t="s">
        <v>372</v>
      </c>
      <c r="BS37" t="s">
        <v>373</v>
      </c>
      <c r="BT37" t="s">
        <v>432</v>
      </c>
      <c r="BU37" t="s">
        <v>374</v>
      </c>
      <c r="BV37" t="s">
        <v>375</v>
      </c>
      <c r="BW37" t="s">
        <v>376</v>
      </c>
      <c r="BX37" t="s">
        <v>377</v>
      </c>
    </row>
    <row r="38" spans="2:76" ht="13.5"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s="101" t="e">
        <f>#REF!</f>
        <v>#REF!</v>
      </c>
      <c r="AD38" s="101" t="e">
        <f>#REF!</f>
        <v>#REF!</v>
      </c>
      <c r="AE38" s="101" t="e">
        <f>#REF!</f>
        <v>#REF!</v>
      </c>
      <c r="AF38" t="e">
        <f>#REF!</f>
        <v>#REF!</v>
      </c>
      <c r="AG38" t="e">
        <f>#REF!</f>
        <v>#REF!</v>
      </c>
      <c r="AH38" s="101" t="e">
        <f>#REF!</f>
        <v>#REF!</v>
      </c>
      <c r="AI38" s="101" t="e">
        <f>#REF!</f>
        <v>#REF!</v>
      </c>
      <c r="AJ38" s="101" t="e">
        <f>#REF!</f>
        <v>#REF!</v>
      </c>
      <c r="AK38" t="e">
        <f>#REF!</f>
        <v>#REF!</v>
      </c>
      <c r="AL38" t="e">
        <f>#REF!</f>
        <v>#REF!</v>
      </c>
      <c r="AM38" s="101" t="e">
        <f>#REF!</f>
        <v>#REF!</v>
      </c>
      <c r="AN38" s="101" t="e">
        <f>#REF!</f>
        <v>#REF!</v>
      </c>
      <c r="AO38" s="101" t="e">
        <f>#REF!</f>
        <v>#REF!</v>
      </c>
      <c r="AP38" t="e">
        <f>#REF!</f>
        <v>#REF!</v>
      </c>
      <c r="AQ38" t="e">
        <f>#REF!</f>
        <v>#REF!</v>
      </c>
      <c r="AR38" s="101" t="e">
        <f>#REF!</f>
        <v>#REF!</v>
      </c>
      <c r="AS38" s="101" t="e">
        <f>#REF!</f>
        <v>#REF!</v>
      </c>
      <c r="AT38" s="101" t="e">
        <f>#REF!</f>
        <v>#REF!</v>
      </c>
      <c r="AU38" t="e">
        <f>#REF!</f>
        <v>#REF!</v>
      </c>
      <c r="AV38" t="e">
        <f>#REF!</f>
        <v>#REF!</v>
      </c>
      <c r="AW38" s="101" t="e">
        <f>#REF!</f>
        <v>#REF!</v>
      </c>
      <c r="AX38" s="101" t="e">
        <f>#REF!</f>
        <v>#REF!</v>
      </c>
      <c r="AY38" s="101" t="e">
        <f>#REF!</f>
        <v>#REF!</v>
      </c>
      <c r="AZ38" t="e">
        <f>#REF!</f>
        <v>#REF!</v>
      </c>
      <c r="BA38" t="e">
        <f>#REF!</f>
        <v>#REF!</v>
      </c>
      <c r="BB38" s="101" t="e">
        <f>#REF!</f>
        <v>#REF!</v>
      </c>
      <c r="BC38" s="101" t="e">
        <f>#REF!</f>
        <v>#REF!</v>
      </c>
      <c r="BD38" s="101" t="e">
        <f>#REF!</f>
        <v>#REF!</v>
      </c>
      <c r="BE38" t="e">
        <f>#REF!</f>
        <v>#REF!</v>
      </c>
      <c r="BF38" t="e">
        <f>#REF!</f>
        <v>#REF!</v>
      </c>
      <c r="BG38" s="101" t="e">
        <f>#REF!</f>
        <v>#REF!</v>
      </c>
      <c r="BH38" s="101" t="e">
        <f>#REF!</f>
        <v>#REF!</v>
      </c>
      <c r="BI38" s="101" t="e">
        <f>#REF!</f>
        <v>#REF!</v>
      </c>
      <c r="BJ38" t="e">
        <f>#REF!</f>
        <v>#REF!</v>
      </c>
      <c r="BK38" t="e">
        <f>#REF!</f>
        <v>#REF!</v>
      </c>
      <c r="BL38" s="101" t="e">
        <f>#REF!</f>
        <v>#REF!</v>
      </c>
      <c r="BM38" s="101" t="e">
        <f>#REF!</f>
        <v>#REF!</v>
      </c>
      <c r="BN38" s="101" t="e">
        <f>#REF!</f>
        <v>#REF!</v>
      </c>
      <c r="BO38" t="e">
        <f>#REF!</f>
        <v>#REF!</v>
      </c>
      <c r="BP38" t="e">
        <f>#REF!</f>
        <v>#REF!</v>
      </c>
      <c r="BQ38" s="101" t="e">
        <f>#REF!</f>
        <v>#REF!</v>
      </c>
      <c r="BR38" s="101" t="e">
        <f>#REF!</f>
        <v>#REF!</v>
      </c>
      <c r="BS38" s="101" t="e">
        <f>#REF!</f>
        <v>#REF!</v>
      </c>
      <c r="BT38" t="e">
        <f>#REF!</f>
        <v>#REF!</v>
      </c>
      <c r="BU38" t="e">
        <f>#REF!</f>
        <v>#REF!</v>
      </c>
      <c r="BV38" s="101" t="e">
        <f>#REF!</f>
        <v>#REF!</v>
      </c>
      <c r="BW38" s="101" t="e">
        <f>#REF!</f>
        <v>#REF!</v>
      </c>
      <c r="BX38" s="101" t="e">
        <f>#REF!</f>
        <v>#REF!</v>
      </c>
    </row>
    <row r="39" spans="1:27" ht="13.5">
      <c r="A39" t="s">
        <v>378</v>
      </c>
      <c r="B39" t="s">
        <v>379</v>
      </c>
      <c r="C39" t="s">
        <v>380</v>
      </c>
      <c r="D39" t="s">
        <v>381</v>
      </c>
      <c r="E39" t="s">
        <v>382</v>
      </c>
      <c r="F39" t="s">
        <v>383</v>
      </c>
      <c r="G39" t="s">
        <v>384</v>
      </c>
      <c r="H39" t="s">
        <v>385</v>
      </c>
      <c r="I39" t="s">
        <v>386</v>
      </c>
      <c r="J39" t="s">
        <v>387</v>
      </c>
      <c r="K39" t="s">
        <v>388</v>
      </c>
      <c r="L39" t="s">
        <v>389</v>
      </c>
      <c r="M39" t="s">
        <v>390</v>
      </c>
      <c r="N39" t="s">
        <v>391</v>
      </c>
      <c r="O39" t="s">
        <v>392</v>
      </c>
      <c r="P39" t="s">
        <v>393</v>
      </c>
      <c r="Q39" t="s">
        <v>394</v>
      </c>
      <c r="R39" t="s">
        <v>395</v>
      </c>
      <c r="S39" t="s">
        <v>396</v>
      </c>
      <c r="T39" t="s">
        <v>397</v>
      </c>
      <c r="U39" t="s">
        <v>398</v>
      </c>
      <c r="V39" t="s">
        <v>399</v>
      </c>
      <c r="W39" t="s">
        <v>400</v>
      </c>
      <c r="X39" t="s">
        <v>401</v>
      </c>
      <c r="Y39" t="s">
        <v>402</v>
      </c>
      <c r="Z39" t="s">
        <v>403</v>
      </c>
      <c r="AA39" t="s">
        <v>404</v>
      </c>
    </row>
    <row r="40" spans="2:27" ht="13.5"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</row>
    <row r="41" spans="1:2" ht="13.5">
      <c r="A41" t="s">
        <v>405</v>
      </c>
      <c r="B41" t="s">
        <v>406</v>
      </c>
    </row>
    <row r="42" ht="13.5">
      <c r="B42" t="e">
        <f>#REF!</f>
        <v>#REF!</v>
      </c>
    </row>
  </sheetData>
  <sheetProtection password="C4D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　矢島</dc:creator>
  <cp:keywords/>
  <dc:description/>
  <cp:lastModifiedBy>埼玉県</cp:lastModifiedBy>
  <cp:lastPrinted>2015-04-09T06:15:17Z</cp:lastPrinted>
  <dcterms:created xsi:type="dcterms:W3CDTF">2010-02-08T04:23:18Z</dcterms:created>
  <dcterms:modified xsi:type="dcterms:W3CDTF">2019-05-28T00:09:10Z</dcterms:modified>
  <cp:category/>
  <cp:version/>
  <cp:contentType/>
  <cp:contentStatus/>
</cp:coreProperties>
</file>