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'一般会計債の内訳'!$A$3:$Z$119</definedName>
    <definedName name="_xlnm._FilterDatabase" localSheetId="0" hidden="1">'一覧表'!$A$3:$I$119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'一般会計債の内訳'!$A$1:$Y$118</definedName>
    <definedName name="_xlnm.Print_Area" localSheetId="0">'一覧表'!$A$1:$H$119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<sst xmlns="http://schemas.openxmlformats.org/spreadsheetml/2006/main" count="469" uniqueCount="176">
  <si>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</si>
  <si>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</si>
  <si>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</si>
  <si>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</si>
  <si>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</si>
  <si>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</si>
  <si>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</si>
  <si>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</si>
  <si>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</si>
  <si>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</si>
  <si>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</si>
  <si>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</si>
  <si>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</si>
  <si>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</si>
  <si>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</si>
  <si>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</si>
  <si>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</si>
  <si>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</si>
  <si>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</si>
  <si>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</si>
  <si>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</si>
  <si>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</si>
  <si>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</si>
  <si>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</si>
  <si>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</si>
  <si>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</si>
  <si>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</si>
  <si>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</si>
  <si>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</si>
  <si>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</si>
  <si>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</si>
  <si>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</si>
  <si>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</si>
  <si>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</si>
  <si>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</si>
  <si>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</si>
  <si>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</si>
  <si>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</si>
  <si>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</si>
  <si>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</si>
  <si>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</si>
  <si>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</si>
  <si>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</si>
  <si>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</si>
  <si>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</si>
  <si>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</si>
  <si>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</si>
  <si>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</si>
  <si>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</si>
  <si>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</si>
  <si>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</si>
  <si>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</si>
  <si>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</si>
  <si>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</si>
  <si>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</si>
  <si>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</si>
  <si>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</si>
  <si>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</si>
  <si>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</si>
  <si>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</si>
  <si>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</si>
  <si>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</si>
  <si>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</si>
  <si>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</si>
  <si>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</si>
  <si>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</si>
  <si>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</si>
  <si>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</si>
  <si>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</si>
  <si>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</si>
  <si>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</si>
  <si>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</si>
  <si>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</si>
  <si>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</si>
  <si>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</si>
  <si>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</si>
  <si>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</si>
  <si>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</si>
  <si>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</si>
  <si>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</si>
  <si>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</si>
  <si>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</si>
  <si>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</si>
  <si>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</si>
  <si>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</si>
  <si>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</si>
  <si>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</si>
  <si>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</si>
  <si>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</si>
  <si>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</si>
  <si>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</si>
  <si>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</si>
  <si>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</si>
  <si>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</si>
  <si>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</si>
  <si>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</si>
  <si>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</si>
  <si>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</si>
  <si>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</si>
  <si>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</si>
  <si>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</si>
  <si>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</si>
  <si>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</si>
  <si>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</si>
  <si>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</si>
  <si>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</si>
  <si>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</si>
  <si>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</si>
  <si>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</si>
  <si>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</si>
  <si>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</si>
  <si>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</si>
  <si>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</si>
  <si>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</si>
  <si>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</si>
  <si>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</si>
  <si>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</si>
  <si>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</si>
  <si>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</si>
  <si>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</si>
  <si>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</si>
  <si>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</si>
  <si>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</si>
  <si>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</si>
  <si>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</si>
  <si>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</si>
  <si>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</si>
  <si>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</si>
  <si>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</si>
  <si>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</si>
  <si>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</si>
  <si>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</si>
  <si>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</si>
  <si>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</si>
  <si>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</si>
  <si>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</si>
  <si>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</si>
  <si>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</si>
  <si>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</si>
  <si>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</si>
  <si>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</si>
  <si>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</si>
  <si>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</si>
  <si>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</si>
  <si>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</si>
  <si>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</si>
  <si>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</si>
  <si>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</si>
  <si>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</si>
  <si>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</si>
  <si>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</si>
  <si>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</si>
  <si>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</si>
  <si>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</si>
  <si>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</si>
  <si>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</si>
  <si>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</si>
  <si>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</si>
  <si>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</si>
  <si>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</si>
  <si>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</si>
  <si>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</si>
  <si>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</si>
  <si>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</si>
  <si>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</si>
  <si>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</si>
  <si>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</si>
  <si>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</si>
  <si>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</si>
  <si>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</si>
  <si>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</si>
  <si>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</si>
  <si>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</si>
  <si>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</si>
  <si>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</si>
  <si>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令和２年度　届出を受けた地方債（3月分）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</si>
</sst>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7" t="s">
        <v>175</v>
      </c>
      <c r="B1" s="77"/>
      <c r="C1" s="77"/>
      <c r="D1" s="77"/>
      <c r="E1" s="77"/>
      <c r="F1" s="77"/>
      <c r="G1" s="77"/>
      <c r="H1" s="77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140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1802400</v>
      </c>
      <c r="C4" s="37">
        <f>VLOOKUP(A4,'公営企業債の内訳'!$B$5:$C$114,2,FALSE)</f>
        <v>0</v>
      </c>
      <c r="D4" s="41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1802400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4411600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4411600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139400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139400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114300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114300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1800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1800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453100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453100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127000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127000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228700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228700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1796900</v>
      </c>
      <c r="C23" s="40">
        <f>VLOOKUP(A23,'公営企業債の内訳'!$B$5:$C$114,2,FALSE)</f>
        <v>295900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2092800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1558600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1558600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646300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646300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155</v>
      </c>
      <c r="B42" s="56">
        <f>VLOOKUP(A42,'一般会計債の内訳'!$B$4:$C$113,2,FALSE)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37500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37500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76200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76200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156</v>
      </c>
      <c r="B66" s="56">
        <f>VLOOKUP(A66,'一般会計債の内訳'!$B$4:$C$113,2,FALSE)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157</v>
      </c>
      <c r="B67" s="56">
        <f>VLOOKUP(A67,'一般会計債の内訳'!$B$4:$C$113,2,FALSE)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158</v>
      </c>
      <c r="B68" s="56">
        <f>VLOOKUP(A68,'一般会計債の内訳'!$B$4:$C$113,2,FALSE)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159</v>
      </c>
      <c r="B69" s="56">
        <f>VLOOKUP(A69,'一般会計債の内訳'!$B$4:$C$113,2,FALSE)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160</v>
      </c>
      <c r="B70" s="56">
        <f>VLOOKUP(A70,'一般会計債の内訳'!$B$4:$C$113,2,FALSE)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161</v>
      </c>
      <c r="B71" s="56">
        <f>VLOOKUP(A71,'一般会計債の内訳'!$B$4:$C$113,2,FALSE)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162</v>
      </c>
      <c r="B85" s="56">
        <f>VLOOKUP(A85,'一般会計債の内訳'!$B$4:$C$113,2,FALSE)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170</v>
      </c>
      <c r="B90" s="56">
        <f>VLOOKUP(A90,'一般会計債の内訳'!$B$4:$C$113,2,FALSE)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72300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72300</v>
      </c>
      <c r="I91" s="29" t="str">
        <f t="shared" si="3"/>
        <v>○</v>
      </c>
    </row>
    <row r="92" spans="1:9" ht="34.5" customHeight="1">
      <c r="A92" s="4" t="s">
        <v>167</v>
      </c>
      <c r="B92" s="56">
        <f>VLOOKUP(A92,'一般会計債の内訳'!$B$4:$C$113,2,FALSE)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35300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35300</v>
      </c>
      <c r="I95" s="29" t="str">
        <f t="shared" si="5"/>
        <v>○</v>
      </c>
    </row>
    <row r="96" spans="1:9" ht="34.5" customHeight="1">
      <c r="A96" s="4" t="s">
        <v>61</v>
      </c>
      <c r="B96" s="56">
        <f>VLOOKUP(A96,'一般会計債の内訳'!$B$4:$C$113,2,FALSE)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VLOOKUP(A97,'一般会計債の内訳'!$B$4:$C$113,2,FALSE)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VLOOKUP(A98,'一般会計債の内訳'!$B$4:$C$113,2,FALSE)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163</v>
      </c>
      <c r="B103" s="56">
        <f>VLOOKUP(A103,'一般会計債の内訳'!$B$4:$C$113,2,FALSE)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164</v>
      </c>
      <c r="B108" s="56">
        <f>VLOOKUP(A108,'一般会計債の内訳'!$B$4:$C$113,2,FALSE)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 thickBot="1">
      <c r="A113" s="31" t="s">
        <v>152</v>
      </c>
      <c r="B113" s="67">
        <f>VLOOKUP(A113,'一般会計債の内訳'!$B$4:$C$113,2,FALSE)</f>
        <v>0</v>
      </c>
      <c r="C113" s="68">
        <f>VLOOKUP(A113,'公営企業債の内訳'!$B$5:$C$115,2,FALSE)</f>
        <v>0</v>
      </c>
      <c r="D113" s="69">
        <v>0</v>
      </c>
      <c r="E113" s="69">
        <v>0</v>
      </c>
      <c r="F113" s="69">
        <v>0</v>
      </c>
      <c r="G113" s="69">
        <v>0</v>
      </c>
      <c r="H113" s="70">
        <f>SUM(B113:G113)</f>
        <v>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11280100</v>
      </c>
      <c r="C115" s="44">
        <f t="shared" si="7"/>
        <v>295900</v>
      </c>
      <c r="D115" s="45">
        <f t="shared" si="7"/>
        <v>0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11576000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113700</v>
      </c>
      <c r="C116" s="47">
        <f t="shared" si="8"/>
        <v>0</v>
      </c>
      <c r="D116" s="48">
        <f t="shared" si="8"/>
        <v>0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113700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107600</v>
      </c>
      <c r="C117" s="47">
        <f t="shared" si="9"/>
        <v>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107600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11501400</v>
      </c>
      <c r="C118" s="50">
        <f aca="true" t="shared" si="10" ref="C118:H118">SUM(C115:C117)</f>
        <v>295900</v>
      </c>
      <c r="D118" s="51">
        <f t="shared" si="10"/>
        <v>0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11797300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Z118" sqref="Z118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4" t="s">
        <v>172</v>
      </c>
      <c r="F3" s="16" t="s">
        <v>83</v>
      </c>
      <c r="G3" s="16" t="s">
        <v>84</v>
      </c>
      <c r="H3" s="16" t="s">
        <v>141</v>
      </c>
      <c r="I3" s="73" t="s">
        <v>143</v>
      </c>
      <c r="J3" s="73" t="s">
        <v>144</v>
      </c>
      <c r="K3" s="16" t="s">
        <v>145</v>
      </c>
      <c r="L3" s="62" t="s">
        <v>146</v>
      </c>
      <c r="M3" s="62" t="s">
        <v>142</v>
      </c>
      <c r="N3" s="16" t="s">
        <v>103</v>
      </c>
      <c r="O3" s="16" t="s">
        <v>147</v>
      </c>
      <c r="P3" s="16" t="s">
        <v>148</v>
      </c>
      <c r="Q3" s="16" t="s">
        <v>149</v>
      </c>
      <c r="R3" s="63" t="s">
        <v>150</v>
      </c>
      <c r="S3" s="16" t="s">
        <v>108</v>
      </c>
      <c r="T3" s="62" t="s">
        <v>154</v>
      </c>
      <c r="U3" s="16" t="s">
        <v>174</v>
      </c>
      <c r="V3" s="75" t="s">
        <v>173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 aca="true" t="shared" si="0" ref="C4:C35">SUM(D4:Y4)</f>
        <v>1802400</v>
      </c>
      <c r="D4" s="33"/>
      <c r="E4" s="33"/>
      <c r="F4" s="33"/>
      <c r="G4" s="33">
        <v>458500</v>
      </c>
      <c r="H4" s="33"/>
      <c r="I4" s="33"/>
      <c r="J4" s="33">
        <v>137500</v>
      </c>
      <c r="K4" s="72">
        <v>13600</v>
      </c>
      <c r="L4" s="33">
        <v>25000</v>
      </c>
      <c r="M4" s="33">
        <v>135000</v>
      </c>
      <c r="N4" s="33">
        <v>796100</v>
      </c>
      <c r="O4" s="33">
        <v>236700</v>
      </c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t="shared" si="0"/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2:25" s="22" customFormat="1" ht="17.25" customHeight="1">
      <c r="B6" s="21" t="s">
        <v>2</v>
      </c>
      <c r="C6" s="34">
        <f t="shared" si="0"/>
        <v>4411600</v>
      </c>
      <c r="D6" s="33">
        <v>2282300</v>
      </c>
      <c r="E6" s="33">
        <v>3600</v>
      </c>
      <c r="F6" s="33"/>
      <c r="G6" s="33"/>
      <c r="H6" s="33"/>
      <c r="I6" s="33">
        <v>762100</v>
      </c>
      <c r="J6" s="33"/>
      <c r="K6" s="72"/>
      <c r="L6" s="33"/>
      <c r="M6" s="33"/>
      <c r="N6" s="33"/>
      <c r="O6" s="33"/>
      <c r="P6" s="33"/>
      <c r="Q6" s="33">
        <v>1363600</v>
      </c>
      <c r="R6" s="33"/>
      <c r="S6" s="33"/>
      <c r="T6" s="33"/>
      <c r="U6" s="33"/>
      <c r="V6" s="33"/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 t="shared" si="0"/>
        <v>139400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>
        <v>139400</v>
      </c>
      <c r="S8" s="33"/>
      <c r="T8" s="33"/>
      <c r="U8" s="33"/>
      <c r="V8" s="33"/>
      <c r="W8" s="33"/>
      <c r="X8" s="33"/>
      <c r="Y8" s="33"/>
    </row>
    <row r="9" spans="2:25" s="22" customFormat="1" ht="17.25" customHeight="1">
      <c r="B9" s="21" t="s">
        <v>5</v>
      </c>
      <c r="C9" s="34">
        <f t="shared" si="0"/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2:25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114300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>
        <v>114300</v>
      </c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1800</v>
      </c>
      <c r="D13" s="33">
        <v>1800</v>
      </c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453100</v>
      </c>
      <c r="D15" s="33"/>
      <c r="E15" s="33">
        <v>4100</v>
      </c>
      <c r="F15" s="33"/>
      <c r="G15" s="33"/>
      <c r="H15" s="33"/>
      <c r="I15" s="33">
        <v>380100</v>
      </c>
      <c r="J15" s="33"/>
      <c r="K15" s="72"/>
      <c r="L15" s="33"/>
      <c r="M15" s="33"/>
      <c r="N15" s="33">
        <v>68900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127000</v>
      </c>
      <c r="D16" s="33">
        <v>39000</v>
      </c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/>
      <c r="P16" s="33"/>
      <c r="Q16" s="33">
        <v>88000</v>
      </c>
      <c r="R16" s="33"/>
      <c r="S16" s="33"/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228700</v>
      </c>
      <c r="D19" s="33"/>
      <c r="E19" s="33"/>
      <c r="F19" s="33"/>
      <c r="G19" s="33"/>
      <c r="H19" s="33"/>
      <c r="I19" s="33">
        <v>34300</v>
      </c>
      <c r="J19" s="33"/>
      <c r="K19" s="72">
        <v>194400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 t="shared" si="0"/>
        <v>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6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 t="shared" si="0"/>
        <v>1796900</v>
      </c>
      <c r="D23" s="33">
        <v>85800</v>
      </c>
      <c r="E23" s="33"/>
      <c r="F23" s="33"/>
      <c r="G23" s="33"/>
      <c r="H23" s="33"/>
      <c r="I23" s="33"/>
      <c r="J23" s="33"/>
      <c r="K23" s="72"/>
      <c r="L23" s="33"/>
      <c r="M23" s="33"/>
      <c r="N23" s="33">
        <v>1485400</v>
      </c>
      <c r="O23" s="33"/>
      <c r="P23" s="33"/>
      <c r="Q23" s="33">
        <v>225700</v>
      </c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t="shared" si="0"/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0"/>
        <v>1558600</v>
      </c>
      <c r="D26" s="33">
        <v>43900</v>
      </c>
      <c r="E26" s="33"/>
      <c r="F26" s="33"/>
      <c r="G26" s="33"/>
      <c r="H26" s="33"/>
      <c r="I26" s="33"/>
      <c r="J26" s="33"/>
      <c r="K26" s="72"/>
      <c r="L26" s="33"/>
      <c r="M26" s="33"/>
      <c r="N26" s="33">
        <v>94600</v>
      </c>
      <c r="O26" s="33"/>
      <c r="P26" s="33"/>
      <c r="Q26" s="33">
        <v>10600</v>
      </c>
      <c r="R26" s="33"/>
      <c r="S26" s="33"/>
      <c r="T26" s="33">
        <v>1409500</v>
      </c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0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0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t="shared" si="0"/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0"/>
        <v>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0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0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1" ref="C36:C67">SUM(D36:Y36)</f>
        <v>646300</v>
      </c>
      <c r="D36" s="33">
        <v>109400</v>
      </c>
      <c r="E36" s="33">
        <v>121800</v>
      </c>
      <c r="F36" s="33">
        <v>3200</v>
      </c>
      <c r="G36" s="33">
        <v>4600</v>
      </c>
      <c r="H36" s="33"/>
      <c r="I36" s="33"/>
      <c r="J36" s="33"/>
      <c r="K36" s="72"/>
      <c r="L36" s="33"/>
      <c r="M36" s="33"/>
      <c r="N36" s="33">
        <v>70700</v>
      </c>
      <c r="O36" s="33">
        <v>40200</v>
      </c>
      <c r="P36" s="33"/>
      <c r="Q36" s="33">
        <v>288200</v>
      </c>
      <c r="R36" s="33"/>
      <c r="S36" s="33">
        <v>5000</v>
      </c>
      <c r="T36" s="33">
        <v>600</v>
      </c>
      <c r="U36" s="33"/>
      <c r="V36" s="33">
        <v>2600</v>
      </c>
      <c r="W36" s="33"/>
      <c r="X36" s="33"/>
      <c r="Y36" s="33"/>
    </row>
    <row r="37" spans="2:26" ht="17.25" customHeight="1">
      <c r="B37" s="21" t="s">
        <v>33</v>
      </c>
      <c r="C37" s="33">
        <f t="shared" si="1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1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1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1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1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2"/>
    </row>
    <row r="42" spans="2:26" ht="17.25" customHeight="1">
      <c r="B42" s="17" t="s">
        <v>155</v>
      </c>
      <c r="C42" s="33">
        <f t="shared" si="1"/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 t="shared" si="1"/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1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1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1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1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1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 t="shared" si="1"/>
        <v>37500</v>
      </c>
      <c r="D49" s="33"/>
      <c r="E49" s="33"/>
      <c r="F49" s="33"/>
      <c r="G49" s="33"/>
      <c r="H49" s="33"/>
      <c r="I49" s="33">
        <v>34400</v>
      </c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>
        <v>3100</v>
      </c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 t="shared" si="1"/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1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1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1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1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1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1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1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2"/>
    </row>
    <row r="58" spans="2:26" ht="17.25" customHeight="1">
      <c r="B58" s="17" t="s">
        <v>51</v>
      </c>
      <c r="C58" s="33">
        <f t="shared" si="1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1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 t="shared" si="1"/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2:26" ht="17.25" customHeight="1">
      <c r="B61" s="17" t="s">
        <v>54</v>
      </c>
      <c r="C61" s="33">
        <f t="shared" si="1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1"/>
        <v>76200</v>
      </c>
      <c r="D62" s="33"/>
      <c r="E62" s="33"/>
      <c r="F62" s="33"/>
      <c r="G62" s="33">
        <v>16800</v>
      </c>
      <c r="H62" s="33"/>
      <c r="I62" s="33"/>
      <c r="J62" s="33"/>
      <c r="K62" s="72"/>
      <c r="L62" s="33"/>
      <c r="M62" s="33"/>
      <c r="N62" s="33">
        <v>59400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1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1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1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2"/>
    </row>
    <row r="66" spans="2:26" ht="17.25" customHeight="1">
      <c r="B66" s="17" t="s">
        <v>156</v>
      </c>
      <c r="C66" s="33">
        <f t="shared" si="1"/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157</v>
      </c>
      <c r="C67" s="33">
        <f t="shared" si="1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158</v>
      </c>
      <c r="C68" s="33">
        <f aca="true" t="shared" si="2" ref="C68:C99">SUM(D68:Y68)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159</v>
      </c>
      <c r="C69" s="33">
        <f t="shared" si="2"/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160</v>
      </c>
      <c r="C70" s="33">
        <f t="shared" si="2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161</v>
      </c>
      <c r="C71" s="33">
        <f t="shared" si="2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2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2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2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2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2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2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2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2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2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2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2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2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2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162</v>
      </c>
      <c r="C85" s="33">
        <f t="shared" si="2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2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2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2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2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169</v>
      </c>
      <c r="C90" s="33">
        <f t="shared" si="2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2"/>
        <v>72300</v>
      </c>
      <c r="D91" s="33"/>
      <c r="E91" s="33"/>
      <c r="F91" s="33"/>
      <c r="G91" s="33">
        <v>72300</v>
      </c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165</v>
      </c>
      <c r="C92" s="33">
        <f t="shared" si="2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2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 t="shared" si="2"/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2"/>
        <v>35300</v>
      </c>
      <c r="D95" s="33"/>
      <c r="E95" s="33"/>
      <c r="F95" s="33"/>
      <c r="G95" s="33"/>
      <c r="H95" s="33"/>
      <c r="I95" s="33"/>
      <c r="J95" s="33"/>
      <c r="K95" s="72">
        <v>35300</v>
      </c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 t="shared" si="2"/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 t="shared" si="2"/>
        <v>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2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t="shared" si="2"/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aca="true" t="shared" si="3" ref="C100:C113">SUM(D100:Y100)</f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3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3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163</v>
      </c>
      <c r="C103" s="33">
        <f t="shared" si="3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3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 t="shared" si="3"/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3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3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164</v>
      </c>
      <c r="C108" s="33">
        <f t="shared" si="3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3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3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3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3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152</v>
      </c>
      <c r="C113" s="33">
        <f t="shared" si="3"/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2"/>
    </row>
    <row r="114" spans="3:26" ht="24.75" customHeight="1">
      <c r="C114" s="36"/>
      <c r="D114" s="36"/>
      <c r="E114" s="3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22"/>
    </row>
    <row r="115" spans="2:26" ht="24.75" customHeight="1">
      <c r="B115" s="17" t="s">
        <v>72</v>
      </c>
      <c r="C115" s="33">
        <f>SUBTOTAL(9,C4:C42)</f>
        <v>11280100</v>
      </c>
      <c r="D115" s="33">
        <f>SUBTOTAL(9,D4:D42)</f>
        <v>2562200</v>
      </c>
      <c r="E115" s="33">
        <f aca="true" t="shared" si="4" ref="E115:Y115">SUBTOTAL(9,E4:E42)</f>
        <v>129500</v>
      </c>
      <c r="F115" s="33">
        <f t="shared" si="4"/>
        <v>3200</v>
      </c>
      <c r="G115" s="33">
        <f t="shared" si="4"/>
        <v>463100</v>
      </c>
      <c r="H115" s="33">
        <f t="shared" si="4"/>
        <v>0</v>
      </c>
      <c r="I115" s="33">
        <f t="shared" si="4"/>
        <v>1176500</v>
      </c>
      <c r="J115" s="33">
        <f t="shared" si="4"/>
        <v>137500</v>
      </c>
      <c r="K115" s="33">
        <f t="shared" si="4"/>
        <v>208000</v>
      </c>
      <c r="L115" s="33">
        <f t="shared" si="4"/>
        <v>25000</v>
      </c>
      <c r="M115" s="33">
        <f t="shared" si="4"/>
        <v>135000</v>
      </c>
      <c r="N115" s="33">
        <f t="shared" si="4"/>
        <v>2515700</v>
      </c>
      <c r="O115" s="33">
        <f t="shared" si="4"/>
        <v>276900</v>
      </c>
      <c r="P115" s="33">
        <f t="shared" si="4"/>
        <v>0</v>
      </c>
      <c r="Q115" s="33">
        <f t="shared" si="4"/>
        <v>1976100</v>
      </c>
      <c r="R115" s="33">
        <f t="shared" si="4"/>
        <v>139400</v>
      </c>
      <c r="S115" s="33">
        <f t="shared" si="4"/>
        <v>5000</v>
      </c>
      <c r="T115" s="33">
        <f t="shared" si="4"/>
        <v>1524400</v>
      </c>
      <c r="U115" s="33">
        <f t="shared" si="4"/>
        <v>0</v>
      </c>
      <c r="V115" s="33">
        <f t="shared" si="4"/>
        <v>2600</v>
      </c>
      <c r="W115" s="33">
        <f t="shared" si="4"/>
        <v>0</v>
      </c>
      <c r="X115" s="33">
        <f t="shared" si="4"/>
        <v>0</v>
      </c>
      <c r="Y115" s="33">
        <f t="shared" si="4"/>
        <v>0</v>
      </c>
      <c r="Z115" s="22"/>
    </row>
    <row r="116" spans="2:26" ht="24.75" customHeight="1">
      <c r="B116" s="17" t="s">
        <v>73</v>
      </c>
      <c r="C116" s="33">
        <f>SUBTOTAL(9,C43:C65)</f>
        <v>113700</v>
      </c>
      <c r="D116" s="33">
        <f aca="true" t="shared" si="5" ref="D116:Y116">SUBTOTAL(9,D43:D65)</f>
        <v>0</v>
      </c>
      <c r="E116" s="33">
        <f t="shared" si="5"/>
        <v>0</v>
      </c>
      <c r="F116" s="33">
        <f t="shared" si="5"/>
        <v>0</v>
      </c>
      <c r="G116" s="33">
        <f t="shared" si="5"/>
        <v>16800</v>
      </c>
      <c r="H116" s="33">
        <f t="shared" si="5"/>
        <v>0</v>
      </c>
      <c r="I116" s="33">
        <f t="shared" si="5"/>
        <v>34400</v>
      </c>
      <c r="J116" s="33">
        <f t="shared" si="5"/>
        <v>0</v>
      </c>
      <c r="K116" s="33">
        <f t="shared" si="5"/>
        <v>0</v>
      </c>
      <c r="L116" s="33">
        <f t="shared" si="5"/>
        <v>0</v>
      </c>
      <c r="M116" s="33">
        <f t="shared" si="5"/>
        <v>0</v>
      </c>
      <c r="N116" s="33">
        <f t="shared" si="5"/>
        <v>59400</v>
      </c>
      <c r="O116" s="33">
        <f t="shared" si="5"/>
        <v>0</v>
      </c>
      <c r="P116" s="33">
        <f t="shared" si="5"/>
        <v>0</v>
      </c>
      <c r="Q116" s="33">
        <f t="shared" si="5"/>
        <v>0</v>
      </c>
      <c r="R116" s="33">
        <f t="shared" si="5"/>
        <v>0</v>
      </c>
      <c r="S116" s="33">
        <f t="shared" si="5"/>
        <v>0</v>
      </c>
      <c r="T116" s="33">
        <f t="shared" si="5"/>
        <v>3100</v>
      </c>
      <c r="U116" s="33">
        <f t="shared" si="5"/>
        <v>0</v>
      </c>
      <c r="V116" s="33">
        <f t="shared" si="5"/>
        <v>0</v>
      </c>
      <c r="W116" s="33">
        <f t="shared" si="5"/>
        <v>0</v>
      </c>
      <c r="X116" s="33">
        <f t="shared" si="5"/>
        <v>0</v>
      </c>
      <c r="Y116" s="33">
        <f t="shared" si="5"/>
        <v>0</v>
      </c>
      <c r="Z116" s="22"/>
    </row>
    <row r="117" spans="2:26" ht="24.75" customHeight="1">
      <c r="B117" s="17" t="s">
        <v>89</v>
      </c>
      <c r="C117" s="33">
        <f aca="true" t="shared" si="6" ref="C117:Y117">SUBTOTAL(9,C66:C113)</f>
        <v>107600</v>
      </c>
      <c r="D117" s="33">
        <f t="shared" si="6"/>
        <v>0</v>
      </c>
      <c r="E117" s="33">
        <f t="shared" si="6"/>
        <v>0</v>
      </c>
      <c r="F117" s="33">
        <f t="shared" si="6"/>
        <v>0</v>
      </c>
      <c r="G117" s="33">
        <f t="shared" si="6"/>
        <v>72300</v>
      </c>
      <c r="H117" s="33">
        <f t="shared" si="6"/>
        <v>0</v>
      </c>
      <c r="I117" s="33">
        <f t="shared" si="6"/>
        <v>0</v>
      </c>
      <c r="J117" s="33">
        <f t="shared" si="6"/>
        <v>0</v>
      </c>
      <c r="K117" s="33">
        <f t="shared" si="6"/>
        <v>35300</v>
      </c>
      <c r="L117" s="33">
        <f t="shared" si="6"/>
        <v>0</v>
      </c>
      <c r="M117" s="33">
        <f t="shared" si="6"/>
        <v>0</v>
      </c>
      <c r="N117" s="33">
        <f t="shared" si="6"/>
        <v>0</v>
      </c>
      <c r="O117" s="33">
        <f t="shared" si="6"/>
        <v>0</v>
      </c>
      <c r="P117" s="33">
        <f t="shared" si="6"/>
        <v>0</v>
      </c>
      <c r="Q117" s="33">
        <f t="shared" si="6"/>
        <v>0</v>
      </c>
      <c r="R117" s="33">
        <f t="shared" si="6"/>
        <v>0</v>
      </c>
      <c r="S117" s="33">
        <f t="shared" si="6"/>
        <v>0</v>
      </c>
      <c r="T117" s="33">
        <f t="shared" si="6"/>
        <v>0</v>
      </c>
      <c r="U117" s="33">
        <f t="shared" si="6"/>
        <v>0</v>
      </c>
      <c r="V117" s="33">
        <f t="shared" si="6"/>
        <v>0</v>
      </c>
      <c r="W117" s="33">
        <f t="shared" si="6"/>
        <v>0</v>
      </c>
      <c r="X117" s="33">
        <f t="shared" si="6"/>
        <v>0</v>
      </c>
      <c r="Y117" s="33">
        <f t="shared" si="6"/>
        <v>0</v>
      </c>
      <c r="Z117" s="22"/>
    </row>
    <row r="118" spans="2:26" ht="24.75" customHeight="1">
      <c r="B118" s="17" t="s">
        <v>75</v>
      </c>
      <c r="C118" s="33">
        <f>SUM(C115:C117)</f>
        <v>11501400</v>
      </c>
      <c r="D118" s="33">
        <f aca="true" t="shared" si="7" ref="D118:Y118">SUM(D115:D117)</f>
        <v>2562200</v>
      </c>
      <c r="E118" s="33">
        <f>SUM(E115:E117)</f>
        <v>129500</v>
      </c>
      <c r="F118" s="33">
        <f t="shared" si="7"/>
        <v>3200</v>
      </c>
      <c r="G118" s="33">
        <f t="shared" si="7"/>
        <v>552200</v>
      </c>
      <c r="H118" s="33">
        <f t="shared" si="7"/>
        <v>0</v>
      </c>
      <c r="I118" s="33">
        <f t="shared" si="7"/>
        <v>1210900</v>
      </c>
      <c r="J118" s="33">
        <f>SUM(J115:J117)</f>
        <v>137500</v>
      </c>
      <c r="K118" s="33">
        <f t="shared" si="7"/>
        <v>243300</v>
      </c>
      <c r="L118" s="33">
        <f>SUM(L115:L117)</f>
        <v>25000</v>
      </c>
      <c r="M118" s="33">
        <f>SUM(M115:M117)</f>
        <v>135000</v>
      </c>
      <c r="N118" s="33">
        <f>SUM(N115:N117)</f>
        <v>2575100</v>
      </c>
      <c r="O118" s="33">
        <f>SUM(O115:O117)</f>
        <v>276900</v>
      </c>
      <c r="P118" s="33">
        <f t="shared" si="7"/>
        <v>0</v>
      </c>
      <c r="Q118" s="33">
        <f t="shared" si="7"/>
        <v>1976100</v>
      </c>
      <c r="R118" s="33">
        <f t="shared" si="7"/>
        <v>139400</v>
      </c>
      <c r="S118" s="33">
        <f>SUM(S115:S117)</f>
        <v>5000</v>
      </c>
      <c r="T118" s="33">
        <f t="shared" si="7"/>
        <v>1527500</v>
      </c>
      <c r="U118" s="33">
        <f>SUM(U115:U117)</f>
        <v>0</v>
      </c>
      <c r="V118" s="33">
        <f>SUM(V115:V117)</f>
        <v>2600</v>
      </c>
      <c r="W118" s="33">
        <f t="shared" si="7"/>
        <v>0</v>
      </c>
      <c r="X118" s="33">
        <f t="shared" si="7"/>
        <v>0</v>
      </c>
      <c r="Y118" s="33">
        <f t="shared" si="7"/>
        <v>0</v>
      </c>
      <c r="Z118" s="22"/>
    </row>
    <row r="119" spans="5:26" ht="13.5">
      <c r="E119" s="76"/>
      <c r="Z119" s="22"/>
    </row>
    <row r="120" ht="13.5">
      <c r="Z120" s="22"/>
    </row>
  </sheetData>
  <sheetProtection/>
  <autoFilter ref="A3:Z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G24" sqref="G24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9" t="s">
        <v>79</v>
      </c>
      <c r="C3" s="79" t="s">
        <v>80</v>
      </c>
      <c r="D3" s="78" t="s">
        <v>92</v>
      </c>
      <c r="E3" s="78" t="s">
        <v>90</v>
      </c>
      <c r="F3" s="78" t="s">
        <v>138</v>
      </c>
      <c r="G3" s="78" t="s">
        <v>91</v>
      </c>
      <c r="H3" s="82" t="s">
        <v>99</v>
      </c>
      <c r="I3" s="80"/>
      <c r="J3" s="80"/>
      <c r="K3" s="80"/>
      <c r="L3" s="80"/>
      <c r="M3" s="80"/>
      <c r="N3" s="80"/>
      <c r="O3" s="81"/>
      <c r="P3" s="65"/>
      <c r="Q3" s="78" t="s">
        <v>168</v>
      </c>
    </row>
    <row r="4" spans="2:18" ht="60" customHeight="1">
      <c r="B4" s="79"/>
      <c r="C4" s="79"/>
      <c r="D4" s="78"/>
      <c r="E4" s="78"/>
      <c r="F4" s="78"/>
      <c r="G4" s="78"/>
      <c r="H4" s="83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151</v>
      </c>
      <c r="Q4" s="79"/>
      <c r="R4" s="71" t="s">
        <v>153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5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295900</v>
      </c>
      <c r="D24" s="25"/>
      <c r="E24" s="25"/>
      <c r="F24" s="25"/>
      <c r="G24" s="25">
        <v>295900</v>
      </c>
      <c r="H24" s="25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155</v>
      </c>
      <c r="C43" s="15">
        <f t="shared" si="0"/>
        <v>0</v>
      </c>
      <c r="D43" s="25"/>
      <c r="E43" s="25"/>
      <c r="F43" s="25"/>
      <c r="G43" s="25"/>
      <c r="H43" s="25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156</v>
      </c>
      <c r="C67" s="15">
        <f t="shared" si="0"/>
        <v>0</v>
      </c>
      <c r="D67" s="25"/>
      <c r="E67" s="25"/>
      <c r="F67" s="25"/>
      <c r="G67" s="25"/>
      <c r="H67" s="25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157</v>
      </c>
      <c r="C68" s="15">
        <f t="shared" si="0"/>
        <v>0</v>
      </c>
      <c r="D68" s="25"/>
      <c r="E68" s="25"/>
      <c r="F68" s="25"/>
      <c r="G68" s="25"/>
      <c r="H68" s="25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158</v>
      </c>
      <c r="C69" s="15">
        <f t="shared" si="0"/>
        <v>0</v>
      </c>
      <c r="D69" s="25"/>
      <c r="E69" s="25"/>
      <c r="F69" s="25"/>
      <c r="G69" s="25"/>
      <c r="H69" s="25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159</v>
      </c>
      <c r="C70" s="15">
        <f aca="true" t="shared" si="2" ref="C70:C115">SUM(D70:H70,Q70)</f>
        <v>0</v>
      </c>
      <c r="D70" s="25"/>
      <c r="E70" s="25"/>
      <c r="F70" s="25"/>
      <c r="G70" s="25"/>
      <c r="H70" s="25">
        <f aca="true" t="shared" si="3" ref="H70:H115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160</v>
      </c>
      <c r="C71" s="15">
        <f t="shared" si="2"/>
        <v>0</v>
      </c>
      <c r="D71" s="25"/>
      <c r="E71" s="25"/>
      <c r="F71" s="25"/>
      <c r="G71" s="25"/>
      <c r="H71" s="25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161</v>
      </c>
      <c r="C72" s="15">
        <f t="shared" si="2"/>
        <v>0</v>
      </c>
      <c r="D72" s="25"/>
      <c r="E72" s="25"/>
      <c r="F72" s="25"/>
      <c r="G72" s="25"/>
      <c r="H72" s="25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5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5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5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5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5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5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5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5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5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5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5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5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5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162</v>
      </c>
      <c r="C86" s="15">
        <f t="shared" si="2"/>
        <v>0</v>
      </c>
      <c r="D86" s="25"/>
      <c r="E86" s="25"/>
      <c r="F86" s="25"/>
      <c r="G86" s="25"/>
      <c r="H86" s="25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5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5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5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5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171</v>
      </c>
      <c r="C91" s="15">
        <f t="shared" si="2"/>
        <v>0</v>
      </c>
      <c r="D91" s="25"/>
      <c r="E91" s="25"/>
      <c r="F91" s="25"/>
      <c r="G91" s="25"/>
      <c r="H91" s="25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5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166</v>
      </c>
      <c r="C93" s="15">
        <f t="shared" si="2"/>
        <v>0</v>
      </c>
      <c r="D93" s="25"/>
      <c r="E93" s="25"/>
      <c r="F93" s="25"/>
      <c r="G93" s="25"/>
      <c r="H93" s="25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5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5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5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5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5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5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5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5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5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5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163</v>
      </c>
      <c r="C104" s="15">
        <f t="shared" si="2"/>
        <v>0</v>
      </c>
      <c r="D104" s="25"/>
      <c r="E104" s="25"/>
      <c r="F104" s="25"/>
      <c r="G104" s="25"/>
      <c r="H104" s="25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5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5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5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5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164</v>
      </c>
      <c r="C109" s="15">
        <f t="shared" si="2"/>
        <v>0</v>
      </c>
      <c r="D109" s="25"/>
      <c r="E109" s="25"/>
      <c r="F109" s="25"/>
      <c r="G109" s="25"/>
      <c r="H109" s="25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5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5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5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5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139</v>
      </c>
      <c r="C114" s="15">
        <f t="shared" si="2"/>
        <v>0</v>
      </c>
      <c r="D114" s="25"/>
      <c r="E114" s="25"/>
      <c r="F114" s="25"/>
      <c r="G114" s="25"/>
      <c r="H114" s="25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152</v>
      </c>
      <c r="C115" s="15">
        <f t="shared" si="2"/>
        <v>0</v>
      </c>
      <c r="D115" s="25"/>
      <c r="E115" s="25"/>
      <c r="F115" s="25"/>
      <c r="G115" s="25"/>
      <c r="H115" s="25">
        <f t="shared" si="3"/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295900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295900</v>
      </c>
      <c r="H117" s="15">
        <f>SUBTOTAL(9,H5:H43)</f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295900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295900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4" dxfId="2" operator="equal" stopIfTrue="1">
      <formula>0</formula>
    </cfRule>
  </conditionalFormatting>
  <conditionalFormatting sqref="H5:H115">
    <cfRule type="cellIs" priority="1" dxfId="2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2021-03-29T02:04:42Z</cp:lastPrinted>
  <dcterms:created xsi:type="dcterms:W3CDTF">2009-10-06T06:42:25Z</dcterms:created>
  <dcterms:modified xsi:type="dcterms:W3CDTF">2021-03-29T04:14:40Z</dcterms:modified>
  <cp:category/>
  <cp:version/>
  <cp:contentType/>
  <cp:contentStatus/>
</cp:coreProperties>
</file>