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'一般会計債の内訳'!$A$3:$Z$119</definedName>
    <definedName name="_xlnm._FilterDatabase" localSheetId="0" hidden="1">'一覧表'!$A$3:$I$119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'一般会計債の内訳'!$A$1:$Y$118</definedName>
    <definedName name="_xlnm.Print_Area" localSheetId="0">'一覧表'!$A$1:$H$119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<sst xmlns="http://schemas.openxmlformats.org/spreadsheetml/2006/main" count="469" uniqueCount="176">
  <si>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</si>
  <si>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</si>
  <si>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</si>
  <si>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</si>
  <si>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</si>
  <si>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</si>
  <si>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</si>
  <si>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</si>
  <si>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</si>
  <si>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</si>
  <si>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</si>
  <si>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</si>
  <si>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</si>
  <si>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</si>
  <si>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</si>
  <si>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</si>
  <si>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</si>
  <si>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</si>
  <si>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</si>
  <si>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</si>
  <si>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</si>
  <si>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</si>
  <si>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</si>
  <si>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</si>
  <si>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</si>
  <si>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</si>
  <si>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</si>
  <si>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</si>
  <si>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</si>
  <si>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</si>
  <si>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</si>
  <si>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</si>
  <si>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</si>
  <si>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</si>
  <si>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</si>
  <si>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</si>
  <si>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</si>
  <si>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</si>
  <si>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</si>
  <si>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</si>
  <si>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</si>
  <si>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</si>
  <si>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</si>
  <si>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</si>
  <si>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</si>
  <si>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</si>
  <si>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</si>
  <si>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</si>
  <si>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</si>
  <si>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</si>
  <si>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</si>
  <si>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</si>
  <si>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</si>
  <si>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</si>
  <si>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</si>
  <si>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</si>
  <si>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</si>
  <si>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</si>
  <si>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</si>
  <si>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</si>
  <si>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</si>
  <si>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</si>
  <si>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</si>
  <si>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</si>
  <si>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</si>
  <si>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</si>
  <si>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</si>
  <si>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</si>
  <si>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</si>
  <si>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</si>
  <si>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</si>
  <si>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</si>
  <si>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</si>
  <si>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</si>
  <si>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</si>
  <si>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</si>
  <si>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</si>
  <si>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</si>
  <si>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</si>
  <si>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</si>
  <si>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</si>
  <si>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</si>
  <si>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</si>
  <si>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</si>
  <si>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</si>
  <si>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</si>
  <si>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</si>
  <si>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</si>
  <si>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</si>
  <si>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</si>
  <si>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</si>
  <si>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</si>
  <si>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</si>
  <si>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</si>
  <si>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</si>
  <si>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</si>
  <si>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</si>
  <si>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</si>
  <si>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</si>
  <si>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</si>
  <si>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</si>
  <si>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</si>
  <si>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</si>
  <si>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</si>
  <si>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</si>
  <si>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</si>
  <si>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</si>
  <si>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</si>
  <si>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</si>
  <si>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</si>
  <si>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</si>
  <si>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</si>
  <si>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</si>
  <si>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</si>
  <si>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</si>
  <si>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</si>
  <si>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</si>
  <si>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</si>
  <si>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</si>
  <si>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</si>
  <si>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</si>
  <si>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</si>
  <si>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</si>
  <si>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</si>
  <si>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</si>
  <si>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</si>
  <si>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</si>
  <si>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</si>
  <si>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</si>
  <si>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</si>
  <si>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</si>
  <si>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</si>
  <si>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</si>
  <si>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</si>
  <si>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</si>
  <si>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</si>
  <si>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</si>
  <si>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</si>
  <si>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</si>
  <si>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</si>
  <si>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</si>
  <si>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</si>
  <si>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</si>
  <si>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</si>
  <si>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</si>
  <si>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</si>
  <si>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</si>
  <si>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</si>
  <si>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</si>
  <si>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</si>
  <si>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</si>
  <si>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</si>
  <si>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</si>
  <si>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</si>
  <si>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</si>
  <si>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</si>
  <si>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</si>
  <si>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</si>
  <si>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</si>
  <si>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</si>
  <si>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</si>
  <si>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</si>
  <si>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</si>
  <si>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</si>
  <si>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</si>
  <si>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</si>
  <si>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</si>
  <si>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</si>
  <si>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</si>
  <si>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</si>
  <si>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</si>
  <si>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</si>
  <si>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</si>
  <si>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</si>
  <si>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</si>
  <si>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令和２年度　届出を受けた地方債（2月分）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</si>
</sst>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F109" sqref="F109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7" t="s">
        <v>175</v>
      </c>
      <c r="B1" s="77"/>
      <c r="C1" s="77"/>
      <c r="D1" s="77"/>
      <c r="E1" s="77"/>
      <c r="F1" s="77"/>
      <c r="G1" s="77"/>
      <c r="H1" s="77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140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6000</v>
      </c>
      <c r="C4" s="37">
        <f>VLOOKUP(A4,'公営企業債の内訳'!$B$5:$C$114,2,FALSE)</f>
        <v>0</v>
      </c>
      <c r="D4" s="41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6000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0</v>
      </c>
      <c r="C5" s="40">
        <f>VLOOKUP(A5,'公営企業債の内訳'!$B$5:$C$114,2,FALSE)</f>
        <v>16000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16000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872000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872000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202300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202300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VLOOKUP(A14,'公営企業債の内訳'!$B$5:$C$114,2,FALSE)</f>
        <v>213300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213300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789800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789800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484200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484200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400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400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VLOOKUP(A30,'公営企業債の内訳'!$B$5:$C$114,2,FALSE)</f>
        <v>5300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5300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560800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560800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155</v>
      </c>
      <c r="B42" s="56">
        <f>VLOOKUP(A42,'一般会計債の内訳'!$B$4:$C$113,2,FALSE)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10800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10800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156</v>
      </c>
      <c r="B66" s="56">
        <f>VLOOKUP(A66,'一般会計債の内訳'!$B$4:$C$113,2,FALSE)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157</v>
      </c>
      <c r="B67" s="56">
        <f>VLOOKUP(A67,'一般会計債の内訳'!$B$4:$C$113,2,FALSE)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158</v>
      </c>
      <c r="B68" s="56">
        <f>VLOOKUP(A68,'一般会計債の内訳'!$B$4:$C$113,2,FALSE)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159</v>
      </c>
      <c r="B69" s="56">
        <f>VLOOKUP(A69,'一般会計債の内訳'!$B$4:$C$113,2,FALSE)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160</v>
      </c>
      <c r="B70" s="56">
        <f>VLOOKUP(A70,'一般会計債の内訳'!$B$4:$C$113,2,FALSE)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161</v>
      </c>
      <c r="B71" s="56">
        <f>VLOOKUP(A71,'一般会計債の内訳'!$B$4:$C$113,2,FALSE)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162</v>
      </c>
      <c r="B85" s="56">
        <f>VLOOKUP(A85,'一般会計債の内訳'!$B$4:$C$113,2,FALSE)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170</v>
      </c>
      <c r="B90" s="56">
        <f>VLOOKUP(A90,'一般会計債の内訳'!$B$4:$C$113,2,FALSE)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167</v>
      </c>
      <c r="B92" s="56">
        <f>VLOOKUP(A92,'一般会計債の内訳'!$B$4:$C$113,2,FALSE)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VLOOKUP(A98,'一般会計債の内訳'!$B$4:$C$113,2,FALSE)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163</v>
      </c>
      <c r="B103" s="56">
        <f>VLOOKUP(A103,'一般会計債の内訳'!$B$4:$C$113,2,FALSE)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164</v>
      </c>
      <c r="B108" s="56">
        <f>VLOOKUP(A108,'一般会計債の内訳'!$B$4:$C$113,2,FALSE)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 thickBot="1">
      <c r="A113" s="31" t="s">
        <v>152</v>
      </c>
      <c r="B113" s="67">
        <f>VLOOKUP(A113,'一般会計債の内訳'!$B$4:$C$113,2,FALSE)</f>
        <v>0</v>
      </c>
      <c r="C113" s="68">
        <f>VLOOKUP(A113,'公営企業債の内訳'!$B$5:$C$115,2,FALSE)</f>
        <v>0</v>
      </c>
      <c r="D113" s="69">
        <v>0</v>
      </c>
      <c r="E113" s="69">
        <v>0</v>
      </c>
      <c r="F113" s="69">
        <v>0</v>
      </c>
      <c r="G113" s="69">
        <v>0</v>
      </c>
      <c r="H113" s="70">
        <f>SUM(B113:G113)</f>
        <v>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2915500</v>
      </c>
      <c r="C115" s="44">
        <f t="shared" si="7"/>
        <v>234600</v>
      </c>
      <c r="D115" s="45">
        <f t="shared" si="7"/>
        <v>0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3150100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10800</v>
      </c>
      <c r="C116" s="47">
        <f t="shared" si="8"/>
        <v>0</v>
      </c>
      <c r="D116" s="48">
        <f t="shared" si="8"/>
        <v>0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10800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0</v>
      </c>
      <c r="C117" s="47">
        <f t="shared" si="9"/>
        <v>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2926300</v>
      </c>
      <c r="C118" s="50">
        <f aca="true" t="shared" si="10" ref="C118:H118">SUM(C115:C117)</f>
        <v>234600</v>
      </c>
      <c r="D118" s="51">
        <f t="shared" si="10"/>
        <v>0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3160900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"/>
  <sheetViews>
    <sheetView showZeros="0" view="pageBreakPreview" zoomScaleNormal="55" zoomScaleSheetLayoutView="100" zoomScalePageLayoutView="0" workbookViewId="0" topLeftCell="A1">
      <pane xSplit="3" ySplit="3" topLeftCell="D16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11" sqref="B1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4" t="s">
        <v>172</v>
      </c>
      <c r="F3" s="16" t="s">
        <v>83</v>
      </c>
      <c r="G3" s="16" t="s">
        <v>84</v>
      </c>
      <c r="H3" s="16" t="s">
        <v>141</v>
      </c>
      <c r="I3" s="73" t="s">
        <v>143</v>
      </c>
      <c r="J3" s="73" t="s">
        <v>144</v>
      </c>
      <c r="K3" s="16" t="s">
        <v>145</v>
      </c>
      <c r="L3" s="62" t="s">
        <v>146</v>
      </c>
      <c r="M3" s="62" t="s">
        <v>142</v>
      </c>
      <c r="N3" s="16" t="s">
        <v>103</v>
      </c>
      <c r="O3" s="16" t="s">
        <v>147</v>
      </c>
      <c r="P3" s="16" t="s">
        <v>148</v>
      </c>
      <c r="Q3" s="16" t="s">
        <v>149</v>
      </c>
      <c r="R3" s="63" t="s">
        <v>150</v>
      </c>
      <c r="S3" s="16" t="s">
        <v>108</v>
      </c>
      <c r="T3" s="62" t="s">
        <v>154</v>
      </c>
      <c r="U3" s="16" t="s">
        <v>174</v>
      </c>
      <c r="V3" s="75" t="s">
        <v>173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 aca="true" t="shared" si="0" ref="C4:C35">SUM(D4:Y4)</f>
        <v>6000</v>
      </c>
      <c r="D4" s="33"/>
      <c r="E4" s="33"/>
      <c r="F4" s="33"/>
      <c r="G4" s="33"/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>
        <v>6000</v>
      </c>
      <c r="T4" s="33"/>
      <c r="U4" s="33"/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t="shared" si="0"/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2:25" s="22" customFormat="1" ht="17.25" customHeight="1">
      <c r="B6" s="21" t="s">
        <v>2</v>
      </c>
      <c r="C6" s="34">
        <f t="shared" si="0"/>
        <v>872000</v>
      </c>
      <c r="D6" s="33"/>
      <c r="E6" s="33"/>
      <c r="F6" s="33"/>
      <c r="G6" s="33"/>
      <c r="H6" s="33"/>
      <c r="I6" s="33"/>
      <c r="J6" s="33"/>
      <c r="K6" s="72"/>
      <c r="L6" s="33">
        <v>11100</v>
      </c>
      <c r="M6" s="33">
        <v>653200</v>
      </c>
      <c r="N6" s="33"/>
      <c r="O6" s="33"/>
      <c r="P6" s="33">
        <v>4100</v>
      </c>
      <c r="Q6" s="33"/>
      <c r="R6" s="33"/>
      <c r="S6" s="33"/>
      <c r="T6" s="33"/>
      <c r="U6" s="33"/>
      <c r="V6" s="33">
        <v>203600</v>
      </c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202300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>
        <v>154100</v>
      </c>
      <c r="S7" s="33"/>
      <c r="T7" s="33">
        <v>48200</v>
      </c>
      <c r="U7" s="33"/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 t="shared" si="0"/>
        <v>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s="22" customFormat="1" ht="17.25" customHeight="1">
      <c r="B9" s="21" t="s">
        <v>5</v>
      </c>
      <c r="C9" s="34">
        <f t="shared" si="0"/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2:25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789800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>
        <v>17700</v>
      </c>
      <c r="O15" s="33"/>
      <c r="P15" s="33"/>
      <c r="Q15" s="33"/>
      <c r="R15" s="33"/>
      <c r="S15" s="33"/>
      <c r="T15" s="33">
        <v>772100</v>
      </c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484200</v>
      </c>
      <c r="D16" s="33">
        <v>38800</v>
      </c>
      <c r="E16" s="33"/>
      <c r="F16" s="33"/>
      <c r="G16" s="33"/>
      <c r="H16" s="33"/>
      <c r="I16" s="33"/>
      <c r="J16" s="33"/>
      <c r="K16" s="72">
        <v>155100</v>
      </c>
      <c r="L16" s="33">
        <v>4800</v>
      </c>
      <c r="M16" s="33"/>
      <c r="N16" s="33"/>
      <c r="O16" s="33"/>
      <c r="P16" s="33"/>
      <c r="Q16" s="33">
        <v>271500</v>
      </c>
      <c r="R16" s="33"/>
      <c r="S16" s="33">
        <v>14000</v>
      </c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400</v>
      </c>
      <c r="D19" s="33">
        <v>400</v>
      </c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 t="shared" si="0"/>
        <v>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6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 t="shared" si="0"/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t="shared" si="0"/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0"/>
        <v>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0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0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t="shared" si="0"/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0"/>
        <v>560800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>
        <v>16900</v>
      </c>
      <c r="O33" s="33"/>
      <c r="P33" s="33"/>
      <c r="Q33" s="33">
        <v>543900</v>
      </c>
      <c r="R33" s="33"/>
      <c r="S33" s="33"/>
      <c r="T33" s="33"/>
      <c r="U33" s="33"/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0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0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1" ref="C36:C67">SUM(D36:Y36)</f>
        <v>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6" ht="17.25" customHeight="1">
      <c r="B37" s="21" t="s">
        <v>33</v>
      </c>
      <c r="C37" s="33">
        <f t="shared" si="1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1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1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1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1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2"/>
    </row>
    <row r="42" spans="2:26" ht="17.25" customHeight="1">
      <c r="B42" s="17" t="s">
        <v>155</v>
      </c>
      <c r="C42" s="33">
        <f t="shared" si="1"/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 t="shared" si="1"/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1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1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1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1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1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 t="shared" si="1"/>
        <v>0</v>
      </c>
      <c r="D49" s="33"/>
      <c r="E49" s="33"/>
      <c r="F49" s="33"/>
      <c r="G49" s="33"/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 t="shared" si="1"/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1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1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1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1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1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1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1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2"/>
    </row>
    <row r="58" spans="2:26" ht="17.25" customHeight="1">
      <c r="B58" s="17" t="s">
        <v>51</v>
      </c>
      <c r="C58" s="33">
        <f t="shared" si="1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1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 t="shared" si="1"/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2:26" ht="17.25" customHeight="1">
      <c r="B61" s="17" t="s">
        <v>54</v>
      </c>
      <c r="C61" s="33">
        <f t="shared" si="1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1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1"/>
        <v>10800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>
        <v>10800</v>
      </c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1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1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2"/>
    </row>
    <row r="66" spans="2:26" ht="17.25" customHeight="1">
      <c r="B66" s="17" t="s">
        <v>156</v>
      </c>
      <c r="C66" s="33">
        <f t="shared" si="1"/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157</v>
      </c>
      <c r="C67" s="33">
        <f t="shared" si="1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158</v>
      </c>
      <c r="C68" s="33">
        <f aca="true" t="shared" si="2" ref="C68:C99">SUM(D68:Y68)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159</v>
      </c>
      <c r="C69" s="33">
        <f t="shared" si="2"/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160</v>
      </c>
      <c r="C70" s="33">
        <f t="shared" si="2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161</v>
      </c>
      <c r="C71" s="33">
        <f t="shared" si="2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2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2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2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2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2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2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2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2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2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2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2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2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2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162</v>
      </c>
      <c r="C85" s="33">
        <f t="shared" si="2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2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2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2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2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169</v>
      </c>
      <c r="C90" s="33">
        <f t="shared" si="2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2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165</v>
      </c>
      <c r="C92" s="33">
        <f t="shared" si="2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2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 t="shared" si="2"/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2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 t="shared" si="2"/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 t="shared" si="2"/>
        <v>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2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t="shared" si="2"/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aca="true" t="shared" si="3" ref="C100:C113">SUM(D100:Y100)</f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3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3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163</v>
      </c>
      <c r="C103" s="33">
        <f t="shared" si="3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3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 t="shared" si="3"/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3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3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164</v>
      </c>
      <c r="C108" s="33">
        <f t="shared" si="3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3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3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3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3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152</v>
      </c>
      <c r="C113" s="33">
        <f t="shared" si="3"/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2"/>
    </row>
    <row r="114" spans="3:26" ht="24.75" customHeight="1">
      <c r="C114" s="36"/>
      <c r="D114" s="36"/>
      <c r="E114" s="3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22"/>
    </row>
    <row r="115" spans="2:26" ht="24.75" customHeight="1">
      <c r="B115" s="17" t="s">
        <v>72</v>
      </c>
      <c r="C115" s="33">
        <f>SUBTOTAL(9,C4:C42)</f>
        <v>2915500</v>
      </c>
      <c r="D115" s="33">
        <f aca="true" t="shared" si="4" ref="D115:X115">SUBTOTAL(9,D4:D42)</f>
        <v>39200</v>
      </c>
      <c r="E115" s="36">
        <f>SUBTOTAL(9,E3:E41)</f>
        <v>0</v>
      </c>
      <c r="F115" s="33">
        <f t="shared" si="4"/>
        <v>0</v>
      </c>
      <c r="G115" s="33">
        <f t="shared" si="4"/>
        <v>0</v>
      </c>
      <c r="H115" s="33">
        <f t="shared" si="4"/>
        <v>0</v>
      </c>
      <c r="I115" s="33">
        <f t="shared" si="4"/>
        <v>0</v>
      </c>
      <c r="J115" s="33">
        <f t="shared" si="4"/>
        <v>0</v>
      </c>
      <c r="K115" s="33">
        <f t="shared" si="4"/>
        <v>155100</v>
      </c>
      <c r="L115" s="33">
        <f t="shared" si="4"/>
        <v>15900</v>
      </c>
      <c r="M115" s="33">
        <f t="shared" si="4"/>
        <v>653200</v>
      </c>
      <c r="N115" s="33">
        <f t="shared" si="4"/>
        <v>34600</v>
      </c>
      <c r="O115" s="33">
        <f t="shared" si="4"/>
        <v>0</v>
      </c>
      <c r="P115" s="33">
        <f t="shared" si="4"/>
        <v>4100</v>
      </c>
      <c r="Q115" s="33">
        <f t="shared" si="4"/>
        <v>815400</v>
      </c>
      <c r="R115" s="33">
        <f t="shared" si="4"/>
        <v>154100</v>
      </c>
      <c r="S115" s="33">
        <f t="shared" si="4"/>
        <v>20000</v>
      </c>
      <c r="T115" s="33">
        <f t="shared" si="4"/>
        <v>820300</v>
      </c>
      <c r="U115" s="33">
        <f>SUBTOTAL(9,U4:U42)</f>
        <v>0</v>
      </c>
      <c r="V115" s="33">
        <f>SUBTOTAL(9,V4:V42)</f>
        <v>203600</v>
      </c>
      <c r="W115" s="33">
        <f t="shared" si="4"/>
        <v>0</v>
      </c>
      <c r="X115" s="33">
        <f t="shared" si="4"/>
        <v>0</v>
      </c>
      <c r="Y115" s="33">
        <f>SUBTOTAL(9,Y4:Y43)</f>
        <v>0</v>
      </c>
      <c r="Z115" s="22"/>
    </row>
    <row r="116" spans="2:26" ht="24.75" customHeight="1">
      <c r="B116" s="17" t="s">
        <v>73</v>
      </c>
      <c r="C116" s="33">
        <f>SUBTOTAL(9,C43:C65)</f>
        <v>10800</v>
      </c>
      <c r="D116" s="33">
        <f aca="true" t="shared" si="5" ref="D116:Y116">SUBTOTAL(9,D43:D65)</f>
        <v>0</v>
      </c>
      <c r="E116" s="33">
        <f>SUBTOTAL(9,E42:E64)</f>
        <v>0</v>
      </c>
      <c r="F116" s="33">
        <f t="shared" si="5"/>
        <v>0</v>
      </c>
      <c r="G116" s="33">
        <f t="shared" si="5"/>
        <v>0</v>
      </c>
      <c r="H116" s="33">
        <f t="shared" si="5"/>
        <v>0</v>
      </c>
      <c r="I116" s="33">
        <f t="shared" si="5"/>
        <v>0</v>
      </c>
      <c r="J116" s="33">
        <f t="shared" si="5"/>
        <v>0</v>
      </c>
      <c r="K116" s="33">
        <f t="shared" si="5"/>
        <v>0</v>
      </c>
      <c r="L116" s="33">
        <f t="shared" si="5"/>
        <v>0</v>
      </c>
      <c r="M116" s="33">
        <f t="shared" si="5"/>
        <v>0</v>
      </c>
      <c r="N116" s="33">
        <f t="shared" si="5"/>
        <v>0</v>
      </c>
      <c r="O116" s="33">
        <f t="shared" si="5"/>
        <v>0</v>
      </c>
      <c r="P116" s="33">
        <f t="shared" si="5"/>
        <v>0</v>
      </c>
      <c r="Q116" s="33">
        <f t="shared" si="5"/>
        <v>0</v>
      </c>
      <c r="R116" s="33">
        <f t="shared" si="5"/>
        <v>0</v>
      </c>
      <c r="S116" s="33">
        <f t="shared" si="5"/>
        <v>10800</v>
      </c>
      <c r="T116" s="33">
        <f t="shared" si="5"/>
        <v>0</v>
      </c>
      <c r="U116" s="33">
        <f>SUBTOTAL(9,U43:U65)</f>
        <v>0</v>
      </c>
      <c r="V116" s="33">
        <f>SUBTOTAL(9,V43:V65)</f>
        <v>0</v>
      </c>
      <c r="W116" s="33">
        <f t="shared" si="5"/>
        <v>0</v>
      </c>
      <c r="X116" s="33">
        <f t="shared" si="5"/>
        <v>0</v>
      </c>
      <c r="Y116" s="33">
        <f t="shared" si="5"/>
        <v>0</v>
      </c>
      <c r="Z116" s="22"/>
    </row>
    <row r="117" spans="2:26" ht="24.75" customHeight="1">
      <c r="B117" s="17" t="s">
        <v>89</v>
      </c>
      <c r="C117" s="33">
        <f aca="true" t="shared" si="6" ref="C117:Y117">SUBTOTAL(9,C66:C113)</f>
        <v>0</v>
      </c>
      <c r="D117" s="33">
        <f t="shared" si="6"/>
        <v>0</v>
      </c>
      <c r="E117" s="33">
        <f>SUBTOTAL(9,E65:E113)</f>
        <v>0</v>
      </c>
      <c r="F117" s="33">
        <f t="shared" si="6"/>
        <v>0</v>
      </c>
      <c r="G117" s="33">
        <f t="shared" si="6"/>
        <v>0</v>
      </c>
      <c r="H117" s="33">
        <f t="shared" si="6"/>
        <v>0</v>
      </c>
      <c r="I117" s="33">
        <f t="shared" si="6"/>
        <v>0</v>
      </c>
      <c r="J117" s="33">
        <f t="shared" si="6"/>
        <v>0</v>
      </c>
      <c r="K117" s="33">
        <f t="shared" si="6"/>
        <v>0</v>
      </c>
      <c r="L117" s="33">
        <f t="shared" si="6"/>
        <v>0</v>
      </c>
      <c r="M117" s="33">
        <f t="shared" si="6"/>
        <v>0</v>
      </c>
      <c r="N117" s="33">
        <f t="shared" si="6"/>
        <v>0</v>
      </c>
      <c r="O117" s="33">
        <f t="shared" si="6"/>
        <v>0</v>
      </c>
      <c r="P117" s="33">
        <f t="shared" si="6"/>
        <v>0</v>
      </c>
      <c r="Q117" s="33">
        <f t="shared" si="6"/>
        <v>0</v>
      </c>
      <c r="R117" s="33">
        <f t="shared" si="6"/>
        <v>0</v>
      </c>
      <c r="S117" s="33">
        <f t="shared" si="6"/>
        <v>0</v>
      </c>
      <c r="T117" s="33">
        <f t="shared" si="6"/>
        <v>0</v>
      </c>
      <c r="U117" s="33">
        <f>SUBTOTAL(9,U66:U113)</f>
        <v>0</v>
      </c>
      <c r="V117" s="33">
        <f>SUBTOTAL(9,V66:V113)</f>
        <v>0</v>
      </c>
      <c r="W117" s="33">
        <f t="shared" si="6"/>
        <v>0</v>
      </c>
      <c r="X117" s="33">
        <f t="shared" si="6"/>
        <v>0</v>
      </c>
      <c r="Y117" s="33">
        <f t="shared" si="6"/>
        <v>0</v>
      </c>
      <c r="Z117" s="22"/>
    </row>
    <row r="118" spans="2:26" ht="24.75" customHeight="1">
      <c r="B118" s="17" t="s">
        <v>75</v>
      </c>
      <c r="C118" s="33">
        <f>SUM(C115:C117)</f>
        <v>2926300</v>
      </c>
      <c r="D118" s="33">
        <f aca="true" t="shared" si="7" ref="D118:Y118">SUM(D115:D117)</f>
        <v>39200</v>
      </c>
      <c r="E118" s="33">
        <f>SUM(E115:E117)</f>
        <v>0</v>
      </c>
      <c r="F118" s="33">
        <f t="shared" si="7"/>
        <v>0</v>
      </c>
      <c r="G118" s="33">
        <f t="shared" si="7"/>
        <v>0</v>
      </c>
      <c r="H118" s="33">
        <f t="shared" si="7"/>
        <v>0</v>
      </c>
      <c r="I118" s="33">
        <f t="shared" si="7"/>
        <v>0</v>
      </c>
      <c r="J118" s="33">
        <f>SUM(J115:J117)</f>
        <v>0</v>
      </c>
      <c r="K118" s="33">
        <f t="shared" si="7"/>
        <v>155100</v>
      </c>
      <c r="L118" s="33">
        <f>SUM(L115:L117)</f>
        <v>15900</v>
      </c>
      <c r="M118" s="33">
        <f>SUM(M115:M117)</f>
        <v>653200</v>
      </c>
      <c r="N118" s="33">
        <f>SUM(N115:N117)</f>
        <v>34600</v>
      </c>
      <c r="O118" s="33">
        <f>SUM(O115:O117)</f>
        <v>0</v>
      </c>
      <c r="P118" s="33">
        <f t="shared" si="7"/>
        <v>4100</v>
      </c>
      <c r="Q118" s="33">
        <f t="shared" si="7"/>
        <v>815400</v>
      </c>
      <c r="R118" s="33">
        <f t="shared" si="7"/>
        <v>154100</v>
      </c>
      <c r="S118" s="33">
        <f>SUM(S115:S117)</f>
        <v>30800</v>
      </c>
      <c r="T118" s="33">
        <f t="shared" si="7"/>
        <v>820300</v>
      </c>
      <c r="U118" s="33">
        <f>SUM(U115:U117)</f>
        <v>0</v>
      </c>
      <c r="V118" s="33">
        <f>SUM(V115:V117)</f>
        <v>203600</v>
      </c>
      <c r="W118" s="33">
        <f t="shared" si="7"/>
        <v>0</v>
      </c>
      <c r="X118" s="33">
        <f t="shared" si="7"/>
        <v>0</v>
      </c>
      <c r="Y118" s="33">
        <f t="shared" si="7"/>
        <v>0</v>
      </c>
      <c r="Z118" s="22"/>
    </row>
    <row r="119" spans="5:26" ht="13.5">
      <c r="E119" s="76"/>
      <c r="Z119" s="22"/>
    </row>
    <row r="120" ht="13.5">
      <c r="Z120" s="22"/>
    </row>
  </sheetData>
  <sheetProtection/>
  <autoFilter ref="A3:Z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H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31" sqref="A31:IV3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9" t="s">
        <v>79</v>
      </c>
      <c r="C3" s="79" t="s">
        <v>80</v>
      </c>
      <c r="D3" s="78" t="s">
        <v>92</v>
      </c>
      <c r="E3" s="78" t="s">
        <v>90</v>
      </c>
      <c r="F3" s="78" t="s">
        <v>138</v>
      </c>
      <c r="G3" s="78" t="s">
        <v>91</v>
      </c>
      <c r="H3" s="82" t="s">
        <v>99</v>
      </c>
      <c r="I3" s="80"/>
      <c r="J3" s="80"/>
      <c r="K3" s="80"/>
      <c r="L3" s="80"/>
      <c r="M3" s="80"/>
      <c r="N3" s="80"/>
      <c r="O3" s="81"/>
      <c r="P3" s="65"/>
      <c r="Q3" s="78" t="s">
        <v>168</v>
      </c>
    </row>
    <row r="4" spans="2:18" ht="60" customHeight="1">
      <c r="B4" s="79"/>
      <c r="C4" s="79"/>
      <c r="D4" s="78"/>
      <c r="E4" s="78"/>
      <c r="F4" s="78"/>
      <c r="G4" s="78"/>
      <c r="H4" s="83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151</v>
      </c>
      <c r="Q4" s="79"/>
      <c r="R4" s="71" t="s">
        <v>153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16000</v>
      </c>
      <c r="D6" s="25"/>
      <c r="E6" s="25"/>
      <c r="F6" s="25"/>
      <c r="G6" s="25"/>
      <c r="H6" s="25">
        <f aca="true" t="shared" si="1" ref="H6:H69">SUM(I6:P6)</f>
        <v>16000</v>
      </c>
      <c r="I6" s="20"/>
      <c r="J6" s="20"/>
      <c r="K6" s="20"/>
      <c r="L6" s="20"/>
      <c r="M6" s="20"/>
      <c r="N6" s="20"/>
      <c r="O6" s="20"/>
      <c r="P6" s="20">
        <v>16000</v>
      </c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213300</v>
      </c>
      <c r="D15" s="25"/>
      <c r="E15" s="25"/>
      <c r="F15" s="25">
        <v>213300</v>
      </c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5300</v>
      </c>
      <c r="D31" s="25"/>
      <c r="E31" s="25"/>
      <c r="F31" s="25"/>
      <c r="G31" s="25"/>
      <c r="H31" s="25">
        <f t="shared" si="1"/>
        <v>5300</v>
      </c>
      <c r="I31" s="20"/>
      <c r="J31" s="20"/>
      <c r="K31" s="20"/>
      <c r="L31" s="20"/>
      <c r="M31" s="20"/>
      <c r="N31" s="20"/>
      <c r="O31" s="20"/>
      <c r="P31" s="20">
        <v>5300</v>
      </c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155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156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157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158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159</v>
      </c>
      <c r="C70" s="15">
        <f aca="true" t="shared" si="2" ref="C70:C115">SUM(D70:H70,Q70)</f>
        <v>0</v>
      </c>
      <c r="D70" s="25"/>
      <c r="E70" s="25"/>
      <c r="F70" s="25"/>
      <c r="G70" s="25"/>
      <c r="H70" s="25">
        <f aca="true" t="shared" si="3" ref="H70:H115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160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161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162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171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166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163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164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139</v>
      </c>
      <c r="C114" s="15">
        <f t="shared" si="2"/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152</v>
      </c>
      <c r="C115" s="15">
        <f t="shared" si="2"/>
        <v>0</v>
      </c>
      <c r="D115" s="25"/>
      <c r="E115" s="25"/>
      <c r="F115" s="25"/>
      <c r="G115" s="25"/>
      <c r="H115" s="25">
        <f t="shared" si="3"/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234600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213300</v>
      </c>
      <c r="G117" s="15">
        <f t="shared" si="4"/>
        <v>0</v>
      </c>
      <c r="H117" s="15">
        <f>SUBTOTAL(9,H5:H43)</f>
        <v>21300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21300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234600</v>
      </c>
      <c r="D120" s="15">
        <f>SUM(D117:D119)</f>
        <v>0</v>
      </c>
      <c r="E120" s="15">
        <f>SUM(E117:E119)</f>
        <v>0</v>
      </c>
      <c r="F120" s="15">
        <f>SUM(F117:F119)</f>
        <v>213300</v>
      </c>
      <c r="G120" s="15">
        <f>SUM(G117:G119)</f>
        <v>0</v>
      </c>
      <c r="H120" s="15">
        <f aca="true" t="shared" si="7" ref="H120:P120">SUM(H117:H119)</f>
        <v>21300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21300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4" dxfId="2" operator="equal" stopIfTrue="1">
      <formula>0</formula>
    </cfRule>
  </conditionalFormatting>
  <conditionalFormatting sqref="H5:H115">
    <cfRule type="cellIs" priority="1" dxfId="2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2021-02-24T23:21:14Z</cp:lastPrinted>
  <dcterms:created xsi:type="dcterms:W3CDTF">2009-10-06T06:42:25Z</dcterms:created>
  <dcterms:modified xsi:type="dcterms:W3CDTF">2021-02-25T09:52:34Z</dcterms:modified>
  <cp:category/>
  <cp:version/>
  <cp:contentType/>
  <cp:contentStatus/>
</cp:coreProperties>
</file>