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94B1D15B-0CA7-478D-8283-CC0A9D862609}" xr6:coauthVersionLast="36" xr6:coauthVersionMax="36" xr10:uidLastSave="{00000000-0000-0000-0000-000000000000}"/>
  <bookViews>
    <workbookView xWindow="0" yWindow="0" windowWidth="16060" windowHeight="69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G102" i="12"/>
  <c r="DB102" i="12"/>
  <c r="CW102" i="12"/>
  <c r="CR102" i="12"/>
  <c r="AF88" i="12"/>
  <c r="AU63" i="12"/>
  <c r="AP63" i="12"/>
  <c r="AO36"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CO32" i="10"/>
  <c r="CO33" i="10" s="1"/>
  <c r="CO34" i="10" s="1"/>
  <c r="CO35" i="10" s="1"/>
  <c r="CO36" i="10" s="1"/>
  <c r="CO37" i="10" s="1"/>
  <c r="CO38" i="10" s="1"/>
  <c r="CO39" i="10" s="1"/>
  <c r="CO40" i="10" s="1"/>
  <c r="CO41" i="10" s="1"/>
  <c r="BW32"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l="1"/>
  <c r="AM32" i="10"/>
  <c r="AM33" i="10" s="1"/>
  <c r="AM34" i="10" s="1"/>
  <c r="AM35" i="10" s="1"/>
  <c r="AM36" i="10" s="1"/>
</calcChain>
</file>

<file path=xl/sharedStrings.xml><?xml version="1.0" encoding="utf-8"?>
<sst xmlns="http://schemas.openxmlformats.org/spreadsheetml/2006/main" count="1180" uniqueCount="598">
  <si>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</si>
  <si>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</si>
  <si>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</si>
  <si>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</si>
  <si>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</si>
  <si>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</si>
  <si>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</si>
  <si>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</si>
  <si>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</si>
  <si>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</si>
  <si>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</si>
  <si>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</si>
  <si>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</si>
  <si>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</si>
  <si>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</si>
  <si>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</si>
  <si>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</si>
  <si>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</si>
  <si>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</si>
  <si>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</si>
  <si>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</si>
  <si>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</si>
  <si>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</si>
  <si>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</si>
  <si>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</si>
  <si>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</si>
  <si>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</si>
  <si>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</si>
  <si>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</si>
  <si>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</si>
  <si>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</si>
  <si>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</si>
  <si>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</si>
  <si>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</si>
  <si>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</si>
  <si>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</si>
  <si>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</si>
  <si>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</si>
  <si>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</si>
  <si>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</si>
  <si>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</si>
  <si>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</si>
  <si>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</si>
  <si>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</si>
  <si>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</si>
  <si>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</si>
  <si>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</si>
  <si>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</si>
  <si>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</si>
  <si>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</si>
  <si>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</si>
  <si>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</si>
  <si>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</si>
  <si>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</si>
  <si>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</si>
  <si>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</si>
  <si>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</si>
  <si>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</si>
  <si>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</si>
  <si>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</si>
  <si>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</si>
  <si>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</si>
  <si>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</si>
  <si>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</si>
  <si>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</si>
  <si>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</si>
  <si>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</si>
  <si>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</si>
  <si>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</si>
  <si>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</si>
  <si>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</si>
  <si>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</si>
  <si>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</si>
  <si>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</si>
  <si>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</si>
  <si>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</si>
  <si>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</si>
  <si>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</si>
  <si>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</si>
  <si>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</si>
  <si>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</si>
  <si>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</si>
  <si>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</si>
  <si>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埼玉県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</si>
  <si>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</si>
  <si>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</si>
  <si>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</si>
  <si>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</si>
  <si>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</si>
  <si>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</si>
  <si>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</si>
  <si>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</si>
  <si>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</si>
  <si>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</si>
  <si>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</si>
  <si>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</si>
  <si>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</si>
  <si>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</si>
  <si>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</si>
  <si>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</si>
  <si>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</si>
  <si>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</si>
  <si>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</si>
  <si>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</si>
  <si>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</si>
  <si>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</si>
  <si>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</si>
  <si>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</si>
  <si>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</si>
  <si>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</si>
  <si>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</si>
  <si>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</si>
  <si>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</si>
  <si>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</si>
  <si>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</si>
  <si>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</si>
  <si>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</si>
  <si>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1.1</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</si>
  <si>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</si>
  <si>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</si>
  <si>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</si>
  <si>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</si>
  <si>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</si>
  <si>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</si>
  <si>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</si>
  <si>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</si>
  <si>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</si>
  <si>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</si>
  <si>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</si>
  <si>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</si>
  <si>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</si>
  <si>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</si>
  <si>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</si>
  <si>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</si>
  <si>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</si>
  <si>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</si>
  <si>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</si>
  <si>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</si>
  <si>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</si>
  <si>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</si>
  <si>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</si>
  <si>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</si>
  <si>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</si>
  <si>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</si>
  <si>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</si>
  <si>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</si>
  <si>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</si>
  <si>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</si>
  <si>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</si>
  <si>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</si>
  <si>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</si>
  <si>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</si>
  <si>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</si>
  <si>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</si>
  <si>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</si>
  <si>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</si>
  <si>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</si>
  <si>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</si>
  <si>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</si>
  <si>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</si>
  <si>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</si>
  <si>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</si>
  <si>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</si>
  <si>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</si>
  <si>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</si>
  <si>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</si>
  <si>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</si>
  <si>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</si>
  <si>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</si>
  <si>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</si>
  <si>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</si>
  <si>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</si>
  <si>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</si>
  <si>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</si>
  <si>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</si>
  <si>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</si>
  <si>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</si>
  <si>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</si>
  <si>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</si>
  <si>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</si>
  <si>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</si>
  <si>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</si>
  <si>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</si>
  <si>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</si>
  <si>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</si>
  <si>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埼玉県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</si>
  <si>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</si>
  <si>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</si>
  <si>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</si>
  <si>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</si>
  <si>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</si>
  <si>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</si>
  <si>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</si>
  <si>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</si>
  <si>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</si>
  <si>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</si>
  <si>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</si>
  <si>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</si>
  <si>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</si>
  <si>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</si>
  <si>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</si>
  <si>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</si>
  <si>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</si>
  <si>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</si>
  <si>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</si>
  <si>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</si>
  <si>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</si>
  <si>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</si>
  <si>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</si>
  <si>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</si>
  <si>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</si>
  <si>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</si>
  <si>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</si>
  <si>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</si>
  <si>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</si>
  <si>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</si>
  <si>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</si>
  <si>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</si>
  <si>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</si>
  <si>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</si>
  <si>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</si>
  <si>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</si>
  <si>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</si>
  <si>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</si>
  <si>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</si>
  <si>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</si>
  <si>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</si>
  <si>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</si>
  <si>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</si>
  <si>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</si>
  <si>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</si>
  <si>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</si>
  <si>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</si>
  <si>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</si>
  <si>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</si>
  <si>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</si>
  <si>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</si>
  <si>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</si>
  <si>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</si>
  <si>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</si>
  <si>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</si>
  <si>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</si>
  <si>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</si>
  <si>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</si>
  <si>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</si>
  <si>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</si>
  <si>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</si>
  <si>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</si>
  <si>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</si>
  <si>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</si>
  <si>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</si>
  <si>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</si>
  <si>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</si>
  <si>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</si>
  <si>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</si>
  <si>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</si>
  <si>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</si>
  <si>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</si>
  <si>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</si>
  <si>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</si>
  <si>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</si>
  <si>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</si>
  <si>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</si>
  <si>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</si>
  <si>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</si>
  <si>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</si>
  <si>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</si>
  <si>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</si>
  <si>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</si>
  <si>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</si>
  <si>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</si>
  <si>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</si>
  <si>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</si>
  <si>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</si>
  <si>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</si>
  <si>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</si>
  <si>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</si>
  <si>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</si>
  <si>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</si>
  <si>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</si>
  <si>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</si>
  <si>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</si>
  <si>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</si>
  <si>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</si>
  <si>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</si>
  <si>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</si>
  <si>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</si>
  <si>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</si>
  <si>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</si>
  <si>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</si>
  <si>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</si>
  <si>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</si>
  <si>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</si>
  <si>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</si>
  <si>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</si>
  <si>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</si>
  <si>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</si>
  <si>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</si>
  <si>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</si>
  <si>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</si>
  <si>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</si>
  <si>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</si>
  <si>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</si>
  <si>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</si>
  <si>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</si>
  <si>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</si>
  <si>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</si>
  <si>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</si>
  <si>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</si>
  <si>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</si>
  <si>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</si>
  <si>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</si>
  <si>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</si>
  <si>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</si>
  <si>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</si>
  <si>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</si>
  <si>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</si>
  <si>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</si>
  <si>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</si>
  <si>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</si>
  <si>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</si>
  <si>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</si>
  <si>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</si>
  <si>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</si>
  <si>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</si>
  <si>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</si>
  <si>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</si>
  <si>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</si>
  <si>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</si>
  <si>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</si>
  <si>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</si>
  <si>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</si>
  <si>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</si>
  <si>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</si>
  <si>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</si>
  <si>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</si>
  <si>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</si>
  <si>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</si>
  <si>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</si>
  <si>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</si>
  <si>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埼玉県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</si>
  <si>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</si>
  <si>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</si>
  <si>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</si>
  <si>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</si>
  <si>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</si>
  <si>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</si>
  <si>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</si>
  <si>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</si>
  <si>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</si>
  <si>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</si>
  <si>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</si>
  <si>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</si>
  <si>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</si>
  <si>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</si>
  <si>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</si>
  <si>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</si>
  <si>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</si>
  <si>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</si>
  <si>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</si>
  <si>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</si>
  <si>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公債費特別会計</t>
    <phoneticPr fontId="3"/>
  </si>
  <si>
    <t>-</t>
    <phoneticPr fontId="3"/>
  </si>
  <si>
    <t>市町村振興事業特別会計</t>
    <phoneticPr fontId="3"/>
  </si>
  <si>
    <t>-</t>
    <phoneticPr fontId="3"/>
  </si>
  <si>
    <t>災害救助事業特別会計</t>
    <phoneticPr fontId="3"/>
  </si>
  <si>
    <t>-</t>
    <phoneticPr fontId="3"/>
  </si>
  <si>
    <t>母子父子寡婦福祉資金特別会計</t>
    <phoneticPr fontId="3"/>
  </si>
  <si>
    <t>地方独立行政法人埼玉県立病院機構貸付金事業等特別会計</t>
    <phoneticPr fontId="3"/>
  </si>
  <si>
    <t>中小企業高度化資金特別会計</t>
    <phoneticPr fontId="3"/>
  </si>
  <si>
    <t>就農支援資金貸付事業特別会計</t>
    <phoneticPr fontId="3"/>
  </si>
  <si>
    <t>林業・木材産業改善資金特別会計</t>
    <phoneticPr fontId="3"/>
  </si>
  <si>
    <t>本多静六博士育英事業特別会計</t>
    <phoneticPr fontId="3"/>
  </si>
  <si>
    <t>用地事業特別会計</t>
    <phoneticPr fontId="3"/>
  </si>
  <si>
    <t>県営住宅事業特別会計</t>
    <phoneticPr fontId="3"/>
  </si>
  <si>
    <t>高等学校等奨学金事業特別会計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</si>
  <si>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</si>
  <si>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</si>
  <si>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</si>
  <si>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</si>
  <si>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</si>
  <si>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</si>
  <si>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</si>
  <si>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</si>
  <si>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</si>
  <si>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</si>
  <si>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</si>
  <si>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</si>
  <si>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</si>
  <si>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</si>
  <si>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公営競技事業特別会計</t>
    <phoneticPr fontId="3"/>
  </si>
  <si>
    <t>埼玉県総合リハビリテーションセンター病院事業会計</t>
    <phoneticPr fontId="3"/>
  </si>
  <si>
    <t>工業用水道事業会計</t>
    <phoneticPr fontId="3"/>
  </si>
  <si>
    <t>水道用水供給事業会計</t>
    <phoneticPr fontId="3"/>
  </si>
  <si>
    <t>流域下水道事業会計</t>
    <phoneticPr fontId="3"/>
  </si>
  <si>
    <t>地域整備事業会計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</si>
  <si>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</si>
  <si>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</si>
  <si>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</si>
  <si>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</si>
  <si>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</si>
  <si>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</si>
  <si>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</si>
  <si>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</si>
  <si>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</si>
  <si>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</si>
  <si>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</si>
  <si>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</si>
  <si>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</si>
  <si>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</si>
  <si>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</si>
  <si>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</si>
  <si>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</si>
  <si>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</si>
  <si>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</si>
  <si>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</si>
  <si>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</si>
  <si>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</si>
  <si>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</si>
  <si>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</si>
  <si>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</si>
  <si>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</si>
  <si>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</si>
  <si>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</si>
  <si>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</si>
  <si>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</si>
  <si>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</si>
  <si>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</si>
  <si>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</si>
  <si>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</si>
  <si>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</si>
  <si>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</si>
  <si>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</si>
  <si>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</si>
  <si>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</si>
  <si>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</si>
  <si>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</si>
  <si>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</si>
  <si>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</si>
  <si>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</si>
  <si>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</si>
  <si>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</si>
  <si>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</si>
  <si>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</si>
  <si>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</si>
  <si>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</si>
  <si>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</si>
  <si>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</si>
  <si>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</si>
  <si>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</si>
  <si>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</si>
  <si>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</si>
  <si>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</si>
  <si>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</si>
  <si>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</si>
  <si>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</si>
  <si>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</si>
  <si>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</si>
  <si>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</si>
  <si>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</si>
  <si>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総合リハビリテーションセンター病院事業会計</t>
    <phoneticPr fontId="3"/>
  </si>
  <si>
    <t>(Ｆ)</t>
    <phoneticPr fontId="3"/>
  </si>
  <si>
    <t>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</si>
  <si>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</si>
  <si>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</si>
  <si>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</si>
  <si>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</si>
  <si>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</si>
  <si>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</si>
  <si>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</si>
  <si>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</si>
  <si>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</si>
  <si>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</si>
  <si>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</si>
  <si>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</si>
  <si>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</si>
  <si>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</si>
  <si>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</si>
  <si>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</si>
  <si>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</si>
  <si>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</si>
  <si>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</si>
  <si>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</si>
  <si>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</si>
  <si>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</si>
  <si>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</si>
  <si>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</si>
  <si>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</si>
  <si>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</si>
  <si>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</si>
  <si>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</si>
  <si>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</si>
  <si>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</si>
  <si>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</si>
  <si>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</si>
  <si>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</si>
  <si>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</si>
  <si>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</si>
  <si>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</si>
  <si>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</si>
  <si>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</si>
  <si>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</si>
  <si>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</si>
  <si>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</si>
  <si>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</si>
  <si>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</si>
  <si>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</si>
  <si>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</si>
  <si>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</si>
  <si>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</si>
  <si>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</si>
  <si>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</si>
  <si>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</si>
  <si>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</si>
  <si>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</si>
  <si>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</si>
  <si>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</si>
  <si>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</si>
  <si>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</si>
  <si>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</si>
  <si>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</si>
  <si>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</si>
  <si>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</si>
  <si>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</si>
  <si>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</si>
  <si>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</si>
  <si>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</si>
  <si>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</si>
  <si>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</si>
  <si>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</si>
  <si>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</si>
  <si>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</si>
  <si>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</si>
  <si>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</si>
  <si>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</si>
  <si>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</si>
  <si>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</si>
  <si>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</si>
  <si>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</si>
  <si>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</si>
  <si>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</si>
  <si>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</si>
  <si>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</si>
  <si>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</si>
  <si>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地域整備事業会計</t>
  </si>
  <si>
    <t>水道用水供給事業会計</t>
  </si>
  <si>
    <t>一般会計</t>
  </si>
  <si>
    <t>流域下水道事業会計</t>
  </si>
  <si>
    <t>工業用水道事業会計</t>
  </si>
  <si>
    <t>公営競技事業特別会計</t>
  </si>
  <si>
    <t>埼玉県総合リハビリテーションセンター病院事業会計</t>
  </si>
  <si>
    <t>国民健康保険事業特別会計</t>
  </si>
  <si>
    <t>その他会計（赤字）</t>
  </si>
  <si>
    <t>その他会計（黒字）</t>
  </si>
  <si>
    <t>（百万円）</t>
    <phoneticPr fontId="2"/>
  </si>
  <si>
    <t>H30</t>
    <phoneticPr fontId="2"/>
  </si>
  <si>
    <t>R01</t>
    <phoneticPr fontId="2"/>
  </si>
  <si>
    <t>R02</t>
    <phoneticPr fontId="2"/>
  </si>
  <si>
    <t>R03</t>
    <phoneticPr fontId="2"/>
  </si>
  <si>
    <t>R04</t>
    <phoneticPr fontId="2"/>
  </si>
  <si>
    <t>埼玉県農林公社（林業公社）</t>
  </si>
  <si>
    <t>埼玉県国際交流協会</t>
  </si>
  <si>
    <t>埼玉高速鉄道</t>
  </si>
  <si>
    <t>いきいき埼玉</t>
  </si>
  <si>
    <t>さいたま緑のトラスト協会</t>
  </si>
  <si>
    <t>埼玉県消防協会</t>
  </si>
  <si>
    <t>埼玉県生活衛生営業指導センター</t>
  </si>
  <si>
    <t>埼玉県産業文化センター</t>
  </si>
  <si>
    <t>埼玉県産業振興公社</t>
  </si>
  <si>
    <t>埼玉県土地開発公社</t>
  </si>
  <si>
    <t>埼玉県道路公社</t>
  </si>
  <si>
    <t>埼玉県河川公社</t>
  </si>
  <si>
    <t xml:space="preserve">埼玉県住宅供給公社 </t>
  </si>
  <si>
    <t>さいたまリバーフロンティア</t>
  </si>
  <si>
    <t>埼玉県埋蔵文化財調査事業団</t>
  </si>
  <si>
    <t>埼玉県暴力追放・薬物乱用防止センター</t>
  </si>
  <si>
    <t>埼玉県公園緑地協会</t>
  </si>
  <si>
    <t>埼玉県下水道公社</t>
  </si>
  <si>
    <t>さいたまアリーナ</t>
  </si>
  <si>
    <t>公立大学法人埼玉県立大学</t>
  </si>
  <si>
    <t>埼玉県芸術文化振興財団</t>
  </si>
  <si>
    <t>秩父開発機構</t>
  </si>
  <si>
    <t>埼玉新都市交通</t>
  </si>
  <si>
    <t>埼玉伝統工芸協会</t>
  </si>
  <si>
    <t>埼玉県立病院機構</t>
    <rPh sb="0" eb="2">
      <t>サイタマ</t>
    </rPh>
    <rPh sb="2" eb="4">
      <t>ケンリツ</t>
    </rPh>
    <rPh sb="4" eb="6">
      <t>ビョウイン</t>
    </rPh>
    <rPh sb="6" eb="8">
      <t>キコウ</t>
    </rPh>
    <phoneticPr fontId="2"/>
  </si>
  <si>
    <t>埼玉県青果物価格安定資金協会</t>
    <rPh sb="0" eb="3">
      <t>サイタマケン</t>
    </rPh>
    <rPh sb="3" eb="6">
      <t>セイカブツ</t>
    </rPh>
    <rPh sb="6" eb="8">
      <t>カカク</t>
    </rPh>
    <rPh sb="8" eb="10">
      <t>アンテイ</t>
    </rPh>
    <rPh sb="10" eb="12">
      <t>シキン</t>
    </rPh>
    <rPh sb="12" eb="14">
      <t>キョウカイ</t>
    </rPh>
    <phoneticPr fontId="2"/>
  </si>
  <si>
    <t>埼玉県勤労者福祉センター</t>
    <rPh sb="0" eb="3">
      <t>サイタマケン</t>
    </rPh>
    <rPh sb="3" eb="6">
      <t>キンロウシャ</t>
    </rPh>
    <rPh sb="6" eb="8">
      <t>フクシ</t>
    </rPh>
    <phoneticPr fontId="2"/>
  </si>
  <si>
    <t>デジタルSKIPステーション</t>
  </si>
  <si>
    <t>○</t>
  </si>
  <si>
    <t>法適用企業</t>
    <rPh sb="0" eb="1">
      <t>ホウ</t>
    </rPh>
    <rPh sb="1" eb="3">
      <t>テキヨウ</t>
    </rPh>
    <rPh sb="3" eb="5">
      <t>キギョウ</t>
    </rPh>
    <phoneticPr fontId="2"/>
  </si>
  <si>
    <t>法適用企業</t>
  </si>
  <si>
    <t>彩の国さいたま人づくり広域連合</t>
  </si>
  <si>
    <t>埼玉県浦和競馬組合</t>
  </si>
  <si>
    <t>埼玉県公共施設長寿命化等推進基金</t>
    <rPh sb="0" eb="3">
      <t>サイタマケン</t>
    </rPh>
    <rPh sb="3" eb="5">
      <t>コウキョウ</t>
    </rPh>
    <rPh sb="5" eb="7">
      <t>シセツ</t>
    </rPh>
    <rPh sb="7" eb="11">
      <t>チョウジュミョウカ</t>
    </rPh>
    <rPh sb="11" eb="12">
      <t>トウ</t>
    </rPh>
    <rPh sb="12" eb="14">
      <t>スイシン</t>
    </rPh>
    <rPh sb="14" eb="16">
      <t>キキン</t>
    </rPh>
    <phoneticPr fontId="3"/>
  </si>
  <si>
    <t>埼玉県大規模事業推進基金</t>
    <rPh sb="0" eb="3">
      <t>サイタマケン</t>
    </rPh>
    <rPh sb="3" eb="6">
      <t>ダイキボ</t>
    </rPh>
    <rPh sb="6" eb="8">
      <t>ジギョウ</t>
    </rPh>
    <rPh sb="8" eb="10">
      <t>スイシン</t>
    </rPh>
    <rPh sb="10" eb="12">
      <t>キキン</t>
    </rPh>
    <phoneticPr fontId="2"/>
  </si>
  <si>
    <t>埼玉県新型コロナウイルス感染症対策推進基金</t>
    <rPh sb="0" eb="3">
      <t>サイタマケン</t>
    </rPh>
    <rPh sb="3" eb="5">
      <t>シンガタ</t>
    </rPh>
    <rPh sb="12" eb="15">
      <t>カンセンショウ</t>
    </rPh>
    <rPh sb="15" eb="17">
      <t>タイサク</t>
    </rPh>
    <rPh sb="17" eb="19">
      <t>スイシン</t>
    </rPh>
    <rPh sb="19" eb="21">
      <t>キキン</t>
    </rPh>
    <phoneticPr fontId="2"/>
  </si>
  <si>
    <t>埼玉県後期高齢者医療財政安定化基金</t>
    <rPh sb="0" eb="3">
      <t>サイタマケン</t>
    </rPh>
    <rPh sb="3" eb="5">
      <t>コウキ</t>
    </rPh>
    <rPh sb="5" eb="8">
      <t>コウレイシャ</t>
    </rPh>
    <rPh sb="8" eb="10">
      <t>イリョウ</t>
    </rPh>
    <rPh sb="10" eb="12">
      <t>ザイセイ</t>
    </rPh>
    <rPh sb="12" eb="15">
      <t>アンテイカ</t>
    </rPh>
    <rPh sb="15" eb="17">
      <t>キキン</t>
    </rPh>
    <phoneticPr fontId="2"/>
  </si>
  <si>
    <t>埼玉県産業振興・雇用機会創出基金</t>
    <rPh sb="0" eb="3">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</si>
</sst>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2FA8-41CB-A048-A9745CA5E7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19110</c:v>
                </c:pt>
                <c:pt idx="1">
                  <c:v>20560</c:v>
                </c:pt>
                <c:pt idx="2">
                  <c:v>22502</c:v>
                </c:pt>
                <c:pt idx="3">
                  <c:v>24330</c:v>
                </c:pt>
                <c:pt idx="4">
                  <c:v>26046</c:v>
                </c:pt>
              </c:numCache>
            </c:numRef>
          </c:val>
          <c:smooth val="0"/>
          <c:extLst>
            <c:ext xmlns:c16="http://schemas.microsoft.com/office/drawing/2014/chart" uri="{C3380CC4-5D6E-409C-BE32-E72D297353CC}">
              <c16:uniqueId val="{00000001-2FA8-41CB-A048-A9745CA5E7E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0.44</c:v>
                </c:pt>
                <c:pt idx="1">
                  <c:v>0.44</c:v>
                </c:pt>
                <c:pt idx="2">
                  <c:v>2.2400000000000002</c:v>
                </c:pt>
                <c:pt idx="3">
                  <c:v>2.69</c:v>
                </c:pt>
                <c:pt idx="4">
                  <c:v>3.23</c:v>
                </c:pt>
              </c:numCache>
            </c:numRef>
          </c:val>
          <c:extLst>
            <c:ext xmlns:c16="http://schemas.microsoft.com/office/drawing/2014/chart" uri="{C3380CC4-5D6E-409C-BE32-E72D297353CC}">
              <c16:uniqueId val="{00000000-165D-4271-A0AB-D5E9C4AE3E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c:v>
                </c:pt>
                <c:pt idx="1">
                  <c:v>1.02</c:v>
                </c:pt>
                <c:pt idx="2">
                  <c:v>1.42</c:v>
                </c:pt>
                <c:pt idx="3">
                  <c:v>6.12</c:v>
                </c:pt>
                <c:pt idx="4">
                  <c:v>7.72</c:v>
                </c:pt>
              </c:numCache>
            </c:numRef>
          </c:val>
          <c:extLst>
            <c:ext xmlns:c16="http://schemas.microsoft.com/office/drawing/2014/chart" uri="{C3380CC4-5D6E-409C-BE32-E72D297353CC}">
              <c16:uniqueId val="{00000001-165D-4271-A0AB-D5E9C4AE3E5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0.03</c:v>
                </c:pt>
                <c:pt idx="1">
                  <c:v>0.21</c:v>
                </c:pt>
                <c:pt idx="2">
                  <c:v>2.67</c:v>
                </c:pt>
                <c:pt idx="3">
                  <c:v>6.75</c:v>
                </c:pt>
                <c:pt idx="4">
                  <c:v>3.13</c:v>
                </c:pt>
              </c:numCache>
            </c:numRef>
          </c:val>
          <c:smooth val="0"/>
          <c:extLst>
            <c:ext xmlns:c16="http://schemas.microsoft.com/office/drawing/2014/chart" uri="{C3380CC4-5D6E-409C-BE32-E72D297353CC}">
              <c16:uniqueId val="{00000002-165D-4271-A0AB-D5E9C4AE3E5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0.99</c:v>
                </c:pt>
                <c:pt idx="2">
                  <c:v>#N/A</c:v>
                </c:pt>
                <c:pt idx="3">
                  <c:v>1.06</c:v>
                </c:pt>
                <c:pt idx="4">
                  <c:v>#N/A</c:v>
                </c:pt>
                <c:pt idx="5">
                  <c:v>1.19</c:v>
                </c:pt>
                <c:pt idx="6">
                  <c:v>#N/A</c:v>
                </c:pt>
                <c:pt idx="7">
                  <c:v>0.01</c:v>
                </c:pt>
                <c:pt idx="8">
                  <c:v>#N/A</c:v>
                </c:pt>
                <c:pt idx="9">
                  <c:v>0.01</c:v>
                </c:pt>
              </c:numCache>
            </c:numRef>
          </c:val>
          <c:extLst>
            <c:ext xmlns:c16="http://schemas.microsoft.com/office/drawing/2014/chart" uri="{C3380CC4-5D6E-409C-BE32-E72D297353CC}">
              <c16:uniqueId val="{00000000-CD95-4119-AB7E-4B99BB7878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95-4119-AB7E-4B99BB7878E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0.87</c:v>
                </c:pt>
                <c:pt idx="2">
                  <c:v>#N/A</c:v>
                </c:pt>
                <c:pt idx="3">
                  <c:v>0.48</c:v>
                </c:pt>
                <c:pt idx="4">
                  <c:v>#N/A</c:v>
                </c:pt>
                <c:pt idx="5">
                  <c:v>1.35</c:v>
                </c:pt>
                <c:pt idx="6">
                  <c:v>#N/A</c:v>
                </c:pt>
                <c:pt idx="7">
                  <c:v>0.66</c:v>
                </c:pt>
                <c:pt idx="8">
                  <c:v>#N/A</c:v>
                </c:pt>
                <c:pt idx="9">
                  <c:v>0.13</c:v>
                </c:pt>
              </c:numCache>
            </c:numRef>
          </c:val>
          <c:extLst>
            <c:ext xmlns:c16="http://schemas.microsoft.com/office/drawing/2014/chart" uri="{C3380CC4-5D6E-409C-BE32-E72D297353CC}">
              <c16:uniqueId val="{00000002-CD95-4119-AB7E-4B99BB7878E9}"/>
            </c:ext>
          </c:extLst>
        </c:ser>
        <c:ser>
          <c:idx val="3"/>
          <c:order val="3"/>
          <c:tx>
            <c:strRef>
              <c:f>データシート!$A$30</c:f>
              <c:strCache>
                <c:ptCount val="1"/>
                <c:pt idx="0">
                  <c:v>埼玉県総合リハビリテーションセンター病院事業会計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0.19</c:v>
                </c:pt>
                <c:pt idx="8">
                  <c:v>#N/A</c:v>
                </c:pt>
                <c:pt idx="9">
                  <c:v>0.24</c:v>
                </c:pt>
              </c:numCache>
            </c:numRef>
          </c:val>
          <c:extLst>
            <c:ext xmlns:c16="http://schemas.microsoft.com/office/drawing/2014/chart" uri="{C3380CC4-5D6E-409C-BE32-E72D297353CC}">
              <c16:uniqueId val="{00000003-CD95-4119-AB7E-4B99BB7878E9}"/>
            </c:ext>
          </c:extLst>
        </c:ser>
        <c:ser>
          <c:idx val="4"/>
          <c:order val="4"/>
          <c:tx>
            <c:strRef>
              <c:f>データシート!$A$31</c:f>
              <c:strCache>
                <c:ptCount val="1"/>
                <c:pt idx="0">
                  <c:v>公営競技事業特別会計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0.18</c:v>
                </c:pt>
                <c:pt idx="4">
                  <c:v>#N/A</c:v>
                </c:pt>
                <c:pt idx="5">
                  <c:v>0.24</c:v>
                </c:pt>
                <c:pt idx="6">
                  <c:v>#N/A</c:v>
                </c:pt>
                <c:pt idx="7">
                  <c:v>0.22</c:v>
                </c:pt>
                <c:pt idx="8">
                  <c:v>#N/A</c:v>
                </c:pt>
                <c:pt idx="9">
                  <c:v>0.34</c:v>
                </c:pt>
              </c:numCache>
            </c:numRef>
          </c:val>
          <c:extLst>
            <c:ext xmlns:c16="http://schemas.microsoft.com/office/drawing/2014/chart" uri="{C3380CC4-5D6E-409C-BE32-E72D297353CC}">
              <c16:uniqueId val="{00000004-CD95-4119-AB7E-4B99BB7878E9}"/>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1.08</c:v>
                </c:pt>
                <c:pt idx="2">
                  <c:v>#N/A</c:v>
                </c:pt>
                <c:pt idx="3">
                  <c:v>1.08</c:v>
                </c:pt>
                <c:pt idx="4">
                  <c:v>#N/A</c:v>
                </c:pt>
                <c:pt idx="5">
                  <c:v>1.05</c:v>
                </c:pt>
                <c:pt idx="6">
                  <c:v>#N/A</c:v>
                </c:pt>
                <c:pt idx="7">
                  <c:v>1</c:v>
                </c:pt>
                <c:pt idx="8">
                  <c:v>#N/A</c:v>
                </c:pt>
                <c:pt idx="9">
                  <c:v>1.02</c:v>
                </c:pt>
              </c:numCache>
            </c:numRef>
          </c:val>
          <c:extLst>
            <c:ext xmlns:c16="http://schemas.microsoft.com/office/drawing/2014/chart" uri="{C3380CC4-5D6E-409C-BE32-E72D297353CC}">
              <c16:uniqueId val="{00000005-CD95-4119-AB7E-4B99BB7878E9}"/>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1.07</c:v>
                </c:pt>
                <c:pt idx="4">
                  <c:v>#N/A</c:v>
                </c:pt>
                <c:pt idx="5">
                  <c:v>1.32</c:v>
                </c:pt>
                <c:pt idx="6">
                  <c:v>#N/A</c:v>
                </c:pt>
                <c:pt idx="7">
                  <c:v>1.39</c:v>
                </c:pt>
                <c:pt idx="8">
                  <c:v>#N/A</c:v>
                </c:pt>
                <c:pt idx="9">
                  <c:v>1.18</c:v>
                </c:pt>
              </c:numCache>
            </c:numRef>
          </c:val>
          <c:extLst>
            <c:ext xmlns:c16="http://schemas.microsoft.com/office/drawing/2014/chart" uri="{C3380CC4-5D6E-409C-BE32-E72D297353CC}">
              <c16:uniqueId val="{00000006-CD95-4119-AB7E-4B99BB7878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0.42</c:v>
                </c:pt>
                <c:pt idx="4">
                  <c:v>#N/A</c:v>
                </c:pt>
                <c:pt idx="5">
                  <c:v>2.2200000000000002</c:v>
                </c:pt>
                <c:pt idx="6">
                  <c:v>#N/A</c:v>
                </c:pt>
                <c:pt idx="7">
                  <c:v>2.66</c:v>
                </c:pt>
                <c:pt idx="8">
                  <c:v>#N/A</c:v>
                </c:pt>
                <c:pt idx="9">
                  <c:v>3.21</c:v>
                </c:pt>
              </c:numCache>
            </c:numRef>
          </c:val>
          <c:extLst>
            <c:ext xmlns:c16="http://schemas.microsoft.com/office/drawing/2014/chart" uri="{C3380CC4-5D6E-409C-BE32-E72D297353CC}">
              <c16:uniqueId val="{00000007-CD95-4119-AB7E-4B99BB7878E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c:v>
                </c:pt>
                <c:pt idx="2">
                  <c:v>#N/A</c:v>
                </c:pt>
                <c:pt idx="3">
                  <c:v>4.3</c:v>
                </c:pt>
                <c:pt idx="4">
                  <c:v>#N/A</c:v>
                </c:pt>
                <c:pt idx="5">
                  <c:v>4.3600000000000003</c:v>
                </c:pt>
                <c:pt idx="6">
                  <c:v>#N/A</c:v>
                </c:pt>
                <c:pt idx="7">
                  <c:v>4.32</c:v>
                </c:pt>
                <c:pt idx="8">
                  <c:v>#N/A</c:v>
                </c:pt>
                <c:pt idx="9">
                  <c:v>4.28</c:v>
                </c:pt>
              </c:numCache>
            </c:numRef>
          </c:val>
          <c:extLst>
            <c:ext xmlns:c16="http://schemas.microsoft.com/office/drawing/2014/chart" uri="{C3380CC4-5D6E-409C-BE32-E72D297353CC}">
              <c16:uniqueId val="{00000008-CD95-4119-AB7E-4B99BB7878E9}"/>
            </c:ext>
          </c:extLst>
        </c:ser>
        <c:ser>
          <c:idx val="9"/>
          <c:order val="9"/>
          <c:tx>
            <c:strRef>
              <c:f>データシート!$A$36</c:f>
              <c:strCache>
                <c:ptCount val="1"/>
                <c:pt idx="0">
                  <c:v>地域整備事業会計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2.92</c:v>
                </c:pt>
                <c:pt idx="2">
                  <c:v>#N/A</c:v>
                </c:pt>
                <c:pt idx="3">
                  <c:v>4.4000000000000004</c:v>
                </c:pt>
                <c:pt idx="4">
                  <c:v>#N/A</c:v>
                </c:pt>
                <c:pt idx="5">
                  <c:v>4.4000000000000004</c:v>
                </c:pt>
                <c:pt idx="6">
                  <c:v>#N/A</c:v>
                </c:pt>
                <c:pt idx="7">
                  <c:v>3.67</c:v>
                </c:pt>
                <c:pt idx="8">
                  <c:v>#N/A</c:v>
                </c:pt>
                <c:pt idx="9">
                  <c:v>5.13</c:v>
                </c:pt>
              </c:numCache>
            </c:numRef>
          </c:val>
          <c:extLst>
            <c:ext xmlns:c16="http://schemas.microsoft.com/office/drawing/2014/chart" uri="{C3380CC4-5D6E-409C-BE32-E72D297353CC}">
              <c16:uniqueId val="{00000009-CD95-4119-AB7E-4B99BB7878E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174635</c:v>
                </c:pt>
                <c:pt idx="5">
                  <c:v>174114</c:v>
                </c:pt>
                <c:pt idx="8">
                  <c:v>171742</c:v>
                </c:pt>
                <c:pt idx="11">
                  <c:v>178951</c:v>
                </c:pt>
                <c:pt idx="14">
                  <c:v>171885</c:v>
                </c:pt>
              </c:numCache>
            </c:numRef>
          </c:val>
          <c:extLst>
            <c:ext xmlns:c16="http://schemas.microsoft.com/office/drawing/2014/chart" uri="{C3380CC4-5D6E-409C-BE32-E72D297353CC}">
              <c16:uniqueId val="{00000000-7F86-4480-BABE-6D50953B31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86-4480-BABE-6D50953B31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1518</c:v>
                </c:pt>
                <c:pt idx="3">
                  <c:v>1195</c:v>
                </c:pt>
                <c:pt idx="6">
                  <c:v>992</c:v>
                </c:pt>
                <c:pt idx="9">
                  <c:v>899</c:v>
                </c:pt>
                <c:pt idx="12">
                  <c:v>890</c:v>
                </c:pt>
              </c:numCache>
            </c:numRef>
          </c:val>
          <c:extLst>
            <c:ext xmlns:c16="http://schemas.microsoft.com/office/drawing/2014/chart" uri="{C3380CC4-5D6E-409C-BE32-E72D297353CC}">
              <c16:uniqueId val="{00000002-7F86-4480-BABE-6D50953B31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86-4480-BABE-6D50953B31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5784</c:v>
                </c:pt>
                <c:pt idx="3">
                  <c:v>5311</c:v>
                </c:pt>
                <c:pt idx="6">
                  <c:v>5716</c:v>
                </c:pt>
                <c:pt idx="9">
                  <c:v>2551</c:v>
                </c:pt>
                <c:pt idx="12">
                  <c:v>2200</c:v>
                </c:pt>
              </c:numCache>
            </c:numRef>
          </c:val>
          <c:extLst>
            <c:ext xmlns:c16="http://schemas.microsoft.com/office/drawing/2014/chart" uri="{C3380CC4-5D6E-409C-BE32-E72D297353CC}">
              <c16:uniqueId val="{00000004-7F86-4480-BABE-6D50953B31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168784</c:v>
                </c:pt>
                <c:pt idx="3">
                  <c:v>171263</c:v>
                </c:pt>
                <c:pt idx="6">
                  <c:v>174728</c:v>
                </c:pt>
                <c:pt idx="9">
                  <c:v>177183</c:v>
                </c:pt>
                <c:pt idx="12">
                  <c:v>180257</c:v>
                </c:pt>
              </c:numCache>
            </c:numRef>
          </c:val>
          <c:extLst>
            <c:ext xmlns:c16="http://schemas.microsoft.com/office/drawing/2014/chart" uri="{C3380CC4-5D6E-409C-BE32-E72D297353CC}">
              <c16:uniqueId val="{00000005-7F86-4480-BABE-6D50953B31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86-4480-BABE-6D50953B31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111392</c:v>
                </c:pt>
                <c:pt idx="3">
                  <c:v>109842</c:v>
                </c:pt>
                <c:pt idx="6">
                  <c:v>105211</c:v>
                </c:pt>
                <c:pt idx="9">
                  <c:v>114906</c:v>
                </c:pt>
                <c:pt idx="12">
                  <c:v>112610</c:v>
                </c:pt>
              </c:numCache>
            </c:numRef>
          </c:val>
          <c:extLst>
            <c:ext xmlns:c16="http://schemas.microsoft.com/office/drawing/2014/chart" uri="{C3380CC4-5D6E-409C-BE32-E72D297353CC}">
              <c16:uniqueId val="{00000007-7F86-4480-BABE-6D50953B31A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112843</c:v>
                </c:pt>
                <c:pt idx="2">
                  <c:v>#N/A</c:v>
                </c:pt>
                <c:pt idx="3">
                  <c:v>#N/A</c:v>
                </c:pt>
                <c:pt idx="4">
                  <c:v>113497</c:v>
                </c:pt>
                <c:pt idx="5">
                  <c:v>#N/A</c:v>
                </c:pt>
                <c:pt idx="6">
                  <c:v>#N/A</c:v>
                </c:pt>
                <c:pt idx="7">
                  <c:v>114905</c:v>
                </c:pt>
                <c:pt idx="8">
                  <c:v>#N/A</c:v>
                </c:pt>
                <c:pt idx="9">
                  <c:v>#N/A</c:v>
                </c:pt>
                <c:pt idx="10">
                  <c:v>116588</c:v>
                </c:pt>
                <c:pt idx="11">
                  <c:v>#N/A</c:v>
                </c:pt>
                <c:pt idx="12">
                  <c:v>#N/A</c:v>
                </c:pt>
                <c:pt idx="13">
                  <c:v>124072</c:v>
                </c:pt>
                <c:pt idx="14">
                  <c:v>#N/A</c:v>
                </c:pt>
              </c:numCache>
            </c:numRef>
          </c:val>
          <c:smooth val="0"/>
          <c:extLst>
            <c:ext xmlns:c16="http://schemas.microsoft.com/office/drawing/2014/chart" uri="{C3380CC4-5D6E-409C-BE32-E72D297353CC}">
              <c16:uniqueId val="{00000008-7F86-4480-BABE-6D50953B31A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2241195</c:v>
                </c:pt>
                <c:pt idx="5">
                  <c:v>2236473</c:v>
                </c:pt>
                <c:pt idx="8">
                  <c:v>2261323</c:v>
                </c:pt>
                <c:pt idx="11">
                  <c:v>2292489</c:v>
                </c:pt>
                <c:pt idx="14">
                  <c:v>2253251</c:v>
                </c:pt>
              </c:numCache>
            </c:numRef>
          </c:val>
          <c:extLst>
            <c:ext xmlns:c16="http://schemas.microsoft.com/office/drawing/2014/chart" uri="{C3380CC4-5D6E-409C-BE32-E72D297353CC}">
              <c16:uniqueId val="{00000000-7AF9-4A54-AD94-26719228E2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40537</c:v>
                </c:pt>
                <c:pt idx="5">
                  <c:v>37997</c:v>
                </c:pt>
                <c:pt idx="8">
                  <c:v>39384</c:v>
                </c:pt>
                <c:pt idx="11">
                  <c:v>67360</c:v>
                </c:pt>
                <c:pt idx="14">
                  <c:v>58609</c:v>
                </c:pt>
              </c:numCache>
            </c:numRef>
          </c:val>
          <c:extLst>
            <c:ext xmlns:c16="http://schemas.microsoft.com/office/drawing/2014/chart" uri="{C3380CC4-5D6E-409C-BE32-E72D297353CC}">
              <c16:uniqueId val="{00000001-7AF9-4A54-AD94-26719228E2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936597</c:v>
                </c:pt>
                <c:pt idx="5">
                  <c:v>911353</c:v>
                </c:pt>
                <c:pt idx="8">
                  <c:v>956758</c:v>
                </c:pt>
                <c:pt idx="11">
                  <c:v>1104861</c:v>
                </c:pt>
                <c:pt idx="14">
                  <c:v>1189732</c:v>
                </c:pt>
              </c:numCache>
            </c:numRef>
          </c:val>
          <c:extLst>
            <c:ext xmlns:c16="http://schemas.microsoft.com/office/drawing/2014/chart" uri="{C3380CC4-5D6E-409C-BE32-E72D297353CC}">
              <c16:uniqueId val="{00000002-7AF9-4A54-AD94-26719228E2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F9-4A54-AD94-26719228E2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F9-4A54-AD94-26719228E2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15436</c:v>
                </c:pt>
                <c:pt idx="3">
                  <c:v>16694</c:v>
                </c:pt>
                <c:pt idx="6">
                  <c:v>30436</c:v>
                </c:pt>
                <c:pt idx="9">
                  <c:v>28818</c:v>
                </c:pt>
                <c:pt idx="12">
                  <c:v>20151</c:v>
                </c:pt>
              </c:numCache>
            </c:numRef>
          </c:val>
          <c:extLst>
            <c:ext xmlns:c16="http://schemas.microsoft.com/office/drawing/2014/chart" uri="{C3380CC4-5D6E-409C-BE32-E72D297353CC}">
              <c16:uniqueId val="{00000005-7AF9-4A54-AD94-26719228E2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356853</c:v>
                </c:pt>
                <c:pt idx="3">
                  <c:v>341696</c:v>
                </c:pt>
                <c:pt idx="6">
                  <c:v>331043</c:v>
                </c:pt>
                <c:pt idx="9">
                  <c:v>320520</c:v>
                </c:pt>
                <c:pt idx="12">
                  <c:v>311567</c:v>
                </c:pt>
              </c:numCache>
            </c:numRef>
          </c:val>
          <c:extLst>
            <c:ext xmlns:c16="http://schemas.microsoft.com/office/drawing/2014/chart" uri="{C3380CC4-5D6E-409C-BE32-E72D297353CC}">
              <c16:uniqueId val="{00000006-7AF9-4A54-AD94-26719228E2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AF9-4A54-AD94-26719228E2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80560</c:v>
                </c:pt>
                <c:pt idx="3">
                  <c:v>78634</c:v>
                </c:pt>
                <c:pt idx="6">
                  <c:v>77237</c:v>
                </c:pt>
                <c:pt idx="9">
                  <c:v>28453</c:v>
                </c:pt>
                <c:pt idx="12">
                  <c:v>28191</c:v>
                </c:pt>
              </c:numCache>
            </c:numRef>
          </c:val>
          <c:extLst>
            <c:ext xmlns:c16="http://schemas.microsoft.com/office/drawing/2014/chart" uri="{C3380CC4-5D6E-409C-BE32-E72D297353CC}">
              <c16:uniqueId val="{00000008-7AF9-4A54-AD94-26719228E2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8920</c:v>
                </c:pt>
                <c:pt idx="3">
                  <c:v>9007</c:v>
                </c:pt>
                <c:pt idx="6">
                  <c:v>8592</c:v>
                </c:pt>
                <c:pt idx="9">
                  <c:v>8852</c:v>
                </c:pt>
                <c:pt idx="12">
                  <c:v>10088</c:v>
                </c:pt>
              </c:numCache>
            </c:numRef>
          </c:val>
          <c:extLst>
            <c:ext xmlns:c16="http://schemas.microsoft.com/office/drawing/2014/chart" uri="{C3380CC4-5D6E-409C-BE32-E72D297353CC}">
              <c16:uniqueId val="{00000009-7AF9-4A54-AD94-26719228E2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4677014</c:v>
                </c:pt>
                <c:pt idx="3">
                  <c:v>4662705</c:v>
                </c:pt>
                <c:pt idx="6">
                  <c:v>4724954</c:v>
                </c:pt>
                <c:pt idx="9">
                  <c:v>4868884</c:v>
                </c:pt>
                <c:pt idx="12">
                  <c:v>4863557</c:v>
                </c:pt>
              </c:numCache>
            </c:numRef>
          </c:val>
          <c:extLst>
            <c:ext xmlns:c16="http://schemas.microsoft.com/office/drawing/2014/chart" uri="{C3380CC4-5D6E-409C-BE32-E72D297353CC}">
              <c16:uniqueId val="{0000000A-7AF9-4A54-AD94-26719228E2D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1920454</c:v>
                </c:pt>
                <c:pt idx="2">
                  <c:v>#N/A</c:v>
                </c:pt>
                <c:pt idx="3">
                  <c:v>#N/A</c:v>
                </c:pt>
                <c:pt idx="4">
                  <c:v>1922912</c:v>
                </c:pt>
                <c:pt idx="5">
                  <c:v>#N/A</c:v>
                </c:pt>
                <c:pt idx="6">
                  <c:v>#N/A</c:v>
                </c:pt>
                <c:pt idx="7">
                  <c:v>1914797</c:v>
                </c:pt>
                <c:pt idx="8">
                  <c:v>#N/A</c:v>
                </c:pt>
                <c:pt idx="9">
                  <c:v>#N/A</c:v>
                </c:pt>
                <c:pt idx="10">
                  <c:v>1790817</c:v>
                </c:pt>
                <c:pt idx="11">
                  <c:v>#N/A</c:v>
                </c:pt>
                <c:pt idx="12">
                  <c:v>#N/A</c:v>
                </c:pt>
                <c:pt idx="13">
                  <c:v>1731961</c:v>
                </c:pt>
                <c:pt idx="14">
                  <c:v>#N/A</c:v>
                </c:pt>
              </c:numCache>
            </c:numRef>
          </c:val>
          <c:smooth val="0"/>
          <c:extLst>
            <c:ext xmlns:c16="http://schemas.microsoft.com/office/drawing/2014/chart" uri="{C3380CC4-5D6E-409C-BE32-E72D297353CC}">
              <c16:uniqueId val="{0000000B-7AF9-4A54-AD94-26719228E2D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17304</c:v>
                </c:pt>
                <c:pt idx="1">
                  <c:v>79353</c:v>
                </c:pt>
                <c:pt idx="2">
                  <c:v>97960</c:v>
                </c:pt>
              </c:numCache>
            </c:numRef>
          </c:val>
          <c:extLst>
            <c:ext xmlns:c16="http://schemas.microsoft.com/office/drawing/2014/chart" uri="{C3380CC4-5D6E-409C-BE32-E72D297353CC}">
              <c16:uniqueId val="{00000000-F6C1-4965-B47B-4C5091AAA4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33083</c:v>
                </c:pt>
                <c:pt idx="1">
                  <c:v>33174</c:v>
                </c:pt>
                <c:pt idx="2">
                  <c:v>33257</c:v>
                </c:pt>
              </c:numCache>
            </c:numRef>
          </c:val>
          <c:extLst>
            <c:ext xmlns:c16="http://schemas.microsoft.com/office/drawing/2014/chart" uri="{C3380CC4-5D6E-409C-BE32-E72D297353CC}">
              <c16:uniqueId val="{00000001-F6C1-4965-B47B-4C5091AAA4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104975</c:v>
                </c:pt>
                <c:pt idx="1">
                  <c:v>120202</c:v>
                </c:pt>
                <c:pt idx="2">
                  <c:v>129981</c:v>
                </c:pt>
              </c:numCache>
            </c:numRef>
          </c:val>
          <c:extLst>
            <c:ext xmlns:c16="http://schemas.microsoft.com/office/drawing/2014/chart" uri="{C3380CC4-5D6E-409C-BE32-E72D297353CC}">
              <c16:uniqueId val="{00000002-F6C1-4965-B47B-4C5091AAA4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では、臨時財政対策債の大部分を満期一括償還方式により起債しており、毎年度発行額の３０分の１を償還のために減債基金に積み立てることとしているため、満期一括償還地方債に係る年度割相当額が増加している。</a:t>
          </a:r>
        </a:p>
        <a:p>
          <a:r>
            <a:rPr kumimoji="1" lang="ja-JP" altLang="en-US" sz="1400">
              <a:latin typeface="ＭＳ ゴシック" pitchFamily="49" charset="-128"/>
              <a:ea typeface="ＭＳ ゴシック" pitchFamily="49" charset="-128"/>
            </a:rPr>
            <a:t>　元利償還金については、令和２年度発行の猶予特例債について令和３年度に償還を行ったため、令和４年度は減となっている。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県では、臨時財政対策債の大部分を満期一括償還方式により起債しており、毎年度発行額の３０分の１を償還のために減債基金に積み立てることとしているため、満期一括償還地方債に係る年度割相当額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令和４年度の将来負担比率の分子は令和３年度と比較し減少している。</a:t>
          </a:r>
        </a:p>
        <a:p>
          <a:r>
            <a:rPr kumimoji="1" lang="ja-JP" altLang="en-US" sz="1400">
              <a:latin typeface="ＭＳ ゴシック" pitchFamily="49" charset="-128"/>
              <a:ea typeface="ＭＳ ゴシック" pitchFamily="49" charset="-128"/>
            </a:rPr>
            <a:t>　将来負担額の大部分を占める一般会計等に係る地方債現在高が臨時財政対策債の減少にともない減少したことや職員の若返りにより退職手当負担見込額が減少したこと、将来負担額から差し引かれる充当可能基金や将来の交付税の基準財政需要額算入見込額の増加などにより、分子全体は５８９億円減少した。</a:t>
          </a:r>
        </a:p>
        <a:p>
          <a:r>
            <a:rPr kumimoji="1" lang="ja-JP" altLang="en-US" sz="1400">
              <a:latin typeface="ＭＳ ゴシック" pitchFamily="49" charset="-128"/>
              <a:ea typeface="ＭＳ ゴシック" pitchFamily="49" charset="-128"/>
            </a:rPr>
            <a:t>　一般会計等に係る地方債の現在高が将来負担比率に大きな影響を与えるため、今後も地方債現在高の適正管理に努めていく。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・後年度の地方交付税の精算措置及び定年年齢の段階的引き上げに備えるために「財政調整基金」に約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億円を積み立てたことや、公共施設等の維持管理や更新に備えるために「埼玉県公共施設長寿命化等推進基金」に約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・国庫支出金を原資としている基金については、国の施策に連動し事業執行を円滑に行うため、引き続き適正な積立てと取崩しに努めていく。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・県単独で設置している基金については、年度間の財源調整や特定の目的に機動的に対応することができるよう、引き続き適正な積立てと取崩しに努めていく。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・埼玉県公共施設長寿命化等推進基金：公共施設等の長寿命化等の計画的な推進に要する経費の財源に充てる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・埼玉県大規模事業推進基金：県民福祉の向上と県勢発展の基盤の充実に資するための大規模な事業の円滑な推進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・埼玉県新型コロナウイルス感染症対策推進基金：新型コロナウイルス感染症のまん延を防止し、並びに県民に対する医療提供体制の整備並びに県経済の回復及び活性化を図るための事業の推進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・埼玉県産業振興・雇用機会創出基金：県内の産業の振興及び雇用機会の創出を図るために実施する事業の推進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・埼玉県後期高齢者医療財政安定化基金：埼玉県後期高齢者医療広域連合が行う後期高齢者医療の財政の安定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・埼玉県公共施設長寿命化等推進基金：公共施設等の維持管理や更新に備えるため、約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・埼玉県新型コロナウイルス感染症対策推進基金：有症状者に対するＰＣＲ検査や入院医療費の公費負担に係る県負担分等のため約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・埼玉県産業振興・雇用機会創出基金：農業大学校跡地の土地売却益等を約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・埼玉県公共施設長寿命化等推進基金：将来の公共施設等の維持管理や更新に備えるため、今後も積立てを行っていく。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新型コロナウイルス感染症対策推進基金：新型コロナウイルス感染症が５類に移行したことを踏まえ、新型コロナウイルス感染症対応地方創生臨時交付金を原資として積み立てた中小企業制度融資利子補給費に係る分を除いた残高見込み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億円については令和５年度２月補正で財政調整基金に積み立てる。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・後年度の地方交付税の精算措置及び定年年齢の段階的引き上げに備えて積み立てを行ったことによる増加。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・本県では、財源調整のための基金として、減債基金、大規模事業推進基金とあわせて３基金で対応している。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のための基金は、災害などによる想定しえない支出や景気変動による税収減などに備えるため、後年度の地方交付税の精算措置分などを除いて、実質的な残高で近年の当初予算における取崩額のおよそ２年分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には、さらなる高齢化の進展により、引き続き社会保障関連経費が増加していく。また、老朽化した施設の更新などの対応も必要となることから厳しい財政状況が続くと予想されるが、事業の見直しや執行節減に努めるとともに、税収等の上振れを活用し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・本県では、財源調整のための基金として、財政調整基金、大規模事業推進基金とあわせて３基金で対応している。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のための基金は、災害などによる想定しえない支出や景気変動による税収減、金利上昇等の公債費の償還リスクなどに備えるため、後年度の地方交付税の精算措置分などを除いて、実質的な残高で近年の当初予算における取崩額のおよそ２年分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B35072-A85F-4F23-8E17-718BCCC9625B}"/>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5F009C8-708B-4922-AA9A-4B238E1B1154}"/>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5FF1691-09CD-437D-B4B1-8DB47D56E3E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9ECED5-4C8F-4C74-83BF-465C012A3151}"/>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46B3234-DD4F-47DE-B0C8-32261B2F4D9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F9EE06-A9FB-4D11-9203-AC0A0C3F4BCB}"/>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39BEAF1-5281-4AAF-B46B-68E952CBD6B4}"/>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25B900-D18F-446C-82FB-72794FDDFEEB}"/>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B841183-81C7-4BA0-9B46-4D1FACE466A3}"/>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22DBD06-EF43-4C17-AA19-52D6DA058D38}"/>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7,381,035
7,172,701
3,797.75
2,285,622,612
2,237,199,908
41,009,619
1,269,110,350
3,807,713,689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C5228DE-B6B5-4529-A37B-040927E9A270}"/>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AD12588-C411-49A1-B461-79608E999F30}"/>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1BBBBAB-818B-4265-98D2-66ABB86B2113}"/>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30CC4DA-02FD-4B87-8ADA-339948368B2B}"/>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16DAA4D-2DC1-4FD7-9CC8-5F43A5CB31A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7CC9923-E04A-4DBD-80F7-A077578DBAEB}"/>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CCE16E0-4AB8-4665-9B3B-1895C31BC536}"/>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F0F163-EB2B-4C98-A078-D38E18F887D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09DF5E8-283E-43B9-B89A-2668A5A77ABC}"/>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2BE1412-4D2D-4593-8BFB-41D1BDF76D15}"/>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8C924E8-1661-47BD-93C6-B9E3984B923E}"/>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4F179DD-3179-48FB-B18E-E613114F6365}"/>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B7830A-C695-40C5-82E8-880320C6230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BF090E9-32FF-406E-AEEA-F9E53CDE4E35}"/>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F117B1-20CC-41F9-A3A3-99621789026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A19F5A5-96B3-484C-B577-A2BC00FE8505}"/>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6FF7390-276C-47AE-B71A-2D00C0DDA0C1}"/>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67A13AD-2483-43DC-9590-49030AAA48ED}"/>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FF5C6DF2-1ED7-4CA6-A266-235577BB6F5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6ACCF4A0-CED9-4D80-8534-10709A01A22D}"/>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88B87758-0D75-461C-B087-2D9F555A809B}"/>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51888928-F4E4-4321-B69B-F998C5932CE9}"/>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846A9A-AB9C-4F59-A5FA-78838EEE42E4}"/>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0156C649-B882-4CBB-8A5C-81A0212E30B5}"/>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B922DEC-4B0E-42CB-8E52-2D9DF5F6C32E}"/>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3DB7001D-21F5-49C6-8D2D-7F6867423709}"/>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9C7CCE99-FD31-4D3E-8015-3E9C09C89B01}"/>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ABA6A87-58D0-4174-B49C-3795859E3918}"/>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51572F-043C-4313-9D99-BC0F5A40A93C}"/>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EEAEB86-BFB2-4F51-B49D-8E3DC11F2A84}"/>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34131D6-5974-4206-A4D5-94E4E8E7EA2B}"/>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B0BD64FD-3A6D-4BE1-9B72-18ACA78CE0BF}"/>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4AFCF7A0-0303-46BE-8F87-A89F9E8F9C34}"/>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B736FC85-C3C2-415B-A8DE-613F02193E40}"/>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8333B904-DCFD-4CEC-86BB-71ED53375B3F}"/>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年度と比較して横ばいとなっている。</a:t>
          </a:r>
        </a:p>
        <a:p>
          <a:r>
            <a:rPr kumimoji="1" lang="ja-JP" altLang="en-US" sz="1300">
              <a:latin typeface="ＭＳ Ｐゴシック" panose="020B0600070205080204" pitchFamily="50" charset="-128"/>
              <a:ea typeface="ＭＳ Ｐゴシック" panose="020B0600070205080204" pitchFamily="50" charset="-128"/>
            </a:rPr>
            <a:t>　これは、財政力指数算定上の分母となる基準財政需要額について、社会保障関連経費が増加したこと等により増加した一方、分子となる基準財政収入額についても特別法人事業譲与税や法人事業税の増加などの影響により、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引き続き、税の徴収向上対策を中心とする歳入確保を図る等の財政力の更なる向上に努める。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7775CFEC-95C0-41BF-9982-A6E59862FAE0}"/>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4D8E4D7C-AA41-4004-BC91-66598E3F3C20}"/>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672CD234-98A5-4F17-9A6B-EF8C93FE1F98}"/>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A864485B-01B0-442E-A90C-E19F31567AFE}"/>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19C27216-6163-4E76-829C-1F0AC28DD61C}"/>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BA3F8126-1A1B-408F-8BF9-38010C21DD7A}"/>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B2034618-58C2-46D1-89E3-E554DBEA68D2}"/>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1E3ACEBB-5137-4A27-919D-7C1F7D034A6E}"/>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6E493E87-30B7-460D-A30D-E69A557F7018}"/>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1EAD1BEE-5669-434A-99F2-89819FD52567}"/>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C4D7B129-8134-46A9-B0E2-C01539798B05}"/>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1F69BAF8-DBBF-42AC-B869-010EC3905FE6}"/>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DBC09D4-3920-4316-89C0-D7B73361102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9278AC68-A8FA-417E-9EB8-D4E33B120AC2}"/>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F84E2C9-FA37-46EA-8477-C6DC582DA5C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84AAD86-53E8-4B5D-8CAA-497F17E3F174}"/>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1F3A4AFE-B7CD-4F34-BC41-3FA7DE5489C1}"/>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1D31BF49-1AB5-479C-A40C-78DB6125503E}"/>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3229D4E8-437B-4D1D-8891-F3BEEBDD4F57}"/>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27CC95CD-2BBF-4712-823B-9E771A5FF4B6}"/>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7" name="直線コネクタ 66">
          <a:extLst>
            <a:ext uri="{FF2B5EF4-FFF2-40B4-BE49-F238E27FC236}">
              <a16:creationId xmlns:a16="http://schemas.microsoft.com/office/drawing/2014/main" id="{F67081C7-B962-4CD7-A45A-DF4552531843}"/>
            </a:ext>
          </a:extLst>
        </xdr:cNvPr>
        <xdr:cNvCxnSpPr/>
      </xdr:nvCxnSpPr>
      <xdr:spPr>
        <a:xfrm>
          <a:off x="3752850" y="64558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68" name="財政力平均値テキスト">
          <a:extLst>
            <a:ext uri="{FF2B5EF4-FFF2-40B4-BE49-F238E27FC236}">
              <a16:creationId xmlns:a16="http://schemas.microsoft.com/office/drawing/2014/main" id="{6238B371-8C1D-494B-A5B5-47A18B21F18C}"/>
            </a:ext>
          </a:extLst>
        </xdr:cNvPr>
        <xdr:cNvSpPr txBox="1"/>
      </xdr:nvSpPr>
      <xdr:spPr>
        <a:xfrm>
          <a:off x="4581525"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D8CE7380-871A-4378-AD50-61A917EA0CEB}"/>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137583</xdr:rowOff>
    </xdr:to>
    <xdr:cxnSp macro="">
      <xdr:nvCxnSpPr>
        <xdr:cNvPr id="70" name="直線コネクタ 69">
          <a:extLst>
            <a:ext uri="{FF2B5EF4-FFF2-40B4-BE49-F238E27FC236}">
              <a16:creationId xmlns:a16="http://schemas.microsoft.com/office/drawing/2014/main" id="{55BD48A1-E7A0-44A9-912F-B875A6C12EA7}"/>
            </a:ext>
          </a:extLst>
        </xdr:cNvPr>
        <xdr:cNvCxnSpPr/>
      </xdr:nvCxnSpPr>
      <xdr:spPr>
        <a:xfrm>
          <a:off x="2943225" y="6332008"/>
          <a:ext cx="8096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15643552-F12E-4D7E-82ED-61A038083704}"/>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C34EFECC-31E5-4F53-8A28-3FF9292918BF}"/>
            </a:ext>
          </a:extLst>
        </xdr:cNvPr>
        <xdr:cNvSpPr txBox="1"/>
      </xdr:nvSpPr>
      <xdr:spPr>
        <a:xfrm>
          <a:off x="3409950" y="686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3" name="直線コネクタ 72">
          <a:extLst>
            <a:ext uri="{FF2B5EF4-FFF2-40B4-BE49-F238E27FC236}">
              <a16:creationId xmlns:a16="http://schemas.microsoft.com/office/drawing/2014/main" id="{E5433955-BDC7-4E9D-BCBA-18D3EA01147B}"/>
            </a:ext>
          </a:extLst>
        </xdr:cNvPr>
        <xdr:cNvCxnSpPr/>
      </xdr:nvCxnSpPr>
      <xdr:spPr>
        <a:xfrm>
          <a:off x="2124075" y="6332008"/>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FC51C0AB-1E60-47B7-8E74-C4DEE4EF5579}"/>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2B9073EE-9629-435C-BBCD-DD56DF4760DD}"/>
            </a:ext>
          </a:extLst>
        </xdr:cNvPr>
        <xdr:cNvSpPr txBox="1"/>
      </xdr:nvSpPr>
      <xdr:spPr>
        <a:xfrm>
          <a:off x="260032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6" name="直線コネクタ 75">
          <a:extLst>
            <a:ext uri="{FF2B5EF4-FFF2-40B4-BE49-F238E27FC236}">
              <a16:creationId xmlns:a16="http://schemas.microsoft.com/office/drawing/2014/main" id="{FF33B754-DCF0-46A8-A2D5-365C296FAB8A}"/>
            </a:ext>
          </a:extLst>
        </xdr:cNvPr>
        <xdr:cNvCxnSpPr/>
      </xdr:nvCxnSpPr>
      <xdr:spPr>
        <a:xfrm>
          <a:off x="1333500" y="63320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3C1CCF01-FB59-4CA8-B4DD-FBFCC42D51F3}"/>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F6614508-C313-46B9-87BF-239F094FC6BD}"/>
            </a:ext>
          </a:extLst>
        </xdr:cNvPr>
        <xdr:cNvSpPr txBox="1"/>
      </xdr:nvSpPr>
      <xdr:spPr>
        <a:xfrm>
          <a:off x="178117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EE47E652-763E-4752-BCFF-D9874E20A4F5}"/>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FDC848C3-6A11-48DE-8518-EA148AAA434F}"/>
            </a:ext>
          </a:extLst>
        </xdr:cNvPr>
        <xdr:cNvSpPr txBox="1"/>
      </xdr:nvSpPr>
      <xdr:spPr>
        <a:xfrm>
          <a:off x="971550"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EFCDF6B-0166-4992-80D2-942FD2C37553}"/>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A823728-F86D-42C8-B5D7-6DCFE7781504}"/>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74AA966-845E-4255-B234-C025E71FCB6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57D1EEB-1AFF-4C7A-8A58-1385E337168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0F0D780-5E33-4EAB-A2A5-D66762374FC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6" name="楕円 85">
          <a:extLst>
            <a:ext uri="{FF2B5EF4-FFF2-40B4-BE49-F238E27FC236}">
              <a16:creationId xmlns:a16="http://schemas.microsoft.com/office/drawing/2014/main" id="{5CFB411D-E48E-4939-8F12-A6F110B14365}"/>
            </a:ext>
          </a:extLst>
        </xdr:cNvPr>
        <xdr:cNvSpPr/>
      </xdr:nvSpPr>
      <xdr:spPr>
        <a:xfrm>
          <a:off x="4467225" y="63986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7" name="財政力該当値テキスト">
          <a:extLst>
            <a:ext uri="{FF2B5EF4-FFF2-40B4-BE49-F238E27FC236}">
              <a16:creationId xmlns:a16="http://schemas.microsoft.com/office/drawing/2014/main" id="{BBF3113A-3872-480F-AAD3-36C2D58A9CF2}"/>
            </a:ext>
          </a:extLst>
        </xdr:cNvPr>
        <xdr:cNvSpPr txBox="1"/>
      </xdr:nvSpPr>
      <xdr:spPr>
        <a:xfrm>
          <a:off x="4581525" y="625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88" name="楕円 87">
          <a:extLst>
            <a:ext uri="{FF2B5EF4-FFF2-40B4-BE49-F238E27FC236}">
              <a16:creationId xmlns:a16="http://schemas.microsoft.com/office/drawing/2014/main" id="{975706E4-1E20-4618-A90D-E33389B1E853}"/>
            </a:ext>
          </a:extLst>
        </xdr:cNvPr>
        <xdr:cNvSpPr/>
      </xdr:nvSpPr>
      <xdr:spPr>
        <a:xfrm>
          <a:off x="3705225" y="63986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89" name="テキスト ボックス 88">
          <a:extLst>
            <a:ext uri="{FF2B5EF4-FFF2-40B4-BE49-F238E27FC236}">
              <a16:creationId xmlns:a16="http://schemas.microsoft.com/office/drawing/2014/main" id="{6174D999-9C35-435E-9ED1-4A6335639007}"/>
            </a:ext>
          </a:extLst>
        </xdr:cNvPr>
        <xdr:cNvSpPr txBox="1"/>
      </xdr:nvSpPr>
      <xdr:spPr>
        <a:xfrm>
          <a:off x="3409950" y="618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0" name="楕円 89">
          <a:extLst>
            <a:ext uri="{FF2B5EF4-FFF2-40B4-BE49-F238E27FC236}">
              <a16:creationId xmlns:a16="http://schemas.microsoft.com/office/drawing/2014/main" id="{02B3938F-8F7F-42C2-B638-6E064CD4FB99}"/>
            </a:ext>
          </a:extLst>
        </xdr:cNvPr>
        <xdr:cNvSpPr/>
      </xdr:nvSpPr>
      <xdr:spPr>
        <a:xfrm>
          <a:off x="2886075" y="629390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1" name="テキスト ボックス 90">
          <a:extLst>
            <a:ext uri="{FF2B5EF4-FFF2-40B4-BE49-F238E27FC236}">
              <a16:creationId xmlns:a16="http://schemas.microsoft.com/office/drawing/2014/main" id="{81A88BE8-DC07-46B8-8F6E-00484820732A}"/>
            </a:ext>
          </a:extLst>
        </xdr:cNvPr>
        <xdr:cNvSpPr txBox="1"/>
      </xdr:nvSpPr>
      <xdr:spPr>
        <a:xfrm>
          <a:off x="2600325" y="60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2" name="楕円 91">
          <a:extLst>
            <a:ext uri="{FF2B5EF4-FFF2-40B4-BE49-F238E27FC236}">
              <a16:creationId xmlns:a16="http://schemas.microsoft.com/office/drawing/2014/main" id="{C5DF9C86-401C-4897-A638-BD95B6EDC353}"/>
            </a:ext>
          </a:extLst>
        </xdr:cNvPr>
        <xdr:cNvSpPr/>
      </xdr:nvSpPr>
      <xdr:spPr>
        <a:xfrm>
          <a:off x="2095500" y="62939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E8F429C6-413D-49AA-948F-723E98D92C7A}"/>
            </a:ext>
          </a:extLst>
        </xdr:cNvPr>
        <xdr:cNvSpPr txBox="1"/>
      </xdr:nvSpPr>
      <xdr:spPr>
        <a:xfrm>
          <a:off x="1781175" y="60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4" name="楕円 93">
          <a:extLst>
            <a:ext uri="{FF2B5EF4-FFF2-40B4-BE49-F238E27FC236}">
              <a16:creationId xmlns:a16="http://schemas.microsoft.com/office/drawing/2014/main" id="{0631483F-4310-4893-9039-1684A006A212}"/>
            </a:ext>
          </a:extLst>
        </xdr:cNvPr>
        <xdr:cNvSpPr/>
      </xdr:nvSpPr>
      <xdr:spPr>
        <a:xfrm>
          <a:off x="1285875" y="629390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F4F6867B-B165-499F-8D95-E791028BF030}"/>
            </a:ext>
          </a:extLst>
        </xdr:cNvPr>
        <xdr:cNvSpPr txBox="1"/>
      </xdr:nvSpPr>
      <xdr:spPr>
        <a:xfrm>
          <a:off x="971550" y="60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2910F45A-EE08-4BFA-B797-FD992F221D1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FDD37E66-5027-4D92-9BB4-B686BF4A9AC9}"/>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5EAD030B-FDFD-4016-B5C1-2E6D4B140288}"/>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7CBAD8F-83BE-487E-A3D0-05C3A5A80BE0}"/>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4E007C19-C49E-4ABA-A036-04E6223106E9}"/>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EA1B66AB-4623-45ED-84D9-AD16B06DC610}"/>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F6A75F8-1590-4532-BD4D-0C4A6DD5ADF9}"/>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D55F20DE-6888-4139-B639-8B19FD65A1DF}"/>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2CE4B24A-872C-4DFF-AAFA-08308263842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C0B6B6F7-49D9-4060-829D-929B19BDBA2E}"/>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59DF7679-D600-4D95-942D-FEE82BF59516}"/>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令和４年度は令和３年度と比較して、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p>
        <a:p>
          <a:r>
            <a:rPr kumimoji="1" lang="ja-JP" altLang="en-US" sz="1300">
              <a:latin typeface="ＭＳ Ｐゴシック" panose="020B0600070205080204" pitchFamily="50" charset="-128"/>
              <a:ea typeface="ＭＳ Ｐゴシック" panose="020B0600070205080204" pitchFamily="50" charset="-128"/>
            </a:rPr>
            <a:t>　経常収支比率の算定上の分子において社会保障関連経費の増に伴い補助費等が増加するとともに、分母においても、地方税収が増加した一方で、令和３年度に過大交付があった普通交付税、臨時財政対策債の減少が地方税収の増加を上回ったため、悪化する結果となった。</a:t>
          </a:r>
        </a:p>
        <a:p>
          <a:r>
            <a:rPr kumimoji="1" lang="ja-JP" altLang="en-US" sz="1300">
              <a:latin typeface="ＭＳ Ｐゴシック" panose="020B0600070205080204" pitchFamily="50" charset="-128"/>
              <a:ea typeface="ＭＳ Ｐゴシック" panose="020B0600070205080204" pitchFamily="50" charset="-128"/>
            </a:rPr>
            <a:t>　引き続き、税の徴収向上対策を中心とする歳入確保を図るとともに、事務事業の見直しなどの歳出削減による経常経費の抑制に努める。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64819623-F2C3-46D8-99C7-F1D8AE4EA951}"/>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F3C96BCD-6081-4191-B1ED-4DB41218ABCD}"/>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8D8913A9-1235-44E5-8182-2D8501DF0103}"/>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6CB74D75-A311-445C-AE8F-B037BF2E9EC5}"/>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1320C6C2-45CA-4414-9D05-91A39736B316}"/>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F526666F-BA90-468E-A00C-482A982E234C}"/>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6606995C-1EC4-4C88-A78C-126D9C2213CF}"/>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DDB4484E-0BE3-467C-BD4C-F3CCBE400DF1}"/>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C46DEDA6-BB1C-42EE-8D3A-32DF71BEBEDE}"/>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30C39D9C-B670-47DF-B945-675B7957FACB}"/>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325CFEDC-55D1-4A8D-AAFF-ED818430BE1C}"/>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B583B672-A0AA-42D4-BB97-DE184D2B74C4}"/>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10E0E4E3-F7FF-429A-8B4B-C3152737CE7D}"/>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125B24B4-C9D2-4771-8DE0-CAAB3FFA0307}"/>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CA94CBD-660A-43B0-B01D-E6A7EECCC3AA}"/>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D462A230-6627-47BA-B446-858D9A4B51A4}"/>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AB4C8D54-C9D5-44E9-9F04-470C9638031F}"/>
            </a:ext>
          </a:extLst>
        </xdr:cNvPr>
        <xdr:cNvCxnSpPr/>
      </xdr:nvCxnSpPr>
      <xdr:spPr>
        <a:xfrm flipV="1">
          <a:off x="4514850" y="9475258"/>
          <a:ext cx="0" cy="1515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02AC040E-CA57-4809-89D7-49FB5C7F3352}"/>
            </a:ext>
          </a:extLst>
        </xdr:cNvPr>
        <xdr:cNvSpPr txBox="1"/>
      </xdr:nvSpPr>
      <xdr:spPr>
        <a:xfrm>
          <a:off x="4581525" y="109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47DE11B7-8E25-4E63-9DC2-1B9C97719204}"/>
            </a:ext>
          </a:extLst>
        </xdr:cNvPr>
        <xdr:cNvCxnSpPr/>
      </xdr:nvCxnSpPr>
      <xdr:spPr>
        <a:xfrm>
          <a:off x="4429125" y="10991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64180B00-F1CD-4857-9ADE-C02FD2404C36}"/>
            </a:ext>
          </a:extLst>
        </xdr:cNvPr>
        <xdr:cNvSpPr txBox="1"/>
      </xdr:nvSpPr>
      <xdr:spPr>
        <a:xfrm>
          <a:off x="4581525" y="923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0CB5B3F5-9DBF-4C91-9E09-79C79EA56C65}"/>
            </a:ext>
          </a:extLst>
        </xdr:cNvPr>
        <xdr:cNvCxnSpPr/>
      </xdr:nvCxnSpPr>
      <xdr:spPr>
        <a:xfrm>
          <a:off x="4429125" y="94752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59972</xdr:rowOff>
    </xdr:from>
    <xdr:to>
      <xdr:col>23</xdr:col>
      <xdr:colOff>133350</xdr:colOff>
      <xdr:row>63</xdr:row>
      <xdr:rowOff>20461</xdr:rowOff>
    </xdr:to>
    <xdr:cxnSp macro="">
      <xdr:nvCxnSpPr>
        <xdr:cNvPr id="128" name="直線コネクタ 127">
          <a:extLst>
            <a:ext uri="{FF2B5EF4-FFF2-40B4-BE49-F238E27FC236}">
              <a16:creationId xmlns:a16="http://schemas.microsoft.com/office/drawing/2014/main" id="{EAFF6005-5C27-4C10-9D33-038686C9A4AC}"/>
            </a:ext>
          </a:extLst>
        </xdr:cNvPr>
        <xdr:cNvCxnSpPr/>
      </xdr:nvCxnSpPr>
      <xdr:spPr>
        <a:xfrm>
          <a:off x="3752850" y="9451622"/>
          <a:ext cx="762000" cy="7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29" name="財政構造の弾力性平均値テキスト">
          <a:extLst>
            <a:ext uri="{FF2B5EF4-FFF2-40B4-BE49-F238E27FC236}">
              <a16:creationId xmlns:a16="http://schemas.microsoft.com/office/drawing/2014/main" id="{4DDBBE56-5566-4F18-ABEF-D8F0F256AA76}"/>
            </a:ext>
          </a:extLst>
        </xdr:cNvPr>
        <xdr:cNvSpPr txBox="1"/>
      </xdr:nvSpPr>
      <xdr:spPr>
        <a:xfrm>
          <a:off x="4581525" y="100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D6ABCF2A-5DF3-4FCE-A7FA-8710FE096625}"/>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59972</xdr:rowOff>
    </xdr:from>
    <xdr:to>
      <xdr:col>19</xdr:col>
      <xdr:colOff>133350</xdr:colOff>
      <xdr:row>61</xdr:row>
      <xdr:rowOff>162278</xdr:rowOff>
    </xdr:to>
    <xdr:cxnSp macro="">
      <xdr:nvCxnSpPr>
        <xdr:cNvPr id="131" name="直線コネクタ 130">
          <a:extLst>
            <a:ext uri="{FF2B5EF4-FFF2-40B4-BE49-F238E27FC236}">
              <a16:creationId xmlns:a16="http://schemas.microsoft.com/office/drawing/2014/main" id="{FC78C554-87CF-4332-96C5-E2B9194BD5FF}"/>
            </a:ext>
          </a:extLst>
        </xdr:cNvPr>
        <xdr:cNvCxnSpPr/>
      </xdr:nvCxnSpPr>
      <xdr:spPr>
        <a:xfrm flipV="1">
          <a:off x="2943225" y="9451622"/>
          <a:ext cx="809625" cy="58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A724F789-81E4-463A-9A60-FDCC1D436942}"/>
            </a:ext>
          </a:extLst>
        </xdr:cNvPr>
        <xdr:cNvSpPr/>
      </xdr:nvSpPr>
      <xdr:spPr>
        <a:xfrm>
          <a:off x="3705225" y="92794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1B9CBF74-7841-4D84-8206-6E76E4809F85}"/>
            </a:ext>
          </a:extLst>
        </xdr:cNvPr>
        <xdr:cNvSpPr txBox="1"/>
      </xdr:nvSpPr>
      <xdr:spPr>
        <a:xfrm>
          <a:off x="3409950" y="906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162278</xdr:rowOff>
    </xdr:from>
    <xdr:to>
      <xdr:col>15</xdr:col>
      <xdr:colOff>82550</xdr:colOff>
      <xdr:row>64</xdr:row>
      <xdr:rowOff>50095</xdr:rowOff>
    </xdr:to>
    <xdr:cxnSp macro="">
      <xdr:nvCxnSpPr>
        <xdr:cNvPr id="134" name="直線コネクタ 133">
          <a:extLst>
            <a:ext uri="{FF2B5EF4-FFF2-40B4-BE49-F238E27FC236}">
              <a16:creationId xmlns:a16="http://schemas.microsoft.com/office/drawing/2014/main" id="{CE5570D8-4389-4BEA-BD2D-E41C397E9FD3}"/>
            </a:ext>
          </a:extLst>
        </xdr:cNvPr>
        <xdr:cNvCxnSpPr/>
      </xdr:nvCxnSpPr>
      <xdr:spPr>
        <a:xfrm flipV="1">
          <a:off x="2124075" y="10036528"/>
          <a:ext cx="819150" cy="3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78600170-94C1-47F8-A796-40881C732DC9}"/>
            </a:ext>
          </a:extLst>
        </xdr:cNvPr>
        <xdr:cNvSpPr/>
      </xdr:nvSpPr>
      <xdr:spPr>
        <a:xfrm>
          <a:off x="2886075" y="102481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136472</xdr:rowOff>
    </xdr:from>
    <xdr:ext cx="762000" cy="259045"/>
    <xdr:sp macro="" textlink="">
      <xdr:nvSpPr>
        <xdr:cNvPr id="136" name="テキスト ボックス 135">
          <a:extLst>
            <a:ext uri="{FF2B5EF4-FFF2-40B4-BE49-F238E27FC236}">
              <a16:creationId xmlns:a16="http://schemas.microsoft.com/office/drawing/2014/main" id="{C2D0E620-1922-4AEF-A785-B995B5B6C248}"/>
            </a:ext>
          </a:extLst>
        </xdr:cNvPr>
        <xdr:cNvSpPr txBox="1"/>
      </xdr:nvSpPr>
      <xdr:spPr>
        <a:xfrm>
          <a:off x="2600325" y="103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60678</xdr:rowOff>
    </xdr:from>
    <xdr:to>
      <xdr:col>11</xdr:col>
      <xdr:colOff>31750</xdr:colOff>
      <xdr:row>64</xdr:row>
      <xdr:rowOff>50095</xdr:rowOff>
    </xdr:to>
    <xdr:cxnSp macro="">
      <xdr:nvCxnSpPr>
        <xdr:cNvPr id="137" name="直線コネクタ 136">
          <a:extLst>
            <a:ext uri="{FF2B5EF4-FFF2-40B4-BE49-F238E27FC236}">
              <a16:creationId xmlns:a16="http://schemas.microsoft.com/office/drawing/2014/main" id="{D7F5B30B-BABA-47FE-BF1E-A573BE594D7B}"/>
            </a:ext>
          </a:extLst>
        </xdr:cNvPr>
        <xdr:cNvCxnSpPr/>
      </xdr:nvCxnSpPr>
      <xdr:spPr>
        <a:xfrm>
          <a:off x="1333500" y="10265128"/>
          <a:ext cx="790575" cy="1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36A2A259-C930-435A-9A1B-2A7D0E2C2B05}"/>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39" name="テキスト ボックス 138">
          <a:extLst>
            <a:ext uri="{FF2B5EF4-FFF2-40B4-BE49-F238E27FC236}">
              <a16:creationId xmlns:a16="http://schemas.microsoft.com/office/drawing/2014/main" id="{4CF93C23-CDC5-47BE-98B0-04913E69AA72}"/>
            </a:ext>
          </a:extLst>
        </xdr:cNvPr>
        <xdr:cNvSpPr txBox="1"/>
      </xdr:nvSpPr>
      <xdr:spPr>
        <a:xfrm>
          <a:off x="178117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4AB20170-CFC4-4C2B-A5F4-7E692A9D44C4}"/>
            </a:ext>
          </a:extLst>
        </xdr:cNvPr>
        <xdr:cNvSpPr/>
      </xdr:nvSpPr>
      <xdr:spPr>
        <a:xfrm>
          <a:off x="1285875" y="101536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1" name="テキスト ボックス 140">
          <a:extLst>
            <a:ext uri="{FF2B5EF4-FFF2-40B4-BE49-F238E27FC236}">
              <a16:creationId xmlns:a16="http://schemas.microsoft.com/office/drawing/2014/main" id="{C31D2A90-7AF6-4BF9-9B9A-1255BA7FAE85}"/>
            </a:ext>
          </a:extLst>
        </xdr:cNvPr>
        <xdr:cNvSpPr txBox="1"/>
      </xdr:nvSpPr>
      <xdr:spPr>
        <a:xfrm>
          <a:off x="971550" y="99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197E9F70-9FC9-4BDB-898E-789FDF17FC66}"/>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162CF3B-A8C4-445A-A77F-78685EDDB605}"/>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D69840E-1FDD-4980-A0F9-3376A20D0C3F}"/>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EC51649-5F51-4F05-AAD0-91593E637831}"/>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907126E-08A2-4DFA-8356-2D32ED02AB91}"/>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141111</xdr:rowOff>
    </xdr:from>
    <xdr:to>
      <xdr:col>23</xdr:col>
      <xdr:colOff>184150</xdr:colOff>
      <xdr:row>63</xdr:row>
      <xdr:rowOff>71261</xdr:rowOff>
    </xdr:to>
    <xdr:sp macro="" textlink="">
      <xdr:nvSpPr>
        <xdr:cNvPr id="147" name="楕円 146">
          <a:extLst>
            <a:ext uri="{FF2B5EF4-FFF2-40B4-BE49-F238E27FC236}">
              <a16:creationId xmlns:a16="http://schemas.microsoft.com/office/drawing/2014/main" id="{66364A56-630A-4ACF-8B1D-D4D623CEC6B3}"/>
            </a:ext>
          </a:extLst>
        </xdr:cNvPr>
        <xdr:cNvSpPr/>
      </xdr:nvSpPr>
      <xdr:spPr>
        <a:xfrm>
          <a:off x="4467225" y="101836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113188</xdr:rowOff>
    </xdr:from>
    <xdr:ext cx="762000" cy="259045"/>
    <xdr:sp macro="" textlink="">
      <xdr:nvSpPr>
        <xdr:cNvPr id="148" name="財政構造の弾力性該当値テキスト">
          <a:extLst>
            <a:ext uri="{FF2B5EF4-FFF2-40B4-BE49-F238E27FC236}">
              <a16:creationId xmlns:a16="http://schemas.microsoft.com/office/drawing/2014/main" id="{B0C38151-6C47-4A19-9E68-FCCD06284176}"/>
            </a:ext>
          </a:extLst>
        </xdr:cNvPr>
        <xdr:cNvSpPr txBox="1"/>
      </xdr:nvSpPr>
      <xdr:spPr>
        <a:xfrm>
          <a:off x="4581525" y="101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9172</xdr:rowOff>
    </xdr:from>
    <xdr:to>
      <xdr:col>19</xdr:col>
      <xdr:colOff>184150</xdr:colOff>
      <xdr:row>58</xdr:row>
      <xdr:rowOff>110772</xdr:rowOff>
    </xdr:to>
    <xdr:sp macro="" textlink="">
      <xdr:nvSpPr>
        <xdr:cNvPr id="149" name="楕円 148">
          <a:extLst>
            <a:ext uri="{FF2B5EF4-FFF2-40B4-BE49-F238E27FC236}">
              <a16:creationId xmlns:a16="http://schemas.microsoft.com/office/drawing/2014/main" id="{DA55E5CD-725E-4937-A1FF-1C3519BA98CE}"/>
            </a:ext>
          </a:extLst>
        </xdr:cNvPr>
        <xdr:cNvSpPr/>
      </xdr:nvSpPr>
      <xdr:spPr>
        <a:xfrm>
          <a:off x="3705225" y="94039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95549</xdr:rowOff>
    </xdr:from>
    <xdr:ext cx="736600" cy="259045"/>
    <xdr:sp macro="" textlink="">
      <xdr:nvSpPr>
        <xdr:cNvPr id="150" name="テキスト ボックス 149">
          <a:extLst>
            <a:ext uri="{FF2B5EF4-FFF2-40B4-BE49-F238E27FC236}">
              <a16:creationId xmlns:a16="http://schemas.microsoft.com/office/drawing/2014/main" id="{BFD1C343-13AA-4D02-8D5B-99992474E0A7}"/>
            </a:ext>
          </a:extLst>
        </xdr:cNvPr>
        <xdr:cNvSpPr txBox="1"/>
      </xdr:nvSpPr>
      <xdr:spPr>
        <a:xfrm>
          <a:off x="3409950" y="948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111478</xdr:rowOff>
    </xdr:from>
    <xdr:to>
      <xdr:col>15</xdr:col>
      <xdr:colOff>133350</xdr:colOff>
      <xdr:row>62</xdr:row>
      <xdr:rowOff>41628</xdr:rowOff>
    </xdr:to>
    <xdr:sp macro="" textlink="">
      <xdr:nvSpPr>
        <xdr:cNvPr id="151" name="楕円 150">
          <a:extLst>
            <a:ext uri="{FF2B5EF4-FFF2-40B4-BE49-F238E27FC236}">
              <a16:creationId xmlns:a16="http://schemas.microsoft.com/office/drawing/2014/main" id="{9DC7A01B-2CD8-4FA9-A30E-A4DE0B11BEB4}"/>
            </a:ext>
          </a:extLst>
        </xdr:cNvPr>
        <xdr:cNvSpPr/>
      </xdr:nvSpPr>
      <xdr:spPr>
        <a:xfrm>
          <a:off x="2886075" y="99889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51805</xdr:rowOff>
    </xdr:from>
    <xdr:ext cx="762000" cy="259045"/>
    <xdr:sp macro="" textlink="">
      <xdr:nvSpPr>
        <xdr:cNvPr id="152" name="テキスト ボックス 151">
          <a:extLst>
            <a:ext uri="{FF2B5EF4-FFF2-40B4-BE49-F238E27FC236}">
              <a16:creationId xmlns:a16="http://schemas.microsoft.com/office/drawing/2014/main" id="{5E73FFC5-96A3-4DD9-8874-A959C51B0000}"/>
            </a:ext>
          </a:extLst>
        </xdr:cNvPr>
        <xdr:cNvSpPr txBox="1"/>
      </xdr:nvSpPr>
      <xdr:spPr>
        <a:xfrm>
          <a:off x="2600325" y="97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170745</xdr:rowOff>
    </xdr:from>
    <xdr:to>
      <xdr:col>11</xdr:col>
      <xdr:colOff>82550</xdr:colOff>
      <xdr:row>64</xdr:row>
      <xdr:rowOff>100895</xdr:rowOff>
    </xdr:to>
    <xdr:sp macro="" textlink="">
      <xdr:nvSpPr>
        <xdr:cNvPr id="153" name="楕円 152">
          <a:extLst>
            <a:ext uri="{FF2B5EF4-FFF2-40B4-BE49-F238E27FC236}">
              <a16:creationId xmlns:a16="http://schemas.microsoft.com/office/drawing/2014/main" id="{E342930B-2F92-41B2-9D1A-ED5E95AF5B4A}"/>
            </a:ext>
          </a:extLst>
        </xdr:cNvPr>
        <xdr:cNvSpPr/>
      </xdr:nvSpPr>
      <xdr:spPr>
        <a:xfrm>
          <a:off x="2095500" y="103624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85672</xdr:rowOff>
    </xdr:from>
    <xdr:ext cx="762000" cy="259045"/>
    <xdr:sp macro="" textlink="">
      <xdr:nvSpPr>
        <xdr:cNvPr id="154" name="テキスト ボックス 153">
          <a:extLst>
            <a:ext uri="{FF2B5EF4-FFF2-40B4-BE49-F238E27FC236}">
              <a16:creationId xmlns:a16="http://schemas.microsoft.com/office/drawing/2014/main" id="{8D7A8550-BF95-4559-9AF6-C7FF00A7AA77}"/>
            </a:ext>
          </a:extLst>
        </xdr:cNvPr>
        <xdr:cNvSpPr txBox="1"/>
      </xdr:nvSpPr>
      <xdr:spPr>
        <a:xfrm>
          <a:off x="1781175" y="104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9878</xdr:rowOff>
    </xdr:from>
    <xdr:to>
      <xdr:col>7</xdr:col>
      <xdr:colOff>31750</xdr:colOff>
      <xdr:row>63</xdr:row>
      <xdr:rowOff>111478</xdr:rowOff>
    </xdr:to>
    <xdr:sp macro="" textlink="">
      <xdr:nvSpPr>
        <xdr:cNvPr id="155" name="楕円 154">
          <a:extLst>
            <a:ext uri="{FF2B5EF4-FFF2-40B4-BE49-F238E27FC236}">
              <a16:creationId xmlns:a16="http://schemas.microsoft.com/office/drawing/2014/main" id="{E0CC8AA0-7063-4E3D-9FA5-40738CE9761B}"/>
            </a:ext>
          </a:extLst>
        </xdr:cNvPr>
        <xdr:cNvSpPr/>
      </xdr:nvSpPr>
      <xdr:spPr>
        <a:xfrm>
          <a:off x="1285875" y="102079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96255</xdr:rowOff>
    </xdr:from>
    <xdr:ext cx="762000" cy="259045"/>
    <xdr:sp macro="" textlink="">
      <xdr:nvSpPr>
        <xdr:cNvPr id="156" name="テキスト ボックス 155">
          <a:extLst>
            <a:ext uri="{FF2B5EF4-FFF2-40B4-BE49-F238E27FC236}">
              <a16:creationId xmlns:a16="http://schemas.microsoft.com/office/drawing/2014/main" id="{992F9F5C-AC46-4B13-8426-C4651001215C}"/>
            </a:ext>
          </a:extLst>
        </xdr:cNvPr>
        <xdr:cNvSpPr txBox="1"/>
      </xdr:nvSpPr>
      <xdr:spPr>
        <a:xfrm>
          <a:off x="971550" y="1029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D05B4392-7341-48DA-891E-AAB5C51EEB03}"/>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D863BE6C-2BFA-460A-A302-A4FB7A7A39DD}"/>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1DB165E8-1838-4A94-9030-A9AD61D7C574}"/>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3EB8A7C-E36D-45FE-A897-3B80D9F4EA43}"/>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D8761125-D788-4A8B-8BC6-9E97F6E7C9D6}"/>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5A36FF7-F534-4EF6-A3CB-6D6464BC9D9C}"/>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A3B006DD-C6E5-4FAD-9404-7E58085BD26C}"/>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82F7F106-83B6-4FE5-B00A-12517EC77E56}"/>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8C92E740-09F2-417C-AA10-C6B5417BEC53}"/>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640B385C-0A40-40CA-8FBF-F8B774B28F32}"/>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80915E57-4F11-4C23-BA40-81310F671FC6}"/>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万人当たりの職員数は全国平均を下回っており、効率的な行政運営を行うことにより、人口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番目に少ない値となっている。</a:t>
          </a:r>
        </a:p>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3,922</a:t>
          </a:r>
          <a:r>
            <a:rPr kumimoji="1" lang="ja-JP" altLang="en-US" sz="1300">
              <a:latin typeface="ＭＳ Ｐゴシック" panose="020B0600070205080204" pitchFamily="50" charset="-128"/>
              <a:ea typeface="ＭＳ Ｐゴシック" panose="020B0600070205080204" pitchFamily="50" charset="-128"/>
            </a:rPr>
            <a:t>円の増となっているが、これは主に新型コロナウイルス感染症対応のため、自宅療養者支援センターに係る委託が増加したこと等により物件費が増加したことによるものである。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引き続き、職員定数の適切な管理に努めるとともに、事務事業の効率的な見直しを行うことにより歳出の見直しに取り組む。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8D877E4E-1CB0-4877-A115-455BA8731ED9}"/>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C29488BC-DCBD-4E53-B1B3-038513BB8652}"/>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61F4FAB0-9A25-43A6-8182-A2C582ADD506}"/>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A182FF07-FA7D-489B-A215-19AA2C15162E}"/>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19C23173-43CB-4BBD-ADBD-539B57259605}"/>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AAAEFAEE-0C45-460E-A07C-55D56311B00B}"/>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EBA7CE56-EDEA-4550-A6F9-E5ADB1A8FF09}"/>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50ECDB50-199B-47E1-BEFB-ABC4D8F23937}"/>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AFACF735-DD42-429E-BCF5-F87EEF56183E}"/>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B453176B-C28C-43CF-A175-311039C71A3C}"/>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2014396-BB89-43B9-9BEE-48FDEA735501}"/>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925DB2B7-AC20-4F97-B7FF-CD3F82DFCE81}"/>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41BA228C-7EFF-4A74-85D7-4C50128B9BB5}"/>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9D4EB15F-5F97-4BA0-8B2F-2AD24228A44F}"/>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4B5F4BDD-9BF3-4344-BC27-5CE5E7BB05E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D6A0965-D267-4BC0-842F-2B86CDAEF15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538E9B87-67BA-4575-B03F-BADD388DDBFA}"/>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FE438AD-2822-4122-8E00-4BC5289FFC4F}"/>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E42C0B63-6F5E-45DE-9B6A-B75349886E92}"/>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1FC85336-72B6-464F-B57E-6679B8DE7DFF}"/>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93B56793-8BA6-477A-A5E6-75E763F7DA86}"/>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6C23A48E-7957-4FD6-92EE-88BABCE71180}"/>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B628C7F3-2CBA-4BA1-AF4E-EB1B243AA1DB}"/>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169419</xdr:rowOff>
    </xdr:from>
    <xdr:to>
      <xdr:col>23</xdr:col>
      <xdr:colOff>133350</xdr:colOff>
      <xdr:row>82</xdr:row>
      <xdr:rowOff>43036</xdr:rowOff>
    </xdr:to>
    <xdr:cxnSp macro="">
      <xdr:nvCxnSpPr>
        <xdr:cNvPr id="191" name="直線コネクタ 190">
          <a:extLst>
            <a:ext uri="{FF2B5EF4-FFF2-40B4-BE49-F238E27FC236}">
              <a16:creationId xmlns:a16="http://schemas.microsoft.com/office/drawing/2014/main" id="{C26FFA24-F61C-494F-9042-8633A570B413}"/>
            </a:ext>
          </a:extLst>
        </xdr:cNvPr>
        <xdr:cNvCxnSpPr/>
      </xdr:nvCxnSpPr>
      <xdr:spPr>
        <a:xfrm>
          <a:off x="3752850" y="13275819"/>
          <a:ext cx="762000" cy="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103427</xdr:rowOff>
    </xdr:from>
    <xdr:ext cx="762000" cy="259045"/>
    <xdr:sp macro="" textlink="">
      <xdr:nvSpPr>
        <xdr:cNvPr id="192" name="人件費・物件費等の状況平均値テキスト">
          <a:extLst>
            <a:ext uri="{FF2B5EF4-FFF2-40B4-BE49-F238E27FC236}">
              <a16:creationId xmlns:a16="http://schemas.microsoft.com/office/drawing/2014/main" id="{9E1ED0B8-E1A2-472C-93E3-EF08EE5E3869}"/>
            </a:ext>
          </a:extLst>
        </xdr:cNvPr>
        <xdr:cNvSpPr txBox="1"/>
      </xdr:nvSpPr>
      <xdr:spPr>
        <a:xfrm>
          <a:off x="4581525" y="133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4BADF892-8BE8-4351-A011-33AEC540F006}"/>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118965</xdr:rowOff>
    </xdr:from>
    <xdr:to>
      <xdr:col>19</xdr:col>
      <xdr:colOff>133350</xdr:colOff>
      <xdr:row>81</xdr:row>
      <xdr:rowOff>169419</xdr:rowOff>
    </xdr:to>
    <xdr:cxnSp macro="">
      <xdr:nvCxnSpPr>
        <xdr:cNvPr id="194" name="直線コネクタ 193">
          <a:extLst>
            <a:ext uri="{FF2B5EF4-FFF2-40B4-BE49-F238E27FC236}">
              <a16:creationId xmlns:a16="http://schemas.microsoft.com/office/drawing/2014/main" id="{F0416DAF-462C-4518-9A7A-883F5C2299ED}"/>
            </a:ext>
          </a:extLst>
        </xdr:cNvPr>
        <xdr:cNvCxnSpPr/>
      </xdr:nvCxnSpPr>
      <xdr:spPr>
        <a:xfrm>
          <a:off x="2943225" y="13238065"/>
          <a:ext cx="809625" cy="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E95AB41E-BE7D-4C9D-A891-AED50F9608FD}"/>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161504</xdr:rowOff>
    </xdr:from>
    <xdr:ext cx="736600" cy="259045"/>
    <xdr:sp macro="" textlink="">
      <xdr:nvSpPr>
        <xdr:cNvPr id="196" name="テキスト ボックス 195">
          <a:extLst>
            <a:ext uri="{FF2B5EF4-FFF2-40B4-BE49-F238E27FC236}">
              <a16:creationId xmlns:a16="http://schemas.microsoft.com/office/drawing/2014/main" id="{6FDFF147-D72E-4211-97F4-8DEC4E5C9C2F}"/>
            </a:ext>
          </a:extLst>
        </xdr:cNvPr>
        <xdr:cNvSpPr txBox="1"/>
      </xdr:nvSpPr>
      <xdr:spPr>
        <a:xfrm>
          <a:off x="3409950" y="1344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108945</xdr:rowOff>
    </xdr:from>
    <xdr:to>
      <xdr:col>15</xdr:col>
      <xdr:colOff>82550</xdr:colOff>
      <xdr:row>81</xdr:row>
      <xdr:rowOff>118965</xdr:rowOff>
    </xdr:to>
    <xdr:cxnSp macro="">
      <xdr:nvCxnSpPr>
        <xdr:cNvPr id="197" name="直線コネクタ 196">
          <a:extLst>
            <a:ext uri="{FF2B5EF4-FFF2-40B4-BE49-F238E27FC236}">
              <a16:creationId xmlns:a16="http://schemas.microsoft.com/office/drawing/2014/main" id="{239BA2BB-0A82-465B-8A09-14B28D0C9116}"/>
            </a:ext>
          </a:extLst>
        </xdr:cNvPr>
        <xdr:cNvCxnSpPr/>
      </xdr:nvCxnSpPr>
      <xdr:spPr>
        <a:xfrm>
          <a:off x="2124075" y="13221695"/>
          <a:ext cx="81915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4279C2DD-B293-4DD4-9584-A43DD735FBFE}"/>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116060</xdr:rowOff>
    </xdr:from>
    <xdr:ext cx="762000" cy="259045"/>
    <xdr:sp macro="" textlink="">
      <xdr:nvSpPr>
        <xdr:cNvPr id="199" name="テキスト ボックス 198">
          <a:extLst>
            <a:ext uri="{FF2B5EF4-FFF2-40B4-BE49-F238E27FC236}">
              <a16:creationId xmlns:a16="http://schemas.microsoft.com/office/drawing/2014/main" id="{6827FC1A-D5D9-4CE4-9E28-0FB1CAEC8626}"/>
            </a:ext>
          </a:extLst>
        </xdr:cNvPr>
        <xdr:cNvSpPr txBox="1"/>
      </xdr:nvSpPr>
      <xdr:spPr>
        <a:xfrm>
          <a:off x="2600325" y="1339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107062</xdr:rowOff>
    </xdr:from>
    <xdr:to>
      <xdr:col>11</xdr:col>
      <xdr:colOff>31750</xdr:colOff>
      <xdr:row>81</xdr:row>
      <xdr:rowOff>108945</xdr:rowOff>
    </xdr:to>
    <xdr:cxnSp macro="">
      <xdr:nvCxnSpPr>
        <xdr:cNvPr id="200" name="直線コネクタ 199">
          <a:extLst>
            <a:ext uri="{FF2B5EF4-FFF2-40B4-BE49-F238E27FC236}">
              <a16:creationId xmlns:a16="http://schemas.microsoft.com/office/drawing/2014/main" id="{7BB1964B-C107-445D-A710-B16000A60847}"/>
            </a:ext>
          </a:extLst>
        </xdr:cNvPr>
        <xdr:cNvCxnSpPr/>
      </xdr:nvCxnSpPr>
      <xdr:spPr>
        <a:xfrm>
          <a:off x="1333500" y="13219812"/>
          <a:ext cx="790575"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6CA089AF-1F44-450E-B535-EA3B034C87AA}"/>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91459</xdr:rowOff>
    </xdr:from>
    <xdr:ext cx="762000" cy="259045"/>
    <xdr:sp macro="" textlink="">
      <xdr:nvSpPr>
        <xdr:cNvPr id="202" name="テキスト ボックス 201">
          <a:extLst>
            <a:ext uri="{FF2B5EF4-FFF2-40B4-BE49-F238E27FC236}">
              <a16:creationId xmlns:a16="http://schemas.microsoft.com/office/drawing/2014/main" id="{32037893-211E-4379-8ABD-AE9A2EB27938}"/>
            </a:ext>
          </a:extLst>
        </xdr:cNvPr>
        <xdr:cNvSpPr txBox="1"/>
      </xdr:nvSpPr>
      <xdr:spPr>
        <a:xfrm>
          <a:off x="1781175" y="133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2FFA6EED-2D5F-40D8-9538-1EA417FC305F}"/>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86323</xdr:rowOff>
    </xdr:from>
    <xdr:ext cx="762000" cy="259045"/>
    <xdr:sp macro="" textlink="">
      <xdr:nvSpPr>
        <xdr:cNvPr id="204" name="テキスト ボックス 203">
          <a:extLst>
            <a:ext uri="{FF2B5EF4-FFF2-40B4-BE49-F238E27FC236}">
              <a16:creationId xmlns:a16="http://schemas.microsoft.com/office/drawing/2014/main" id="{E98142EA-87AF-47AC-8EC7-462CBB830A92}"/>
            </a:ext>
          </a:extLst>
        </xdr:cNvPr>
        <xdr:cNvSpPr txBox="1"/>
      </xdr:nvSpPr>
      <xdr:spPr>
        <a:xfrm>
          <a:off x="971550" y="1336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CD5997D-D7C8-4CC8-AE3B-C15FE9E46F6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2D75A5B-0D02-4340-9B83-977324166D3E}"/>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476C20-BD11-4B57-BC2F-A5DFAC9C7A29}"/>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1F3B74C-CE6E-46CE-93AC-3D115DF72E9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D4F2E07-DB45-49C2-BF1C-A99B59FAE97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163686</xdr:rowOff>
    </xdr:from>
    <xdr:to>
      <xdr:col>23</xdr:col>
      <xdr:colOff>184150</xdr:colOff>
      <xdr:row>82</xdr:row>
      <xdr:rowOff>93836</xdr:rowOff>
    </xdr:to>
    <xdr:sp macro="" textlink="">
      <xdr:nvSpPr>
        <xdr:cNvPr id="210" name="楕円 209">
          <a:extLst>
            <a:ext uri="{FF2B5EF4-FFF2-40B4-BE49-F238E27FC236}">
              <a16:creationId xmlns:a16="http://schemas.microsoft.com/office/drawing/2014/main" id="{D19028D5-AD1B-4BB0-9B7C-F72C1FEB1165}"/>
            </a:ext>
          </a:extLst>
        </xdr:cNvPr>
        <xdr:cNvSpPr/>
      </xdr:nvSpPr>
      <xdr:spPr>
        <a:xfrm>
          <a:off x="4467225" y="13276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8763</xdr:rowOff>
    </xdr:from>
    <xdr:ext cx="762000" cy="259045"/>
    <xdr:sp macro="" textlink="">
      <xdr:nvSpPr>
        <xdr:cNvPr id="211" name="人件費・物件費等の状況該当値テキスト">
          <a:extLst>
            <a:ext uri="{FF2B5EF4-FFF2-40B4-BE49-F238E27FC236}">
              <a16:creationId xmlns:a16="http://schemas.microsoft.com/office/drawing/2014/main" id="{659E9597-2F2D-4A49-8D8F-81B46C51BF2F}"/>
            </a:ext>
          </a:extLst>
        </xdr:cNvPr>
        <xdr:cNvSpPr txBox="1"/>
      </xdr:nvSpPr>
      <xdr:spPr>
        <a:xfrm>
          <a:off x="4581525" y="1312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118619</xdr:rowOff>
    </xdr:from>
    <xdr:to>
      <xdr:col>19</xdr:col>
      <xdr:colOff>184150</xdr:colOff>
      <xdr:row>82</xdr:row>
      <xdr:rowOff>48769</xdr:rowOff>
    </xdr:to>
    <xdr:sp macro="" textlink="">
      <xdr:nvSpPr>
        <xdr:cNvPr id="212" name="楕円 211">
          <a:extLst>
            <a:ext uri="{FF2B5EF4-FFF2-40B4-BE49-F238E27FC236}">
              <a16:creationId xmlns:a16="http://schemas.microsoft.com/office/drawing/2014/main" id="{29031CE2-3ACB-4B7A-95B5-C890E4AF208C}"/>
            </a:ext>
          </a:extLst>
        </xdr:cNvPr>
        <xdr:cNvSpPr/>
      </xdr:nvSpPr>
      <xdr:spPr>
        <a:xfrm>
          <a:off x="3705225" y="1323771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58946</xdr:rowOff>
    </xdr:from>
    <xdr:ext cx="736600" cy="259045"/>
    <xdr:sp macro="" textlink="">
      <xdr:nvSpPr>
        <xdr:cNvPr id="213" name="テキスト ボックス 212">
          <a:extLst>
            <a:ext uri="{FF2B5EF4-FFF2-40B4-BE49-F238E27FC236}">
              <a16:creationId xmlns:a16="http://schemas.microsoft.com/office/drawing/2014/main" id="{C4B9C6BD-03FB-4E8E-A285-6EB5C8C2FF74}"/>
            </a:ext>
          </a:extLst>
        </xdr:cNvPr>
        <xdr:cNvSpPr txBox="1"/>
      </xdr:nvSpPr>
      <xdr:spPr>
        <a:xfrm>
          <a:off x="3409950" y="1301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68165</xdr:rowOff>
    </xdr:from>
    <xdr:to>
      <xdr:col>15</xdr:col>
      <xdr:colOff>133350</xdr:colOff>
      <xdr:row>81</xdr:row>
      <xdr:rowOff>169765</xdr:rowOff>
    </xdr:to>
    <xdr:sp macro="" textlink="">
      <xdr:nvSpPr>
        <xdr:cNvPr id="214" name="楕円 213">
          <a:extLst>
            <a:ext uri="{FF2B5EF4-FFF2-40B4-BE49-F238E27FC236}">
              <a16:creationId xmlns:a16="http://schemas.microsoft.com/office/drawing/2014/main" id="{94DD5421-2EC4-47B8-92E0-15DF433E3083}"/>
            </a:ext>
          </a:extLst>
        </xdr:cNvPr>
        <xdr:cNvSpPr/>
      </xdr:nvSpPr>
      <xdr:spPr>
        <a:xfrm>
          <a:off x="2886075" y="131809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8492</xdr:rowOff>
    </xdr:from>
    <xdr:ext cx="762000" cy="259045"/>
    <xdr:sp macro="" textlink="">
      <xdr:nvSpPr>
        <xdr:cNvPr id="215" name="テキスト ボックス 214">
          <a:extLst>
            <a:ext uri="{FF2B5EF4-FFF2-40B4-BE49-F238E27FC236}">
              <a16:creationId xmlns:a16="http://schemas.microsoft.com/office/drawing/2014/main" id="{882D04FF-C9BA-4851-9D6B-65AF6A7CF3B3}"/>
            </a:ext>
          </a:extLst>
        </xdr:cNvPr>
        <xdr:cNvSpPr txBox="1"/>
      </xdr:nvSpPr>
      <xdr:spPr>
        <a:xfrm>
          <a:off x="2600325" y="1296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58145</xdr:rowOff>
    </xdr:from>
    <xdr:to>
      <xdr:col>11</xdr:col>
      <xdr:colOff>82550</xdr:colOff>
      <xdr:row>81</xdr:row>
      <xdr:rowOff>159745</xdr:rowOff>
    </xdr:to>
    <xdr:sp macro="" textlink="">
      <xdr:nvSpPr>
        <xdr:cNvPr id="216" name="楕円 215">
          <a:extLst>
            <a:ext uri="{FF2B5EF4-FFF2-40B4-BE49-F238E27FC236}">
              <a16:creationId xmlns:a16="http://schemas.microsoft.com/office/drawing/2014/main" id="{52D08438-BF43-4D91-8E48-D18EA5181673}"/>
            </a:ext>
          </a:extLst>
        </xdr:cNvPr>
        <xdr:cNvSpPr/>
      </xdr:nvSpPr>
      <xdr:spPr>
        <a:xfrm>
          <a:off x="2095500" y="131740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169922</xdr:rowOff>
    </xdr:from>
    <xdr:ext cx="762000" cy="259045"/>
    <xdr:sp macro="" textlink="">
      <xdr:nvSpPr>
        <xdr:cNvPr id="217" name="テキスト ボックス 216">
          <a:extLst>
            <a:ext uri="{FF2B5EF4-FFF2-40B4-BE49-F238E27FC236}">
              <a16:creationId xmlns:a16="http://schemas.microsoft.com/office/drawing/2014/main" id="{39156CA1-0B52-4D12-889A-3D3A14ED598D}"/>
            </a:ext>
          </a:extLst>
        </xdr:cNvPr>
        <xdr:cNvSpPr txBox="1"/>
      </xdr:nvSpPr>
      <xdr:spPr>
        <a:xfrm>
          <a:off x="1781175" y="129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56262</xdr:rowOff>
    </xdr:from>
    <xdr:to>
      <xdr:col>7</xdr:col>
      <xdr:colOff>31750</xdr:colOff>
      <xdr:row>81</xdr:row>
      <xdr:rowOff>157862</xdr:rowOff>
    </xdr:to>
    <xdr:sp macro="" textlink="">
      <xdr:nvSpPr>
        <xdr:cNvPr id="218" name="楕円 217">
          <a:extLst>
            <a:ext uri="{FF2B5EF4-FFF2-40B4-BE49-F238E27FC236}">
              <a16:creationId xmlns:a16="http://schemas.microsoft.com/office/drawing/2014/main" id="{EB2510E6-7A21-4657-A4C9-5B0773F47C01}"/>
            </a:ext>
          </a:extLst>
        </xdr:cNvPr>
        <xdr:cNvSpPr/>
      </xdr:nvSpPr>
      <xdr:spPr>
        <a:xfrm>
          <a:off x="1285875" y="1317218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168039</xdr:rowOff>
    </xdr:from>
    <xdr:ext cx="762000" cy="259045"/>
    <xdr:sp macro="" textlink="">
      <xdr:nvSpPr>
        <xdr:cNvPr id="219" name="テキスト ボックス 218">
          <a:extLst>
            <a:ext uri="{FF2B5EF4-FFF2-40B4-BE49-F238E27FC236}">
              <a16:creationId xmlns:a16="http://schemas.microsoft.com/office/drawing/2014/main" id="{994BA173-D751-4A03-89E8-3D8489246DA4}"/>
            </a:ext>
          </a:extLst>
        </xdr:cNvPr>
        <xdr:cNvSpPr txBox="1"/>
      </xdr:nvSpPr>
      <xdr:spPr>
        <a:xfrm>
          <a:off x="971550" y="1295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DC1762B-1C43-4438-97DE-8DA7B8E746C0}"/>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AF7D017A-B155-420D-B7F6-F98E547E02AF}"/>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33598B35-CC81-48CD-82CB-5D49F11E96D8}"/>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2F8014F-650D-45E6-BA6F-E6A8521625F2}"/>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99E8362-EB9B-4D5E-92D2-AFB42B712220}"/>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ACF3F690-5328-4C49-B883-7BAF0FC74322}"/>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25F2F0E9-93B8-4266-AC5E-B7236AF84533}"/>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ADDABF2-36B3-4674-8635-0ED33469D32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1ABA22C9-1B9C-4327-A033-F787A5C96E94}"/>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CF54113-607C-40FF-8A6B-4CBBA8934BC1}"/>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A6B62B2-1B60-473F-9857-781F774865F0}"/>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がこれまで実施してきた職務・職責に応じた給与の推進により、ラスパイレス指数は低下傾向にある（令和元年度については、人事委員会勧告に基づいた給料及び地域手当の配分見直しを行い、地域手当が下がり給料月額が上がった影響で数値が上昇しているが、翌年は低下している。）。</a:t>
          </a:r>
        </a:p>
        <a:p>
          <a:r>
            <a:rPr kumimoji="1" lang="ja-JP" altLang="en-US" sz="1300">
              <a:latin typeface="ＭＳ Ｐゴシック" panose="020B0600070205080204" pitchFamily="50" charset="-128"/>
              <a:ea typeface="ＭＳ Ｐゴシック" panose="020B0600070205080204" pitchFamily="50" charset="-128"/>
            </a:rPr>
            <a:t>　今後とも人事委員会勧告を尊重しながら、適正な給与水準としていく。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B315D9E-D15F-48D1-998C-FDA29758629D}"/>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4F17F1E-1E82-40A2-A9FB-F54F3C1C6933}"/>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BB398E62-B956-4A9B-9449-01C476192691}"/>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37AF3E82-B3A6-41B7-9DD3-1EF4CD2A2477}"/>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BE92DCB6-094E-41B8-8949-75FF1293E817}"/>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567DE570-2E4F-4327-9EC9-27971CCB8368}"/>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2F1AF070-04DD-4583-86B8-C6D02CB4D49D}"/>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82C9BAE8-04F2-45F1-A0A5-A054EE35F975}"/>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5E3D8699-E049-4084-9FB2-3AE32E913C91}"/>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2DBC3500-35DB-47A1-97FF-98FE4E9B27B5}"/>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54F5E611-ADEB-49D3-B885-8A39C06F73C1}"/>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B6A58C01-95F2-4B4A-8286-77E92FFEF428}"/>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2AF2D885-53A4-46F0-8F65-783418994567}"/>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611E66E8-FC82-4A04-9AD5-25435CA8DDFF}"/>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EE8618F5-05A5-4C7E-B69E-95C64E0A2FBF}"/>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B000230E-1625-4190-BF0B-BB05B361C2B4}"/>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7C588BA8-EF1A-4DB7-9B55-6B80DFAA050E}"/>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8F1348BF-57C5-4DAF-A2C9-287A0E4409F0}"/>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101600</xdr:rowOff>
    </xdr:to>
    <xdr:cxnSp macro="">
      <xdr:nvCxnSpPr>
        <xdr:cNvPr id="249" name="直線コネクタ 248">
          <a:extLst>
            <a:ext uri="{FF2B5EF4-FFF2-40B4-BE49-F238E27FC236}">
              <a16:creationId xmlns:a16="http://schemas.microsoft.com/office/drawing/2014/main" id="{96A28B94-6B73-4497-A1AA-95443738A5E5}"/>
            </a:ext>
          </a:extLst>
        </xdr:cNvPr>
        <xdr:cNvCxnSpPr/>
      </xdr:nvCxnSpPr>
      <xdr:spPr>
        <a:xfrm flipV="1">
          <a:off x="14716125" y="13888720"/>
          <a:ext cx="762000"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104CB317-97BE-425F-B6FD-FE85AE6F6093}"/>
            </a:ext>
          </a:extLst>
        </xdr:cNvPr>
        <xdr:cNvSpPr txBox="1"/>
      </xdr:nvSpPr>
      <xdr:spPr>
        <a:xfrm>
          <a:off x="15563850" y="13563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9C201462-0F39-426A-93E0-7F87F408ADE9}"/>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123189</xdr:rowOff>
    </xdr:to>
    <xdr:cxnSp macro="">
      <xdr:nvCxnSpPr>
        <xdr:cNvPr id="252" name="直線コネクタ 251">
          <a:extLst>
            <a:ext uri="{FF2B5EF4-FFF2-40B4-BE49-F238E27FC236}">
              <a16:creationId xmlns:a16="http://schemas.microsoft.com/office/drawing/2014/main" id="{7DA6CB39-BFA1-41B1-AF7C-D2282053113F}"/>
            </a:ext>
          </a:extLst>
        </xdr:cNvPr>
        <xdr:cNvCxnSpPr/>
      </xdr:nvCxnSpPr>
      <xdr:spPr>
        <a:xfrm flipV="1">
          <a:off x="13906500" y="14030325"/>
          <a:ext cx="809625" cy="1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C06D63C6-9833-47A7-B00A-E804A52F6B9B}"/>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3CBA573D-4C5E-433F-910D-BE61EA230DD9}"/>
            </a:ext>
          </a:extLst>
        </xdr:cNvPr>
        <xdr:cNvSpPr txBox="1"/>
      </xdr:nvSpPr>
      <xdr:spPr>
        <a:xfrm>
          <a:off x="14373225" y="1358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87</xdr:row>
      <xdr:rowOff>123189</xdr:rowOff>
    </xdr:to>
    <xdr:cxnSp macro="">
      <xdr:nvCxnSpPr>
        <xdr:cNvPr id="255" name="直線コネクタ 254">
          <a:extLst>
            <a:ext uri="{FF2B5EF4-FFF2-40B4-BE49-F238E27FC236}">
              <a16:creationId xmlns:a16="http://schemas.microsoft.com/office/drawing/2014/main" id="{3547E623-B146-4C35-AB36-26ABA10CEE1E}"/>
            </a:ext>
          </a:extLst>
        </xdr:cNvPr>
        <xdr:cNvCxnSpPr/>
      </xdr:nvCxnSpPr>
      <xdr:spPr>
        <a:xfrm>
          <a:off x="13106400" y="13573125"/>
          <a:ext cx="800100" cy="6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E5AEFD4B-FEA0-48CF-B69F-9B4EFD024BE7}"/>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1E9EBA0C-B20F-45A0-BFAA-B2A075B3FFEA}"/>
            </a:ext>
          </a:extLst>
        </xdr:cNvPr>
        <xdr:cNvSpPr txBox="1"/>
      </xdr:nvSpPr>
      <xdr:spPr>
        <a:xfrm>
          <a:off x="13554075"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106680</xdr:rowOff>
    </xdr:to>
    <xdr:cxnSp macro="">
      <xdr:nvCxnSpPr>
        <xdr:cNvPr id="258" name="直線コネクタ 257">
          <a:extLst>
            <a:ext uri="{FF2B5EF4-FFF2-40B4-BE49-F238E27FC236}">
              <a16:creationId xmlns:a16="http://schemas.microsoft.com/office/drawing/2014/main" id="{A8059547-AC49-45DC-A1FF-DB8B8A819534}"/>
            </a:ext>
          </a:extLst>
        </xdr:cNvPr>
        <xdr:cNvCxnSpPr/>
      </xdr:nvCxnSpPr>
      <xdr:spPr>
        <a:xfrm flipV="1">
          <a:off x="12296775" y="13573125"/>
          <a:ext cx="809625"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95E9D628-B54D-4233-8ABE-990CDE7538DE}"/>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901617A9-BFB6-4520-8ADE-BC7F7239FA4D}"/>
            </a:ext>
          </a:extLst>
        </xdr:cNvPr>
        <xdr:cNvSpPr txBox="1"/>
      </xdr:nvSpPr>
      <xdr:spPr>
        <a:xfrm>
          <a:off x="12763500" y="1378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9680EE25-502E-45B4-B252-9684FD6A1980}"/>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A0124EA6-3176-41CC-B966-E8014AB25789}"/>
            </a:ext>
          </a:extLst>
        </xdr:cNvPr>
        <xdr:cNvSpPr txBox="1"/>
      </xdr:nvSpPr>
      <xdr:spPr>
        <a:xfrm>
          <a:off x="11953875" y="1387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83BF21C2-32AC-41BB-AB79-FCAD571E3CD4}"/>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BC90786A-88F8-44C3-8EAC-78AD02CD592C}"/>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DE6544C9-994C-4A26-9E27-36D03B3CB436}"/>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C5DBE4F3-B18C-4103-91FC-0A8B9A1D0752}"/>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8A5AA27-D4D9-4B0A-B335-991A67CE3D0A}"/>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68" name="楕円 267">
          <a:extLst>
            <a:ext uri="{FF2B5EF4-FFF2-40B4-BE49-F238E27FC236}">
              <a16:creationId xmlns:a16="http://schemas.microsoft.com/office/drawing/2014/main" id="{4ABE761C-11C3-4436-A692-08E90D93D16B}"/>
            </a:ext>
          </a:extLst>
        </xdr:cNvPr>
        <xdr:cNvSpPr/>
      </xdr:nvSpPr>
      <xdr:spPr>
        <a:xfrm>
          <a:off x="15430500" y="13841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69" name="給与水準   （国との比較）該当値テキスト">
          <a:extLst>
            <a:ext uri="{FF2B5EF4-FFF2-40B4-BE49-F238E27FC236}">
              <a16:creationId xmlns:a16="http://schemas.microsoft.com/office/drawing/2014/main" id="{1791D73F-C1E4-41AC-870E-A40E14531CC6}"/>
            </a:ext>
          </a:extLst>
        </xdr:cNvPr>
        <xdr:cNvSpPr txBox="1"/>
      </xdr:nvSpPr>
      <xdr:spPr>
        <a:xfrm>
          <a:off x="1556385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0" name="楕円 269">
          <a:extLst>
            <a:ext uri="{FF2B5EF4-FFF2-40B4-BE49-F238E27FC236}">
              <a16:creationId xmlns:a16="http://schemas.microsoft.com/office/drawing/2014/main" id="{B954A523-55D3-4A17-B06C-D80A2E5C1363}"/>
            </a:ext>
          </a:extLst>
        </xdr:cNvPr>
        <xdr:cNvSpPr/>
      </xdr:nvSpPr>
      <xdr:spPr>
        <a:xfrm>
          <a:off x="14668500" y="13973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1" name="テキスト ボックス 270">
          <a:extLst>
            <a:ext uri="{FF2B5EF4-FFF2-40B4-BE49-F238E27FC236}">
              <a16:creationId xmlns:a16="http://schemas.microsoft.com/office/drawing/2014/main" id="{78DDDE33-9D76-40D1-9875-36AFD2CB8005}"/>
            </a:ext>
          </a:extLst>
        </xdr:cNvPr>
        <xdr:cNvSpPr txBox="1"/>
      </xdr:nvSpPr>
      <xdr:spPr>
        <a:xfrm>
          <a:off x="14373225" y="1406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2" name="楕円 271">
          <a:extLst>
            <a:ext uri="{FF2B5EF4-FFF2-40B4-BE49-F238E27FC236}">
              <a16:creationId xmlns:a16="http://schemas.microsoft.com/office/drawing/2014/main" id="{F5AEF478-6FCF-4106-897E-B95E69522EDB}"/>
            </a:ext>
          </a:extLst>
        </xdr:cNvPr>
        <xdr:cNvSpPr/>
      </xdr:nvSpPr>
      <xdr:spPr>
        <a:xfrm>
          <a:off x="13868400" y="14156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3" name="テキスト ボックス 272">
          <a:extLst>
            <a:ext uri="{FF2B5EF4-FFF2-40B4-BE49-F238E27FC236}">
              <a16:creationId xmlns:a16="http://schemas.microsoft.com/office/drawing/2014/main" id="{1332AB6C-08F2-4C64-90E5-0A8D44902919}"/>
            </a:ext>
          </a:extLst>
        </xdr:cNvPr>
        <xdr:cNvSpPr txBox="1"/>
      </xdr:nvSpPr>
      <xdr:spPr>
        <a:xfrm>
          <a:off x="13554075" y="142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4" name="楕円 273">
          <a:extLst>
            <a:ext uri="{FF2B5EF4-FFF2-40B4-BE49-F238E27FC236}">
              <a16:creationId xmlns:a16="http://schemas.microsoft.com/office/drawing/2014/main" id="{751BCAF0-9BF7-4348-A367-8CFF74E13470}"/>
            </a:ext>
          </a:extLst>
        </xdr:cNvPr>
        <xdr:cNvSpPr/>
      </xdr:nvSpPr>
      <xdr:spPr>
        <a:xfrm>
          <a:off x="13058775" y="135255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5" name="テキスト ボックス 274">
          <a:extLst>
            <a:ext uri="{FF2B5EF4-FFF2-40B4-BE49-F238E27FC236}">
              <a16:creationId xmlns:a16="http://schemas.microsoft.com/office/drawing/2014/main" id="{1078E784-E3D1-47DD-A26B-B74122F53083}"/>
            </a:ext>
          </a:extLst>
        </xdr:cNvPr>
        <xdr:cNvSpPr txBox="1"/>
      </xdr:nvSpPr>
      <xdr:spPr>
        <a:xfrm>
          <a:off x="12763500" y="133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76" name="楕円 275">
          <a:extLst>
            <a:ext uri="{FF2B5EF4-FFF2-40B4-BE49-F238E27FC236}">
              <a16:creationId xmlns:a16="http://schemas.microsoft.com/office/drawing/2014/main" id="{65DB760D-1125-48D7-A49C-F641CD1C215D}"/>
            </a:ext>
          </a:extLst>
        </xdr:cNvPr>
        <xdr:cNvSpPr/>
      </xdr:nvSpPr>
      <xdr:spPr>
        <a:xfrm>
          <a:off x="12239625" y="136575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77" name="テキスト ボックス 276">
          <a:extLst>
            <a:ext uri="{FF2B5EF4-FFF2-40B4-BE49-F238E27FC236}">
              <a16:creationId xmlns:a16="http://schemas.microsoft.com/office/drawing/2014/main" id="{858DEF99-0690-43E5-A999-B30F4CE019B0}"/>
            </a:ext>
          </a:extLst>
        </xdr:cNvPr>
        <xdr:cNvSpPr txBox="1"/>
      </xdr:nvSpPr>
      <xdr:spPr>
        <a:xfrm>
          <a:off x="11953875" y="134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565B2C3E-F481-44F5-AF63-8A32A9869F40}"/>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F0439154-AE31-4621-99A5-663184D58184}"/>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DA7E38C-F4AE-4279-8E40-80B98AEDD965}"/>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84B8A081-E7E2-4197-8854-64D7F8D23A0C}"/>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497A5683-A37B-418B-A4FC-8DC7D775D87B}"/>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3DC1EC85-2C23-4D17-9B1E-D62BA793BD0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5DD0A51B-76D7-4973-B4C0-A430E09D804E}"/>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8E705EE5-D210-47A5-AD2C-B33447E7ABD3}"/>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E567190B-D827-45DE-B736-C82BBD2EAF9B}"/>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479DE2FC-7343-4A88-B282-F2116E93830C}"/>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E702CD22-2AF5-4256-A181-9AAF600DA1E9}"/>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これまで一般行政部門等においては、市町村への権限移譲や民間委託の導入及び事務事業の見直しなどにより定数削減を行ってきた。その結果、人口１０万人当たりの職員数は平均値を下回り、効率的な行政運営を行ってきている。</a:t>
          </a:r>
        </a:p>
        <a:p>
          <a:r>
            <a:rPr kumimoji="1" lang="ja-JP" altLang="en-US" sz="1250">
              <a:latin typeface="ＭＳ Ｐゴシック" panose="020B0600070205080204" pitchFamily="50" charset="-128"/>
              <a:ea typeface="ＭＳ Ｐゴシック" panose="020B0600070205080204" pitchFamily="50" charset="-128"/>
            </a:rPr>
            <a:t>　一方、児童虐待防止対策の体制強化に加え、自然災害や感染症など、県民の生命や財産に重大な影響を及ぼす事案に適切に対応する必要がある。</a:t>
          </a:r>
        </a:p>
        <a:p>
          <a:r>
            <a:rPr kumimoji="1" lang="ja-JP" altLang="en-US" sz="1250">
              <a:latin typeface="ＭＳ Ｐゴシック" panose="020B0600070205080204" pitchFamily="50" charset="-128"/>
              <a:ea typeface="ＭＳ Ｐゴシック" panose="020B0600070205080204" pitchFamily="50" charset="-128"/>
            </a:rPr>
            <a:t>　今後も不断の行財政改革を推進した上で簡素で効率的な組織体制を構築し、適切に定員を管理していく。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B8E478FE-F053-473E-940F-CB50E273B1C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6E3BBA35-4212-41D2-8F8B-1BDBCCFF16F3}"/>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C29CD5F2-A489-402B-BB15-D64455F82AB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8CD01893-5F29-44F9-84F8-54CF05314580}"/>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F8FA862B-421A-4603-8437-5CCDD7C931C2}"/>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5E382A4C-65D7-4C08-830A-B680D633C177}"/>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F8AECD98-EF36-4065-9F45-71A5EE7ECBB0}"/>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90C24406-CD48-4A3A-BD9B-AE0CEC9F06E2}"/>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91F6C764-298A-48AA-8D6A-10AD82C0999B}"/>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F7643190-ACC3-4107-8A98-8D7ABC1F847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7C4B1AC3-DA44-45A3-8968-8695231CF433}"/>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DFE94217-8CC9-424A-BB0E-F9A433E85710}"/>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E768826F-B82D-4658-9CE2-5DA6B15ABB0A}"/>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31A76714-EAF4-45FA-903D-7B995108F6C6}"/>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36531818-A4BB-441E-B3E9-97C00C20939E}"/>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592F779D-E746-417C-8DCD-8EEEF9AFF98F}"/>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C3D48544-0BD0-4669-A48F-F794ED1512DC}"/>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46EF9516-5DEF-4DF0-AACE-1C31B8B2E9FC}"/>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0A2104F6-75DC-41F9-8ABF-94233B4E404F}"/>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CA627ACA-2163-4942-B606-8C9AA8AF642D}"/>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30CA2375-7F88-4479-8950-DA6AF8A118D6}"/>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2FEF5C2F-6F26-4141-B98A-98A85FFF3067}"/>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35C753F2-1D93-416B-B348-7378960C32BE}"/>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28123</xdr:rowOff>
    </xdr:from>
    <xdr:to>
      <xdr:col>81</xdr:col>
      <xdr:colOff>44450</xdr:colOff>
      <xdr:row>60</xdr:row>
      <xdr:rowOff>39602</xdr:rowOff>
    </xdr:to>
    <xdr:cxnSp macro="">
      <xdr:nvCxnSpPr>
        <xdr:cNvPr id="312" name="直線コネクタ 311">
          <a:extLst>
            <a:ext uri="{FF2B5EF4-FFF2-40B4-BE49-F238E27FC236}">
              <a16:creationId xmlns:a16="http://schemas.microsoft.com/office/drawing/2014/main" id="{04530C6D-F518-45FE-BB4A-6A1FA6B2F7BD}"/>
            </a:ext>
          </a:extLst>
        </xdr:cNvPr>
        <xdr:cNvCxnSpPr/>
      </xdr:nvCxnSpPr>
      <xdr:spPr>
        <a:xfrm>
          <a:off x="14716125" y="9746798"/>
          <a:ext cx="762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127428</xdr:rowOff>
    </xdr:from>
    <xdr:ext cx="762000" cy="259045"/>
    <xdr:sp macro="" textlink="">
      <xdr:nvSpPr>
        <xdr:cNvPr id="313" name="定員管理の状況平均値テキスト">
          <a:extLst>
            <a:ext uri="{FF2B5EF4-FFF2-40B4-BE49-F238E27FC236}">
              <a16:creationId xmlns:a16="http://schemas.microsoft.com/office/drawing/2014/main" id="{07C51EC6-21E9-4E0F-8C89-B531DFAADE9F}"/>
            </a:ext>
          </a:extLst>
        </xdr:cNvPr>
        <xdr:cNvSpPr txBox="1"/>
      </xdr:nvSpPr>
      <xdr:spPr>
        <a:xfrm>
          <a:off x="15563850" y="983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AB8E1B07-0CFE-4B98-9461-A9CF438FD0FC}"/>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26606</xdr:rowOff>
    </xdr:from>
    <xdr:to>
      <xdr:col>77</xdr:col>
      <xdr:colOff>44450</xdr:colOff>
      <xdr:row>60</xdr:row>
      <xdr:rowOff>28123</xdr:rowOff>
    </xdr:to>
    <xdr:cxnSp macro="">
      <xdr:nvCxnSpPr>
        <xdr:cNvPr id="315" name="直線コネクタ 314">
          <a:extLst>
            <a:ext uri="{FF2B5EF4-FFF2-40B4-BE49-F238E27FC236}">
              <a16:creationId xmlns:a16="http://schemas.microsoft.com/office/drawing/2014/main" id="{0E0C980D-446A-40A4-9260-A75AB12E6EAC}"/>
            </a:ext>
          </a:extLst>
        </xdr:cNvPr>
        <xdr:cNvCxnSpPr/>
      </xdr:nvCxnSpPr>
      <xdr:spPr>
        <a:xfrm>
          <a:off x="13906500" y="9745281"/>
          <a:ext cx="809625"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91FE07A0-3E33-4476-81ED-E3362288167F}"/>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55766</xdr:rowOff>
    </xdr:from>
    <xdr:ext cx="736600" cy="259045"/>
    <xdr:sp macro="" textlink="">
      <xdr:nvSpPr>
        <xdr:cNvPr id="317" name="テキスト ボックス 316">
          <a:extLst>
            <a:ext uri="{FF2B5EF4-FFF2-40B4-BE49-F238E27FC236}">
              <a16:creationId xmlns:a16="http://schemas.microsoft.com/office/drawing/2014/main" id="{78038E3F-8626-48D5-8FF0-FF22A61D5C62}"/>
            </a:ext>
          </a:extLst>
        </xdr:cNvPr>
        <xdr:cNvSpPr txBox="1"/>
      </xdr:nvSpPr>
      <xdr:spPr>
        <a:xfrm>
          <a:off x="14373225" y="993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127476</xdr:rowOff>
    </xdr:from>
    <xdr:to>
      <xdr:col>72</xdr:col>
      <xdr:colOff>203200</xdr:colOff>
      <xdr:row>60</xdr:row>
      <xdr:rowOff>26606</xdr:rowOff>
    </xdr:to>
    <xdr:cxnSp macro="">
      <xdr:nvCxnSpPr>
        <xdr:cNvPr id="318" name="直線コネクタ 317">
          <a:extLst>
            <a:ext uri="{FF2B5EF4-FFF2-40B4-BE49-F238E27FC236}">
              <a16:creationId xmlns:a16="http://schemas.microsoft.com/office/drawing/2014/main" id="{5CBACDDD-AF97-46BE-B80C-E26C23E931E4}"/>
            </a:ext>
          </a:extLst>
        </xdr:cNvPr>
        <xdr:cNvCxnSpPr/>
      </xdr:nvCxnSpPr>
      <xdr:spPr>
        <a:xfrm>
          <a:off x="13106400" y="9677876"/>
          <a:ext cx="800100" cy="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AD0DD685-75AF-47A5-8551-117CF390BB06}"/>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58627</xdr:rowOff>
    </xdr:from>
    <xdr:ext cx="762000" cy="259045"/>
    <xdr:sp macro="" textlink="">
      <xdr:nvSpPr>
        <xdr:cNvPr id="320" name="テキスト ボックス 319">
          <a:extLst>
            <a:ext uri="{FF2B5EF4-FFF2-40B4-BE49-F238E27FC236}">
              <a16:creationId xmlns:a16="http://schemas.microsoft.com/office/drawing/2014/main" id="{4739218A-F131-443A-B5C3-7098B93E8F16}"/>
            </a:ext>
          </a:extLst>
        </xdr:cNvPr>
        <xdr:cNvSpPr txBox="1"/>
      </xdr:nvSpPr>
      <xdr:spPr>
        <a:xfrm>
          <a:off x="13554075" y="993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109517</xdr:rowOff>
    </xdr:from>
    <xdr:to>
      <xdr:col>68</xdr:col>
      <xdr:colOff>152400</xdr:colOff>
      <xdr:row>59</xdr:row>
      <xdr:rowOff>127476</xdr:rowOff>
    </xdr:to>
    <xdr:cxnSp macro="">
      <xdr:nvCxnSpPr>
        <xdr:cNvPr id="321" name="直線コネクタ 320">
          <a:extLst>
            <a:ext uri="{FF2B5EF4-FFF2-40B4-BE49-F238E27FC236}">
              <a16:creationId xmlns:a16="http://schemas.microsoft.com/office/drawing/2014/main" id="{43B1ECF4-53CD-41DE-8DD8-9F595E7DC42B}"/>
            </a:ext>
          </a:extLst>
        </xdr:cNvPr>
        <xdr:cNvCxnSpPr/>
      </xdr:nvCxnSpPr>
      <xdr:spPr>
        <a:xfrm>
          <a:off x="12296775" y="9659917"/>
          <a:ext cx="809625"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E0E144DC-7E24-4B35-9B73-D5B3D041E2F1}"/>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15572</xdr:rowOff>
    </xdr:from>
    <xdr:ext cx="762000" cy="259045"/>
    <xdr:sp macro="" textlink="">
      <xdr:nvSpPr>
        <xdr:cNvPr id="323" name="テキスト ボックス 322">
          <a:extLst>
            <a:ext uri="{FF2B5EF4-FFF2-40B4-BE49-F238E27FC236}">
              <a16:creationId xmlns:a16="http://schemas.microsoft.com/office/drawing/2014/main" id="{5D9AE852-CDEC-4E7E-B30D-E65FCB9893BE}"/>
            </a:ext>
          </a:extLst>
        </xdr:cNvPr>
        <xdr:cNvSpPr txBox="1"/>
      </xdr:nvSpPr>
      <xdr:spPr>
        <a:xfrm>
          <a:off x="12763500" y="988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20B33C9F-8ADC-48DC-BA05-DFC6B17AE37D}"/>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162513</xdr:rowOff>
    </xdr:from>
    <xdr:ext cx="762000" cy="259045"/>
    <xdr:sp macro="" textlink="">
      <xdr:nvSpPr>
        <xdr:cNvPr id="325" name="テキスト ボックス 324">
          <a:extLst>
            <a:ext uri="{FF2B5EF4-FFF2-40B4-BE49-F238E27FC236}">
              <a16:creationId xmlns:a16="http://schemas.microsoft.com/office/drawing/2014/main" id="{EFA06CCF-926C-44FA-9DBC-47D22F527F8A}"/>
            </a:ext>
          </a:extLst>
        </xdr:cNvPr>
        <xdr:cNvSpPr txBox="1"/>
      </xdr:nvSpPr>
      <xdr:spPr>
        <a:xfrm>
          <a:off x="11953875" y="98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80A7C5D5-2886-4B0B-9A41-BD43AFBFF647}"/>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FD57D905-02E2-46DD-BB00-9FE18C06EF36}"/>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5B89140F-9F2D-4777-A0BE-BBCB8E28727C}"/>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B785C945-DD4B-4BCA-A003-FAC6F8CE213A}"/>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B0ABDB8-5295-40EC-99ED-A57F6EDFC4A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160252</xdr:rowOff>
    </xdr:from>
    <xdr:to>
      <xdr:col>81</xdr:col>
      <xdr:colOff>95250</xdr:colOff>
      <xdr:row>60</xdr:row>
      <xdr:rowOff>90402</xdr:rowOff>
    </xdr:to>
    <xdr:sp macro="" textlink="">
      <xdr:nvSpPr>
        <xdr:cNvPr id="331" name="楕円 330">
          <a:extLst>
            <a:ext uri="{FF2B5EF4-FFF2-40B4-BE49-F238E27FC236}">
              <a16:creationId xmlns:a16="http://schemas.microsoft.com/office/drawing/2014/main" id="{A2547A85-228F-4C7E-80D8-F67D1CAA10E1}"/>
            </a:ext>
          </a:extLst>
        </xdr:cNvPr>
        <xdr:cNvSpPr/>
      </xdr:nvSpPr>
      <xdr:spPr>
        <a:xfrm>
          <a:off x="15430500" y="97170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5329</xdr:rowOff>
    </xdr:from>
    <xdr:ext cx="762000" cy="259045"/>
    <xdr:sp macro="" textlink="">
      <xdr:nvSpPr>
        <xdr:cNvPr id="332" name="定員管理の状況該当値テキスト">
          <a:extLst>
            <a:ext uri="{FF2B5EF4-FFF2-40B4-BE49-F238E27FC236}">
              <a16:creationId xmlns:a16="http://schemas.microsoft.com/office/drawing/2014/main" id="{6991A2BC-B8BC-46CB-8C13-7491B2E8A937}"/>
            </a:ext>
          </a:extLst>
        </xdr:cNvPr>
        <xdr:cNvSpPr txBox="1"/>
      </xdr:nvSpPr>
      <xdr:spPr>
        <a:xfrm>
          <a:off x="15563850" y="956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148773</xdr:rowOff>
    </xdr:from>
    <xdr:to>
      <xdr:col>77</xdr:col>
      <xdr:colOff>95250</xdr:colOff>
      <xdr:row>60</xdr:row>
      <xdr:rowOff>78923</xdr:rowOff>
    </xdr:to>
    <xdr:sp macro="" textlink="">
      <xdr:nvSpPr>
        <xdr:cNvPr id="333" name="楕円 332">
          <a:extLst>
            <a:ext uri="{FF2B5EF4-FFF2-40B4-BE49-F238E27FC236}">
              <a16:creationId xmlns:a16="http://schemas.microsoft.com/office/drawing/2014/main" id="{DBF311AF-C85C-4052-9AEB-A9E73BBAA5B2}"/>
            </a:ext>
          </a:extLst>
        </xdr:cNvPr>
        <xdr:cNvSpPr/>
      </xdr:nvSpPr>
      <xdr:spPr>
        <a:xfrm>
          <a:off x="14668500" y="96991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89100</xdr:rowOff>
    </xdr:from>
    <xdr:ext cx="736600" cy="259045"/>
    <xdr:sp macro="" textlink="">
      <xdr:nvSpPr>
        <xdr:cNvPr id="334" name="テキスト ボックス 333">
          <a:extLst>
            <a:ext uri="{FF2B5EF4-FFF2-40B4-BE49-F238E27FC236}">
              <a16:creationId xmlns:a16="http://schemas.microsoft.com/office/drawing/2014/main" id="{71708D6D-323E-4752-A00C-D59B245B68B9}"/>
            </a:ext>
          </a:extLst>
        </xdr:cNvPr>
        <xdr:cNvSpPr txBox="1"/>
      </xdr:nvSpPr>
      <xdr:spPr>
        <a:xfrm>
          <a:off x="14373225" y="947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147256</xdr:rowOff>
    </xdr:from>
    <xdr:to>
      <xdr:col>73</xdr:col>
      <xdr:colOff>44450</xdr:colOff>
      <xdr:row>60</xdr:row>
      <xdr:rowOff>77406</xdr:rowOff>
    </xdr:to>
    <xdr:sp macro="" textlink="">
      <xdr:nvSpPr>
        <xdr:cNvPr id="335" name="楕円 334">
          <a:extLst>
            <a:ext uri="{FF2B5EF4-FFF2-40B4-BE49-F238E27FC236}">
              <a16:creationId xmlns:a16="http://schemas.microsoft.com/office/drawing/2014/main" id="{A4A1A37E-47F4-4743-BD49-35AB6231F1B0}"/>
            </a:ext>
          </a:extLst>
        </xdr:cNvPr>
        <xdr:cNvSpPr/>
      </xdr:nvSpPr>
      <xdr:spPr>
        <a:xfrm>
          <a:off x="13868400" y="96976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87583</xdr:rowOff>
    </xdr:from>
    <xdr:ext cx="762000" cy="259045"/>
    <xdr:sp macro="" textlink="">
      <xdr:nvSpPr>
        <xdr:cNvPr id="336" name="テキスト ボックス 335">
          <a:extLst>
            <a:ext uri="{FF2B5EF4-FFF2-40B4-BE49-F238E27FC236}">
              <a16:creationId xmlns:a16="http://schemas.microsoft.com/office/drawing/2014/main" id="{F1C0272B-6446-4B27-B78C-664ACA4838C1}"/>
            </a:ext>
          </a:extLst>
        </xdr:cNvPr>
        <xdr:cNvSpPr txBox="1"/>
      </xdr:nvSpPr>
      <xdr:spPr>
        <a:xfrm>
          <a:off x="13554075" y="947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76676</xdr:rowOff>
    </xdr:from>
    <xdr:to>
      <xdr:col>68</xdr:col>
      <xdr:colOff>203200</xdr:colOff>
      <xdr:row>60</xdr:row>
      <xdr:rowOff>6826</xdr:rowOff>
    </xdr:to>
    <xdr:sp macro="" textlink="">
      <xdr:nvSpPr>
        <xdr:cNvPr id="337" name="楕円 336">
          <a:extLst>
            <a:ext uri="{FF2B5EF4-FFF2-40B4-BE49-F238E27FC236}">
              <a16:creationId xmlns:a16="http://schemas.microsoft.com/office/drawing/2014/main" id="{EC205B67-E7B0-4951-9647-8FB85477F2FD}"/>
            </a:ext>
          </a:extLst>
        </xdr:cNvPr>
        <xdr:cNvSpPr/>
      </xdr:nvSpPr>
      <xdr:spPr>
        <a:xfrm>
          <a:off x="13058775" y="96302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17003</xdr:rowOff>
    </xdr:from>
    <xdr:ext cx="762000" cy="259045"/>
    <xdr:sp macro="" textlink="">
      <xdr:nvSpPr>
        <xdr:cNvPr id="338" name="テキスト ボックス 337">
          <a:extLst>
            <a:ext uri="{FF2B5EF4-FFF2-40B4-BE49-F238E27FC236}">
              <a16:creationId xmlns:a16="http://schemas.microsoft.com/office/drawing/2014/main" id="{9A0C35ED-8922-4B2E-A523-CEE03EC884A0}"/>
            </a:ext>
          </a:extLst>
        </xdr:cNvPr>
        <xdr:cNvSpPr txBox="1"/>
      </xdr:nvSpPr>
      <xdr:spPr>
        <a:xfrm>
          <a:off x="12763500" y="94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58717</xdr:rowOff>
    </xdr:from>
    <xdr:to>
      <xdr:col>64</xdr:col>
      <xdr:colOff>152400</xdr:colOff>
      <xdr:row>59</xdr:row>
      <xdr:rowOff>160317</xdr:rowOff>
    </xdr:to>
    <xdr:sp macro="" textlink="">
      <xdr:nvSpPr>
        <xdr:cNvPr id="339" name="楕円 338">
          <a:extLst>
            <a:ext uri="{FF2B5EF4-FFF2-40B4-BE49-F238E27FC236}">
              <a16:creationId xmlns:a16="http://schemas.microsoft.com/office/drawing/2014/main" id="{1DCFEB90-4B92-4DB6-83A4-452236830F1A}"/>
            </a:ext>
          </a:extLst>
        </xdr:cNvPr>
        <xdr:cNvSpPr/>
      </xdr:nvSpPr>
      <xdr:spPr>
        <a:xfrm>
          <a:off x="12239625" y="9612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170494</xdr:rowOff>
    </xdr:from>
    <xdr:ext cx="762000" cy="259045"/>
    <xdr:sp macro="" textlink="">
      <xdr:nvSpPr>
        <xdr:cNvPr id="340" name="テキスト ボックス 339">
          <a:extLst>
            <a:ext uri="{FF2B5EF4-FFF2-40B4-BE49-F238E27FC236}">
              <a16:creationId xmlns:a16="http://schemas.microsoft.com/office/drawing/2014/main" id="{327717D8-C5B5-45E7-A149-DA6978906C6F}"/>
            </a:ext>
          </a:extLst>
        </xdr:cNvPr>
        <xdr:cNvSpPr txBox="1"/>
      </xdr:nvSpPr>
      <xdr:spPr>
        <a:xfrm>
          <a:off x="11953875" y="93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B2CA32AB-1A28-4D85-95D4-1CCD35088FB1}"/>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CC1FC6F4-6167-4E91-8625-0AD320831FB0}"/>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382A04E7-0A21-4170-B778-E02E967E74E3}"/>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E648707B-BFE6-4D9F-BDDB-C4B3CA187610}"/>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4AA5C01B-3A03-4315-BFAA-794641B3816B}"/>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1D1AC5AD-04EB-46B8-A0DE-2CA0A86575A5}"/>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22412971-1F59-4A23-82E4-9E583F97F76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C28FDAC6-E95F-4F57-9D61-F58A04D09A2B}"/>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2FC02F1D-A7FB-496B-BD9A-DBD938014D8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BFD69F88-7C94-4E63-BFE8-C38B5BED3A71}"/>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2C3EBA3F-99AB-4128-9B61-C79A937D7EE4}"/>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本指標は単年度の実質公債費比率の過去３か年の平均値であるが、令和４年度は令和３年度と同値となった。</a:t>
          </a:r>
        </a:p>
        <a:p>
          <a:r>
            <a:rPr kumimoji="1" lang="ja-JP" altLang="en-US" sz="1300">
              <a:latin typeface="ＭＳ Ｐゴシック" panose="020B0600070205080204" pitchFamily="50" charset="-128"/>
              <a:ea typeface="ＭＳ Ｐゴシック" panose="020B0600070205080204" pitchFamily="50" charset="-128"/>
            </a:rPr>
            <a:t>　令和４年度単年度の実質公債費比率と令和元年度単年度の実質公債費比率を比較すると、地方債に係る償還金が増加した一方、標準財政規模、普通交付税が増加したことにより、同程度の水準となった。</a:t>
          </a:r>
        </a:p>
        <a:p>
          <a:r>
            <a:rPr kumimoji="1" lang="ja-JP" altLang="en-US" sz="1300">
              <a:latin typeface="ＭＳ Ｐゴシック" panose="020B0600070205080204" pitchFamily="50" charset="-128"/>
              <a:ea typeface="ＭＳ Ｐゴシック" panose="020B0600070205080204" pitchFamily="50" charset="-128"/>
            </a:rPr>
            <a:t>　引き続き、地方債残高の適正管理に努めていく。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76007785-FA1C-4E05-AAE6-D28B75037E0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561A23F1-A336-47A6-A0F2-337DF650FF20}"/>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55B9C154-EC47-420C-8CDB-012FD17542F6}"/>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AC139B05-BAD6-4B34-87EA-93879EC14AFA}"/>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AF11EBAA-2F97-46DA-A6BC-F1DD36BE2193}"/>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D4DD03CB-3FBF-4DCF-8429-8CEC455BD267}"/>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8FE8F998-7311-4704-8AAA-F59E82AB2546}"/>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D7F8F1CE-3B48-4744-BF90-6F702490CF78}"/>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ADE3BBDB-BEDF-4A75-911A-84FB21C9B043}"/>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3E49D47C-CBE6-4127-818D-0378375C501B}"/>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E234DCE-9E29-458C-B701-3A408A9EC72B}"/>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CBEF8462-1DDC-480D-997B-EFA844C4A8C4}"/>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69A95A7C-FC83-4581-82B0-F6057401C37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658EDCD2-C09A-4291-A2B7-5854EDF64AA9}"/>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E85E2F0A-A20A-4A78-9C1E-77238A65EFA3}"/>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A6CA50A0-F816-4BED-9E80-12913250AF55}"/>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735A8980-A709-4D59-8BAA-0BA4417D525E}"/>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574AAE38-9D62-4F2B-AF65-3A6C584BE275}"/>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5F2174C6-438A-4F67-BCE4-4D6EBB9957C7}"/>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57B4D254-3CCD-4B46-84ED-A41B2B1E23AA}"/>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6B7085CD-1B99-4C77-B29B-ED4A3C6A4D56}"/>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C3A7801C-744D-409F-9AFF-0267D2516DB3}"/>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DF364B70-9D88-476B-B66C-5DC0E8141759}"/>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75293</xdr:rowOff>
    </xdr:from>
    <xdr:to>
      <xdr:col>81</xdr:col>
      <xdr:colOff>44450</xdr:colOff>
      <xdr:row>40</xdr:row>
      <xdr:rowOff>75293</xdr:rowOff>
    </xdr:to>
    <xdr:cxnSp macro="">
      <xdr:nvCxnSpPr>
        <xdr:cNvPr id="375" name="直線コネクタ 374">
          <a:extLst>
            <a:ext uri="{FF2B5EF4-FFF2-40B4-BE49-F238E27FC236}">
              <a16:creationId xmlns:a16="http://schemas.microsoft.com/office/drawing/2014/main" id="{386934CE-E794-445A-8427-C62A76A88B10}"/>
            </a:ext>
          </a:extLst>
        </xdr:cNvPr>
        <xdr:cNvCxnSpPr/>
      </xdr:nvCxnSpPr>
      <xdr:spPr>
        <a:xfrm>
          <a:off x="14716125" y="65522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537998BC-C792-4C71-9E5B-2BDD9E1410C7}"/>
            </a:ext>
          </a:extLst>
        </xdr:cNvPr>
        <xdr:cNvSpPr txBox="1"/>
      </xdr:nvSpPr>
      <xdr:spPr>
        <a:xfrm>
          <a:off x="15563850" y="6545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C9FD1F61-FD6B-4A80-9435-71E36FD953EC}"/>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75293</xdr:rowOff>
    </xdr:from>
    <xdr:to>
      <xdr:col>77</xdr:col>
      <xdr:colOff>44450</xdr:colOff>
      <xdr:row>40</xdr:row>
      <xdr:rowOff>109765</xdr:rowOff>
    </xdr:to>
    <xdr:cxnSp macro="">
      <xdr:nvCxnSpPr>
        <xdr:cNvPr id="378" name="直線コネクタ 377">
          <a:extLst>
            <a:ext uri="{FF2B5EF4-FFF2-40B4-BE49-F238E27FC236}">
              <a16:creationId xmlns:a16="http://schemas.microsoft.com/office/drawing/2014/main" id="{4E27EABC-D6FE-45D4-810C-4E349EB8A7CD}"/>
            </a:ext>
          </a:extLst>
        </xdr:cNvPr>
        <xdr:cNvCxnSpPr/>
      </xdr:nvCxnSpPr>
      <xdr:spPr>
        <a:xfrm flipV="1">
          <a:off x="13906500" y="6552293"/>
          <a:ext cx="80962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F11D9D11-975C-44BB-B649-A928A15C24D6}"/>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0" name="テキスト ボックス 379">
          <a:extLst>
            <a:ext uri="{FF2B5EF4-FFF2-40B4-BE49-F238E27FC236}">
              <a16:creationId xmlns:a16="http://schemas.microsoft.com/office/drawing/2014/main" id="{3EA2A04F-ED43-42D0-BDFB-9B56828B5F66}"/>
            </a:ext>
          </a:extLst>
        </xdr:cNvPr>
        <xdr:cNvSpPr txBox="1"/>
      </xdr:nvSpPr>
      <xdr:spPr>
        <a:xfrm>
          <a:off x="14373225" y="665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109765</xdr:rowOff>
    </xdr:from>
    <xdr:to>
      <xdr:col>72</xdr:col>
      <xdr:colOff>203200</xdr:colOff>
      <xdr:row>40</xdr:row>
      <xdr:rowOff>144235</xdr:rowOff>
    </xdr:to>
    <xdr:cxnSp macro="">
      <xdr:nvCxnSpPr>
        <xdr:cNvPr id="381" name="直線コネクタ 380">
          <a:extLst>
            <a:ext uri="{FF2B5EF4-FFF2-40B4-BE49-F238E27FC236}">
              <a16:creationId xmlns:a16="http://schemas.microsoft.com/office/drawing/2014/main" id="{61757C0D-662A-4B0C-980D-306125814899}"/>
            </a:ext>
          </a:extLst>
        </xdr:cNvPr>
        <xdr:cNvCxnSpPr/>
      </xdr:nvCxnSpPr>
      <xdr:spPr>
        <a:xfrm flipV="1">
          <a:off x="13106400" y="6583590"/>
          <a:ext cx="8001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DA00A9C8-CAFE-46B8-B591-7CB8AAE23B4E}"/>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3" name="テキスト ボックス 382">
          <a:extLst>
            <a:ext uri="{FF2B5EF4-FFF2-40B4-BE49-F238E27FC236}">
              <a16:creationId xmlns:a16="http://schemas.microsoft.com/office/drawing/2014/main" id="{87F5DD64-3AEA-47B6-A620-5A73D2C8A985}"/>
            </a:ext>
          </a:extLst>
        </xdr:cNvPr>
        <xdr:cNvSpPr txBox="1"/>
      </xdr:nvSpPr>
      <xdr:spPr>
        <a:xfrm>
          <a:off x="13554075" y="67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24493</xdr:rowOff>
    </xdr:to>
    <xdr:cxnSp macro="">
      <xdr:nvCxnSpPr>
        <xdr:cNvPr id="384" name="直線コネクタ 383">
          <a:extLst>
            <a:ext uri="{FF2B5EF4-FFF2-40B4-BE49-F238E27FC236}">
              <a16:creationId xmlns:a16="http://schemas.microsoft.com/office/drawing/2014/main" id="{E5E7D353-16AB-4E43-AEB2-2B3B203B76B3}"/>
            </a:ext>
          </a:extLst>
        </xdr:cNvPr>
        <xdr:cNvCxnSpPr/>
      </xdr:nvCxnSpPr>
      <xdr:spPr>
        <a:xfrm flipV="1">
          <a:off x="12296775" y="6618060"/>
          <a:ext cx="809625"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2C5CE48C-DA92-458D-AA0E-CE3EC23499BD}"/>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C3C4695A-0B8A-46EA-B351-5969B2B2DF1C}"/>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81BD5067-96BB-4038-9C8D-50EAF0A91503}"/>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70EA2BAB-C8DB-4E0D-9EE4-02B8709DEBCD}"/>
            </a:ext>
          </a:extLst>
        </xdr:cNvPr>
        <xdr:cNvSpPr txBox="1"/>
      </xdr:nvSpPr>
      <xdr:spPr>
        <a:xfrm>
          <a:off x="1195387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7AEC705B-D242-40CB-A1F0-40CEF5903C7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6464FF70-1491-4BBC-8C7B-B3C83A522F6D}"/>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16684C15-9E7C-44DF-839D-FBD7706EA88C}"/>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DB8523E-BE2D-47C5-AE1E-052A7AD001D8}"/>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0F62E54-F829-4707-9AFD-9CEDDA3BD2DC}"/>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94" name="楕円 393">
          <a:extLst>
            <a:ext uri="{FF2B5EF4-FFF2-40B4-BE49-F238E27FC236}">
              <a16:creationId xmlns:a16="http://schemas.microsoft.com/office/drawing/2014/main" id="{749F025A-F9C9-4EFB-A760-C28CC65FC952}"/>
            </a:ext>
          </a:extLst>
        </xdr:cNvPr>
        <xdr:cNvSpPr/>
      </xdr:nvSpPr>
      <xdr:spPr>
        <a:xfrm>
          <a:off x="15430500" y="65046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41020</xdr:rowOff>
    </xdr:from>
    <xdr:ext cx="762000" cy="259045"/>
    <xdr:sp macro="" textlink="">
      <xdr:nvSpPr>
        <xdr:cNvPr id="395" name="公債費負担の状況該当値テキスト">
          <a:extLst>
            <a:ext uri="{FF2B5EF4-FFF2-40B4-BE49-F238E27FC236}">
              <a16:creationId xmlns:a16="http://schemas.microsoft.com/office/drawing/2014/main" id="{9533F626-ACEA-4B76-BA4A-722AD66A3B0A}"/>
            </a:ext>
          </a:extLst>
        </xdr:cNvPr>
        <xdr:cNvSpPr txBox="1"/>
      </xdr:nvSpPr>
      <xdr:spPr>
        <a:xfrm>
          <a:off x="15563850" y="63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24493</xdr:rowOff>
    </xdr:from>
    <xdr:to>
      <xdr:col>77</xdr:col>
      <xdr:colOff>95250</xdr:colOff>
      <xdr:row>40</xdr:row>
      <xdr:rowOff>126093</xdr:rowOff>
    </xdr:to>
    <xdr:sp macro="" textlink="">
      <xdr:nvSpPr>
        <xdr:cNvPr id="396" name="楕円 395">
          <a:extLst>
            <a:ext uri="{FF2B5EF4-FFF2-40B4-BE49-F238E27FC236}">
              <a16:creationId xmlns:a16="http://schemas.microsoft.com/office/drawing/2014/main" id="{3C887DB8-3ADE-4F4D-8785-6DEDBF478463}"/>
            </a:ext>
          </a:extLst>
        </xdr:cNvPr>
        <xdr:cNvSpPr/>
      </xdr:nvSpPr>
      <xdr:spPr>
        <a:xfrm>
          <a:off x="14668500" y="65046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97" name="テキスト ボックス 396">
          <a:extLst>
            <a:ext uri="{FF2B5EF4-FFF2-40B4-BE49-F238E27FC236}">
              <a16:creationId xmlns:a16="http://schemas.microsoft.com/office/drawing/2014/main" id="{29F7C763-A63A-4C78-9627-9F82EF270C4A}"/>
            </a:ext>
          </a:extLst>
        </xdr:cNvPr>
        <xdr:cNvSpPr txBox="1"/>
      </xdr:nvSpPr>
      <xdr:spPr>
        <a:xfrm>
          <a:off x="14373225"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58965</xdr:rowOff>
    </xdr:from>
    <xdr:to>
      <xdr:col>73</xdr:col>
      <xdr:colOff>44450</xdr:colOff>
      <xdr:row>40</xdr:row>
      <xdr:rowOff>160565</xdr:rowOff>
    </xdr:to>
    <xdr:sp macro="" textlink="">
      <xdr:nvSpPr>
        <xdr:cNvPr id="398" name="楕円 397">
          <a:extLst>
            <a:ext uri="{FF2B5EF4-FFF2-40B4-BE49-F238E27FC236}">
              <a16:creationId xmlns:a16="http://schemas.microsoft.com/office/drawing/2014/main" id="{87D13A35-5009-449B-8179-9D55D0C936E2}"/>
            </a:ext>
          </a:extLst>
        </xdr:cNvPr>
        <xdr:cNvSpPr/>
      </xdr:nvSpPr>
      <xdr:spPr>
        <a:xfrm>
          <a:off x="13868400" y="65359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170742</xdr:rowOff>
    </xdr:from>
    <xdr:ext cx="762000" cy="259045"/>
    <xdr:sp macro="" textlink="">
      <xdr:nvSpPr>
        <xdr:cNvPr id="399" name="テキスト ボックス 398">
          <a:extLst>
            <a:ext uri="{FF2B5EF4-FFF2-40B4-BE49-F238E27FC236}">
              <a16:creationId xmlns:a16="http://schemas.microsoft.com/office/drawing/2014/main" id="{D123F63E-0829-404E-9B69-5DDF4EE95B90}"/>
            </a:ext>
          </a:extLst>
        </xdr:cNvPr>
        <xdr:cNvSpPr txBox="1"/>
      </xdr:nvSpPr>
      <xdr:spPr>
        <a:xfrm>
          <a:off x="13554075" y="631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400" name="楕円 399">
          <a:extLst>
            <a:ext uri="{FF2B5EF4-FFF2-40B4-BE49-F238E27FC236}">
              <a16:creationId xmlns:a16="http://schemas.microsoft.com/office/drawing/2014/main" id="{1C52AB00-4BEC-4090-95AE-A44D511D7B71}"/>
            </a:ext>
          </a:extLst>
        </xdr:cNvPr>
        <xdr:cNvSpPr/>
      </xdr:nvSpPr>
      <xdr:spPr>
        <a:xfrm>
          <a:off x="13058775" y="65704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401" name="テキスト ボックス 400">
          <a:extLst>
            <a:ext uri="{FF2B5EF4-FFF2-40B4-BE49-F238E27FC236}">
              <a16:creationId xmlns:a16="http://schemas.microsoft.com/office/drawing/2014/main" id="{D0DF5C38-B63C-445A-92EB-EBC6D65D2EF8}"/>
            </a:ext>
          </a:extLst>
        </xdr:cNvPr>
        <xdr:cNvSpPr txBox="1"/>
      </xdr:nvSpPr>
      <xdr:spPr>
        <a:xfrm>
          <a:off x="12763500" y="634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2" name="楕円 401">
          <a:extLst>
            <a:ext uri="{FF2B5EF4-FFF2-40B4-BE49-F238E27FC236}">
              <a16:creationId xmlns:a16="http://schemas.microsoft.com/office/drawing/2014/main" id="{DD9F0A5E-DB27-49D4-964D-4A89EB8FC9BC}"/>
            </a:ext>
          </a:extLst>
        </xdr:cNvPr>
        <xdr:cNvSpPr/>
      </xdr:nvSpPr>
      <xdr:spPr>
        <a:xfrm>
          <a:off x="12239625" y="66189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3" name="テキスト ボックス 402">
          <a:extLst>
            <a:ext uri="{FF2B5EF4-FFF2-40B4-BE49-F238E27FC236}">
              <a16:creationId xmlns:a16="http://schemas.microsoft.com/office/drawing/2014/main" id="{2D29B7C9-4704-4746-8A86-96DABCF89F32}"/>
            </a:ext>
          </a:extLst>
        </xdr:cNvPr>
        <xdr:cNvSpPr txBox="1"/>
      </xdr:nvSpPr>
      <xdr:spPr>
        <a:xfrm>
          <a:off x="11953875"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5573D92C-0AEB-4E60-B1E4-AA03BF546866}"/>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79D2959B-82DA-474C-BE91-36F5D414259F}"/>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B1D40CEF-C8D7-4C13-997E-3F47906C9482}"/>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48105216-2027-4F26-A977-F2164DE2F99A}"/>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86104800-8250-4E77-900E-C9BD79512C0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203F2D50-DC17-4055-9097-0BDB335D8814}"/>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6843DC86-B5FE-4416-8F7E-8F16931B5229}"/>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66B524EE-80D2-4970-9B42-215A81CE44C4}"/>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3AB4378B-E0DE-42C2-8EB0-BFDD35FB2ED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B9D9FA6D-1B77-4E65-96AD-ADA61806BD5E}"/>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1C62489C-E49E-41A9-AD83-363FC61E4BBA}"/>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令和４年度は令和３年度から１．４ポイントの改善となり、１３年連続の改善となった。</a:t>
          </a:r>
        </a:p>
        <a:p>
          <a:r>
            <a:rPr kumimoji="1" lang="ja-JP" altLang="en-US" sz="1300">
              <a:latin typeface="ＭＳ Ｐゴシック" panose="020B0600070205080204" pitchFamily="50" charset="-128"/>
              <a:ea typeface="ＭＳ Ｐゴシック" panose="020B0600070205080204" pitchFamily="50" charset="-128"/>
            </a:rPr>
            <a:t>   これは、標準財政規模が減少した一方、地方債現在高が減少したことや財政調整基金、県債管理基金などの将来負担額から差し引かれる充当可能財源が増加したことなどから、全体として比率が改善した。</a:t>
          </a:r>
        </a:p>
        <a:p>
          <a:r>
            <a:rPr kumimoji="1" lang="ja-JP" altLang="en-US" sz="1300">
              <a:latin typeface="ＭＳ Ｐゴシック" panose="020B0600070205080204" pitchFamily="50" charset="-128"/>
              <a:ea typeface="ＭＳ Ｐゴシック" panose="020B0600070205080204" pitchFamily="50" charset="-128"/>
            </a:rPr>
            <a:t>　一般会計等に係る地方債現在高が将来負担額の約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割を占めており、将来負担比率に大きな影響を与えているため、今後も県でコントロール可能な地方債残高の適正管理に努めていく。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8B1D02EE-A468-484F-87FB-EFB53E60259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11BD4694-2486-44CD-ACFA-7959A2D0FEB1}"/>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1DAD2BA2-47D3-4D93-93EF-3D6109BC1048}"/>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532388F0-9219-4B0B-A3ED-B605B5030E8C}"/>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6180A2A5-C169-41AA-8822-94BFEE64997A}"/>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BCBFCD38-2A05-43EC-AD05-1A2EAA7C3592}"/>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F2CAB4DA-8A0B-4C9F-89C6-46AD4C29DCA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F62C6657-6E92-41AD-AF97-9ACE16CD8DB0}"/>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1990B78D-40C4-4CB0-B9E0-E5FA40464453}"/>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442F1C74-AB10-43EC-B1DE-54EC09A379B4}"/>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A2F6F964-5F3B-45EA-8B7D-143FAF248988}"/>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512297EB-C1F3-4306-BDE0-838DCB55CC9F}"/>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12521751-EF1A-4BF6-87F0-19B626F6D4C7}"/>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AA3EB3F4-6AD5-49FC-8146-7AA1B4023828}"/>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9B991F23-2ED8-492E-A01E-74D51445AE3C}"/>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B9E6BAFB-9C9B-4CF4-B3FF-95FCBC120C42}"/>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6DB5380E-BFF8-4F9F-AF64-3D09350FEA14}"/>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50484A6F-AC83-4177-9148-FA61AF91C228}"/>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02C6CDEA-7BCD-43B1-8172-FC1403234A31}"/>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152019</xdr:rowOff>
    </xdr:from>
    <xdr:to>
      <xdr:col>81</xdr:col>
      <xdr:colOff>44450</xdr:colOff>
      <xdr:row>15</xdr:row>
      <xdr:rowOff>158775</xdr:rowOff>
    </xdr:to>
    <xdr:cxnSp macro="">
      <xdr:nvCxnSpPr>
        <xdr:cNvPr id="434" name="直線コネクタ 433">
          <a:extLst>
            <a:ext uri="{FF2B5EF4-FFF2-40B4-BE49-F238E27FC236}">
              <a16:creationId xmlns:a16="http://schemas.microsoft.com/office/drawing/2014/main" id="{44375312-5F92-446E-BDED-D09A509A5A7A}"/>
            </a:ext>
          </a:extLst>
        </xdr:cNvPr>
        <xdr:cNvCxnSpPr/>
      </xdr:nvCxnSpPr>
      <xdr:spPr>
        <a:xfrm flipV="1">
          <a:off x="14716125" y="2580894"/>
          <a:ext cx="762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5" name="将来負担の状況平均値テキスト">
          <a:extLst>
            <a:ext uri="{FF2B5EF4-FFF2-40B4-BE49-F238E27FC236}">
              <a16:creationId xmlns:a16="http://schemas.microsoft.com/office/drawing/2014/main" id="{90D3D078-45A7-4795-8D66-C5C58AA03750}"/>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3DF36062-A54A-46FC-868C-07FE9EDCFFAF}"/>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158775</xdr:rowOff>
    </xdr:from>
    <xdr:to>
      <xdr:col>77</xdr:col>
      <xdr:colOff>44450</xdr:colOff>
      <xdr:row>16</xdr:row>
      <xdr:rowOff>99289</xdr:rowOff>
    </xdr:to>
    <xdr:cxnSp macro="">
      <xdr:nvCxnSpPr>
        <xdr:cNvPr id="437" name="直線コネクタ 436">
          <a:extLst>
            <a:ext uri="{FF2B5EF4-FFF2-40B4-BE49-F238E27FC236}">
              <a16:creationId xmlns:a16="http://schemas.microsoft.com/office/drawing/2014/main" id="{A8423CD4-BCB6-435E-B613-84723E85E904}"/>
            </a:ext>
          </a:extLst>
        </xdr:cNvPr>
        <xdr:cNvCxnSpPr/>
      </xdr:nvCxnSpPr>
      <xdr:spPr>
        <a:xfrm flipV="1">
          <a:off x="13906500" y="2590825"/>
          <a:ext cx="809625" cy="10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2F42B4AA-A046-42A9-87E3-DFA71A2A2A51}"/>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39" name="テキスト ボックス 438">
          <a:extLst>
            <a:ext uri="{FF2B5EF4-FFF2-40B4-BE49-F238E27FC236}">
              <a16:creationId xmlns:a16="http://schemas.microsoft.com/office/drawing/2014/main" id="{9B9E7C2F-1101-43D2-B67E-18A32F917608}"/>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99289</xdr:rowOff>
    </xdr:from>
    <xdr:to>
      <xdr:col>72</xdr:col>
      <xdr:colOff>203200</xdr:colOff>
      <xdr:row>16</xdr:row>
      <xdr:rowOff>120523</xdr:rowOff>
    </xdr:to>
    <xdr:cxnSp macro="">
      <xdr:nvCxnSpPr>
        <xdr:cNvPr id="440" name="直線コネクタ 439">
          <a:extLst>
            <a:ext uri="{FF2B5EF4-FFF2-40B4-BE49-F238E27FC236}">
              <a16:creationId xmlns:a16="http://schemas.microsoft.com/office/drawing/2014/main" id="{53DE06EA-F415-4B8F-9237-D558FE9DCCF5}"/>
            </a:ext>
          </a:extLst>
        </xdr:cNvPr>
        <xdr:cNvCxnSpPr/>
      </xdr:nvCxnSpPr>
      <xdr:spPr>
        <a:xfrm flipV="1">
          <a:off x="13106400" y="2693264"/>
          <a:ext cx="8001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9AF06BEA-6B97-414B-8B31-AF43676BEBB1}"/>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2" name="テキスト ボックス 441">
          <a:extLst>
            <a:ext uri="{FF2B5EF4-FFF2-40B4-BE49-F238E27FC236}">
              <a16:creationId xmlns:a16="http://schemas.microsoft.com/office/drawing/2014/main" id="{D773DF7C-FF8A-4233-A38D-2FF7D50BE511}"/>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120523</xdr:rowOff>
    </xdr:from>
    <xdr:to>
      <xdr:col>68</xdr:col>
      <xdr:colOff>152400</xdr:colOff>
      <xdr:row>16</xdr:row>
      <xdr:rowOff>132105</xdr:rowOff>
    </xdr:to>
    <xdr:cxnSp macro="">
      <xdr:nvCxnSpPr>
        <xdr:cNvPr id="443" name="直線コネクタ 442">
          <a:extLst>
            <a:ext uri="{FF2B5EF4-FFF2-40B4-BE49-F238E27FC236}">
              <a16:creationId xmlns:a16="http://schemas.microsoft.com/office/drawing/2014/main" id="{3C3A0EFE-6433-4D3E-B938-DA5089A58C76}"/>
            </a:ext>
          </a:extLst>
        </xdr:cNvPr>
        <xdr:cNvCxnSpPr/>
      </xdr:nvCxnSpPr>
      <xdr:spPr>
        <a:xfrm flipV="1">
          <a:off x="12296775" y="2714498"/>
          <a:ext cx="809625"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7E3DD421-E8AA-4658-9C76-2FA4649E9828}"/>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5" name="テキスト ボックス 444">
          <a:extLst>
            <a:ext uri="{FF2B5EF4-FFF2-40B4-BE49-F238E27FC236}">
              <a16:creationId xmlns:a16="http://schemas.microsoft.com/office/drawing/2014/main" id="{258C3DB9-1EF4-4884-8446-307BD84E3DD6}"/>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B0DA6AA9-F5CC-4E7F-B0BE-7B40B48B7B5A}"/>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7" name="テキスト ボックス 446">
          <a:extLst>
            <a:ext uri="{FF2B5EF4-FFF2-40B4-BE49-F238E27FC236}">
              <a16:creationId xmlns:a16="http://schemas.microsoft.com/office/drawing/2014/main" id="{C70F6DCD-4E4E-4D05-81BB-38CF566F4E20}"/>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CE818656-065C-42D3-933C-E55362AABBA6}"/>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B7FC8A90-3F7E-4FFE-B168-FB0F91829706}"/>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974974C-D8B7-4661-8688-ED94808E6B4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2EFE0AF-E23D-4A94-8E91-D52AAB96C146}"/>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87FCB70-B5BF-4A97-8453-9799434329CA}"/>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101219</xdr:rowOff>
    </xdr:from>
    <xdr:to>
      <xdr:col>81</xdr:col>
      <xdr:colOff>95250</xdr:colOff>
      <xdr:row>16</xdr:row>
      <xdr:rowOff>31369</xdr:rowOff>
    </xdr:to>
    <xdr:sp macro="" textlink="">
      <xdr:nvSpPr>
        <xdr:cNvPr id="453" name="楕円 452">
          <a:extLst>
            <a:ext uri="{FF2B5EF4-FFF2-40B4-BE49-F238E27FC236}">
              <a16:creationId xmlns:a16="http://schemas.microsoft.com/office/drawing/2014/main" id="{64DA5AD5-6729-4147-9016-7C1BFAD8078A}"/>
            </a:ext>
          </a:extLst>
        </xdr:cNvPr>
        <xdr:cNvSpPr/>
      </xdr:nvSpPr>
      <xdr:spPr>
        <a:xfrm>
          <a:off x="15430500" y="25332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117746</xdr:rowOff>
    </xdr:from>
    <xdr:ext cx="762000" cy="259045"/>
    <xdr:sp macro="" textlink="">
      <xdr:nvSpPr>
        <xdr:cNvPr id="454" name="将来負担の状況該当値テキスト">
          <a:extLst>
            <a:ext uri="{FF2B5EF4-FFF2-40B4-BE49-F238E27FC236}">
              <a16:creationId xmlns:a16="http://schemas.microsoft.com/office/drawing/2014/main" id="{92A45225-3A55-4F51-A78C-716404F167A4}"/>
            </a:ext>
          </a:extLst>
        </xdr:cNvPr>
        <xdr:cNvSpPr txBox="1"/>
      </xdr:nvSpPr>
      <xdr:spPr>
        <a:xfrm>
          <a:off x="15563850" y="238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107975</xdr:rowOff>
    </xdr:from>
    <xdr:to>
      <xdr:col>77</xdr:col>
      <xdr:colOff>95250</xdr:colOff>
      <xdr:row>16</xdr:row>
      <xdr:rowOff>38125</xdr:rowOff>
    </xdr:to>
    <xdr:sp macro="" textlink="">
      <xdr:nvSpPr>
        <xdr:cNvPr id="455" name="楕円 454">
          <a:extLst>
            <a:ext uri="{FF2B5EF4-FFF2-40B4-BE49-F238E27FC236}">
              <a16:creationId xmlns:a16="http://schemas.microsoft.com/office/drawing/2014/main" id="{863CEE5E-2894-43EC-8391-506EAFDA3BE3}"/>
            </a:ext>
          </a:extLst>
        </xdr:cNvPr>
        <xdr:cNvSpPr/>
      </xdr:nvSpPr>
      <xdr:spPr>
        <a:xfrm>
          <a:off x="14668500" y="253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48302</xdr:rowOff>
    </xdr:from>
    <xdr:ext cx="736600" cy="259045"/>
    <xdr:sp macro="" textlink="">
      <xdr:nvSpPr>
        <xdr:cNvPr id="456" name="テキスト ボックス 455">
          <a:extLst>
            <a:ext uri="{FF2B5EF4-FFF2-40B4-BE49-F238E27FC236}">
              <a16:creationId xmlns:a16="http://schemas.microsoft.com/office/drawing/2014/main" id="{D40CD1B8-E55C-4D70-A75D-63796714FABC}"/>
            </a:ext>
          </a:extLst>
        </xdr:cNvPr>
        <xdr:cNvSpPr txBox="1"/>
      </xdr:nvSpPr>
      <xdr:spPr>
        <a:xfrm>
          <a:off x="14373225" y="23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48489</xdr:rowOff>
    </xdr:from>
    <xdr:to>
      <xdr:col>73</xdr:col>
      <xdr:colOff>44450</xdr:colOff>
      <xdr:row>16</xdr:row>
      <xdr:rowOff>150089</xdr:rowOff>
    </xdr:to>
    <xdr:sp macro="" textlink="">
      <xdr:nvSpPr>
        <xdr:cNvPr id="457" name="楕円 456">
          <a:extLst>
            <a:ext uri="{FF2B5EF4-FFF2-40B4-BE49-F238E27FC236}">
              <a16:creationId xmlns:a16="http://schemas.microsoft.com/office/drawing/2014/main" id="{AA43E184-EC9D-488C-94E5-8815531F0245}"/>
            </a:ext>
          </a:extLst>
        </xdr:cNvPr>
        <xdr:cNvSpPr/>
      </xdr:nvSpPr>
      <xdr:spPr>
        <a:xfrm>
          <a:off x="13868400" y="26361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160266</xdr:rowOff>
    </xdr:from>
    <xdr:ext cx="762000" cy="259045"/>
    <xdr:sp macro="" textlink="">
      <xdr:nvSpPr>
        <xdr:cNvPr id="458" name="テキスト ボックス 457">
          <a:extLst>
            <a:ext uri="{FF2B5EF4-FFF2-40B4-BE49-F238E27FC236}">
              <a16:creationId xmlns:a16="http://schemas.microsoft.com/office/drawing/2014/main" id="{1FC80390-FF8F-4726-8CE8-23DBA12FD8AE}"/>
            </a:ext>
          </a:extLst>
        </xdr:cNvPr>
        <xdr:cNvSpPr txBox="1"/>
      </xdr:nvSpPr>
      <xdr:spPr>
        <a:xfrm>
          <a:off x="13554075" y="243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69723</xdr:rowOff>
    </xdr:from>
    <xdr:to>
      <xdr:col>68</xdr:col>
      <xdr:colOff>203200</xdr:colOff>
      <xdr:row>16</xdr:row>
      <xdr:rowOff>171323</xdr:rowOff>
    </xdr:to>
    <xdr:sp macro="" textlink="">
      <xdr:nvSpPr>
        <xdr:cNvPr id="459" name="楕円 458">
          <a:extLst>
            <a:ext uri="{FF2B5EF4-FFF2-40B4-BE49-F238E27FC236}">
              <a16:creationId xmlns:a16="http://schemas.microsoft.com/office/drawing/2014/main" id="{0F893125-8B02-4FC4-8D76-DB4E804D1604}"/>
            </a:ext>
          </a:extLst>
        </xdr:cNvPr>
        <xdr:cNvSpPr/>
      </xdr:nvSpPr>
      <xdr:spPr>
        <a:xfrm>
          <a:off x="13058775" y="26573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10050</xdr:rowOff>
    </xdr:from>
    <xdr:ext cx="762000" cy="259045"/>
    <xdr:sp macro="" textlink="">
      <xdr:nvSpPr>
        <xdr:cNvPr id="460" name="テキスト ボックス 459">
          <a:extLst>
            <a:ext uri="{FF2B5EF4-FFF2-40B4-BE49-F238E27FC236}">
              <a16:creationId xmlns:a16="http://schemas.microsoft.com/office/drawing/2014/main" id="{0AB82D46-8808-4D29-B0C0-802A6CA460AA}"/>
            </a:ext>
          </a:extLst>
        </xdr:cNvPr>
        <xdr:cNvSpPr txBox="1"/>
      </xdr:nvSpPr>
      <xdr:spPr>
        <a:xfrm>
          <a:off x="12763500" y="24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81305</xdr:rowOff>
    </xdr:from>
    <xdr:to>
      <xdr:col>64</xdr:col>
      <xdr:colOff>152400</xdr:colOff>
      <xdr:row>17</xdr:row>
      <xdr:rowOff>11455</xdr:rowOff>
    </xdr:to>
    <xdr:sp macro="" textlink="">
      <xdr:nvSpPr>
        <xdr:cNvPr id="461" name="楕円 460">
          <a:extLst>
            <a:ext uri="{FF2B5EF4-FFF2-40B4-BE49-F238E27FC236}">
              <a16:creationId xmlns:a16="http://schemas.microsoft.com/office/drawing/2014/main" id="{827481BF-B785-4345-9E64-579226DC11BB}"/>
            </a:ext>
          </a:extLst>
        </xdr:cNvPr>
        <xdr:cNvSpPr/>
      </xdr:nvSpPr>
      <xdr:spPr>
        <a:xfrm>
          <a:off x="12239625" y="26752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21632</xdr:rowOff>
    </xdr:from>
    <xdr:ext cx="762000" cy="259045"/>
    <xdr:sp macro="" textlink="">
      <xdr:nvSpPr>
        <xdr:cNvPr id="462" name="テキスト ボックス 461">
          <a:extLst>
            <a:ext uri="{FF2B5EF4-FFF2-40B4-BE49-F238E27FC236}">
              <a16:creationId xmlns:a16="http://schemas.microsoft.com/office/drawing/2014/main" id="{18E62225-0245-496C-9F8B-11593A7B00B8}"/>
            </a:ext>
          </a:extLst>
        </xdr:cNvPr>
        <xdr:cNvSpPr txBox="1"/>
      </xdr:nvSpPr>
      <xdr:spPr>
        <a:xfrm>
          <a:off x="11953875" y="245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7,381,035
7,172,701
3,797.75
2,285,622,612
2,237,199,908
41,009,619
1,269,110,350
3,807,713,689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ポイント上昇している。主な要因は、人事院勧告の影響により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期末・勤勉手当が</a:t>
          </a:r>
          <a:r>
            <a:rPr kumimoji="1" lang="ja-JP" altLang="en-US" sz="1300">
              <a:latin typeface="ＭＳ Ｐゴシック" panose="020B0600070205080204" pitchFamily="50" charset="-128"/>
              <a:ea typeface="ＭＳ Ｐゴシック" panose="020B0600070205080204" pitchFamily="50" charset="-128"/>
            </a:rPr>
            <a:t>増加したことによる。</a:t>
          </a:r>
        </a:p>
        <a:p>
          <a:r>
            <a:rPr kumimoji="1" lang="ja-JP" altLang="en-US" sz="1300">
              <a:latin typeface="ＭＳ Ｐゴシック" panose="020B0600070205080204" pitchFamily="50" charset="-128"/>
              <a:ea typeface="ＭＳ Ｐゴシック" panose="020B0600070205080204" pitchFamily="50" charset="-128"/>
            </a:rPr>
            <a:t>　今後も、職員定数の適切な管理を行うとともに、人事委員会勧告を尊重しながら適切な給与水準としていく。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36</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9236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38</xdr:row>
      <xdr:rowOff>29028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9236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39</xdr:row>
      <xdr:rowOff>102507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5441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102507</xdr:rowOff>
    </xdr:from>
    <xdr:to>
      <xdr:col>11</xdr:col>
      <xdr:colOff>9525</xdr:colOff>
      <xdr:row>39</xdr:row>
      <xdr:rowOff>167822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789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64605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129920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95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51707</xdr:rowOff>
    </xdr:from>
    <xdr:to>
      <xdr:col>11</xdr:col>
      <xdr:colOff>60325</xdr:colOff>
      <xdr:row>39</xdr:row>
      <xdr:rowOff>153307</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117022</xdr:rowOff>
    </xdr:from>
    <xdr:to>
      <xdr:col>6</xdr:col>
      <xdr:colOff>171450</xdr:colOff>
      <xdr:row>40</xdr:row>
      <xdr:rowOff>47172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31949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主な要因は、県立高等学校を管理・運営するための需用費が増加したことによる。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今後も効率的な財政運営により、財政負担を減らすよう努めていく。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36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7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扶助費に係る経常収支比率は、令和３年度に比べ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ポイント上昇している。主な要因は、精神保健医療費や指定難病対策費が増加したことによる。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その他に係る経常収支比率は、令和３年度に比べ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町村及び一部事務組合が行う緊急性や重要度の高い公共施設などの整備に対する貸付金の減少等により、経常収支比率の算定上の分子となる歳出が減少する一方で、地方交付税等の減少により分母となる歳入が減少したため、経常収支比率は上昇し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補助費等に係る経常収支比率は、令和３年度に比べ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ポイン上昇している。主な要因は、後期高齢者医療制度の運営に係る県負担額が増加等したことによる。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37</xdr:row>
      <xdr:rowOff>26307</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522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67128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5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67128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9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36</xdr:row>
      <xdr:rowOff>67128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54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146957</xdr:rowOff>
    </xdr:from>
    <xdr:to>
      <xdr:col>82</xdr:col>
      <xdr:colOff>158750</xdr:colOff>
      <xdr:row>37</xdr:row>
      <xdr:rowOff>77107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163484</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公債費に係る経常収支比率は、令和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年度に比べ</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ポイント上昇している。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年度は、公債費のうち、利子の減少により、経常収支比率の算定上の分子となる歳出が減少する一方で、地方交付税等の減少により分母となる歳入が減少したため、経常収支比率は上昇している。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将来世代に過大な負担を残さないよう、真に必要な事業に重点化した上で、後年度の財政負担に配慮しながら県債の活用を図っていく。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135165</xdr:rowOff>
    </xdr:from>
    <xdr:to>
      <xdr:col>24</xdr:col>
      <xdr:colOff>25400</xdr:colOff>
      <xdr:row>76</xdr:row>
      <xdr:rowOff>110671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93915"/>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135165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44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76</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449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61686</xdr:rowOff>
    </xdr:from>
    <xdr:to>
      <xdr:col>11</xdr:col>
      <xdr:colOff>9525</xdr:colOff>
      <xdr:row>76</xdr:row>
      <xdr:rowOff>78014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91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84365</xdr:rowOff>
    </xdr:from>
    <xdr:to>
      <xdr:col>20</xdr:col>
      <xdr:colOff>38100</xdr:colOff>
      <xdr:row>76</xdr:row>
      <xdr:rowOff>14514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24692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10886</xdr:rowOff>
    </xdr:from>
    <xdr:to>
      <xdr:col>11</xdr:col>
      <xdr:colOff>60325</xdr:colOff>
      <xdr:row>76</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122662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ポイント上昇している。主な要因は、経常収支比率の算定上の分母となる地方交付税等の減少が分子となる歳出の減少を上回ったことによる。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72572</xdr:rowOff>
    </xdr:from>
    <xdr:to>
      <xdr:col>82</xdr:col>
      <xdr:colOff>107950</xdr:colOff>
      <xdr:row>77</xdr:row>
      <xdr:rowOff>124279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59872"/>
          <a:ext cx="8382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72572</xdr:rowOff>
    </xdr:from>
    <xdr:to>
      <xdr:col>78</xdr:col>
      <xdr:colOff>69850</xdr:colOff>
      <xdr:row>77</xdr:row>
      <xdr:rowOff>91621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59872"/>
          <a:ext cx="889000" cy="5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78</xdr:row>
      <xdr:rowOff>148771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32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7257</xdr:rowOff>
    </xdr:from>
    <xdr:to>
      <xdr:col>69</xdr:col>
      <xdr:colOff>92075</xdr:colOff>
      <xdr:row>78</xdr:row>
      <xdr:rowOff>148771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803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45556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21772</xdr:rowOff>
    </xdr:from>
    <xdr:to>
      <xdr:col>78</xdr:col>
      <xdr:colOff>120650</xdr:colOff>
      <xdr:row>74</xdr:row>
      <xdr:rowOff>123372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108149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40821</xdr:rowOff>
    </xdr:from>
    <xdr:to>
      <xdr:col>74</xdr:col>
      <xdr:colOff>31750</xdr:colOff>
      <xdr:row>77</xdr:row>
      <xdr:rowOff>142421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152598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97971</xdr:rowOff>
    </xdr:from>
    <xdr:to>
      <xdr:col>69</xdr:col>
      <xdr:colOff>142875</xdr:colOff>
      <xdr:row>79</xdr:row>
      <xdr:rowOff>28121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12898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22796</xdr:rowOff>
    </xdr:from>
    <xdr:to>
      <xdr:col>29</xdr:col>
      <xdr:colOff>127000</xdr:colOff>
      <xdr:row>17</xdr:row>
      <xdr:rowOff>42818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5071"/>
          <a:ext cx="647700" cy="2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148867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6566</xdr:rowOff>
    </xdr:from>
    <xdr:to>
      <xdr:col>26</xdr:col>
      <xdr:colOff>50800</xdr:colOff>
      <xdr:row>17</xdr:row>
      <xdr:rowOff>42818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8841"/>
          <a:ext cx="698500" cy="3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156356</xdr:rowOff>
    </xdr:from>
    <xdr:to>
      <xdr:col>22</xdr:col>
      <xdr:colOff>114300</xdr:colOff>
      <xdr:row>17</xdr:row>
      <xdr:rowOff>6566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47181"/>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71277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155461</xdr:rowOff>
    </xdr:from>
    <xdr:to>
      <xdr:col>18</xdr:col>
      <xdr:colOff>177800</xdr:colOff>
      <xdr:row>16</xdr:row>
      <xdr:rowOff>156356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46286"/>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143446</xdr:rowOff>
    </xdr:from>
    <xdr:to>
      <xdr:col>29</xdr:col>
      <xdr:colOff>177800</xdr:colOff>
      <xdr:row>17</xdr:row>
      <xdr:rowOff>73596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115523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163468</xdr:rowOff>
    </xdr:from>
    <xdr:to>
      <xdr:col>26</xdr:col>
      <xdr:colOff>101600</xdr:colOff>
      <xdr:row>17</xdr:row>
      <xdr:rowOff>93618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78395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4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127216</xdr:rowOff>
    </xdr:from>
    <xdr:to>
      <xdr:col>22</xdr:col>
      <xdr:colOff>165100</xdr:colOff>
      <xdr:row>17</xdr:row>
      <xdr:rowOff>57366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42143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105556</xdr:rowOff>
    </xdr:from>
    <xdr:to>
      <xdr:col>19</xdr:col>
      <xdr:colOff>38100</xdr:colOff>
      <xdr:row>17</xdr:row>
      <xdr:rowOff>35706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20483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104661</xdr:rowOff>
    </xdr:from>
    <xdr:to>
      <xdr:col>15</xdr:col>
      <xdr:colOff>101600</xdr:colOff>
      <xdr:row>17</xdr:row>
      <xdr:rowOff>34811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19588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41504</xdr:rowOff>
    </xdr:from>
    <xdr:to>
      <xdr:col>29</xdr:col>
      <xdr:colOff>127000</xdr:colOff>
      <xdr:row>37</xdr:row>
      <xdr:rowOff>108386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66204"/>
          <a:ext cx="647700" cy="6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108386</xdr:rowOff>
    </xdr:from>
    <xdr:to>
      <xdr:col>26</xdr:col>
      <xdr:colOff>50800</xdr:colOff>
      <xdr:row>37</xdr:row>
      <xdr:rowOff>124322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33086"/>
          <a:ext cx="698500" cy="1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124322</xdr:rowOff>
    </xdr:from>
    <xdr:to>
      <xdr:col>22</xdr:col>
      <xdr:colOff>114300</xdr:colOff>
      <xdr:row>37</xdr:row>
      <xdr:rowOff>136275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49022"/>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160284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136275</xdr:rowOff>
    </xdr:from>
    <xdr:to>
      <xdr:col>18</xdr:col>
      <xdr:colOff>177800</xdr:colOff>
      <xdr:row>37</xdr:row>
      <xdr:rowOff>140324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60975"/>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159238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162154</xdr:rowOff>
    </xdr:from>
    <xdr:to>
      <xdr:col>29</xdr:col>
      <xdr:colOff>177800</xdr:colOff>
      <xdr:row>37</xdr:row>
      <xdr:rowOff>92304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1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134231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8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57586</xdr:rowOff>
    </xdr:from>
    <xdr:to>
      <xdr:col>26</xdr:col>
      <xdr:colOff>101600</xdr:colOff>
      <xdr:row>37</xdr:row>
      <xdr:rowOff>159186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8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143963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6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73522</xdr:rowOff>
    </xdr:from>
    <xdr:to>
      <xdr:col>22</xdr:col>
      <xdr:colOff>165100</xdr:colOff>
      <xdr:row>37</xdr:row>
      <xdr:rowOff>175122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9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159899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85475</xdr:rowOff>
    </xdr:from>
    <xdr:to>
      <xdr:col>19</xdr:col>
      <xdr:colOff>38100</xdr:colOff>
      <xdr:row>37</xdr:row>
      <xdr:rowOff>187075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1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171852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9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89524</xdr:rowOff>
    </xdr:from>
    <xdr:to>
      <xdr:col>15</xdr:col>
      <xdr:colOff>101600</xdr:colOff>
      <xdr:row>37</xdr:row>
      <xdr:rowOff>191124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175901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7,381,035
7,172,701
3,797.75
2,285,622,612
2,237,199,908
41,009,619
1,269,110,350
3,807,713,689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47427</xdr:rowOff>
    </xdr:from>
    <xdr:to>
      <xdr:col>24</xdr:col>
      <xdr:colOff>63500</xdr:colOff>
      <xdr:row>36</xdr:row>
      <xdr:rowOff>62450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9627"/>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47166</xdr:rowOff>
    </xdr:from>
    <xdr:to>
      <xdr:col>19</xdr:col>
      <xdr:colOff>177800</xdr:colOff>
      <xdr:row>36</xdr:row>
      <xdr:rowOff>62450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1936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131948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15880</xdr:rowOff>
    </xdr:from>
    <xdr:to>
      <xdr:col>15</xdr:col>
      <xdr:colOff>50800</xdr:colOff>
      <xdr:row>36</xdr:row>
      <xdr:rowOff>47166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88080"/>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118542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6720</xdr:rowOff>
    </xdr:from>
    <xdr:to>
      <xdr:col>10</xdr:col>
      <xdr:colOff>114300</xdr:colOff>
      <xdr:row>36</xdr:row>
      <xdr:rowOff>15880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8920"/>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114264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110639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168077</xdr:rowOff>
    </xdr:from>
    <xdr:to>
      <xdr:col>24</xdr:col>
      <xdr:colOff>114300</xdr:colOff>
      <xdr:row>36</xdr:row>
      <xdr:rowOff>98227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11650</xdr:rowOff>
    </xdr:from>
    <xdr:to>
      <xdr:col>20</xdr:col>
      <xdr:colOff>38100</xdr:colOff>
      <xdr:row>36</xdr:row>
      <xdr:rowOff>113250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104377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167816</xdr:rowOff>
    </xdr:from>
    <xdr:to>
      <xdr:col>15</xdr:col>
      <xdr:colOff>101600</xdr:colOff>
      <xdr:row>36</xdr:row>
      <xdr:rowOff>97966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89093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136530</xdr:rowOff>
    </xdr:from>
    <xdr:to>
      <xdr:col>10</xdr:col>
      <xdr:colOff>165100</xdr:colOff>
      <xdr:row>36</xdr:row>
      <xdr:rowOff>66680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57807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127370</xdr:rowOff>
    </xdr:from>
    <xdr:to>
      <xdr:col>6</xdr:col>
      <xdr:colOff>38100</xdr:colOff>
      <xdr:row>36</xdr:row>
      <xdr:rowOff>57520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48647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136042</xdr:rowOff>
    </xdr:from>
    <xdr:to>
      <xdr:col>24</xdr:col>
      <xdr:colOff>63500</xdr:colOff>
      <xdr:row>58</xdr:row>
      <xdr:rowOff>61519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8692"/>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9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61519</xdr:rowOff>
    </xdr:from>
    <xdr:to>
      <xdr:col>19</xdr:col>
      <xdr:colOff>177800</xdr:colOff>
      <xdr:row>59</xdr:row>
      <xdr:rowOff>48456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5619"/>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94654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96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48456</xdr:rowOff>
    </xdr:from>
    <xdr:to>
      <xdr:col>15</xdr:col>
      <xdr:colOff>50800</xdr:colOff>
      <xdr:row>59</xdr:row>
      <xdr:rowOff>107076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64006"/>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107076</xdr:rowOff>
    </xdr:from>
    <xdr:to>
      <xdr:col>10</xdr:col>
      <xdr:colOff>114300</xdr:colOff>
      <xdr:row>59</xdr:row>
      <xdr:rowOff>115305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2262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141843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156637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85242</xdr:rowOff>
    </xdr:from>
    <xdr:to>
      <xdr:col>24</xdr:col>
      <xdr:colOff>114300</xdr:colOff>
      <xdr:row>58</xdr:row>
      <xdr:rowOff>15392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10719</xdr:rowOff>
    </xdr:from>
    <xdr:to>
      <xdr:col>20</xdr:col>
      <xdr:colOff>38100</xdr:colOff>
      <xdr:row>58</xdr:row>
      <xdr:rowOff>112319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103446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169106</xdr:rowOff>
    </xdr:from>
    <xdr:to>
      <xdr:col>15</xdr:col>
      <xdr:colOff>101600</xdr:colOff>
      <xdr:row>59</xdr:row>
      <xdr:rowOff>99256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90383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56276</xdr:rowOff>
    </xdr:from>
    <xdr:to>
      <xdr:col>10</xdr:col>
      <xdr:colOff>165100</xdr:colOff>
      <xdr:row>59</xdr:row>
      <xdr:rowOff>157876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149003</xdr:rowOff>
    </xdr:from>
    <xdr:ext cx="469744"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84428" y="1026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64505</xdr:rowOff>
    </xdr:from>
    <xdr:to>
      <xdr:col>6</xdr:col>
      <xdr:colOff>38100</xdr:colOff>
      <xdr:row>59</xdr:row>
      <xdr:rowOff>166105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157232</xdr:rowOff>
    </xdr:from>
    <xdr:ext cx="469744"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95428" y="102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53485</xdr:rowOff>
    </xdr:from>
    <xdr:to>
      <xdr:col>24</xdr:col>
      <xdr:colOff>63500</xdr:colOff>
      <xdr:row>78</xdr:row>
      <xdr:rowOff>64044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6585"/>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115588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53485</xdr:rowOff>
    </xdr:from>
    <xdr:to>
      <xdr:col>19</xdr:col>
      <xdr:colOff>177800</xdr:colOff>
      <xdr:row>78</xdr:row>
      <xdr:rowOff>53702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6585"/>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51634</xdr:rowOff>
    </xdr:from>
    <xdr:to>
      <xdr:col>15</xdr:col>
      <xdr:colOff>50800</xdr:colOff>
      <xdr:row>78</xdr:row>
      <xdr:rowOff>53702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473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51634</xdr:rowOff>
    </xdr:from>
    <xdr:to>
      <xdr:col>10</xdr:col>
      <xdr:colOff>114300</xdr:colOff>
      <xdr:row>78</xdr:row>
      <xdr:rowOff>64588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473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13244</xdr:rowOff>
    </xdr:from>
    <xdr:to>
      <xdr:col>24</xdr:col>
      <xdr:colOff>114300</xdr:colOff>
      <xdr:row>78</xdr:row>
      <xdr:rowOff>114844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163121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2685</xdr:rowOff>
    </xdr:from>
    <xdr:to>
      <xdr:col>20</xdr:col>
      <xdr:colOff>38100</xdr:colOff>
      <xdr:row>78</xdr:row>
      <xdr:rowOff>104285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95412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4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2902</xdr:rowOff>
    </xdr:from>
    <xdr:to>
      <xdr:col>15</xdr:col>
      <xdr:colOff>101600</xdr:colOff>
      <xdr:row>78</xdr:row>
      <xdr:rowOff>104502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95629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834</xdr:rowOff>
    </xdr:from>
    <xdr:to>
      <xdr:col>10</xdr:col>
      <xdr:colOff>165100</xdr:colOff>
      <xdr:row>78</xdr:row>
      <xdr:rowOff>102434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93561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13788</xdr:rowOff>
    </xdr:from>
    <xdr:to>
      <xdr:col>6</xdr:col>
      <xdr:colOff>38100</xdr:colOff>
      <xdr:row>78</xdr:row>
      <xdr:rowOff>115388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106515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39370</xdr:rowOff>
    </xdr:from>
    <xdr:to>
      <xdr:col>24</xdr:col>
      <xdr:colOff>63500</xdr:colOff>
      <xdr:row>97</xdr:row>
      <xdr:rowOff>162561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70020"/>
          <a:ext cx="8382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162561</xdr:rowOff>
    </xdr:from>
    <xdr:to>
      <xdr:col>19</xdr:col>
      <xdr:colOff>177800</xdr:colOff>
      <xdr:row>98</xdr:row>
      <xdr:rowOff>110744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93211"/>
          <a:ext cx="889000" cy="1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110744</xdr:rowOff>
    </xdr:from>
    <xdr:to>
      <xdr:col>15</xdr:col>
      <xdr:colOff>50800</xdr:colOff>
      <xdr:row>99</xdr:row>
      <xdr:rowOff>508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2844"/>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508</xdr:rowOff>
    </xdr:from>
    <xdr:to>
      <xdr:col>10</xdr:col>
      <xdr:colOff>114300</xdr:colOff>
      <xdr:row>99</xdr:row>
      <xdr:rowOff>36449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4058"/>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167276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6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160020</xdr:rowOff>
    </xdr:from>
    <xdr:to>
      <xdr:col>24</xdr:col>
      <xdr:colOff>114300</xdr:colOff>
      <xdr:row>97</xdr:row>
      <xdr:rowOff>90170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11447</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111761</xdr:rowOff>
    </xdr:from>
    <xdr:to>
      <xdr:col>20</xdr:col>
      <xdr:colOff>38100</xdr:colOff>
      <xdr:row>98</xdr:row>
      <xdr:rowOff>41911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58438</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51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59944</xdr:rowOff>
    </xdr:from>
    <xdr:to>
      <xdr:col>15</xdr:col>
      <xdr:colOff>101600</xdr:colOff>
      <xdr:row>98</xdr:row>
      <xdr:rowOff>161544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152671</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121158</xdr:rowOff>
    </xdr:from>
    <xdr:to>
      <xdr:col>10</xdr:col>
      <xdr:colOff>165100</xdr:colOff>
      <xdr:row>99</xdr:row>
      <xdr:rowOff>51308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42435</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701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157099</xdr:rowOff>
    </xdr:from>
    <xdr:to>
      <xdr:col>6</xdr:col>
      <xdr:colOff>38100</xdr:colOff>
      <xdr:row>99</xdr:row>
      <xdr:rowOff>87249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78376</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70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32487</xdr:rowOff>
    </xdr:from>
    <xdr:to>
      <xdr:col>54</xdr:col>
      <xdr:colOff>189865</xdr:colOff>
      <xdr:row>35</xdr:row>
      <xdr:rowOff>29693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5987"/>
          <a:ext cx="1270" cy="8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33520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29693</xdr:rowOff>
    </xdr:from>
    <xdr:to>
      <xdr:col>55</xdr:col>
      <xdr:colOff>88900</xdr:colOff>
      <xdr:row>35</xdr:row>
      <xdr:rowOff>29693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3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150614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5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32487</xdr:rowOff>
    </xdr:from>
    <xdr:to>
      <xdr:col>55</xdr:col>
      <xdr:colOff>88900</xdr:colOff>
      <xdr:row>30</xdr:row>
      <xdr:rowOff>32487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65900</xdr:rowOff>
    </xdr:from>
    <xdr:to>
      <xdr:col>55</xdr:col>
      <xdr:colOff>0</xdr:colOff>
      <xdr:row>35</xdr:row>
      <xdr:rowOff>29693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52300"/>
          <a:ext cx="838200" cy="4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21696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508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170269</xdr:rowOff>
    </xdr:from>
    <xdr:to>
      <xdr:col>55</xdr:col>
      <xdr:colOff>50800</xdr:colOff>
      <xdr:row>33</xdr:row>
      <xdr:rowOff>100419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65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65900</xdr:rowOff>
    </xdr:from>
    <xdr:to>
      <xdr:col>50</xdr:col>
      <xdr:colOff>114300</xdr:colOff>
      <xdr:row>35</xdr:row>
      <xdr:rowOff>28321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52300"/>
          <a:ext cx="889000" cy="47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80150</xdr:rowOff>
    </xdr:from>
    <xdr:to>
      <xdr:col>50</xdr:col>
      <xdr:colOff>165100</xdr:colOff>
      <xdr:row>31</xdr:row>
      <xdr:rowOff>10300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22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26827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499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28321</xdr:rowOff>
    </xdr:from>
    <xdr:to>
      <xdr:col>45</xdr:col>
      <xdr:colOff>177800</xdr:colOff>
      <xdr:row>38</xdr:row>
      <xdr:rowOff>33541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29071"/>
          <a:ext cx="889000" cy="5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104724</xdr:rowOff>
    </xdr:from>
    <xdr:to>
      <xdr:col>46</xdr:col>
      <xdr:colOff>38100</xdr:colOff>
      <xdr:row>34</xdr:row>
      <xdr:rowOff>34874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6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51401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33541</xdr:rowOff>
    </xdr:from>
    <xdr:to>
      <xdr:col>41</xdr:col>
      <xdr:colOff>50800</xdr:colOff>
      <xdr:row>38</xdr:row>
      <xdr:rowOff>57391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8641"/>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162839</xdr:rowOff>
    </xdr:from>
    <xdr:to>
      <xdr:col>41</xdr:col>
      <xdr:colOff>101600</xdr:colOff>
      <xdr:row>37</xdr:row>
      <xdr:rowOff>92989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109516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xdr:rowOff>
    </xdr:from>
    <xdr:to>
      <xdr:col>36</xdr:col>
      <xdr:colOff>165100</xdr:colOff>
      <xdr:row>37</xdr:row>
      <xdr:rowOff>102629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119156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150343</xdr:rowOff>
    </xdr:from>
    <xdr:to>
      <xdr:col>55</xdr:col>
      <xdr:colOff>50800</xdr:colOff>
      <xdr:row>35</xdr:row>
      <xdr:rowOff>80493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65270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15100</xdr:rowOff>
    </xdr:from>
    <xdr:to>
      <xdr:col>50</xdr:col>
      <xdr:colOff>165100</xdr:colOff>
      <xdr:row>32</xdr:row>
      <xdr:rowOff>116700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0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107827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559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148971</xdr:rowOff>
    </xdr:from>
    <xdr:to>
      <xdr:col>46</xdr:col>
      <xdr:colOff>38100</xdr:colOff>
      <xdr:row>35</xdr:row>
      <xdr:rowOff>79121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70248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154191</xdr:rowOff>
    </xdr:from>
    <xdr:to>
      <xdr:col>41</xdr:col>
      <xdr:colOff>101600</xdr:colOff>
      <xdr:row>38</xdr:row>
      <xdr:rowOff>84341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6591</xdr:rowOff>
    </xdr:from>
    <xdr:to>
      <xdr:col>36</xdr:col>
      <xdr:colOff>165100</xdr:colOff>
      <xdr:row>38</xdr:row>
      <xdr:rowOff>108191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99318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158249</xdr:rowOff>
    </xdr:from>
    <xdr:to>
      <xdr:col>55</xdr:col>
      <xdr:colOff>0</xdr:colOff>
      <xdr:row>58</xdr:row>
      <xdr:rowOff>5480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30899"/>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98399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2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5480</xdr:rowOff>
    </xdr:from>
    <xdr:to>
      <xdr:col>50</xdr:col>
      <xdr:colOff>114300</xdr:colOff>
      <xdr:row>58</xdr:row>
      <xdr:rowOff>25378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49580"/>
          <a:ext cx="8890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2115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25378</xdr:rowOff>
    </xdr:from>
    <xdr:to>
      <xdr:col>45</xdr:col>
      <xdr:colOff>177800</xdr:colOff>
      <xdr:row>58</xdr:row>
      <xdr:rowOff>46518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9478"/>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170146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46518</xdr:rowOff>
    </xdr:from>
    <xdr:to>
      <xdr:col>41</xdr:col>
      <xdr:colOff>50800</xdr:colOff>
      <xdr:row>58</xdr:row>
      <xdr:rowOff>62302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0618"/>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42838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107449</xdr:rowOff>
    </xdr:from>
    <xdr:to>
      <xdr:col>55</xdr:col>
      <xdr:colOff>50800</xdr:colOff>
      <xdr:row>58</xdr:row>
      <xdr:rowOff>37599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22376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9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126130</xdr:rowOff>
    </xdr:from>
    <xdr:to>
      <xdr:col>50</xdr:col>
      <xdr:colOff>165100</xdr:colOff>
      <xdr:row>58</xdr:row>
      <xdr:rowOff>56280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47407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59411" y="99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146028</xdr:rowOff>
    </xdr:from>
    <xdr:to>
      <xdr:col>46</xdr:col>
      <xdr:colOff>38100</xdr:colOff>
      <xdr:row>58</xdr:row>
      <xdr:rowOff>76178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67305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1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167168</xdr:rowOff>
    </xdr:from>
    <xdr:to>
      <xdr:col>41</xdr:col>
      <xdr:colOff>101600</xdr:colOff>
      <xdr:row>58</xdr:row>
      <xdr:rowOff>97318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88445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11502</xdr:rowOff>
    </xdr:from>
    <xdr:to>
      <xdr:col>36</xdr:col>
      <xdr:colOff>165100</xdr:colOff>
      <xdr:row>58</xdr:row>
      <xdr:rowOff>113102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104229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149056</xdr:rowOff>
    </xdr:from>
    <xdr:to>
      <xdr:col>55</xdr:col>
      <xdr:colOff>0</xdr:colOff>
      <xdr:row>78</xdr:row>
      <xdr:rowOff>151800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215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151800</xdr:rowOff>
    </xdr:from>
    <xdr:to>
      <xdr:col>50</xdr:col>
      <xdr:colOff>114300</xdr:colOff>
      <xdr:row>78</xdr:row>
      <xdr:rowOff>163328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24900"/>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163328</xdr:rowOff>
    </xdr:from>
    <xdr:to>
      <xdr:col>45</xdr:col>
      <xdr:colOff>177800</xdr:colOff>
      <xdr:row>79</xdr:row>
      <xdr:rowOff>6443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3642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6443</xdr:rowOff>
    </xdr:from>
    <xdr:to>
      <xdr:col>41</xdr:col>
      <xdr:colOff>50800</xdr:colOff>
      <xdr:row>79</xdr:row>
      <xdr:rowOff>16697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50993"/>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98256</xdr:rowOff>
    </xdr:from>
    <xdr:to>
      <xdr:col>55</xdr:col>
      <xdr:colOff>50800</xdr:colOff>
      <xdr:row>79</xdr:row>
      <xdr:rowOff>28406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13183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8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101000</xdr:rowOff>
    </xdr:from>
    <xdr:to>
      <xdr:col>50</xdr:col>
      <xdr:colOff>165100</xdr:colOff>
      <xdr:row>79</xdr:row>
      <xdr:rowOff>31150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22277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91728" y="135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112528</xdr:rowOff>
    </xdr:from>
    <xdr:to>
      <xdr:col>46</xdr:col>
      <xdr:colOff>38100</xdr:colOff>
      <xdr:row>79</xdr:row>
      <xdr:rowOff>42678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33805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127093</xdr:rowOff>
    </xdr:from>
    <xdr:to>
      <xdr:col>41</xdr:col>
      <xdr:colOff>101600</xdr:colOff>
      <xdr:row>79</xdr:row>
      <xdr:rowOff>57243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48370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137347</xdr:rowOff>
    </xdr:from>
    <xdr:to>
      <xdr:col>36</xdr:col>
      <xdr:colOff>165100</xdr:colOff>
      <xdr:row>79</xdr:row>
      <xdr:rowOff>67497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58624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145225</xdr:rowOff>
    </xdr:from>
    <xdr:to>
      <xdr:col>55</xdr:col>
      <xdr:colOff>0</xdr:colOff>
      <xdr:row>99</xdr:row>
      <xdr:rowOff>17132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47325"/>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40873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0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17132</xdr:rowOff>
    </xdr:from>
    <xdr:to>
      <xdr:col>50</xdr:col>
      <xdr:colOff>114300</xdr:colOff>
      <xdr:row>99</xdr:row>
      <xdr:rowOff>80987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90682"/>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115854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59411" y="164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80987</xdr:rowOff>
    </xdr:from>
    <xdr:to>
      <xdr:col>45</xdr:col>
      <xdr:colOff>177800</xdr:colOff>
      <xdr:row>99</xdr:row>
      <xdr:rowOff>84646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7054537"/>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84646</xdr:rowOff>
    </xdr:from>
    <xdr:to>
      <xdr:col>41</xdr:col>
      <xdr:colOff>50800</xdr:colOff>
      <xdr:row>99</xdr:row>
      <xdr:rowOff>94895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7058196"/>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105909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94425</xdr:rowOff>
    </xdr:from>
    <xdr:to>
      <xdr:col>55</xdr:col>
      <xdr:colOff>50800</xdr:colOff>
      <xdr:row>99</xdr:row>
      <xdr:rowOff>24575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72852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137782</xdr:rowOff>
    </xdr:from>
    <xdr:to>
      <xdr:col>50</xdr:col>
      <xdr:colOff>165100</xdr:colOff>
      <xdr:row>99</xdr:row>
      <xdr:rowOff>67932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59059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59411" y="170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30187</xdr:rowOff>
    </xdr:from>
    <xdr:to>
      <xdr:col>46</xdr:col>
      <xdr:colOff>38100</xdr:colOff>
      <xdr:row>99</xdr:row>
      <xdr:rowOff>131787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70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122914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9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33846</xdr:rowOff>
    </xdr:from>
    <xdr:to>
      <xdr:col>41</xdr:col>
      <xdr:colOff>101600</xdr:colOff>
      <xdr:row>99</xdr:row>
      <xdr:rowOff>135446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70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126573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1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44095</xdr:rowOff>
    </xdr:from>
    <xdr:to>
      <xdr:col>36</xdr:col>
      <xdr:colOff>165100</xdr:colOff>
      <xdr:row>99</xdr:row>
      <xdr:rowOff>145695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70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136822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71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16764</xdr:rowOff>
    </xdr:from>
    <xdr:to>
      <xdr:col>85</xdr:col>
      <xdr:colOff>127000</xdr:colOff>
      <xdr:row>39</xdr:row>
      <xdr:rowOff>16764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65024</xdr:rowOff>
    </xdr:from>
    <xdr:to>
      <xdr:col>81</xdr:col>
      <xdr:colOff>50800</xdr:colOff>
      <xdr:row>39</xdr:row>
      <xdr:rowOff>16764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80124"/>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65024</xdr:rowOff>
    </xdr:from>
    <xdr:to>
      <xdr:col>76</xdr:col>
      <xdr:colOff>114300</xdr:colOff>
      <xdr:row>38</xdr:row>
      <xdr:rowOff>121285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80124"/>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121285</xdr:rowOff>
    </xdr:from>
    <xdr:to>
      <xdr:col>71</xdr:col>
      <xdr:colOff>177800</xdr:colOff>
      <xdr:row>39</xdr:row>
      <xdr:rowOff>41529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3638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137414</xdr:rowOff>
    </xdr:from>
    <xdr:to>
      <xdr:col>85</xdr:col>
      <xdr:colOff>177800</xdr:colOff>
      <xdr:row>39</xdr:row>
      <xdr:rowOff>67564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52341</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6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137414</xdr:rowOff>
    </xdr:from>
    <xdr:to>
      <xdr:col>81</xdr:col>
      <xdr:colOff>101600</xdr:colOff>
      <xdr:row>39</xdr:row>
      <xdr:rowOff>67564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58691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79317" y="674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xdr:rowOff>
    </xdr:from>
    <xdr:to>
      <xdr:col>76</xdr:col>
      <xdr:colOff>165100</xdr:colOff>
      <xdr:row>38</xdr:row>
      <xdr:rowOff>115824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106951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70485</xdr:rowOff>
    </xdr:from>
    <xdr:to>
      <xdr:col>72</xdr:col>
      <xdr:colOff>38100</xdr:colOff>
      <xdr:row>39</xdr:row>
      <xdr:rowOff>635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163212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78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162179</xdr:rowOff>
    </xdr:from>
    <xdr:to>
      <xdr:col>67</xdr:col>
      <xdr:colOff>101600</xdr:colOff>
      <xdr:row>39</xdr:row>
      <xdr:rowOff>92329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83456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2693</xdr:rowOff>
    </xdr:from>
    <xdr:to>
      <xdr:col>85</xdr:col>
      <xdr:colOff>127000</xdr:colOff>
      <xdr:row>77</xdr:row>
      <xdr:rowOff>20752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4343"/>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138866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654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2693</xdr:rowOff>
    </xdr:from>
    <xdr:to>
      <xdr:col>81</xdr:col>
      <xdr:colOff>50800</xdr:colOff>
      <xdr:row>77</xdr:row>
      <xdr:rowOff>147510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4343"/>
          <a:ext cx="889000" cy="1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129984</xdr:rowOff>
    </xdr:from>
    <xdr:to>
      <xdr:col>76</xdr:col>
      <xdr:colOff>114300</xdr:colOff>
      <xdr:row>77</xdr:row>
      <xdr:rowOff>147510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3163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161231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119087</xdr:rowOff>
    </xdr:from>
    <xdr:to>
      <xdr:col>71</xdr:col>
      <xdr:colOff>177800</xdr:colOff>
      <xdr:row>77</xdr:row>
      <xdr:rowOff>129984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2073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171328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141402</xdr:rowOff>
    </xdr:from>
    <xdr:to>
      <xdr:col>85</xdr:col>
      <xdr:colOff>177800</xdr:colOff>
      <xdr:row>77</xdr:row>
      <xdr:rowOff>71552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7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56329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123343</xdr:rowOff>
    </xdr:from>
    <xdr:to>
      <xdr:col>81</xdr:col>
      <xdr:colOff>101600</xdr:colOff>
      <xdr:row>77</xdr:row>
      <xdr:rowOff>53493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44620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01411" y="132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96710</xdr:rowOff>
    </xdr:from>
    <xdr:to>
      <xdr:col>76</xdr:col>
      <xdr:colOff>165100</xdr:colOff>
      <xdr:row>78</xdr:row>
      <xdr:rowOff>26860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17987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79184</xdr:rowOff>
    </xdr:from>
    <xdr:to>
      <xdr:col>72</xdr:col>
      <xdr:colOff>38100</xdr:colOff>
      <xdr:row>78</xdr:row>
      <xdr:rowOff>9334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68287</xdr:rowOff>
    </xdr:from>
    <xdr:to>
      <xdr:col>67</xdr:col>
      <xdr:colOff>101600</xdr:colOff>
      <xdr:row>77</xdr:row>
      <xdr:rowOff>169887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6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161014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63667</xdr:rowOff>
    </xdr:from>
    <xdr:to>
      <xdr:col>85</xdr:col>
      <xdr:colOff>127000</xdr:colOff>
      <xdr:row>96</xdr:row>
      <xdr:rowOff>56170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351417"/>
          <a:ext cx="838200" cy="1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63667</xdr:rowOff>
    </xdr:from>
    <xdr:to>
      <xdr:col>81</xdr:col>
      <xdr:colOff>50800</xdr:colOff>
      <xdr:row>97</xdr:row>
      <xdr:rowOff>82961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351417"/>
          <a:ext cx="889000" cy="36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82961</xdr:rowOff>
    </xdr:from>
    <xdr:to>
      <xdr:col>76</xdr:col>
      <xdr:colOff>114300</xdr:colOff>
      <xdr:row>98</xdr:row>
      <xdr:rowOff>92838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13611"/>
          <a:ext cx="889000" cy="1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63667</xdr:rowOff>
    </xdr:from>
    <xdr:to>
      <xdr:col>71</xdr:col>
      <xdr:colOff>177800</xdr:colOff>
      <xdr:row>98</xdr:row>
      <xdr:rowOff>92838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65767"/>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5370</xdr:rowOff>
    </xdr:from>
    <xdr:to>
      <xdr:col>85</xdr:col>
      <xdr:colOff>177800</xdr:colOff>
      <xdr:row>96</xdr:row>
      <xdr:rowOff>106970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155247</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12867</xdr:rowOff>
    </xdr:from>
    <xdr:to>
      <xdr:col>81</xdr:col>
      <xdr:colOff>101600</xdr:colOff>
      <xdr:row>95</xdr:row>
      <xdr:rowOff>114467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3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105594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63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32161</xdr:rowOff>
    </xdr:from>
    <xdr:to>
      <xdr:col>76</xdr:col>
      <xdr:colOff>165100</xdr:colOff>
      <xdr:row>97</xdr:row>
      <xdr:rowOff>133761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124888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7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42038</xdr:rowOff>
    </xdr:from>
    <xdr:to>
      <xdr:col>72</xdr:col>
      <xdr:colOff>38100</xdr:colOff>
      <xdr:row>98</xdr:row>
      <xdr:rowOff>143638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134765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3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12867</xdr:rowOff>
    </xdr:from>
    <xdr:to>
      <xdr:col>67</xdr:col>
      <xdr:colOff>101600</xdr:colOff>
      <xdr:row>98</xdr:row>
      <xdr:rowOff>114467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105594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129540</xdr:rowOff>
    </xdr:from>
    <xdr:to>
      <xdr:col>116</xdr:col>
      <xdr:colOff>63500</xdr:colOff>
      <xdr:row>36</xdr:row>
      <xdr:rowOff>48260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5958840"/>
          <a:ext cx="8382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129540</xdr:rowOff>
    </xdr:from>
    <xdr:to>
      <xdr:col>111</xdr:col>
      <xdr:colOff>177800</xdr:colOff>
      <xdr:row>35</xdr:row>
      <xdr:rowOff>67310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595884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166370</xdr:rowOff>
    </xdr:from>
    <xdr:to>
      <xdr:col>107</xdr:col>
      <xdr:colOff>50800</xdr:colOff>
      <xdr:row>35</xdr:row>
      <xdr:rowOff>67310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5652770"/>
          <a:ext cx="8890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166370</xdr:rowOff>
    </xdr:from>
    <xdr:to>
      <xdr:col>102</xdr:col>
      <xdr:colOff>114300</xdr:colOff>
      <xdr:row>33</xdr:row>
      <xdr:rowOff>15240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56527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168910</xdr:rowOff>
    </xdr:from>
    <xdr:to>
      <xdr:col>116</xdr:col>
      <xdr:colOff>114300</xdr:colOff>
      <xdr:row>36</xdr:row>
      <xdr:rowOff>99060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20337</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02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78740</xdr:rowOff>
    </xdr:from>
    <xdr:to>
      <xdr:col>112</xdr:col>
      <xdr:colOff>38100</xdr:colOff>
      <xdr:row>35</xdr:row>
      <xdr:rowOff>8890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25417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21317" y="5683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16510</xdr:rowOff>
    </xdr:from>
    <xdr:to>
      <xdr:col>107</xdr:col>
      <xdr:colOff>101600</xdr:colOff>
      <xdr:row>35</xdr:row>
      <xdr:rowOff>118110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134637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579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115570</xdr:rowOff>
    </xdr:from>
    <xdr:to>
      <xdr:col>102</xdr:col>
      <xdr:colOff>165100</xdr:colOff>
      <xdr:row>33</xdr:row>
      <xdr:rowOff>45720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62247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537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135890</xdr:rowOff>
    </xdr:from>
    <xdr:to>
      <xdr:col>98</xdr:col>
      <xdr:colOff>38100</xdr:colOff>
      <xdr:row>33</xdr:row>
      <xdr:rowOff>66040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82567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539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76149</xdr:rowOff>
    </xdr:from>
    <xdr:to>
      <xdr:col>116</xdr:col>
      <xdr:colOff>63500</xdr:colOff>
      <xdr:row>59</xdr:row>
      <xdr:rowOff>77863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9169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77863</xdr:rowOff>
    </xdr:from>
    <xdr:to>
      <xdr:col>111</xdr:col>
      <xdr:colOff>177800</xdr:colOff>
      <xdr:row>59</xdr:row>
      <xdr:rowOff>81097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93413"/>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80884</xdr:rowOff>
    </xdr:from>
    <xdr:to>
      <xdr:col>107</xdr:col>
      <xdr:colOff>50800</xdr:colOff>
      <xdr:row>59</xdr:row>
      <xdr:rowOff>81097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96434"/>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80444</xdr:rowOff>
    </xdr:from>
    <xdr:to>
      <xdr:col>102</xdr:col>
      <xdr:colOff>114300</xdr:colOff>
      <xdr:row>59</xdr:row>
      <xdr:rowOff>80884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95994"/>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25349</xdr:rowOff>
    </xdr:from>
    <xdr:to>
      <xdr:col>116</xdr:col>
      <xdr:colOff>114300</xdr:colOff>
      <xdr:row>59</xdr:row>
      <xdr:rowOff>126949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111726</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27063</xdr:rowOff>
    </xdr:from>
    <xdr:to>
      <xdr:col>112</xdr:col>
      <xdr:colOff>38100</xdr:colOff>
      <xdr:row>59</xdr:row>
      <xdr:rowOff>128663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119790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75728" y="102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30297</xdr:rowOff>
    </xdr:from>
    <xdr:to>
      <xdr:col>107</xdr:col>
      <xdr:colOff>101600</xdr:colOff>
      <xdr:row>59</xdr:row>
      <xdr:rowOff>131897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123024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23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30084</xdr:rowOff>
    </xdr:from>
    <xdr:to>
      <xdr:col>102</xdr:col>
      <xdr:colOff>165100</xdr:colOff>
      <xdr:row>59</xdr:row>
      <xdr:rowOff>131684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122811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2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29644</xdr:rowOff>
    </xdr:from>
    <xdr:to>
      <xdr:col>98</xdr:col>
      <xdr:colOff>38100</xdr:colOff>
      <xdr:row>59</xdr:row>
      <xdr:rowOff>131244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122371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23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22134</xdr:rowOff>
    </xdr:from>
    <xdr:to>
      <xdr:col>116</xdr:col>
      <xdr:colOff>63500</xdr:colOff>
      <xdr:row>77</xdr:row>
      <xdr:rowOff>35523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23784"/>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71246</xdr:rowOff>
    </xdr:from>
    <xdr:ext cx="469744"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327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155702</xdr:rowOff>
    </xdr:from>
    <xdr:to>
      <xdr:col>111</xdr:col>
      <xdr:colOff>177800</xdr:colOff>
      <xdr:row>77</xdr:row>
      <xdr:rowOff>35523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185902"/>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155702</xdr:rowOff>
    </xdr:from>
    <xdr:to>
      <xdr:col>107</xdr:col>
      <xdr:colOff>50800</xdr:colOff>
      <xdr:row>77</xdr:row>
      <xdr:rowOff>42382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85902"/>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11685</xdr:rowOff>
    </xdr:from>
    <xdr:to>
      <xdr:col>102</xdr:col>
      <xdr:colOff>114300</xdr:colOff>
      <xdr:row>77</xdr:row>
      <xdr:rowOff>42382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213335"/>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142784</xdr:rowOff>
    </xdr:from>
    <xdr:to>
      <xdr:col>116</xdr:col>
      <xdr:colOff>114300</xdr:colOff>
      <xdr:row>77</xdr:row>
      <xdr:rowOff>72934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165661</xdr:rowOff>
    </xdr:from>
    <xdr:ext cx="469744"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2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156173</xdr:rowOff>
    </xdr:from>
    <xdr:to>
      <xdr:col>112</xdr:col>
      <xdr:colOff>38100</xdr:colOff>
      <xdr:row>77</xdr:row>
      <xdr:rowOff>86323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102850</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75728" y="129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104902</xdr:rowOff>
    </xdr:from>
    <xdr:to>
      <xdr:col>107</xdr:col>
      <xdr:colOff>101600</xdr:colOff>
      <xdr:row>77</xdr:row>
      <xdr:rowOff>35052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51579</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99428" y="1291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163032</xdr:rowOff>
    </xdr:from>
    <xdr:to>
      <xdr:col>102</xdr:col>
      <xdr:colOff>165100</xdr:colOff>
      <xdr:row>77</xdr:row>
      <xdr:rowOff>93182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1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109709</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10428" y="129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132335</xdr:rowOff>
    </xdr:from>
    <xdr:to>
      <xdr:col>98</xdr:col>
      <xdr:colOff>38100</xdr:colOff>
      <xdr:row>77</xdr:row>
      <xdr:rowOff>62485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79011</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21428" y="129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19,362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2,968</a:t>
          </a:r>
          <a:r>
            <a:rPr kumimoji="1" lang="ja-JP" altLang="en-US" sz="1300">
              <a:latin typeface="ＭＳ Ｐゴシック" panose="020B0600070205080204" pitchFamily="50" charset="-128"/>
              <a:ea typeface="ＭＳ Ｐゴシック" panose="020B0600070205080204" pitchFamily="50" charset="-128"/>
            </a:rPr>
            <a:t>円の増となっている。これは主に新型コロナウイルス感染症対応のため、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自宅療養者支援センターに係る委託が増加</a:t>
          </a:r>
          <a:r>
            <a:rPr kumimoji="1" lang="ja-JP" altLang="en-US" sz="1300">
              <a:latin typeface="ＭＳ Ｐゴシック" panose="020B0600070205080204" pitchFamily="50" charset="-128"/>
              <a:ea typeface="ＭＳ Ｐゴシック" panose="020B0600070205080204" pitchFamily="50" charset="-128"/>
            </a:rPr>
            <a:t>したことによるものである。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8,740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円の増となっている。これは主に新型コロナウイルス感染症に係る軽症者の外来医療費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が増加した</a:t>
          </a:r>
          <a:r>
            <a:rPr kumimoji="1" lang="ja-JP" altLang="en-US" sz="1300">
              <a:latin typeface="ＭＳ Ｐゴシック" panose="020B0600070205080204" pitchFamily="50" charset="-128"/>
              <a:ea typeface="ＭＳ Ｐゴシック" panose="020B0600070205080204" pitchFamily="50" charset="-128"/>
            </a:rPr>
            <a:t>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115,162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37,649</a:t>
          </a:r>
          <a:r>
            <a:rPr kumimoji="1" lang="ja-JP" altLang="en-US" sz="1300">
              <a:latin typeface="ＭＳ Ｐゴシック" panose="020B0600070205080204" pitchFamily="50" charset="-128"/>
              <a:ea typeface="ＭＳ Ｐゴシック" panose="020B0600070205080204" pitchFamily="50" charset="-128"/>
            </a:rPr>
            <a:t>円の減となっている。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これは主に県内飲食店等の事業者を対象とした感染症防止対策協力金支給事業の段階的終了によるものである。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9,327</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3,586</a:t>
          </a:r>
          <a:r>
            <a:rPr kumimoji="1" lang="ja-JP" altLang="en-US" sz="1300">
              <a:latin typeface="ＭＳ Ｐゴシック" panose="020B0600070205080204" pitchFamily="50" charset="-128"/>
              <a:ea typeface="ＭＳ Ｐゴシック" panose="020B0600070205080204" pitchFamily="50" charset="-128"/>
            </a:rPr>
            <a:t>円の減となっている。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これは主に交付税の精算に備えて財政調整基金へ積み立てる額が減少したことによるものである。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7,381,035
7,172,701
3,797.75
2,285,622,612
2,237,199,908
41,009,619
1,269,110,350
3,807,713,689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79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7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157988</xdr:rowOff>
    </xdr:from>
    <xdr:to>
      <xdr:col>19</xdr:col>
      <xdr:colOff>177800</xdr:colOff>
      <xdr:row>36</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87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44721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139700</xdr:rowOff>
    </xdr:from>
    <xdr:to>
      <xdr:col>15</xdr:col>
      <xdr:colOff>50800</xdr:colOff>
      <xdr:row>35</xdr:row>
      <xdr:rowOff>157988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04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31005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139700</xdr:rowOff>
    </xdr:from>
    <xdr:to>
      <xdr:col>10</xdr:col>
      <xdr:colOff>114300</xdr:colOff>
      <xdr:row>36</xdr:row>
      <xdr:rowOff>36830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40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165879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3573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150622</xdr:rowOff>
    </xdr:from>
    <xdr:to>
      <xdr:col>24</xdr:col>
      <xdr:colOff>114300</xdr:colOff>
      <xdr:row>36</xdr:row>
      <xdr:rowOff>80772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129049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127762</xdr:rowOff>
    </xdr:from>
    <xdr:to>
      <xdr:col>20</xdr:col>
      <xdr:colOff>38100</xdr:colOff>
      <xdr:row>36</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49039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22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107188</xdr:rowOff>
    </xdr:from>
    <xdr:to>
      <xdr:col>15</xdr:col>
      <xdr:colOff>101600</xdr:colOff>
      <xdr:row>36</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28465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2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88900</xdr:rowOff>
    </xdr:from>
    <xdr:to>
      <xdr:col>10</xdr:col>
      <xdr:colOff>165100</xdr:colOff>
      <xdr:row>36</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10177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135699</xdr:rowOff>
    </xdr:from>
    <xdr:to>
      <xdr:col>24</xdr:col>
      <xdr:colOff>63500</xdr:colOff>
      <xdr:row>57</xdr:row>
      <xdr:rowOff>55232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36899"/>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135699</xdr:rowOff>
    </xdr:from>
    <xdr:to>
      <xdr:col>19</xdr:col>
      <xdr:colOff>177800</xdr:colOff>
      <xdr:row>58</xdr:row>
      <xdr:rowOff>87160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36899"/>
          <a:ext cx="889000" cy="2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87160</xdr:rowOff>
    </xdr:from>
    <xdr:to>
      <xdr:col>15</xdr:col>
      <xdr:colOff>50800</xdr:colOff>
      <xdr:row>58</xdr:row>
      <xdr:rowOff>113602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1260"/>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113602</xdr:rowOff>
    </xdr:from>
    <xdr:to>
      <xdr:col>10</xdr:col>
      <xdr:colOff>114300</xdr:colOff>
      <xdr:row>58</xdr:row>
      <xdr:rowOff>167513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57702"/>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4432</xdr:rowOff>
    </xdr:from>
    <xdr:to>
      <xdr:col>24</xdr:col>
      <xdr:colOff>114300</xdr:colOff>
      <xdr:row>57</xdr:row>
      <xdr:rowOff>106032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154309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84899</xdr:rowOff>
    </xdr:from>
    <xdr:to>
      <xdr:col>20</xdr:col>
      <xdr:colOff>38100</xdr:colOff>
      <xdr:row>57</xdr:row>
      <xdr:rowOff>15049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6176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7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36360</xdr:rowOff>
    </xdr:from>
    <xdr:to>
      <xdr:col>15</xdr:col>
      <xdr:colOff>101600</xdr:colOff>
      <xdr:row>58</xdr:row>
      <xdr:rowOff>137960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129087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62802</xdr:rowOff>
    </xdr:from>
    <xdr:to>
      <xdr:col>10</xdr:col>
      <xdr:colOff>165100</xdr:colOff>
      <xdr:row>58</xdr:row>
      <xdr:rowOff>164402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155529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9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116713</xdr:rowOff>
    </xdr:from>
    <xdr:to>
      <xdr:col>6</xdr:col>
      <xdr:colOff>38100</xdr:colOff>
      <xdr:row>59</xdr:row>
      <xdr:rowOff>46863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37990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138214</xdr:rowOff>
    </xdr:from>
    <xdr:to>
      <xdr:col>24</xdr:col>
      <xdr:colOff>62865</xdr:colOff>
      <xdr:row>75</xdr:row>
      <xdr:rowOff>99314</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1968264"/>
          <a:ext cx="1270" cy="98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103141</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9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99314</xdr:rowOff>
    </xdr:from>
    <xdr:to>
      <xdr:col>24</xdr:col>
      <xdr:colOff>152400</xdr:colOff>
      <xdr:row>75</xdr:row>
      <xdr:rowOff>99314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95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84891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138214</xdr:rowOff>
    </xdr:from>
    <xdr:to>
      <xdr:col>24</xdr:col>
      <xdr:colOff>152400</xdr:colOff>
      <xdr:row>69</xdr:row>
      <xdr:rowOff>138214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19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125413</xdr:rowOff>
    </xdr:from>
    <xdr:to>
      <xdr:col>24</xdr:col>
      <xdr:colOff>63500</xdr:colOff>
      <xdr:row>75</xdr:row>
      <xdr:rowOff>99314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812713"/>
          <a:ext cx="838200" cy="1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23651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36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774</xdr:rowOff>
    </xdr:from>
    <xdr:to>
      <xdr:col>24</xdr:col>
      <xdr:colOff>114300</xdr:colOff>
      <xdr:row>73</xdr:row>
      <xdr:rowOff>102374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51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105525</xdr:rowOff>
    </xdr:from>
    <xdr:to>
      <xdr:col>19</xdr:col>
      <xdr:colOff>177800</xdr:colOff>
      <xdr:row>74</xdr:row>
      <xdr:rowOff>125413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79282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170396</xdr:rowOff>
    </xdr:from>
    <xdr:to>
      <xdr:col>20</xdr:col>
      <xdr:colOff>38100</xdr:colOff>
      <xdr:row>73</xdr:row>
      <xdr:rowOff>100546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117073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2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105525</xdr:rowOff>
    </xdr:from>
    <xdr:to>
      <xdr:col>15</xdr:col>
      <xdr:colOff>50800</xdr:colOff>
      <xdr:row>77</xdr:row>
      <xdr:rowOff>66548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792825"/>
          <a:ext cx="889000" cy="4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66383</xdr:rowOff>
    </xdr:from>
    <xdr:to>
      <xdr:col>15</xdr:col>
      <xdr:colOff>101600</xdr:colOff>
      <xdr:row>72</xdr:row>
      <xdr:rowOff>167983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13060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1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66548</xdr:rowOff>
    </xdr:from>
    <xdr:to>
      <xdr:col>10</xdr:col>
      <xdr:colOff>114300</xdr:colOff>
      <xdr:row>77</xdr:row>
      <xdr:rowOff>161379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68198"/>
          <a:ext cx="889000" cy="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9042</xdr:rowOff>
    </xdr:from>
    <xdr:to>
      <xdr:col>10</xdr:col>
      <xdr:colOff>165100</xdr:colOff>
      <xdr:row>75</xdr:row>
      <xdr:rowOff>110642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28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127169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6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103530</xdr:rowOff>
    </xdr:from>
    <xdr:to>
      <xdr:col>6</xdr:col>
      <xdr:colOff>38100</xdr:colOff>
      <xdr:row>76</xdr:row>
      <xdr:rowOff>33680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9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50207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48514</xdr:rowOff>
    </xdr:from>
    <xdr:to>
      <xdr:col>24</xdr:col>
      <xdr:colOff>114300</xdr:colOff>
      <xdr:row>75</xdr:row>
      <xdr:rowOff>150115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907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134891</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8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74613</xdr:rowOff>
    </xdr:from>
    <xdr:to>
      <xdr:col>20</xdr:col>
      <xdr:colOff>38100</xdr:colOff>
      <xdr:row>75</xdr:row>
      <xdr:rowOff>4763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167340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54725</xdr:rowOff>
    </xdr:from>
    <xdr:to>
      <xdr:col>15</xdr:col>
      <xdr:colOff>101600</xdr:colOff>
      <xdr:row>74</xdr:row>
      <xdr:rowOff>156325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147452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8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15748</xdr:rowOff>
    </xdr:from>
    <xdr:to>
      <xdr:col>10</xdr:col>
      <xdr:colOff>165100</xdr:colOff>
      <xdr:row>77</xdr:row>
      <xdr:rowOff>117348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108475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110579</xdr:rowOff>
    </xdr:from>
    <xdr:to>
      <xdr:col>6</xdr:col>
      <xdr:colOff>38100</xdr:colOff>
      <xdr:row>78</xdr:row>
      <xdr:rowOff>40729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3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31856</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4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155062</xdr:rowOff>
    </xdr:from>
    <xdr:to>
      <xdr:col>24</xdr:col>
      <xdr:colOff>63500</xdr:colOff>
      <xdr:row>93</xdr:row>
      <xdr:rowOff>161829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3797300" y="16099912"/>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155062</xdr:rowOff>
    </xdr:from>
    <xdr:to>
      <xdr:col>19</xdr:col>
      <xdr:colOff>177800</xdr:colOff>
      <xdr:row>95</xdr:row>
      <xdr:rowOff>49723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099912"/>
          <a:ext cx="889000" cy="2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49723</xdr:rowOff>
    </xdr:from>
    <xdr:to>
      <xdr:col>15</xdr:col>
      <xdr:colOff>50800</xdr:colOff>
      <xdr:row>97</xdr:row>
      <xdr:rowOff>145004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337473"/>
          <a:ext cx="889000" cy="4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83788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137162</xdr:rowOff>
    </xdr:from>
    <xdr:to>
      <xdr:col>10</xdr:col>
      <xdr:colOff>114300</xdr:colOff>
      <xdr:row>97</xdr:row>
      <xdr:rowOff>145004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767812"/>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111029</xdr:rowOff>
    </xdr:from>
    <xdr:to>
      <xdr:col>24</xdr:col>
      <xdr:colOff>114300</xdr:colOff>
      <xdr:row>94</xdr:row>
      <xdr:rowOff>41179</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89456</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104262</xdr:rowOff>
    </xdr:from>
    <xdr:to>
      <xdr:col>20</xdr:col>
      <xdr:colOff>38100</xdr:colOff>
      <xdr:row>94</xdr:row>
      <xdr:rowOff>34412</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0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25539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1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170373</xdr:rowOff>
    </xdr:from>
    <xdr:to>
      <xdr:col>15</xdr:col>
      <xdr:colOff>101600</xdr:colOff>
      <xdr:row>95</xdr:row>
      <xdr:rowOff>100523</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2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94204</xdr:rowOff>
    </xdr:from>
    <xdr:to>
      <xdr:col>10</xdr:col>
      <xdr:colOff>165100</xdr:colOff>
      <xdr:row>98</xdr:row>
      <xdr:rowOff>24354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15481</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84428" y="168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86362</xdr:rowOff>
    </xdr:from>
    <xdr:to>
      <xdr:col>6</xdr:col>
      <xdr:colOff>38100</xdr:colOff>
      <xdr:row>98</xdr:row>
      <xdr:rowOff>16512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7639</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95428" y="1680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25944</xdr:rowOff>
    </xdr:from>
    <xdr:to>
      <xdr:col>55</xdr:col>
      <xdr:colOff>0</xdr:colOff>
      <xdr:row>39</xdr:row>
      <xdr:rowOff>42273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712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42273</xdr:rowOff>
    </xdr:from>
    <xdr:to>
      <xdr:col>50</xdr:col>
      <xdr:colOff>114300</xdr:colOff>
      <xdr:row>39</xdr:row>
      <xdr:rowOff>52070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28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52070</xdr:rowOff>
    </xdr:from>
    <xdr:to>
      <xdr:col>45</xdr:col>
      <xdr:colOff>177800</xdr:colOff>
      <xdr:row>39</xdr:row>
      <xdr:rowOff>61867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7386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6350</xdr:rowOff>
    </xdr:from>
    <xdr:to>
      <xdr:col>41</xdr:col>
      <xdr:colOff>50800</xdr:colOff>
      <xdr:row>39</xdr:row>
      <xdr:rowOff>61867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929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146594</xdr:rowOff>
    </xdr:from>
    <xdr:to>
      <xdr:col>55</xdr:col>
      <xdr:colOff>50800</xdr:colOff>
      <xdr:row>39</xdr:row>
      <xdr:rowOff>76744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61521</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162923</xdr:rowOff>
    </xdr:from>
    <xdr:to>
      <xdr:col>50</xdr:col>
      <xdr:colOff>165100</xdr:colOff>
      <xdr:row>39</xdr:row>
      <xdr:rowOff>93073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84200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37317" y="677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1270</xdr:rowOff>
    </xdr:from>
    <xdr:to>
      <xdr:col>46</xdr:col>
      <xdr:colOff>38100</xdr:colOff>
      <xdr:row>39</xdr:row>
      <xdr:rowOff>102870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93997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8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11067</xdr:rowOff>
    </xdr:from>
    <xdr:to>
      <xdr:col>41</xdr:col>
      <xdr:colOff>101600</xdr:colOff>
      <xdr:row>39</xdr:row>
      <xdr:rowOff>112667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103794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79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127000</xdr:rowOff>
    </xdr:from>
    <xdr:to>
      <xdr:col>36</xdr:col>
      <xdr:colOff>165100</xdr:colOff>
      <xdr:row>39</xdr:row>
      <xdr:rowOff>57150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48277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169810</xdr:rowOff>
    </xdr:from>
    <xdr:to>
      <xdr:col>55</xdr:col>
      <xdr:colOff>0</xdr:colOff>
      <xdr:row>59</xdr:row>
      <xdr:rowOff>8647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11391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02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170038</xdr:rowOff>
    </xdr:from>
    <xdr:to>
      <xdr:col>50</xdr:col>
      <xdr:colOff>114300</xdr:colOff>
      <xdr:row>59</xdr:row>
      <xdr:rowOff>8647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11413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108827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168111</xdr:rowOff>
    </xdr:from>
    <xdr:to>
      <xdr:col>45</xdr:col>
      <xdr:colOff>177800</xdr:colOff>
      <xdr:row>58</xdr:row>
      <xdr:rowOff>170038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11221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81624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168111</xdr:rowOff>
    </xdr:from>
    <xdr:to>
      <xdr:col>41</xdr:col>
      <xdr:colOff>50800</xdr:colOff>
      <xdr:row>59</xdr:row>
      <xdr:rowOff>2964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11221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106672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119010</xdr:rowOff>
    </xdr:from>
    <xdr:to>
      <xdr:col>55</xdr:col>
      <xdr:colOff>50800</xdr:colOff>
      <xdr:row>59</xdr:row>
      <xdr:rowOff>49160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33937</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129297</xdr:rowOff>
    </xdr:from>
    <xdr:to>
      <xdr:col>50</xdr:col>
      <xdr:colOff>165100</xdr:colOff>
      <xdr:row>59</xdr:row>
      <xdr:rowOff>59447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50574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91728" y="101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119238</xdr:rowOff>
    </xdr:from>
    <xdr:to>
      <xdr:col>46</xdr:col>
      <xdr:colOff>38100</xdr:colOff>
      <xdr:row>59</xdr:row>
      <xdr:rowOff>49388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40515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5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117311</xdr:rowOff>
    </xdr:from>
    <xdr:to>
      <xdr:col>41</xdr:col>
      <xdr:colOff>101600</xdr:colOff>
      <xdr:row>59</xdr:row>
      <xdr:rowOff>47461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38588</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123614</xdr:rowOff>
    </xdr:from>
    <xdr:to>
      <xdr:col>36</xdr:col>
      <xdr:colOff>165100</xdr:colOff>
      <xdr:row>59</xdr:row>
      <xdr:rowOff>53764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44891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16281</xdr:rowOff>
    </xdr:from>
    <xdr:to>
      <xdr:col>55</xdr:col>
      <xdr:colOff>0</xdr:colOff>
      <xdr:row>78</xdr:row>
      <xdr:rowOff>62077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046481"/>
          <a:ext cx="838200" cy="3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16281</xdr:rowOff>
    </xdr:from>
    <xdr:to>
      <xdr:col>50</xdr:col>
      <xdr:colOff>114300</xdr:colOff>
      <xdr:row>78</xdr:row>
      <xdr:rowOff>55905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046481"/>
          <a:ext cx="8890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55905</xdr:rowOff>
    </xdr:from>
    <xdr:to>
      <xdr:col>45</xdr:col>
      <xdr:colOff>177800</xdr:colOff>
      <xdr:row>79</xdr:row>
      <xdr:rowOff>16638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429005"/>
          <a:ext cx="889000" cy="1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4648</xdr:rowOff>
    </xdr:from>
    <xdr:to>
      <xdr:col>41</xdr:col>
      <xdr:colOff>50800</xdr:colOff>
      <xdr:row>79</xdr:row>
      <xdr:rowOff>16638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549198"/>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11277</xdr:rowOff>
    </xdr:from>
    <xdr:to>
      <xdr:col>55</xdr:col>
      <xdr:colOff>50800</xdr:colOff>
      <xdr:row>78</xdr:row>
      <xdr:rowOff>112877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97654</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136931</xdr:rowOff>
    </xdr:from>
    <xdr:to>
      <xdr:col>50</xdr:col>
      <xdr:colOff>165100</xdr:colOff>
      <xdr:row>76</xdr:row>
      <xdr:rowOff>67081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9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58208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3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5105</xdr:rowOff>
    </xdr:from>
    <xdr:to>
      <xdr:col>46</xdr:col>
      <xdr:colOff>38100</xdr:colOff>
      <xdr:row>78</xdr:row>
      <xdr:rowOff>106705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97832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137288</xdr:rowOff>
    </xdr:from>
    <xdr:to>
      <xdr:col>41</xdr:col>
      <xdr:colOff>101600</xdr:colOff>
      <xdr:row>79</xdr:row>
      <xdr:rowOff>67438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60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125298</xdr:rowOff>
    </xdr:from>
    <xdr:to>
      <xdr:col>36</xdr:col>
      <xdr:colOff>165100</xdr:colOff>
      <xdr:row>79</xdr:row>
      <xdr:rowOff>55448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46575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5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19129</xdr:rowOff>
    </xdr:from>
    <xdr:to>
      <xdr:col>55</xdr:col>
      <xdr:colOff>0</xdr:colOff>
      <xdr:row>98</xdr:row>
      <xdr:rowOff>25716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21229"/>
          <a:ext cx="8382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86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19129</xdr:rowOff>
    </xdr:from>
    <xdr:to>
      <xdr:col>50</xdr:col>
      <xdr:colOff>114300</xdr:colOff>
      <xdr:row>98</xdr:row>
      <xdr:rowOff>46551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21229"/>
          <a:ext cx="889000" cy="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106813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46551</xdr:rowOff>
    </xdr:from>
    <xdr:to>
      <xdr:col>45</xdr:col>
      <xdr:colOff>177800</xdr:colOff>
      <xdr:row>98</xdr:row>
      <xdr:rowOff>62661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48651"/>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109655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62661</xdr:rowOff>
    </xdr:from>
    <xdr:to>
      <xdr:col>41</xdr:col>
      <xdr:colOff>50800</xdr:colOff>
      <xdr:row>98</xdr:row>
      <xdr:rowOff>83693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4761"/>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146366</xdr:rowOff>
    </xdr:from>
    <xdr:to>
      <xdr:col>55</xdr:col>
      <xdr:colOff>50800</xdr:colOff>
      <xdr:row>98</xdr:row>
      <xdr:rowOff>76516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61293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139779</xdr:rowOff>
    </xdr:from>
    <xdr:to>
      <xdr:col>50</xdr:col>
      <xdr:colOff>165100</xdr:colOff>
      <xdr:row>98</xdr:row>
      <xdr:rowOff>69929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61056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68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167201</xdr:rowOff>
    </xdr:from>
    <xdr:to>
      <xdr:col>46</xdr:col>
      <xdr:colOff>38100</xdr:colOff>
      <xdr:row>98</xdr:row>
      <xdr:rowOff>97351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11861</xdr:rowOff>
    </xdr:from>
    <xdr:to>
      <xdr:col>41</xdr:col>
      <xdr:colOff>101600</xdr:colOff>
      <xdr:row>98</xdr:row>
      <xdr:rowOff>113461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104588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32893</xdr:rowOff>
    </xdr:from>
    <xdr:to>
      <xdr:col>36</xdr:col>
      <xdr:colOff>165100</xdr:colOff>
      <xdr:row>98</xdr:row>
      <xdr:rowOff>134493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125620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50981</xdr:rowOff>
    </xdr:from>
    <xdr:to>
      <xdr:col>85</xdr:col>
      <xdr:colOff>127000</xdr:colOff>
      <xdr:row>38</xdr:row>
      <xdr:rowOff>102253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66081"/>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102253</xdr:rowOff>
    </xdr:from>
    <xdr:to>
      <xdr:col>81</xdr:col>
      <xdr:colOff>50800</xdr:colOff>
      <xdr:row>38</xdr:row>
      <xdr:rowOff>106499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1735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37374</xdr:rowOff>
    </xdr:from>
    <xdr:to>
      <xdr:col>76</xdr:col>
      <xdr:colOff>114300</xdr:colOff>
      <xdr:row>38</xdr:row>
      <xdr:rowOff>106499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52474"/>
          <a:ext cx="889000" cy="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37374</xdr:rowOff>
    </xdr:from>
    <xdr:to>
      <xdr:col>71</xdr:col>
      <xdr:colOff>177800</xdr:colOff>
      <xdr:row>38</xdr:row>
      <xdr:rowOff>66874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52474"/>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181</xdr:rowOff>
    </xdr:from>
    <xdr:to>
      <xdr:col>85</xdr:col>
      <xdr:colOff>177800</xdr:colOff>
      <xdr:row>38</xdr:row>
      <xdr:rowOff>101781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86558</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4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51453</xdr:rowOff>
    </xdr:from>
    <xdr:to>
      <xdr:col>81</xdr:col>
      <xdr:colOff>101600</xdr:colOff>
      <xdr:row>38</xdr:row>
      <xdr:rowOff>153053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144180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6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55699</xdr:rowOff>
    </xdr:from>
    <xdr:to>
      <xdr:col>76</xdr:col>
      <xdr:colOff>165100</xdr:colOff>
      <xdr:row>38</xdr:row>
      <xdr:rowOff>157299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158024</xdr:rowOff>
    </xdr:from>
    <xdr:to>
      <xdr:col>72</xdr:col>
      <xdr:colOff>38100</xdr:colOff>
      <xdr:row>38</xdr:row>
      <xdr:rowOff>88174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79301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9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16074</xdr:rowOff>
    </xdr:from>
    <xdr:to>
      <xdr:col>67</xdr:col>
      <xdr:colOff>101600</xdr:colOff>
      <xdr:row>38</xdr:row>
      <xdr:rowOff>117674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108801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90151</xdr:rowOff>
    </xdr:from>
    <xdr:to>
      <xdr:col>85</xdr:col>
      <xdr:colOff>127000</xdr:colOff>
      <xdr:row>56</xdr:row>
      <xdr:rowOff>116859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691351"/>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123035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38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96818</xdr:rowOff>
    </xdr:from>
    <xdr:to>
      <xdr:col>81</xdr:col>
      <xdr:colOff>50800</xdr:colOff>
      <xdr:row>56</xdr:row>
      <xdr:rowOff>116859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698018"/>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64723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3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81674</xdr:rowOff>
    </xdr:from>
    <xdr:to>
      <xdr:col>76</xdr:col>
      <xdr:colOff>114300</xdr:colOff>
      <xdr:row>56</xdr:row>
      <xdr:rowOff>96818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682874"/>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68225</xdr:rowOff>
    </xdr:from>
    <xdr:to>
      <xdr:col>71</xdr:col>
      <xdr:colOff>177800</xdr:colOff>
      <xdr:row>56</xdr:row>
      <xdr:rowOff>81674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66942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62399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67200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39351</xdr:rowOff>
    </xdr:from>
    <xdr:to>
      <xdr:col>85</xdr:col>
      <xdr:colOff>177800</xdr:colOff>
      <xdr:row>56</xdr:row>
      <xdr:rowOff>140951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17778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66059</xdr:rowOff>
    </xdr:from>
    <xdr:to>
      <xdr:col>81</xdr:col>
      <xdr:colOff>101600</xdr:colOff>
      <xdr:row>56</xdr:row>
      <xdr:rowOff>167659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158786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97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46018</xdr:rowOff>
    </xdr:from>
    <xdr:to>
      <xdr:col>76</xdr:col>
      <xdr:colOff>165100</xdr:colOff>
      <xdr:row>56</xdr:row>
      <xdr:rowOff>147618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6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138745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30874</xdr:rowOff>
    </xdr:from>
    <xdr:to>
      <xdr:col>72</xdr:col>
      <xdr:colOff>38100</xdr:colOff>
      <xdr:row>56</xdr:row>
      <xdr:rowOff>132474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123601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17425</xdr:rowOff>
    </xdr:from>
    <xdr:to>
      <xdr:col>67</xdr:col>
      <xdr:colOff>101600</xdr:colOff>
      <xdr:row>56</xdr:row>
      <xdr:rowOff>119025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6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110152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16763</xdr:rowOff>
    </xdr:from>
    <xdr:to>
      <xdr:col>85</xdr:col>
      <xdr:colOff>127000</xdr:colOff>
      <xdr:row>79</xdr:row>
      <xdr:rowOff>16763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61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65024</xdr:rowOff>
    </xdr:from>
    <xdr:to>
      <xdr:col>81</xdr:col>
      <xdr:colOff>50800</xdr:colOff>
      <xdr:row>79</xdr:row>
      <xdr:rowOff>16763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438124"/>
          <a:ext cx="8890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65024</xdr:rowOff>
    </xdr:from>
    <xdr:to>
      <xdr:col>76</xdr:col>
      <xdr:colOff>114300</xdr:colOff>
      <xdr:row>78</xdr:row>
      <xdr:rowOff>121286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438124"/>
          <a:ext cx="889000" cy="5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121286</xdr:rowOff>
    </xdr:from>
    <xdr:to>
      <xdr:col>71</xdr:col>
      <xdr:colOff>177800</xdr:colOff>
      <xdr:row>79</xdr:row>
      <xdr:rowOff>41529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494386"/>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137413</xdr:rowOff>
    </xdr:from>
    <xdr:to>
      <xdr:col>85</xdr:col>
      <xdr:colOff>177800</xdr:colOff>
      <xdr:row>79</xdr:row>
      <xdr:rowOff>67563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52340</xdr:rowOff>
    </xdr:from>
    <xdr:ext cx="378565"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2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137413</xdr:rowOff>
    </xdr:from>
    <xdr:to>
      <xdr:col>81</xdr:col>
      <xdr:colOff>101600</xdr:colOff>
      <xdr:row>79</xdr:row>
      <xdr:rowOff>67563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58690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79317" y="1360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14224</xdr:rowOff>
    </xdr:from>
    <xdr:to>
      <xdr:col>76</xdr:col>
      <xdr:colOff>165100</xdr:colOff>
      <xdr:row>78</xdr:row>
      <xdr:rowOff>115824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106951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70486</xdr:rowOff>
    </xdr:from>
    <xdr:to>
      <xdr:col>72</xdr:col>
      <xdr:colOff>38100</xdr:colOff>
      <xdr:row>79</xdr:row>
      <xdr:rowOff>636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163213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162179</xdr:rowOff>
    </xdr:from>
    <xdr:to>
      <xdr:col>67</xdr:col>
      <xdr:colOff>101600</xdr:colOff>
      <xdr:row>79</xdr:row>
      <xdr:rowOff>92329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83456</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57333" y="13628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166027</xdr:rowOff>
    </xdr:from>
    <xdr:to>
      <xdr:col>85</xdr:col>
      <xdr:colOff>127000</xdr:colOff>
      <xdr:row>97</xdr:row>
      <xdr:rowOff>15418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25227"/>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133532</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07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166027</xdr:rowOff>
    </xdr:from>
    <xdr:to>
      <xdr:col>81</xdr:col>
      <xdr:colOff>50800</xdr:colOff>
      <xdr:row>97</xdr:row>
      <xdr:rowOff>139624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25227"/>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121259</xdr:rowOff>
    </xdr:from>
    <xdr:to>
      <xdr:col>76</xdr:col>
      <xdr:colOff>114300</xdr:colOff>
      <xdr:row>97</xdr:row>
      <xdr:rowOff>139624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51909"/>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153534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110782</xdr:rowOff>
    </xdr:from>
    <xdr:to>
      <xdr:col>71</xdr:col>
      <xdr:colOff>177800</xdr:colOff>
      <xdr:row>97</xdr:row>
      <xdr:rowOff>121259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4143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3002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164583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136068</xdr:rowOff>
    </xdr:from>
    <xdr:to>
      <xdr:col>85</xdr:col>
      <xdr:colOff>177800</xdr:colOff>
      <xdr:row>97</xdr:row>
      <xdr:rowOff>66218</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50995</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115227</xdr:rowOff>
    </xdr:from>
    <xdr:to>
      <xdr:col>81</xdr:col>
      <xdr:colOff>101600</xdr:colOff>
      <xdr:row>97</xdr:row>
      <xdr:rowOff>45377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36504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66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88824</xdr:rowOff>
    </xdr:from>
    <xdr:to>
      <xdr:col>76</xdr:col>
      <xdr:colOff>165100</xdr:colOff>
      <xdr:row>98</xdr:row>
      <xdr:rowOff>18974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70459</xdr:rowOff>
    </xdr:from>
    <xdr:to>
      <xdr:col>72</xdr:col>
      <xdr:colOff>38100</xdr:colOff>
      <xdr:row>98</xdr:row>
      <xdr:rowOff>609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59982</xdr:rowOff>
    </xdr:from>
    <xdr:to>
      <xdr:col>67</xdr:col>
      <xdr:colOff>101600</xdr:colOff>
      <xdr:row>97</xdr:row>
      <xdr:rowOff>161582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152709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18,717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2,388</a:t>
          </a:r>
          <a:r>
            <a:rPr kumimoji="1" lang="ja-JP" altLang="en-US" sz="1300">
              <a:latin typeface="ＭＳ Ｐゴシック" panose="020B0600070205080204" pitchFamily="50" charset="-128"/>
              <a:ea typeface="ＭＳ Ｐゴシック" panose="020B0600070205080204" pitchFamily="50" charset="-128"/>
            </a:rPr>
            <a:t>円の減となっている。これは主に昨年度、交付税の精算に備えて財政調整基金への積み立て額を増やしたことによる反動減である。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56,560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3,815</a:t>
          </a:r>
          <a:r>
            <a:rPr kumimoji="1" lang="ja-JP" altLang="en-US" sz="1300">
              <a:latin typeface="ＭＳ Ｐゴシック" panose="020B0600070205080204" pitchFamily="50" charset="-128"/>
              <a:ea typeface="ＭＳ Ｐゴシック" panose="020B0600070205080204" pitchFamily="50" charset="-128"/>
            </a:rPr>
            <a:t>円の減となっている。これは主に生活福祉資金貸付事業費補助（特別貸付分）が終了したことによるものである。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12,112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円の減となっている。これは主に県内飲食店等の事業者を対象とした感染症防止対策協力金支給事業の段階的終了によるものである。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財政調整基金残高の比率について、令和３年度は後年度の地方交付税の精算に備えて</a:t>
          </a:r>
          <a:r>
            <a:rPr kumimoji="1" lang="en-US" altLang="ja-JP" sz="1150">
              <a:latin typeface="ＭＳ ゴシック" pitchFamily="49" charset="-128"/>
              <a:ea typeface="ＭＳ ゴシック" pitchFamily="49" charset="-128"/>
            </a:rPr>
            <a:t>620</a:t>
          </a:r>
          <a:r>
            <a:rPr kumimoji="1" lang="ja-JP" altLang="en-US" sz="1150">
              <a:latin typeface="ＭＳ ゴシック" pitchFamily="49" charset="-128"/>
              <a:ea typeface="ＭＳ ゴシック" pitchFamily="49" charset="-128"/>
            </a:rPr>
            <a:t>億円を積み立てたこと、令和４年度は後年度の地方交付税の精算と定年年齢の段階的引き上げに備えて</a:t>
          </a:r>
          <a:r>
            <a:rPr kumimoji="1" lang="en-US" altLang="ja-JP" sz="1150">
              <a:latin typeface="ＭＳ ゴシック" pitchFamily="49" charset="-128"/>
              <a:ea typeface="ＭＳ ゴシック" pitchFamily="49" charset="-128"/>
            </a:rPr>
            <a:t>385</a:t>
          </a:r>
          <a:r>
            <a:rPr kumimoji="1" lang="ja-JP" altLang="en-US" sz="1150">
              <a:latin typeface="ＭＳ ゴシック" pitchFamily="49" charset="-128"/>
              <a:ea typeface="ＭＳ ゴシック" pitchFamily="49" charset="-128"/>
            </a:rPr>
            <a:t>億円を積み立てたことなどにより対前年度比で増加した。</a:t>
          </a:r>
        </a:p>
        <a:p>
          <a:r>
            <a:rPr kumimoji="1" lang="ja-JP" altLang="en-US" sz="1150">
              <a:latin typeface="ＭＳ ゴシック" pitchFamily="49" charset="-128"/>
              <a:ea typeface="ＭＳ ゴシック" pitchFamily="49" charset="-128"/>
            </a:rPr>
            <a:t>　実質収支額の比率について、概算で受け入れた新型コロナウイルス対応地方創生臨時交付金のうち、後年度に国に返還する多額の不用額が実質収支に含まれていることから対前年度比で増加した。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実質単年度収支の比率について、令和４年度は令和３年度と比べ財政調整基金の積立てが減少したため対前年度比で減少した。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埼玉県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一般会計等の実質収支は黒字で推移するとともに、公営企業会計においても資金不足は発生していないことから黒字で推移している。</a:t>
          </a:r>
        </a:p>
        <a:p>
          <a:r>
            <a:rPr kumimoji="1" lang="ja-JP" altLang="en-US" sz="1400">
              <a:latin typeface="ＭＳ ゴシック" pitchFamily="49" charset="-128"/>
              <a:ea typeface="ＭＳ ゴシック" pitchFamily="49" charset="-128"/>
            </a:rPr>
            <a:t>　黒字額が増加した理由としては、一般会計では、コロナ禍からの企業業績回復などにより県税収入決算額が過去最高額となったことなどにより黒字額が拡大したこと、地域整備事業会計において産業団地の売却が進んだことにより黒字が拡大したことなどによるものである。</a:t>
          </a:r>
        </a:p>
        <a:p>
          <a:r>
            <a:rPr kumimoji="1" lang="ja-JP" altLang="en-US" sz="1400">
              <a:latin typeface="ＭＳ ゴシック" pitchFamily="49" charset="-128"/>
              <a:ea typeface="ＭＳ ゴシック" pitchFamily="49" charset="-128"/>
            </a:rPr>
            <a:t>　今後も県全体の健全な財政運営に取り組んでいく。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election activeCell="Z14" sqref="Z14:AH14"/>
    </sheetView>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2285622612</v>
      </c>
      <c r="BO4" s="384"/>
      <c r="BP4" s="384"/>
      <c r="BQ4" s="384"/>
      <c r="BR4" s="384"/>
      <c r="BS4" s="384"/>
      <c r="BT4" s="384"/>
      <c r="BU4" s="385"/>
      <c r="BV4" s="383">
        <v>2547697476</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3.2</v>
      </c>
      <c r="CU4" s="427"/>
      <c r="CV4" s="427"/>
      <c r="CW4" s="427"/>
      <c r="CX4" s="427"/>
      <c r="CY4" s="427"/>
      <c r="CZ4" s="427"/>
      <c r="DA4" s="428"/>
      <c r="DB4" s="426">
        <v>2.7</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2237199908</v>
      </c>
      <c r="BO5" s="394"/>
      <c r="BP5" s="394"/>
      <c r="BQ5" s="394"/>
      <c r="BR5" s="394"/>
      <c r="BS5" s="394"/>
      <c r="BT5" s="394"/>
      <c r="BU5" s="395"/>
      <c r="BV5" s="393">
        <v>2499335860</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96.2</v>
      </c>
      <c r="CU5" s="430"/>
      <c r="CV5" s="430"/>
      <c r="CW5" s="430"/>
      <c r="CX5" s="430"/>
      <c r="CY5" s="430"/>
      <c r="CZ5" s="430"/>
      <c r="DA5" s="431"/>
      <c r="DB5" s="429">
        <v>90.1</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14200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48422704</v>
      </c>
      <c r="BO6" s="394"/>
      <c r="BP6" s="394"/>
      <c r="BQ6" s="394"/>
      <c r="BR6" s="394"/>
      <c r="BS6" s="394"/>
      <c r="BT6" s="394"/>
      <c r="BU6" s="395"/>
      <c r="BV6" s="393">
        <v>48361616</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102.4</v>
      </c>
      <c r="CU6" s="400"/>
      <c r="CV6" s="400"/>
      <c r="CW6" s="400"/>
      <c r="CX6" s="400"/>
      <c r="CY6" s="400"/>
      <c r="CZ6" s="400"/>
      <c r="DA6" s="401"/>
      <c r="DB6" s="399">
        <v>101.1</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3</v>
      </c>
      <c r="AJ7" s="387"/>
      <c r="AK7" s="387"/>
      <c r="AL7" s="387"/>
      <c r="AM7" s="387"/>
      <c r="AN7" s="387"/>
      <c r="AO7" s="387"/>
      <c r="AP7" s="388"/>
      <c r="AQ7" s="386">
        <v>11340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7413085</v>
      </c>
      <c r="BO7" s="394"/>
      <c r="BP7" s="394"/>
      <c r="BQ7" s="394"/>
      <c r="BR7" s="394"/>
      <c r="BS7" s="394"/>
      <c r="BT7" s="394"/>
      <c r="BU7" s="395"/>
      <c r="BV7" s="393">
        <v>13524965</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1269110350</v>
      </c>
      <c r="CU7" s="394"/>
      <c r="CV7" s="394"/>
      <c r="CW7" s="394"/>
      <c r="CX7" s="394"/>
      <c r="CY7" s="394"/>
      <c r="CZ7" s="394"/>
      <c r="DA7" s="395"/>
      <c r="DB7" s="393">
        <v>1296670798</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9370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41009619</v>
      </c>
      <c r="BO8" s="394"/>
      <c r="BP8" s="394"/>
      <c r="BQ8" s="394"/>
      <c r="BR8" s="394"/>
      <c r="BS8" s="394"/>
      <c r="BT8" s="394"/>
      <c r="BU8" s="395"/>
      <c r="BV8" s="393">
        <v>34836651</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0.73882999999999999</v>
      </c>
      <c r="CU8" s="476"/>
      <c r="CV8" s="476"/>
      <c r="CW8" s="476"/>
      <c r="CX8" s="476"/>
      <c r="CY8" s="476"/>
      <c r="CZ8" s="476"/>
      <c r="DA8" s="477"/>
      <c r="DB8" s="475">
        <v>0.74351</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7344765</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11440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6172968</v>
      </c>
      <c r="BO9" s="394"/>
      <c r="BP9" s="394"/>
      <c r="BQ9" s="394"/>
      <c r="BR9" s="394"/>
      <c r="BS9" s="394"/>
      <c r="BT9" s="394"/>
      <c r="BU9" s="395"/>
      <c r="BV9" s="393">
        <v>7505582</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17.3</v>
      </c>
      <c r="CU9" s="430"/>
      <c r="CV9" s="430"/>
      <c r="CW9" s="430"/>
      <c r="CX9" s="430"/>
      <c r="CY9" s="430"/>
      <c r="CZ9" s="430"/>
      <c r="DA9" s="431"/>
      <c r="DB9" s="429">
        <v>17.5</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7266534</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10160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38704028</v>
      </c>
      <c r="BO10" s="394"/>
      <c r="BP10" s="394"/>
      <c r="BQ10" s="394"/>
      <c r="BR10" s="394"/>
      <c r="BS10" s="394"/>
      <c r="BT10" s="394"/>
      <c r="BU10" s="395"/>
      <c r="BV10" s="393">
        <v>62048858</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91</v>
      </c>
      <c r="AJ11" s="387"/>
      <c r="AK11" s="387"/>
      <c r="AL11" s="387"/>
      <c r="AM11" s="387"/>
      <c r="AN11" s="387"/>
      <c r="AO11" s="387"/>
      <c r="AP11" s="388"/>
      <c r="AQ11" s="386">
        <v>9270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15000000</v>
      </c>
      <c r="BO11" s="394"/>
      <c r="BP11" s="394"/>
      <c r="BQ11" s="394"/>
      <c r="BR11" s="394"/>
      <c r="BS11" s="394"/>
      <c r="BT11" s="394"/>
      <c r="BU11" s="395"/>
      <c r="BV11" s="393">
        <v>18000000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7381035</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20097000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121</v>
      </c>
      <c r="CU12" s="479"/>
      <c r="CV12" s="479"/>
      <c r="CW12" s="479"/>
      <c r="CX12" s="479"/>
      <c r="CY12" s="479"/>
      <c r="CZ12" s="479"/>
      <c r="DA12" s="480"/>
      <c r="DB12" s="478" t="s">
        <v>121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130</v>
      </c>
      <c r="N13" s="500"/>
      <c r="O13" s="500"/>
      <c r="P13" s="500"/>
      <c r="Q13" s="501"/>
      <c r="R13" s="502">
        <v>7172701</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131</v>
      </c>
      <c r="BA13" s="506"/>
      <c r="BB13" s="506"/>
      <c r="BC13" s="506"/>
      <c r="BD13" s="506"/>
      <c r="BE13" s="506"/>
      <c r="BF13" s="506"/>
      <c r="BG13" s="506"/>
      <c r="BH13" s="506"/>
      <c r="BI13" s="506"/>
      <c r="BJ13" s="506"/>
      <c r="BK13" s="506"/>
      <c r="BL13" s="506"/>
      <c r="BM13" s="507"/>
      <c r="BN13" s="393">
        <v>39779996</v>
      </c>
      <c r="BO13" s="394"/>
      <c r="BP13" s="394"/>
      <c r="BQ13" s="394"/>
      <c r="BR13" s="394"/>
      <c r="BS13" s="394"/>
      <c r="BT13" s="394"/>
      <c r="BU13" s="395"/>
      <c r="BV13" s="393">
        <v>87554440</v>
      </c>
      <c r="BW13" s="394"/>
      <c r="BX13" s="394"/>
      <c r="BY13" s="394"/>
      <c r="BZ13" s="394"/>
      <c r="CA13" s="394"/>
      <c r="CB13" s="394"/>
      <c r="CC13" s="395"/>
      <c r="CD13" s="396" t="s">
        <v>132</v>
      </c>
      <c r="CE13" s="397"/>
      <c r="CF13" s="397"/>
      <c r="CG13" s="397"/>
      <c r="CH13" s="397"/>
      <c r="CI13" s="397"/>
      <c r="CJ13" s="397"/>
      <c r="CK13" s="397"/>
      <c r="CL13" s="397"/>
      <c r="CM13" s="397"/>
      <c r="CN13" s="397"/>
      <c r="CO13" s="397"/>
      <c r="CP13" s="397"/>
      <c r="CQ13" s="397"/>
      <c r="CR13" s="397"/>
      <c r="CS13" s="398"/>
      <c r="CT13" s="429">
        <v>10.7</v>
      </c>
      <c r="CU13" s="430"/>
      <c r="CV13" s="430"/>
      <c r="CW13" s="430"/>
      <c r="CX13" s="430"/>
      <c r="CY13" s="430"/>
      <c r="CZ13" s="430"/>
      <c r="DA13" s="431"/>
      <c r="DB13" s="429">
        <v>10.7</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133</v>
      </c>
      <c r="M14" s="519"/>
      <c r="N14" s="519"/>
      <c r="O14" s="519"/>
      <c r="P14" s="519"/>
      <c r="Q14" s="520"/>
      <c r="R14" s="521">
        <v>7385848</v>
      </c>
      <c r="S14" s="522"/>
      <c r="T14" s="522"/>
      <c r="U14" s="522"/>
      <c r="V14" s="523"/>
      <c r="W14" s="438"/>
      <c r="X14" s="439"/>
      <c r="Y14" s="440"/>
      <c r="Z14" s="472" t="s">
        <v>134</v>
      </c>
      <c r="AA14" s="473"/>
      <c r="AB14" s="473"/>
      <c r="AC14" s="473"/>
      <c r="AD14" s="473"/>
      <c r="AE14" s="473"/>
      <c r="AF14" s="473"/>
      <c r="AG14" s="473"/>
      <c r="AH14" s="474"/>
      <c r="AI14" s="386">
        <v>11079</v>
      </c>
      <c r="AJ14" s="387"/>
      <c r="AK14" s="387"/>
      <c r="AL14" s="387"/>
      <c r="AM14" s="388"/>
      <c r="AN14" s="386">
        <v>35463879</v>
      </c>
      <c r="AO14" s="387"/>
      <c r="AP14" s="387"/>
      <c r="AQ14" s="387"/>
      <c r="AR14" s="387"/>
      <c r="AS14" s="388"/>
      <c r="AT14" s="386">
        <v>3201</v>
      </c>
      <c r="AU14" s="387"/>
      <c r="AV14" s="387"/>
      <c r="AW14" s="387"/>
      <c r="AX14" s="387"/>
      <c r="AY14" s="389"/>
      <c r="AZ14" s="380" t="s">
        <v>135</v>
      </c>
      <c r="BA14" s="381"/>
      <c r="BB14" s="381"/>
      <c r="BC14" s="381"/>
      <c r="BD14" s="381"/>
      <c r="BE14" s="381"/>
      <c r="BF14" s="381"/>
      <c r="BG14" s="381"/>
      <c r="BH14" s="381"/>
      <c r="BI14" s="381"/>
      <c r="BJ14" s="381"/>
      <c r="BK14" s="381"/>
      <c r="BL14" s="381"/>
      <c r="BM14" s="382"/>
      <c r="BN14" s="383">
        <v>761171226</v>
      </c>
      <c r="BO14" s="384"/>
      <c r="BP14" s="384"/>
      <c r="BQ14" s="384"/>
      <c r="BR14" s="384"/>
      <c r="BS14" s="384"/>
      <c r="BT14" s="384"/>
      <c r="BU14" s="385"/>
      <c r="BV14" s="383">
        <v>651830826</v>
      </c>
      <c r="BW14" s="384"/>
      <c r="BX14" s="384"/>
      <c r="BY14" s="384"/>
      <c r="BZ14" s="384"/>
      <c r="CA14" s="384"/>
      <c r="CB14" s="384"/>
      <c r="CC14" s="385"/>
      <c r="CD14" s="481" t="s">
        <v>136</v>
      </c>
      <c r="CE14" s="482"/>
      <c r="CF14" s="482"/>
      <c r="CG14" s="482"/>
      <c r="CH14" s="482"/>
      <c r="CI14" s="482"/>
      <c r="CJ14" s="482"/>
      <c r="CK14" s="482"/>
      <c r="CL14" s="482"/>
      <c r="CM14" s="482"/>
      <c r="CN14" s="482"/>
      <c r="CO14" s="482"/>
      <c r="CP14" s="482"/>
      <c r="CQ14" s="482"/>
      <c r="CR14" s="482"/>
      <c r="CS14" s="483"/>
      <c r="CT14" s="524">
        <v>156.5</v>
      </c>
      <c r="CU14" s="525"/>
      <c r="CV14" s="525"/>
      <c r="CW14" s="525"/>
      <c r="CX14" s="525"/>
      <c r="CY14" s="525"/>
      <c r="CZ14" s="525"/>
      <c r="DA14" s="526"/>
      <c r="DB14" s="524">
        <v>157.9</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130</v>
      </c>
      <c r="N15" s="500"/>
      <c r="O15" s="500"/>
      <c r="P15" s="500"/>
      <c r="Q15" s="501"/>
      <c r="R15" s="521">
        <v>7191831</v>
      </c>
      <c r="S15" s="522"/>
      <c r="T15" s="522"/>
      <c r="U15" s="522"/>
      <c r="V15" s="523"/>
      <c r="W15" s="438"/>
      <c r="X15" s="439"/>
      <c r="Y15" s="440"/>
      <c r="Z15" s="472" t="s">
        <v>137</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138</v>
      </c>
      <c r="BA15" s="391"/>
      <c r="BB15" s="391"/>
      <c r="BC15" s="391"/>
      <c r="BD15" s="391"/>
      <c r="BE15" s="391"/>
      <c r="BF15" s="391"/>
      <c r="BG15" s="391"/>
      <c r="BH15" s="391"/>
      <c r="BI15" s="391"/>
      <c r="BJ15" s="391"/>
      <c r="BK15" s="391"/>
      <c r="BL15" s="391"/>
      <c r="BM15" s="392"/>
      <c r="BN15" s="393">
        <v>1006615539</v>
      </c>
      <c r="BO15" s="394"/>
      <c r="BP15" s="394"/>
      <c r="BQ15" s="394"/>
      <c r="BR15" s="394"/>
      <c r="BS15" s="394"/>
      <c r="BT15" s="394"/>
      <c r="BU15" s="395"/>
      <c r="BV15" s="393">
        <v>944198180</v>
      </c>
      <c r="BW15" s="394"/>
      <c r="BX15" s="394"/>
      <c r="BY15" s="394"/>
      <c r="BZ15" s="394"/>
      <c r="CA15" s="394"/>
      <c r="CB15" s="394"/>
      <c r="CC15" s="395"/>
      <c r="CD15" s="527" t="s">
        <v>139</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140</v>
      </c>
      <c r="M16" s="530"/>
      <c r="N16" s="530"/>
      <c r="O16" s="530"/>
      <c r="P16" s="530"/>
      <c r="Q16" s="531"/>
      <c r="R16" s="532" t="s">
        <v>141</v>
      </c>
      <c r="S16" s="533"/>
      <c r="T16" s="533"/>
      <c r="U16" s="533"/>
      <c r="V16" s="534"/>
      <c r="W16" s="438"/>
      <c r="X16" s="439"/>
      <c r="Y16" s="440"/>
      <c r="Z16" s="472" t="s">
        <v>142</v>
      </c>
      <c r="AA16" s="473"/>
      <c r="AB16" s="473"/>
      <c r="AC16" s="473"/>
      <c r="AD16" s="473"/>
      <c r="AE16" s="473"/>
      <c r="AF16" s="473"/>
      <c r="AG16" s="473"/>
      <c r="AH16" s="474"/>
      <c r="AI16" s="386">
        <v>171</v>
      </c>
      <c r="AJ16" s="387"/>
      <c r="AK16" s="387"/>
      <c r="AL16" s="387"/>
      <c r="AM16" s="388"/>
      <c r="AN16" s="386">
        <v>575928</v>
      </c>
      <c r="AO16" s="387"/>
      <c r="AP16" s="387"/>
      <c r="AQ16" s="387"/>
      <c r="AR16" s="387"/>
      <c r="AS16" s="388"/>
      <c r="AT16" s="386">
        <v>3368</v>
      </c>
      <c r="AU16" s="387"/>
      <c r="AV16" s="387"/>
      <c r="AW16" s="387"/>
      <c r="AX16" s="387"/>
      <c r="AY16" s="389"/>
      <c r="AZ16" s="390" t="s">
        <v>143</v>
      </c>
      <c r="BA16" s="391"/>
      <c r="BB16" s="391"/>
      <c r="BC16" s="391"/>
      <c r="BD16" s="391"/>
      <c r="BE16" s="391"/>
      <c r="BF16" s="391"/>
      <c r="BG16" s="391"/>
      <c r="BH16" s="391"/>
      <c r="BI16" s="391"/>
      <c r="BJ16" s="391"/>
      <c r="BK16" s="391"/>
      <c r="BL16" s="391"/>
      <c r="BM16" s="392"/>
      <c r="BN16" s="393">
        <v>945488352</v>
      </c>
      <c r="BO16" s="394"/>
      <c r="BP16" s="394"/>
      <c r="BQ16" s="394"/>
      <c r="BR16" s="394"/>
      <c r="BS16" s="394"/>
      <c r="BT16" s="394"/>
      <c r="BU16" s="395"/>
      <c r="BV16" s="393">
        <v>802314758</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144</v>
      </c>
      <c r="N17" s="538"/>
      <c r="O17" s="538"/>
      <c r="P17" s="538"/>
      <c r="Q17" s="539"/>
      <c r="R17" s="532" t="s">
        <v>145</v>
      </c>
      <c r="S17" s="533"/>
      <c r="T17" s="533"/>
      <c r="U17" s="533"/>
      <c r="V17" s="534"/>
      <c r="W17" s="438"/>
      <c r="X17" s="439"/>
      <c r="Y17" s="440"/>
      <c r="Z17" s="472" t="s">
        <v>146</v>
      </c>
      <c r="AA17" s="473"/>
      <c r="AB17" s="473"/>
      <c r="AC17" s="473"/>
      <c r="AD17" s="473"/>
      <c r="AE17" s="473"/>
      <c r="AF17" s="473"/>
      <c r="AG17" s="473"/>
      <c r="AH17" s="474"/>
      <c r="AI17" s="386">
        <v>11696</v>
      </c>
      <c r="AJ17" s="387"/>
      <c r="AK17" s="387"/>
      <c r="AL17" s="387"/>
      <c r="AM17" s="388"/>
      <c r="AN17" s="386">
        <v>39123120</v>
      </c>
      <c r="AO17" s="387"/>
      <c r="AP17" s="387"/>
      <c r="AQ17" s="387"/>
      <c r="AR17" s="387"/>
      <c r="AS17" s="388"/>
      <c r="AT17" s="386">
        <v>3345</v>
      </c>
      <c r="AU17" s="387"/>
      <c r="AV17" s="387"/>
      <c r="AW17" s="387"/>
      <c r="AX17" s="387"/>
      <c r="AY17" s="389"/>
      <c r="AZ17" s="390" t="s">
        <v>147</v>
      </c>
      <c r="BA17" s="391"/>
      <c r="BB17" s="391"/>
      <c r="BC17" s="391"/>
      <c r="BD17" s="391"/>
      <c r="BE17" s="391"/>
      <c r="BF17" s="391"/>
      <c r="BG17" s="391"/>
      <c r="BH17" s="391"/>
      <c r="BI17" s="391"/>
      <c r="BJ17" s="391"/>
      <c r="BK17" s="391"/>
      <c r="BL17" s="391"/>
      <c r="BM17" s="392"/>
      <c r="BN17" s="393">
        <v>1238300746</v>
      </c>
      <c r="BO17" s="394"/>
      <c r="BP17" s="394"/>
      <c r="BQ17" s="394"/>
      <c r="BR17" s="394"/>
      <c r="BS17" s="394"/>
      <c r="BT17" s="394"/>
      <c r="BU17" s="395"/>
      <c r="BV17" s="393">
        <v>1219717861</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148</v>
      </c>
      <c r="C18" s="421"/>
      <c r="D18" s="421"/>
      <c r="E18" s="421"/>
      <c r="F18" s="421"/>
      <c r="G18" s="421"/>
      <c r="H18" s="421"/>
      <c r="I18" s="421"/>
      <c r="J18" s="421"/>
      <c r="K18" s="540"/>
      <c r="L18" s="541">
        <v>3798</v>
      </c>
      <c r="M18" s="542"/>
      <c r="N18" s="542"/>
      <c r="O18" s="542"/>
      <c r="P18" s="542"/>
      <c r="Q18" s="542"/>
      <c r="R18" s="542"/>
      <c r="S18" s="542"/>
      <c r="T18" s="542"/>
      <c r="U18" s="542"/>
      <c r="V18" s="542"/>
      <c r="W18" s="438"/>
      <c r="X18" s="439"/>
      <c r="Y18" s="440"/>
      <c r="Z18" s="472" t="s">
        <v>149</v>
      </c>
      <c r="AA18" s="473"/>
      <c r="AB18" s="473"/>
      <c r="AC18" s="473"/>
      <c r="AD18" s="473"/>
      <c r="AE18" s="473"/>
      <c r="AF18" s="473"/>
      <c r="AG18" s="473"/>
      <c r="AH18" s="474"/>
      <c r="AI18" s="386">
        <v>35841</v>
      </c>
      <c r="AJ18" s="387"/>
      <c r="AK18" s="387"/>
      <c r="AL18" s="387"/>
      <c r="AM18" s="388"/>
      <c r="AN18" s="386">
        <v>125603328</v>
      </c>
      <c r="AO18" s="387"/>
      <c r="AP18" s="387"/>
      <c r="AQ18" s="387"/>
      <c r="AR18" s="387"/>
      <c r="AS18" s="388"/>
      <c r="AT18" s="386">
        <v>3504</v>
      </c>
      <c r="AU18" s="387"/>
      <c r="AV18" s="387"/>
      <c r="AW18" s="387"/>
      <c r="AX18" s="387"/>
      <c r="AY18" s="389"/>
      <c r="AZ18" s="505" t="s">
        <v>150</v>
      </c>
      <c r="BA18" s="506"/>
      <c r="BB18" s="506"/>
      <c r="BC18" s="506"/>
      <c r="BD18" s="506"/>
      <c r="BE18" s="506"/>
      <c r="BF18" s="506"/>
      <c r="BG18" s="506"/>
      <c r="BH18" s="506"/>
      <c r="BI18" s="506"/>
      <c r="BJ18" s="506"/>
      <c r="BK18" s="506"/>
      <c r="BL18" s="506"/>
      <c r="BM18" s="507"/>
      <c r="BN18" s="543">
        <v>1648125708</v>
      </c>
      <c r="BO18" s="544"/>
      <c r="BP18" s="544"/>
      <c r="BQ18" s="544"/>
      <c r="BR18" s="544"/>
      <c r="BS18" s="544"/>
      <c r="BT18" s="544"/>
      <c r="BU18" s="545"/>
      <c r="BV18" s="543">
        <v>1648610894</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151</v>
      </c>
      <c r="C19" s="421"/>
      <c r="D19" s="421"/>
      <c r="E19" s="421"/>
      <c r="F19" s="421"/>
      <c r="G19" s="421"/>
      <c r="H19" s="421"/>
      <c r="I19" s="421"/>
      <c r="J19" s="421"/>
      <c r="K19" s="540"/>
      <c r="L19" s="541">
        <v>1944</v>
      </c>
      <c r="M19" s="542"/>
      <c r="N19" s="542"/>
      <c r="O19" s="542"/>
      <c r="P19" s="542"/>
      <c r="Q19" s="542"/>
      <c r="R19" s="542"/>
      <c r="S19" s="542"/>
      <c r="T19" s="542"/>
      <c r="U19" s="542"/>
      <c r="V19" s="542"/>
      <c r="W19" s="438"/>
      <c r="X19" s="439"/>
      <c r="Y19" s="440"/>
      <c r="Z19" s="472" t="s">
        <v>152</v>
      </c>
      <c r="AA19" s="473"/>
      <c r="AB19" s="473"/>
      <c r="AC19" s="473"/>
      <c r="AD19" s="473"/>
      <c r="AE19" s="473"/>
      <c r="AF19" s="473"/>
      <c r="AG19" s="473"/>
      <c r="AH19" s="474"/>
      <c r="AI19" s="386">
        <v>2517</v>
      </c>
      <c r="AJ19" s="387"/>
      <c r="AK19" s="387"/>
      <c r="AL19" s="387"/>
      <c r="AM19" s="388"/>
      <c r="AN19" s="386">
        <v>7830387</v>
      </c>
      <c r="AO19" s="387"/>
      <c r="AP19" s="387"/>
      <c r="AQ19" s="387"/>
      <c r="AR19" s="387"/>
      <c r="AS19" s="388"/>
      <c r="AT19" s="386">
        <v>3111</v>
      </c>
      <c r="AU19" s="387"/>
      <c r="AV19" s="387"/>
      <c r="AW19" s="387"/>
      <c r="AX19" s="387"/>
      <c r="AY19" s="389"/>
      <c r="AZ19" s="380" t="s">
        <v>153</v>
      </c>
      <c r="BA19" s="381"/>
      <c r="BB19" s="381"/>
      <c r="BC19" s="381"/>
      <c r="BD19" s="381"/>
      <c r="BE19" s="381"/>
      <c r="BF19" s="381"/>
      <c r="BG19" s="381"/>
      <c r="BH19" s="381"/>
      <c r="BI19" s="381"/>
      <c r="BJ19" s="381"/>
      <c r="BK19" s="381"/>
      <c r="BL19" s="381"/>
      <c r="BM19" s="382"/>
      <c r="BN19" s="383">
        <v>3807713689</v>
      </c>
      <c r="BO19" s="384"/>
      <c r="BP19" s="384"/>
      <c r="BQ19" s="384"/>
      <c r="BR19" s="384"/>
      <c r="BS19" s="384"/>
      <c r="BT19" s="384"/>
      <c r="BU19" s="385"/>
      <c r="BV19" s="383">
        <v>3862297438</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154</v>
      </c>
      <c r="C20" s="421"/>
      <c r="D20" s="421"/>
      <c r="E20" s="421"/>
      <c r="F20" s="421"/>
      <c r="G20" s="421"/>
      <c r="H20" s="421"/>
      <c r="I20" s="421"/>
      <c r="J20" s="421"/>
      <c r="K20" s="540"/>
      <c r="L20" s="541">
        <v>3162743</v>
      </c>
      <c r="M20" s="542"/>
      <c r="N20" s="542"/>
      <c r="O20" s="542"/>
      <c r="P20" s="542"/>
      <c r="Q20" s="542"/>
      <c r="R20" s="542"/>
      <c r="S20" s="542"/>
      <c r="T20" s="542"/>
      <c r="U20" s="542"/>
      <c r="V20" s="542"/>
      <c r="W20" s="441"/>
      <c r="X20" s="442"/>
      <c r="Y20" s="443"/>
      <c r="Z20" s="472" t="s">
        <v>155</v>
      </c>
      <c r="AA20" s="473"/>
      <c r="AB20" s="473"/>
      <c r="AC20" s="473"/>
      <c r="AD20" s="473"/>
      <c r="AE20" s="473"/>
      <c r="AF20" s="473"/>
      <c r="AG20" s="473"/>
      <c r="AH20" s="474"/>
      <c r="AI20" s="386">
        <v>61133</v>
      </c>
      <c r="AJ20" s="387"/>
      <c r="AK20" s="387"/>
      <c r="AL20" s="387"/>
      <c r="AM20" s="388"/>
      <c r="AN20" s="386">
        <v>208020714</v>
      </c>
      <c r="AO20" s="387"/>
      <c r="AP20" s="387"/>
      <c r="AQ20" s="387"/>
      <c r="AR20" s="387"/>
      <c r="AS20" s="388"/>
      <c r="AT20" s="386">
        <v>3403</v>
      </c>
      <c r="AU20" s="387"/>
      <c r="AV20" s="387"/>
      <c r="AW20" s="387"/>
      <c r="AX20" s="387"/>
      <c r="AY20" s="389"/>
      <c r="AZ20" s="390" t="s">
        <v>156</v>
      </c>
      <c r="BA20" s="391"/>
      <c r="BB20" s="391"/>
      <c r="BC20" s="391"/>
      <c r="BD20" s="391"/>
      <c r="BE20" s="391"/>
      <c r="BF20" s="391"/>
      <c r="BG20" s="391"/>
      <c r="BH20" s="391"/>
      <c r="BI20" s="391"/>
      <c r="BJ20" s="391"/>
      <c r="BK20" s="391"/>
      <c r="BL20" s="391"/>
      <c r="BM20" s="392"/>
      <c r="BN20" s="393">
        <v>529848602</v>
      </c>
      <c r="BO20" s="394"/>
      <c r="BP20" s="394"/>
      <c r="BQ20" s="394"/>
      <c r="BR20" s="394"/>
      <c r="BS20" s="394"/>
      <c r="BT20" s="394"/>
      <c r="BU20" s="395"/>
      <c r="BV20" s="393">
        <v>540035984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157</v>
      </c>
      <c r="X21" s="547"/>
      <c r="Y21" s="547"/>
      <c r="Z21" s="547"/>
      <c r="AA21" s="547"/>
      <c r="AB21" s="547"/>
      <c r="AC21" s="547"/>
      <c r="AD21" s="547"/>
      <c r="AE21" s="547"/>
      <c r="AF21" s="547"/>
      <c r="AG21" s="547"/>
      <c r="AH21" s="548"/>
      <c r="AI21" s="549">
        <v>100.7</v>
      </c>
      <c r="AJ21" s="550"/>
      <c r="AK21" s="550"/>
      <c r="AL21" s="550"/>
      <c r="AM21" s="550"/>
      <c r="AN21" s="550"/>
      <c r="AO21" s="550"/>
      <c r="AP21" s="550"/>
      <c r="AQ21" s="550"/>
      <c r="AR21" s="550"/>
      <c r="AS21" s="550"/>
      <c r="AT21" s="550"/>
      <c r="AU21" s="550"/>
      <c r="AV21" s="550"/>
      <c r="AW21" s="550"/>
      <c r="AX21" s="550"/>
      <c r="AY21" s="551"/>
      <c r="AZ21" s="505" t="s">
        <v>158</v>
      </c>
      <c r="BA21" s="506"/>
      <c r="BB21" s="506"/>
      <c r="BC21" s="506"/>
      <c r="BD21" s="506"/>
      <c r="BE21" s="506"/>
      <c r="BF21" s="506"/>
      <c r="BG21" s="506"/>
      <c r="BH21" s="506"/>
      <c r="BI21" s="506"/>
      <c r="BJ21" s="506"/>
      <c r="BK21" s="506"/>
      <c r="BL21" s="506"/>
      <c r="BM21" s="507"/>
      <c r="BN21" s="543">
        <v>1982332884</v>
      </c>
      <c r="BO21" s="544"/>
      <c r="BP21" s="544"/>
      <c r="BQ21" s="544"/>
      <c r="BR21" s="544"/>
      <c r="BS21" s="544"/>
      <c r="BT21" s="544"/>
      <c r="BU21" s="545"/>
      <c r="BV21" s="543">
        <v>2022915223</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159</v>
      </c>
      <c r="BA22" s="391"/>
      <c r="BB22" s="391"/>
      <c r="BC22" s="391"/>
      <c r="BD22" s="391"/>
      <c r="BE22" s="391"/>
      <c r="BF22" s="391"/>
      <c r="BG22" s="391"/>
      <c r="BH22" s="391"/>
      <c r="BI22" s="391"/>
      <c r="BJ22" s="391"/>
      <c r="BK22" s="391"/>
      <c r="BL22" s="391"/>
      <c r="BM22" s="392"/>
      <c r="BN22" s="393">
        <v>71487620</v>
      </c>
      <c r="BO22" s="394"/>
      <c r="BP22" s="394"/>
      <c r="BQ22" s="394"/>
      <c r="BR22" s="394"/>
      <c r="BS22" s="394"/>
      <c r="BT22" s="394"/>
      <c r="BU22" s="395"/>
      <c r="BV22" s="393">
        <v>79560970</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160</v>
      </c>
      <c r="BA23" s="391"/>
      <c r="BB23" s="391"/>
      <c r="BC23" s="391"/>
      <c r="BD23" s="391"/>
      <c r="BE23" s="391"/>
      <c r="BF23" s="391"/>
      <c r="BG23" s="391"/>
      <c r="BH23" s="391"/>
      <c r="BI23" s="391"/>
      <c r="BJ23" s="391"/>
      <c r="BK23" s="391"/>
      <c r="BL23" s="391"/>
      <c r="BM23" s="392"/>
      <c r="BN23" s="393">
        <v>12987405</v>
      </c>
      <c r="BO23" s="394"/>
      <c r="BP23" s="394"/>
      <c r="BQ23" s="394"/>
      <c r="BR23" s="394"/>
      <c r="BS23" s="394"/>
      <c r="BT23" s="394"/>
      <c r="BU23" s="395"/>
      <c r="BV23" s="393">
        <v>15040038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161</v>
      </c>
      <c r="BA24" s="391"/>
      <c r="BB24" s="391"/>
      <c r="BC24" s="391"/>
      <c r="BD24" s="391"/>
      <c r="BE24" s="391"/>
      <c r="BF24" s="391"/>
      <c r="BG24" s="391"/>
      <c r="BH24" s="391"/>
      <c r="BI24" s="391"/>
      <c r="BJ24" s="391"/>
      <c r="BK24" s="391"/>
      <c r="BL24" s="391"/>
      <c r="BM24" s="392"/>
      <c r="BN24" s="393">
        <v>21221925</v>
      </c>
      <c r="BO24" s="394"/>
      <c r="BP24" s="394"/>
      <c r="BQ24" s="394"/>
      <c r="BR24" s="394"/>
      <c r="BS24" s="394"/>
      <c r="BT24" s="394"/>
      <c r="BU24" s="395"/>
      <c r="BV24" s="393">
        <v>21176687</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162</v>
      </c>
      <c r="BA25" s="482"/>
      <c r="BB25" s="482"/>
      <c r="BC25" s="482"/>
      <c r="BD25" s="482"/>
      <c r="BE25" s="482"/>
      <c r="BF25" s="482"/>
      <c r="BG25" s="482"/>
      <c r="BH25" s="482"/>
      <c r="BI25" s="482"/>
      <c r="BJ25" s="482"/>
      <c r="BK25" s="482"/>
      <c r="BL25" s="482"/>
      <c r="BM25" s="483"/>
      <c r="BN25" s="543">
        <v>20915149</v>
      </c>
      <c r="BO25" s="544"/>
      <c r="BP25" s="544"/>
      <c r="BQ25" s="544"/>
      <c r="BR25" s="544"/>
      <c r="BS25" s="544"/>
      <c r="BT25" s="544"/>
      <c r="BU25" s="545"/>
      <c r="BV25" s="543">
        <v>20869954</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163</v>
      </c>
      <c r="BA26" s="554"/>
      <c r="BB26" s="554"/>
      <c r="BC26" s="555"/>
      <c r="BD26" s="380" t="s">
        <v>47</v>
      </c>
      <c r="BE26" s="381"/>
      <c r="BF26" s="381"/>
      <c r="BG26" s="381"/>
      <c r="BH26" s="381"/>
      <c r="BI26" s="381"/>
      <c r="BJ26" s="381"/>
      <c r="BK26" s="381"/>
      <c r="BL26" s="381"/>
      <c r="BM26" s="382"/>
      <c r="BN26" s="383">
        <v>97959702</v>
      </c>
      <c r="BO26" s="384"/>
      <c r="BP26" s="384"/>
      <c r="BQ26" s="384"/>
      <c r="BR26" s="384"/>
      <c r="BS26" s="384"/>
      <c r="BT26" s="384"/>
      <c r="BU26" s="385"/>
      <c r="BV26" s="383">
        <v>79352674</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164</v>
      </c>
      <c r="BE27" s="391"/>
      <c r="BF27" s="391"/>
      <c r="BG27" s="391"/>
      <c r="BH27" s="391"/>
      <c r="BI27" s="391"/>
      <c r="BJ27" s="391"/>
      <c r="BK27" s="391"/>
      <c r="BL27" s="391"/>
      <c r="BM27" s="392"/>
      <c r="BN27" s="393">
        <v>33257393</v>
      </c>
      <c r="BO27" s="394"/>
      <c r="BP27" s="394"/>
      <c r="BQ27" s="394"/>
      <c r="BR27" s="394"/>
      <c r="BS27" s="394"/>
      <c r="BT27" s="394"/>
      <c r="BU27" s="395"/>
      <c r="BV27" s="393">
        <v>33174266</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129980941</v>
      </c>
      <c r="BO28" s="544"/>
      <c r="BP28" s="544"/>
      <c r="BQ28" s="544"/>
      <c r="BR28" s="544"/>
      <c r="BS28" s="544"/>
      <c r="BT28" s="544"/>
      <c r="BU28" s="545"/>
      <c r="BV28" s="543">
        <v>120201700</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165</v>
      </c>
      <c r="D30" s="552"/>
      <c r="E30" s="552"/>
      <c r="F30" s="552"/>
      <c r="G30" s="552"/>
      <c r="H30" s="552"/>
      <c r="I30" s="552"/>
      <c r="J30" s="552"/>
      <c r="K30" s="552"/>
      <c r="L30" s="552"/>
      <c r="M30" s="552"/>
      <c r="N30" s="552"/>
      <c r="O30" s="552"/>
      <c r="P30" s="552"/>
      <c r="Q30" s="552"/>
      <c r="R30" s="552"/>
      <c r="S30" s="552"/>
      <c r="U30" s="397" t="s">
        <v>166</v>
      </c>
      <c r="V30" s="397"/>
      <c r="W30" s="397"/>
      <c r="X30" s="397"/>
      <c r="Y30" s="397"/>
      <c r="Z30" s="397"/>
      <c r="AA30" s="397"/>
      <c r="AB30" s="397"/>
      <c r="AC30" s="397"/>
      <c r="AD30" s="397"/>
      <c r="AE30" s="397"/>
      <c r="AF30" s="397"/>
      <c r="AG30" s="397"/>
      <c r="AH30" s="397"/>
      <c r="AI30" s="397"/>
      <c r="AJ30" s="397"/>
      <c r="AK30" s="397"/>
      <c r="AM30" s="397" t="s">
        <v>167</v>
      </c>
      <c r="AN30" s="397"/>
      <c r="AO30" s="397"/>
      <c r="AP30" s="397"/>
      <c r="AQ30" s="397"/>
      <c r="AR30" s="397"/>
      <c r="AS30" s="397"/>
      <c r="AT30" s="397"/>
      <c r="AU30" s="397"/>
      <c r="AV30" s="397"/>
      <c r="AW30" s="397"/>
      <c r="AX30" s="397"/>
      <c r="AY30" s="397"/>
      <c r="AZ30" s="397"/>
      <c r="BA30" s="397"/>
      <c r="BB30" s="397"/>
      <c r="BC30" s="397"/>
      <c r="BE30" s="397" t="s">
        <v>168</v>
      </c>
      <c r="BF30" s="397"/>
      <c r="BG30" s="397"/>
      <c r="BH30" s="397"/>
      <c r="BI30" s="397"/>
      <c r="BJ30" s="397"/>
      <c r="BK30" s="397"/>
      <c r="BL30" s="397"/>
      <c r="BM30" s="397"/>
      <c r="BN30" s="397"/>
      <c r="BO30" s="397"/>
      <c r="BP30" s="397"/>
      <c r="BQ30" s="397"/>
      <c r="BR30" s="397"/>
      <c r="BS30" s="397"/>
      <c r="BT30" s="397"/>
      <c r="BU30" s="397"/>
      <c r="BW30" s="397" t="s">
        <v>169</v>
      </c>
      <c r="BX30" s="397"/>
      <c r="BY30" s="397"/>
      <c r="BZ30" s="397"/>
      <c r="CA30" s="397"/>
      <c r="CB30" s="397"/>
      <c r="CC30" s="397"/>
      <c r="CD30" s="397"/>
      <c r="CE30" s="397"/>
      <c r="CF30" s="397"/>
      <c r="CG30" s="397"/>
      <c r="CH30" s="397"/>
      <c r="CI30" s="397"/>
      <c r="CJ30" s="397"/>
      <c r="CK30" s="397"/>
      <c r="CL30" s="397"/>
      <c r="CM30" s="397"/>
      <c r="CO30" s="397" t="s">
        <v>170</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171</v>
      </c>
      <c r="D31" s="565"/>
      <c r="E31" s="453" t="s">
        <v>172</v>
      </c>
      <c r="F31" s="453"/>
      <c r="G31" s="453"/>
      <c r="H31" s="453"/>
      <c r="I31" s="453"/>
      <c r="J31" s="453"/>
      <c r="K31" s="453"/>
      <c r="L31" s="453"/>
      <c r="M31" s="453"/>
      <c r="N31" s="453"/>
      <c r="O31" s="453"/>
      <c r="P31" s="453"/>
      <c r="Q31" s="453"/>
      <c r="R31" s="453"/>
      <c r="S31" s="453"/>
      <c r="T31" s="177"/>
      <c r="U31" s="565" t="s">
        <v>171</v>
      </c>
      <c r="V31" s="565"/>
      <c r="W31" s="453" t="s">
        <v>172</v>
      </c>
      <c r="X31" s="453"/>
      <c r="Y31" s="453"/>
      <c r="Z31" s="453"/>
      <c r="AA31" s="453"/>
      <c r="AB31" s="453"/>
      <c r="AC31" s="453"/>
      <c r="AD31" s="453"/>
      <c r="AE31" s="453"/>
      <c r="AF31" s="453"/>
      <c r="AG31" s="453"/>
      <c r="AH31" s="453"/>
      <c r="AI31" s="453"/>
      <c r="AJ31" s="453"/>
      <c r="AK31" s="453"/>
      <c r="AL31" s="177"/>
      <c r="AM31" s="565" t="s">
        <v>171</v>
      </c>
      <c r="AN31" s="565"/>
      <c r="AO31" s="453" t="s">
        <v>172</v>
      </c>
      <c r="AP31" s="453"/>
      <c r="AQ31" s="453"/>
      <c r="AR31" s="453"/>
      <c r="AS31" s="453"/>
      <c r="AT31" s="453"/>
      <c r="AU31" s="453"/>
      <c r="AV31" s="453"/>
      <c r="AW31" s="453"/>
      <c r="AX31" s="453"/>
      <c r="AY31" s="453"/>
      <c r="AZ31" s="453"/>
      <c r="BA31" s="453"/>
      <c r="BB31" s="453"/>
      <c r="BC31" s="453"/>
      <c r="BD31" s="163"/>
      <c r="BE31" s="565" t="s">
        <v>171</v>
      </c>
      <c r="BF31" s="565"/>
      <c r="BG31" s="453" t="s">
        <v>172</v>
      </c>
      <c r="BH31" s="453"/>
      <c r="BI31" s="453"/>
      <c r="BJ31" s="453"/>
      <c r="BK31" s="453"/>
      <c r="BL31" s="453"/>
      <c r="BM31" s="453"/>
      <c r="BN31" s="453"/>
      <c r="BO31" s="453"/>
      <c r="BP31" s="453"/>
      <c r="BQ31" s="453"/>
      <c r="BR31" s="453"/>
      <c r="BS31" s="453"/>
      <c r="BT31" s="453"/>
      <c r="BU31" s="453"/>
      <c r="BV31" s="204"/>
      <c r="BW31" s="565" t="s">
        <v>171</v>
      </c>
      <c r="BX31" s="565"/>
      <c r="BY31" s="453" t="s">
        <v>173</v>
      </c>
      <c r="BZ31" s="453"/>
      <c r="CA31" s="453"/>
      <c r="CB31" s="453"/>
      <c r="CC31" s="453"/>
      <c r="CD31" s="453"/>
      <c r="CE31" s="453"/>
      <c r="CF31" s="453"/>
      <c r="CG31" s="453"/>
      <c r="CH31" s="453"/>
      <c r="CI31" s="453"/>
      <c r="CJ31" s="453"/>
      <c r="CK31" s="453"/>
      <c r="CL31" s="453"/>
      <c r="CM31" s="453"/>
      <c r="CN31" s="177"/>
      <c r="CO31" s="565" t="s">
        <v>171</v>
      </c>
      <c r="CP31" s="565"/>
      <c r="CQ31" s="453" t="s">
        <v>174</v>
      </c>
      <c r="CR31" s="453"/>
      <c r="CS31" s="453"/>
      <c r="CT31" s="453"/>
      <c r="CU31" s="453"/>
      <c r="CV31" s="453"/>
      <c r="CW31" s="453"/>
      <c r="CX31" s="453"/>
      <c r="CY31" s="453"/>
      <c r="CZ31" s="453"/>
      <c r="DA31" s="453"/>
      <c r="DB31" s="453"/>
      <c r="DC31" s="453"/>
      <c r="DD31" s="453"/>
      <c r="DE31" s="453"/>
      <c r="DF31" s="177"/>
      <c r="DG31" s="562" t="s">
        <v>175</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国民健康保険事業特別会計</v>
      </c>
      <c r="X32" s="564"/>
      <c r="Y32" s="564"/>
      <c r="Z32" s="564"/>
      <c r="AA32" s="564"/>
      <c r="AB32" s="564"/>
      <c r="AC32" s="564"/>
      <c r="AD32" s="564"/>
      <c r="AE32" s="564"/>
      <c r="AF32" s="564"/>
      <c r="AG32" s="564"/>
      <c r="AH32" s="564"/>
      <c r="AI32" s="564"/>
      <c r="AJ32" s="564"/>
      <c r="AK32" s="564"/>
      <c r="AL32" s="163"/>
      <c r="AM32" s="563">
        <f>IF(AO32="","",MAX(C32:D41,U32:V41)+1)</f>
        <v>13</v>
      </c>
      <c r="AN32" s="563"/>
      <c r="AO32" s="564" t="str">
        <f>IF('各会計、関係団体の財政状況及び健全化判断比率'!B30="","",'各会計、関係団体の財政状況及び健全化判断比率'!B30)</f>
        <v>埼玉県総合リハビリテーションセンター病院事業会計</v>
      </c>
      <c r="AP32" s="564"/>
      <c r="AQ32" s="564"/>
      <c r="AR32" s="564"/>
      <c r="AS32" s="564"/>
      <c r="AT32" s="564"/>
      <c r="AU32" s="564"/>
      <c r="AV32" s="564"/>
      <c r="AW32" s="564"/>
      <c r="AX32" s="564"/>
      <c r="AY32" s="564"/>
      <c r="AZ32" s="564"/>
      <c r="BA32" s="564"/>
      <c r="BB32" s="564"/>
      <c r="BC32" s="564"/>
      <c r="BD32" s="163"/>
      <c r="BE32" s="563" t="str">
        <f>IF(BG32="","",MAX(C32:D41,U32:V41,AM32:AN41)+1)</f>
        <v/>
      </c>
      <c r="BF32" s="563"/>
      <c r="BG32" s="564"/>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彩の国さいたま人づくり広域連合</v>
      </c>
      <c r="BZ32" s="564"/>
      <c r="CA32" s="564"/>
      <c r="CB32" s="564"/>
      <c r="CC32" s="564"/>
      <c r="CD32" s="564"/>
      <c r="CE32" s="564"/>
      <c r="CF32" s="564"/>
      <c r="CG32" s="564"/>
      <c r="CH32" s="564"/>
      <c r="CI32" s="564"/>
      <c r="CJ32" s="564"/>
      <c r="CK32" s="564"/>
      <c r="CL32" s="564"/>
      <c r="CM32" s="564"/>
      <c r="CN32" s="163"/>
      <c r="CO32" s="563">
        <f>IF(CQ32="","",MAX(C32:D41,U32:V41,AM32:AN41,BE32:BF41,BW32:BX41)+1)</f>
        <v>20</v>
      </c>
      <c r="CP32" s="563"/>
      <c r="CQ32" s="564" t="str">
        <f>IF('各会計、関係団体の財政状況及び健全化判断比率'!BS7="","",'各会計、関係団体の財政状況及び健全化判断比率'!BS7)</f>
        <v>埼玉県農林公社（林業公社）</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公債費特別会計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公営競技事業特別会計</v>
      </c>
      <c r="X33" s="564"/>
      <c r="Y33" s="564"/>
      <c r="Z33" s="564"/>
      <c r="AA33" s="564"/>
      <c r="AB33" s="564"/>
      <c r="AC33" s="564"/>
      <c r="AD33" s="564"/>
      <c r="AE33" s="564"/>
      <c r="AF33" s="564"/>
      <c r="AG33" s="564"/>
      <c r="AH33" s="564"/>
      <c r="AI33" s="564"/>
      <c r="AJ33" s="564"/>
      <c r="AK33" s="564"/>
      <c r="AL33" s="163"/>
      <c r="AM33" s="563">
        <f t="shared" ref="AM33:AM41" si="1">IF(AO33="","",AM32+1)</f>
        <v>14</v>
      </c>
      <c r="AN33" s="563"/>
      <c r="AO33" s="564" t="str">
        <f>IF('各会計、関係団体の財政状況及び健全化判断比率'!B31="","",'各会計、関係団体の財政状況及び健全化判断比率'!B31)</f>
        <v>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f t="shared" ref="BW33:BW41" si="3">IF(BY33="","",BW32+1)</f>
        <v>19</v>
      </c>
      <c r="BX33" s="563"/>
      <c r="BY33" s="564" t="str">
        <f>IF('各会計、関係団体の財政状況及び健全化判断比率'!B69="","",'各会計、関係団体の財政状況及び健全化判断比率'!B69)</f>
        <v>埼玉県浦和競馬組合</v>
      </c>
      <c r="BZ33" s="564"/>
      <c r="CA33" s="564"/>
      <c r="CB33" s="564"/>
      <c r="CC33" s="564"/>
      <c r="CD33" s="564"/>
      <c r="CE33" s="564"/>
      <c r="CF33" s="564"/>
      <c r="CG33" s="564"/>
      <c r="CH33" s="564"/>
      <c r="CI33" s="564"/>
      <c r="CJ33" s="564"/>
      <c r="CK33" s="564"/>
      <c r="CL33" s="564"/>
      <c r="CM33" s="564"/>
      <c r="CN33" s="163"/>
      <c r="CO33" s="563">
        <f t="shared" ref="CO33:CO41" si="4">IF(CQ33="","",CO32+1)</f>
        <v>21</v>
      </c>
      <c r="CP33" s="563"/>
      <c r="CQ33" s="564" t="str">
        <f>IF('各会計、関係団体の財政状況及び健全化判断比率'!BS8="","",'各会計、関係団体の財政状況及び健全化判断比率'!BS8)</f>
        <v>埼玉県国際交流協会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市町村振興事業特別会計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15</v>
      </c>
      <c r="AN34" s="563"/>
      <c r="AO34" s="564" t="str">
        <f>IF('各会計、関係団体の財政状況及び健全化判断比率'!B32="","",'各会計、関係団体の財政状況及び健全化判断比率'!B32)</f>
        <v>水道用水供給事業会計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22</v>
      </c>
      <c r="CP34" s="563"/>
      <c r="CQ34" s="564" t="str">
        <f>IF('各会計、関係団体の財政状況及び健全化判断比率'!BS9="","",'各会計、関係団体の財政状況及び健全化判断比率'!BS9)</f>
        <v>埼玉高速鉄道</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災害救助事業特別会計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16</v>
      </c>
      <c r="AN35" s="563"/>
      <c r="AO35" s="564" t="str">
        <f>IF('各会計、関係団体の財政状況及び健全化判断比率'!B33="","",'各会計、関係団体の財政状況及び健全化判断比率'!B33)</f>
        <v>流域下水道事業会計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23</v>
      </c>
      <c r="CP35" s="563"/>
      <c r="CQ35" s="564" t="str">
        <f>IF('各会計、関係団体の財政状況及び健全化判断比率'!BS10="","",'各会計、関係団体の財政状況及び健全化判断比率'!BS10)</f>
        <v>いきいき埼玉</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母子父子寡婦福祉資金特別会計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17</v>
      </c>
      <c r="AN36" s="563"/>
      <c r="AO36" s="564" t="str">
        <f>IF('各会計、関係団体の財政状況及び健全化判断比率'!B34="","",'各会計、関係団体の財政状況及び健全化判断比率'!B34)</f>
        <v>地域整備事業会計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24</v>
      </c>
      <c r="CP36" s="563"/>
      <c r="CQ36" s="564" t="str">
        <f>IF('各会計、関係団体の財政状況及び健全化判断比率'!BS11="","",'各会計、関係団体の財政状況及び健全化判断比率'!BS11)</f>
        <v>さいたま緑のトラスト協会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地方独立行政法人埼玉県立病院機構貸付金事業等特別会計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25</v>
      </c>
      <c r="CP37" s="563"/>
      <c r="CQ37" s="564" t="str">
        <f>IF('各会計、関係団体の財政状況及び健全化判断比率'!BS12="","",'各会計、関係団体の財政状況及び健全化判断比率'!BS12)</f>
        <v>埼玉県消防協会</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中小企業高度化資金特別会計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26</v>
      </c>
      <c r="CP38" s="563"/>
      <c r="CQ38" s="564" t="str">
        <f>IF('各会計、関係団体の財政状況及び健全化判断比率'!BS13="","",'各会計、関係団体の財政状況及び健全化判断比率'!BS13)</f>
        <v>埼玉県生活衛生営業指導センター</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就農支援資金貸付事業特別会計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27</v>
      </c>
      <c r="CP39" s="563"/>
      <c r="CQ39" s="564" t="str">
        <f>IF('各会計、関係団体の財政状況及び健全化判断比率'!BS14="","",'各会計、関係団体の財政状況及び健全化判断比率'!BS14)</f>
        <v>埼玉県産業文化センター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林業・木材産業改善資金特別会計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28</v>
      </c>
      <c r="CP40" s="563"/>
      <c r="CQ40" s="564" t="str">
        <f>IF('各会計、関係団体の財政状況及び健全化判断比率'!BS15="","",'各会計、関係団体の財政状況及び健全化判断比率'!BS15)</f>
        <v>埼玉県産業振興公社</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本多静六博士育英事業特別会計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29</v>
      </c>
      <c r="CP41" s="563"/>
      <c r="CQ41" s="564" t="str">
        <f>IF('各会計、関係団体の財政状況及び健全化判断比率'!BS16="","",'各会計、関係団体の財政状況及び健全化判断比率'!BS16)</f>
        <v>埼玉県土地開発公社</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176</v>
      </c>
      <c r="E44" s="567" t="s">
        <v>177</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178</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179</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180</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181</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182</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183</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6v0EkTd4x/cM7gFLxByZ3skCgJyShMRX6elT35K1ibySQeVSDBMxBJVcQlV7sC/zehDnMhobBQcfGeV2lZe4ng==" saltValue="Q+9u9dDZl7Etp3gR+x9sFA=="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7" zoomScale="70" zoomScaleNormal="70" zoomScaleSheetLayoutView="100" workbookViewId="0">
      <selection activeCell="K32" sqref="K32"/>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539</v>
      </c>
      <c r="G33" s="17" t="s">
        <v>540</v>
      </c>
      <c r="H33" s="17" t="s">
        <v>541</v>
      </c>
      <c r="I33" s="17" t="s">
        <v>542</v>
      </c>
      <c r="J33" s="18" t="s">
        <v>543</v>
      </c>
      <c r="K33" s="10"/>
      <c r="L33" s="10"/>
      <c r="M33" s="10"/>
      <c r="N33" s="10"/>
      <c r="O33" s="10"/>
      <c r="P33" s="10"/>
    </row>
    <row r="34" spans="1:16" ht="39" customHeight="1" x14ac:dyDescent="0.2">
      <c r="A34" s="10"/>
      <c r="B34" s="19"/>
      <c r="C34" s="1125" t="s">
        <v>544</v>
      </c>
      <c r="D34" s="1125"/>
      <c r="E34" s="1126"/>
      <c r="F34" s="20">
        <v>2.92</v>
      </c>
      <c r="G34" s="21">
        <v>4.4000000000000004</v>
      </c>
      <c r="H34" s="21">
        <v>4.4000000000000004</v>
      </c>
      <c r="I34" s="21">
        <v>3.67</v>
      </c>
      <c r="J34" s="22">
        <v>5.13</v>
      </c>
      <c r="K34" s="10"/>
      <c r="L34" s="10"/>
      <c r="M34" s="10"/>
      <c r="N34" s="10"/>
      <c r="O34" s="10"/>
      <c r="P34" s="10"/>
    </row>
    <row r="35" spans="1:16" ht="39" customHeight="1" x14ac:dyDescent="0.2">
      <c r="A35" s="10"/>
      <c r="B35" s="23"/>
      <c r="C35" s="1119" t="s">
        <v>545</v>
      </c>
      <c r="D35" s="1120"/>
      <c r="E35" s="1121"/>
      <c r="F35" s="24">
        <v>4.13</v>
      </c>
      <c r="G35" s="25">
        <v>4.3</v>
      </c>
      <c r="H35" s="25">
        <v>4.3600000000000003</v>
      </c>
      <c r="I35" s="25">
        <v>4.32</v>
      </c>
      <c r="J35" s="26">
        <v>4.28</v>
      </c>
      <c r="K35" s="10"/>
      <c r="L35" s="10"/>
      <c r="M35" s="10"/>
      <c r="N35" s="10"/>
      <c r="O35" s="10"/>
      <c r="P35" s="10"/>
    </row>
    <row r="36" spans="1:16" ht="39" customHeight="1" x14ac:dyDescent="0.2">
      <c r="A36" s="10"/>
      <c r="B36" s="23"/>
      <c r="C36" s="1119" t="s">
        <v>546</v>
      </c>
      <c r="D36" s="1120"/>
      <c r="E36" s="1121"/>
      <c r="F36" s="24">
        <v>0.41</v>
      </c>
      <c r="G36" s="25">
        <v>0.42</v>
      </c>
      <c r="H36" s="25">
        <v>2.2200000000000002</v>
      </c>
      <c r="I36" s="25">
        <v>2.66</v>
      </c>
      <c r="J36" s="26">
        <v>3.21</v>
      </c>
      <c r="K36" s="10"/>
      <c r="L36" s="10"/>
      <c r="M36" s="10"/>
      <c r="N36" s="10"/>
      <c r="O36" s="10"/>
      <c r="P36" s="10"/>
    </row>
    <row r="37" spans="1:16" ht="39" customHeight="1" x14ac:dyDescent="0.2">
      <c r="A37" s="10"/>
      <c r="B37" s="23"/>
      <c r="C37" s="1119" t="s">
        <v>547</v>
      </c>
      <c r="D37" s="1120"/>
      <c r="E37" s="1121"/>
      <c r="F37" s="24">
        <v>0.91</v>
      </c>
      <c r="G37" s="25">
        <v>1.07</v>
      </c>
      <c r="H37" s="25">
        <v>1.32</v>
      </c>
      <c r="I37" s="25">
        <v>1.39</v>
      </c>
      <c r="J37" s="26">
        <v>1.18</v>
      </c>
      <c r="K37" s="10"/>
      <c r="L37" s="10"/>
      <c r="M37" s="10"/>
      <c r="N37" s="10"/>
      <c r="O37" s="10"/>
      <c r="P37" s="10"/>
    </row>
    <row r="38" spans="1:16" ht="39" customHeight="1" x14ac:dyDescent="0.2">
      <c r="A38" s="10"/>
      <c r="B38" s="23"/>
      <c r="C38" s="1119" t="s">
        <v>548</v>
      </c>
      <c r="D38" s="1120"/>
      <c r="E38" s="1121"/>
      <c r="F38" s="24">
        <v>1.08</v>
      </c>
      <c r="G38" s="25">
        <v>1.08</v>
      </c>
      <c r="H38" s="25">
        <v>1.05</v>
      </c>
      <c r="I38" s="25">
        <v>1</v>
      </c>
      <c r="J38" s="26">
        <v>1.02</v>
      </c>
      <c r="K38" s="10"/>
      <c r="L38" s="10"/>
      <c r="M38" s="10"/>
      <c r="N38" s="10"/>
      <c r="O38" s="10"/>
      <c r="P38" s="10"/>
    </row>
    <row r="39" spans="1:16" ht="39" customHeight="1" x14ac:dyDescent="0.2">
      <c r="A39" s="10"/>
      <c r="B39" s="23"/>
      <c r="C39" s="1119" t="s">
        <v>549</v>
      </c>
      <c r="D39" s="1120"/>
      <c r="E39" s="1121"/>
      <c r="F39" s="24">
        <v>0.27</v>
      </c>
      <c r="G39" s="25">
        <v>0.18</v>
      </c>
      <c r="H39" s="25">
        <v>0.24</v>
      </c>
      <c r="I39" s="25">
        <v>0.22</v>
      </c>
      <c r="J39" s="26">
        <v>0.34</v>
      </c>
      <c r="K39" s="10"/>
      <c r="L39" s="10"/>
      <c r="M39" s="10"/>
      <c r="N39" s="10"/>
      <c r="O39" s="10"/>
      <c r="P39" s="10"/>
    </row>
    <row r="40" spans="1:16" ht="39" customHeight="1" x14ac:dyDescent="0.2">
      <c r="A40" s="10"/>
      <c r="B40" s="23"/>
      <c r="C40" s="1119" t="s">
        <v>550</v>
      </c>
      <c r="D40" s="1120"/>
      <c r="E40" s="1121"/>
      <c r="F40" s="24" t="s">
        <v>499</v>
      </c>
      <c r="G40" s="25" t="s">
        <v>499</v>
      </c>
      <c r="H40" s="25" t="s">
        <v>499</v>
      </c>
      <c r="I40" s="25">
        <v>0.19</v>
      </c>
      <c r="J40" s="26">
        <v>0.24</v>
      </c>
      <c r="K40" s="10"/>
      <c r="L40" s="10"/>
      <c r="M40" s="10"/>
      <c r="N40" s="10"/>
      <c r="O40" s="10"/>
      <c r="P40" s="10"/>
    </row>
    <row r="41" spans="1:16" ht="39" customHeight="1" x14ac:dyDescent="0.2">
      <c r="A41" s="10"/>
      <c r="B41" s="23"/>
      <c r="C41" s="1119" t="s">
        <v>551</v>
      </c>
      <c r="D41" s="1120"/>
      <c r="E41" s="1121"/>
      <c r="F41" s="24">
        <v>0.87</v>
      </c>
      <c r="G41" s="25">
        <v>0.48</v>
      </c>
      <c r="H41" s="25">
        <v>1.35</v>
      </c>
      <c r="I41" s="25">
        <v>0.66</v>
      </c>
      <c r="J41" s="26">
        <v>0.13</v>
      </c>
      <c r="K41" s="10"/>
      <c r="L41" s="10"/>
      <c r="M41" s="10"/>
      <c r="N41" s="10"/>
      <c r="O41" s="10"/>
      <c r="P41" s="10"/>
    </row>
    <row r="42" spans="1:16" ht="39" customHeight="1" x14ac:dyDescent="0.2">
      <c r="A42" s="10"/>
      <c r="B42" s="27"/>
      <c r="C42" s="1119" t="s">
        <v>552</v>
      </c>
      <c r="D42" s="1120"/>
      <c r="E42" s="1121"/>
      <c r="F42" s="24" t="s">
        <v>499</v>
      </c>
      <c r="G42" s="25" t="s">
        <v>499</v>
      </c>
      <c r="H42" s="25" t="s">
        <v>499</v>
      </c>
      <c r="I42" s="25" t="s">
        <v>499</v>
      </c>
      <c r="J42" s="26" t="s">
        <v>499</v>
      </c>
      <c r="K42" s="10"/>
      <c r="L42" s="10"/>
      <c r="M42" s="10"/>
      <c r="N42" s="10"/>
      <c r="O42" s="10"/>
      <c r="P42" s="10"/>
    </row>
    <row r="43" spans="1:16" ht="39" customHeight="1" thickBot="1" x14ac:dyDescent="0.25">
      <c r="A43" s="10"/>
      <c r="B43" s="28"/>
      <c r="C43" s="1122" t="s">
        <v>553</v>
      </c>
      <c r="D43" s="1123"/>
      <c r="E43" s="1124"/>
      <c r="F43" s="29">
        <v>0.99</v>
      </c>
      <c r="G43" s="30">
        <v>1.06</v>
      </c>
      <c r="H43" s="30">
        <v>1.19</v>
      </c>
      <c r="I43" s="30">
        <v>0.01</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IqMefzHGTABojY8suOBHrkvjPiCg7/MhldJhAzq6aJZCptct1VQMcczJzGP9qulH8Nk7l2E52ghKRofLtEMKjQ==" saltValue="qYv71rJvUa7tn2ovM5i1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31" zoomScale="70" zoomScaleNormal="70" zoomScaleSheetLayoutView="55" workbookViewId="0">
      <selection activeCell="E50" sqref="E50:J50"/>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539</v>
      </c>
      <c r="L44" s="44" t="s">
        <v>540</v>
      </c>
      <c r="M44" s="44" t="s">
        <v>541</v>
      </c>
      <c r="N44" s="44" t="s">
        <v>542</v>
      </c>
      <c r="O44" s="45" t="s">
        <v>543</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111392</v>
      </c>
      <c r="L45" s="48">
        <v>109842</v>
      </c>
      <c r="M45" s="48">
        <v>105211</v>
      </c>
      <c r="N45" s="48">
        <v>114906</v>
      </c>
      <c r="O45" s="49">
        <v>112610</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499</v>
      </c>
      <c r="L46" s="52" t="s">
        <v>499</v>
      </c>
      <c r="M46" s="52" t="s">
        <v>499</v>
      </c>
      <c r="N46" s="52" t="s">
        <v>499</v>
      </c>
      <c r="O46" s="53" t="s">
        <v>499</v>
      </c>
      <c r="P46" s="36"/>
      <c r="Q46" s="36"/>
      <c r="R46" s="36"/>
      <c r="S46" s="36"/>
      <c r="T46" s="36"/>
      <c r="U46" s="36"/>
    </row>
    <row r="47" spans="1:21" ht="30.75" customHeight="1" x14ac:dyDescent="0.2">
      <c r="A47" s="36"/>
      <c r="B47" s="1129"/>
      <c r="C47" s="1130"/>
      <c r="D47" s="50"/>
      <c r="E47" s="1135" t="s">
        <v>13</v>
      </c>
      <c r="F47" s="1135"/>
      <c r="G47" s="1135"/>
      <c r="H47" s="1135"/>
      <c r="I47" s="1135"/>
      <c r="J47" s="1136"/>
      <c r="K47" s="51">
        <v>168784</v>
      </c>
      <c r="L47" s="52">
        <v>171263</v>
      </c>
      <c r="M47" s="52">
        <v>174728</v>
      </c>
      <c r="N47" s="52">
        <v>177183</v>
      </c>
      <c r="O47" s="53">
        <v>180257</v>
      </c>
      <c r="P47" s="36"/>
      <c r="Q47" s="36"/>
      <c r="R47" s="36"/>
      <c r="S47" s="36"/>
      <c r="T47" s="36"/>
      <c r="U47" s="36"/>
    </row>
    <row r="48" spans="1:21" ht="30.75" customHeight="1" x14ac:dyDescent="0.2">
      <c r="A48" s="36"/>
      <c r="B48" s="1129"/>
      <c r="C48" s="1130"/>
      <c r="D48" s="50"/>
      <c r="E48" s="1135" t="s">
        <v>14</v>
      </c>
      <c r="F48" s="1135"/>
      <c r="G48" s="1135"/>
      <c r="H48" s="1135"/>
      <c r="I48" s="1135"/>
      <c r="J48" s="1136"/>
      <c r="K48" s="51">
        <v>5784</v>
      </c>
      <c r="L48" s="52">
        <v>5311</v>
      </c>
      <c r="M48" s="52">
        <v>5716</v>
      </c>
      <c r="N48" s="52">
        <v>2551</v>
      </c>
      <c r="O48" s="53">
        <v>2200</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499</v>
      </c>
      <c r="L49" s="52" t="s">
        <v>499</v>
      </c>
      <c r="M49" s="52" t="s">
        <v>499</v>
      </c>
      <c r="N49" s="52" t="s">
        <v>499</v>
      </c>
      <c r="O49" s="53" t="s">
        <v>499</v>
      </c>
      <c r="P49" s="36"/>
      <c r="Q49" s="36"/>
      <c r="R49" s="36"/>
      <c r="S49" s="36"/>
      <c r="T49" s="36"/>
      <c r="U49" s="36"/>
    </row>
    <row r="50" spans="1:21" ht="30.75" customHeight="1" x14ac:dyDescent="0.2">
      <c r="A50" s="36"/>
      <c r="B50" s="1129"/>
      <c r="C50" s="1130"/>
      <c r="D50" s="50"/>
      <c r="E50" s="1135" t="s">
        <v>16</v>
      </c>
      <c r="F50" s="1135"/>
      <c r="G50" s="1135"/>
      <c r="H50" s="1135"/>
      <c r="I50" s="1135"/>
      <c r="J50" s="1136"/>
      <c r="K50" s="51">
        <v>1518</v>
      </c>
      <c r="L50" s="52">
        <v>1195</v>
      </c>
      <c r="M50" s="52">
        <v>992</v>
      </c>
      <c r="N50" s="52">
        <v>899</v>
      </c>
      <c r="O50" s="53">
        <v>890</v>
      </c>
      <c r="P50" s="36"/>
      <c r="Q50" s="36"/>
      <c r="R50" s="36"/>
      <c r="S50" s="36"/>
      <c r="T50" s="36"/>
      <c r="U50" s="36"/>
    </row>
    <row r="51" spans="1:21" ht="30.75" customHeight="1" x14ac:dyDescent="0.2">
      <c r="A51" s="36"/>
      <c r="B51" s="1131"/>
      <c r="C51" s="1132"/>
      <c r="D51" s="54"/>
      <c r="E51" s="1135" t="s">
        <v>17</v>
      </c>
      <c r="F51" s="1135"/>
      <c r="G51" s="1135"/>
      <c r="H51" s="1135"/>
      <c r="I51" s="1135"/>
      <c r="J51" s="1136"/>
      <c r="K51" s="51" t="s">
        <v>499</v>
      </c>
      <c r="L51" s="52" t="s">
        <v>499</v>
      </c>
      <c r="M51" s="52" t="s">
        <v>499</v>
      </c>
      <c r="N51" s="52" t="s">
        <v>499</v>
      </c>
      <c r="O51" s="53" t="s">
        <v>499</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174635</v>
      </c>
      <c r="L52" s="52">
        <v>174114</v>
      </c>
      <c r="M52" s="52">
        <v>171742</v>
      </c>
      <c r="N52" s="52">
        <v>178951</v>
      </c>
      <c r="O52" s="53">
        <v>171885</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112843</v>
      </c>
      <c r="L53" s="57">
        <v>113497</v>
      </c>
      <c r="M53" s="57">
        <v>114905</v>
      </c>
      <c r="N53" s="57">
        <v>116588</v>
      </c>
      <c r="O53" s="58">
        <v>124072</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554</v>
      </c>
      <c r="P55" s="36"/>
      <c r="Q55" s="36"/>
      <c r="R55" s="36"/>
      <c r="S55" s="36"/>
      <c r="T55" s="36"/>
      <c r="U55" s="36"/>
    </row>
    <row r="56" spans="1:21" ht="30.75" customHeight="1" thickBot="1" x14ac:dyDescent="0.3">
      <c r="A56" s="36"/>
      <c r="B56" s="62"/>
      <c r="C56" s="63"/>
      <c r="D56" s="63"/>
      <c r="E56" s="64"/>
      <c r="F56" s="64"/>
      <c r="G56" s="64"/>
      <c r="H56" s="64"/>
      <c r="I56" s="64"/>
      <c r="J56" s="65" t="s">
        <v>3</v>
      </c>
      <c r="K56" s="66" t="s">
        <v>555</v>
      </c>
      <c r="L56" s="67" t="s">
        <v>556</v>
      </c>
      <c r="M56" s="67" t="s">
        <v>557</v>
      </c>
      <c r="N56" s="67" t="s">
        <v>558</v>
      </c>
      <c r="O56" s="68" t="s">
        <v>559</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145726</v>
      </c>
      <c r="L57" s="70">
        <v>183050</v>
      </c>
      <c r="M57" s="70">
        <v>127488</v>
      </c>
      <c r="N57" s="70">
        <v>112337</v>
      </c>
      <c r="O57" s="71">
        <v>107539</v>
      </c>
      <c r="P57" s="36"/>
      <c r="Q57" s="36"/>
      <c r="R57" s="36"/>
      <c r="S57" s="36"/>
      <c r="T57" s="36"/>
      <c r="U57" s="36"/>
    </row>
    <row r="58" spans="1:21" ht="30.75" customHeight="1" x14ac:dyDescent="0.2">
      <c r="A58" s="36"/>
      <c r="B58" s="1145"/>
      <c r="C58" s="1146"/>
      <c r="D58" s="1152" t="s">
        <v>26</v>
      </c>
      <c r="E58" s="1153"/>
      <c r="F58" s="1153"/>
      <c r="G58" s="1153"/>
      <c r="H58" s="1153"/>
      <c r="I58" s="1153"/>
      <c r="J58" s="1154"/>
      <c r="K58" s="72">
        <v>806646</v>
      </c>
      <c r="L58" s="73">
        <v>835157</v>
      </c>
      <c r="M58" s="73">
        <v>825016</v>
      </c>
      <c r="N58" s="73">
        <v>860657</v>
      </c>
      <c r="O58" s="74">
        <v>934108</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730612</v>
      </c>
      <c r="L59" s="76">
        <v>770638</v>
      </c>
      <c r="M59" s="76">
        <v>783301</v>
      </c>
      <c r="N59" s="76">
        <v>830519</v>
      </c>
      <c r="O59" s="77">
        <v>893418</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e+to35bKpREHLP2oPWQuAiwCiRQpVJhx3XfQoMvk7pPAMCaHXfVKMkQXQ2svkm886qQU2GDKZy3nYU92WG3ePA==" saltValue="Qf8DwtvXoieWu0v+n9GfB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6" zoomScale="70" zoomScaleNormal="70" zoomScaleSheetLayoutView="100" workbookViewId="0">
      <selection activeCell="L43" sqref="L43"/>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539</v>
      </c>
      <c r="J40" s="362" t="s">
        <v>540</v>
      </c>
      <c r="K40" s="362" t="s">
        <v>541</v>
      </c>
      <c r="L40" s="362" t="s">
        <v>542</v>
      </c>
      <c r="M40" s="363" t="s">
        <v>543</v>
      </c>
    </row>
    <row r="41" spans="2:13" ht="27.75" customHeight="1" x14ac:dyDescent="0.2">
      <c r="B41" s="1158" t="s">
        <v>30</v>
      </c>
      <c r="C41" s="1159"/>
      <c r="D41" s="88"/>
      <c r="E41" s="1164" t="s">
        <v>31</v>
      </c>
      <c r="F41" s="1164"/>
      <c r="G41" s="1164"/>
      <c r="H41" s="1165"/>
      <c r="I41" s="364">
        <v>4677014</v>
      </c>
      <c r="J41" s="365">
        <v>4662705</v>
      </c>
      <c r="K41" s="365">
        <v>4724954</v>
      </c>
      <c r="L41" s="365">
        <v>4868884</v>
      </c>
      <c r="M41" s="366">
        <v>4863557</v>
      </c>
    </row>
    <row r="42" spans="2:13" ht="27.75" customHeight="1" x14ac:dyDescent="0.2">
      <c r="B42" s="1160"/>
      <c r="C42" s="1161"/>
      <c r="D42" s="89"/>
      <c r="E42" s="1166" t="s">
        <v>32</v>
      </c>
      <c r="F42" s="1166"/>
      <c r="G42" s="1166"/>
      <c r="H42" s="1167"/>
      <c r="I42" s="367">
        <v>8920</v>
      </c>
      <c r="J42" s="368">
        <v>9007</v>
      </c>
      <c r="K42" s="368">
        <v>8592</v>
      </c>
      <c r="L42" s="368">
        <v>8852</v>
      </c>
      <c r="M42" s="369">
        <v>10088</v>
      </c>
    </row>
    <row r="43" spans="2:13" ht="27.75" customHeight="1" x14ac:dyDescent="0.2">
      <c r="B43" s="1160"/>
      <c r="C43" s="1161"/>
      <c r="D43" s="89"/>
      <c r="E43" s="1166" t="s">
        <v>33</v>
      </c>
      <c r="F43" s="1166"/>
      <c r="G43" s="1166"/>
      <c r="H43" s="1167"/>
      <c r="I43" s="367">
        <v>80560</v>
      </c>
      <c r="J43" s="368">
        <v>78634</v>
      </c>
      <c r="K43" s="368">
        <v>77237</v>
      </c>
      <c r="L43" s="368">
        <v>28453</v>
      </c>
      <c r="M43" s="369">
        <v>28191</v>
      </c>
    </row>
    <row r="44" spans="2:13" ht="27.75" customHeight="1" x14ac:dyDescent="0.2">
      <c r="B44" s="1160"/>
      <c r="C44" s="1161"/>
      <c r="D44" s="89"/>
      <c r="E44" s="1166" t="s">
        <v>34</v>
      </c>
      <c r="F44" s="1166"/>
      <c r="G44" s="1166"/>
      <c r="H44" s="1167"/>
      <c r="I44" s="367" t="s">
        <v>499</v>
      </c>
      <c r="J44" s="368" t="s">
        <v>499</v>
      </c>
      <c r="K44" s="368" t="s">
        <v>499</v>
      </c>
      <c r="L44" s="368" t="s">
        <v>499</v>
      </c>
      <c r="M44" s="369" t="s">
        <v>499</v>
      </c>
    </row>
    <row r="45" spans="2:13" ht="27.75" customHeight="1" x14ac:dyDescent="0.2">
      <c r="B45" s="1160"/>
      <c r="C45" s="1161"/>
      <c r="D45" s="89"/>
      <c r="E45" s="1166" t="s">
        <v>35</v>
      </c>
      <c r="F45" s="1166"/>
      <c r="G45" s="1166"/>
      <c r="H45" s="1167"/>
      <c r="I45" s="367">
        <v>356853</v>
      </c>
      <c r="J45" s="368">
        <v>341696</v>
      </c>
      <c r="K45" s="368">
        <v>331043</v>
      </c>
      <c r="L45" s="368">
        <v>320520</v>
      </c>
      <c r="M45" s="369">
        <v>311567</v>
      </c>
    </row>
    <row r="46" spans="2:13" ht="27.75" customHeight="1" x14ac:dyDescent="0.2">
      <c r="B46" s="1160"/>
      <c r="C46" s="1161"/>
      <c r="D46" s="90"/>
      <c r="E46" s="1168" t="s">
        <v>36</v>
      </c>
      <c r="F46" s="1168"/>
      <c r="G46" s="1168"/>
      <c r="H46" s="1169"/>
      <c r="I46" s="367">
        <v>15436</v>
      </c>
      <c r="J46" s="368">
        <v>16694</v>
      </c>
      <c r="K46" s="368">
        <v>30436</v>
      </c>
      <c r="L46" s="368">
        <v>28818</v>
      </c>
      <c r="M46" s="369">
        <v>20151</v>
      </c>
    </row>
    <row r="47" spans="2:13" ht="27.75" customHeight="1" x14ac:dyDescent="0.2">
      <c r="B47" s="1160"/>
      <c r="C47" s="1161"/>
      <c r="D47" s="91"/>
      <c r="E47" s="1170" t="s">
        <v>37</v>
      </c>
      <c r="F47" s="1171"/>
      <c r="G47" s="1171"/>
      <c r="H47" s="1172"/>
      <c r="I47" s="367" t="s">
        <v>499</v>
      </c>
      <c r="J47" s="368" t="s">
        <v>499</v>
      </c>
      <c r="K47" s="368" t="s">
        <v>499</v>
      </c>
      <c r="L47" s="368" t="s">
        <v>499</v>
      </c>
      <c r="M47" s="369" t="s">
        <v>499</v>
      </c>
    </row>
    <row r="48" spans="2:13" ht="27.75" customHeight="1" x14ac:dyDescent="0.2">
      <c r="B48" s="1160"/>
      <c r="C48" s="1161"/>
      <c r="D48" s="89"/>
      <c r="E48" s="1166" t="s">
        <v>38</v>
      </c>
      <c r="F48" s="1166"/>
      <c r="G48" s="1166"/>
      <c r="H48" s="1167"/>
      <c r="I48" s="367" t="s">
        <v>499</v>
      </c>
      <c r="J48" s="368" t="s">
        <v>499</v>
      </c>
      <c r="K48" s="368" t="s">
        <v>499</v>
      </c>
      <c r="L48" s="368" t="s">
        <v>499</v>
      </c>
      <c r="M48" s="369" t="s">
        <v>499</v>
      </c>
    </row>
    <row r="49" spans="2:13" ht="27.75" customHeight="1" x14ac:dyDescent="0.2">
      <c r="B49" s="1162"/>
      <c r="C49" s="1163"/>
      <c r="D49" s="89"/>
      <c r="E49" s="1166" t="s">
        <v>39</v>
      </c>
      <c r="F49" s="1166"/>
      <c r="G49" s="1166"/>
      <c r="H49" s="1167"/>
      <c r="I49" s="367" t="s">
        <v>499</v>
      </c>
      <c r="J49" s="368" t="s">
        <v>499</v>
      </c>
      <c r="K49" s="368" t="s">
        <v>499</v>
      </c>
      <c r="L49" s="368" t="s">
        <v>499</v>
      </c>
      <c r="M49" s="369" t="s">
        <v>499</v>
      </c>
    </row>
    <row r="50" spans="2:13" ht="27.75" customHeight="1" x14ac:dyDescent="0.2">
      <c r="B50" s="1173" t="s">
        <v>40</v>
      </c>
      <c r="C50" s="1174"/>
      <c r="D50" s="92"/>
      <c r="E50" s="1166" t="s">
        <v>41</v>
      </c>
      <c r="F50" s="1166"/>
      <c r="G50" s="1166"/>
      <c r="H50" s="1167"/>
      <c r="I50" s="367">
        <v>936597</v>
      </c>
      <c r="J50" s="368">
        <v>911353</v>
      </c>
      <c r="K50" s="368">
        <v>956758</v>
      </c>
      <c r="L50" s="368">
        <v>1104861</v>
      </c>
      <c r="M50" s="369">
        <v>1189732</v>
      </c>
    </row>
    <row r="51" spans="2:13" ht="27.75" customHeight="1" x14ac:dyDescent="0.2">
      <c r="B51" s="1160"/>
      <c r="C51" s="1161"/>
      <c r="D51" s="89"/>
      <c r="E51" s="1166" t="s">
        <v>42</v>
      </c>
      <c r="F51" s="1166"/>
      <c r="G51" s="1166"/>
      <c r="H51" s="1167"/>
      <c r="I51" s="367">
        <v>40537</v>
      </c>
      <c r="J51" s="368">
        <v>37997</v>
      </c>
      <c r="K51" s="368">
        <v>39384</v>
      </c>
      <c r="L51" s="368">
        <v>67360</v>
      </c>
      <c r="M51" s="369">
        <v>58609</v>
      </c>
    </row>
    <row r="52" spans="2:13" ht="27.75" customHeight="1" x14ac:dyDescent="0.2">
      <c r="B52" s="1162"/>
      <c r="C52" s="1163"/>
      <c r="D52" s="89"/>
      <c r="E52" s="1166" t="s">
        <v>43</v>
      </c>
      <c r="F52" s="1166"/>
      <c r="G52" s="1166"/>
      <c r="H52" s="1167"/>
      <c r="I52" s="367">
        <v>2241195</v>
      </c>
      <c r="J52" s="368">
        <v>2236473</v>
      </c>
      <c r="K52" s="368">
        <v>2261323</v>
      </c>
      <c r="L52" s="368">
        <v>2292489</v>
      </c>
      <c r="M52" s="369">
        <v>2253251</v>
      </c>
    </row>
    <row r="53" spans="2:13" ht="27.75" customHeight="1" thickBot="1" x14ac:dyDescent="0.25">
      <c r="B53" s="1175" t="s">
        <v>44</v>
      </c>
      <c r="C53" s="1176"/>
      <c r="D53" s="93"/>
      <c r="E53" s="1177" t="s">
        <v>45</v>
      </c>
      <c r="F53" s="1177"/>
      <c r="G53" s="1177"/>
      <c r="H53" s="1178"/>
      <c r="I53" s="370">
        <v>1920454</v>
      </c>
      <c r="J53" s="371">
        <v>1922912</v>
      </c>
      <c r="K53" s="371">
        <v>1914797</v>
      </c>
      <c r="L53" s="371">
        <v>1790817</v>
      </c>
      <c r="M53" s="372">
        <v>1731961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5TDafQVMQCD5SpKifAQOluwJxGzXjB4UvTgy+HAY5jdolHdWasBlpJwPt3DYF2mx5kxE/HDYt5tmrHFeOxcF5g==" saltValue="Zbu101jOQkhYraSS4CQe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60" zoomScaleNormal="60" zoomScaleSheetLayoutView="100" workbookViewId="0">
      <selection activeCell="I19" sqref="I1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541</v>
      </c>
      <c r="G54" s="101" t="s">
        <v>542</v>
      </c>
      <c r="H54" s="102" t="s">
        <v>543</v>
      </c>
    </row>
    <row r="55" spans="2:8" ht="52.5" customHeight="1" x14ac:dyDescent="0.2">
      <c r="B55" s="103"/>
      <c r="C55" s="1187" t="s">
        <v>47</v>
      </c>
      <c r="D55" s="1187"/>
      <c r="E55" s="1188"/>
      <c r="F55" s="104">
        <v>17304</v>
      </c>
      <c r="G55" s="104">
        <v>79353</v>
      </c>
      <c r="H55" s="105">
        <v>97960</v>
      </c>
    </row>
    <row r="56" spans="2:8" ht="52.5" customHeight="1" x14ac:dyDescent="0.2">
      <c r="B56" s="106"/>
      <c r="C56" s="1189" t="s">
        <v>48</v>
      </c>
      <c r="D56" s="1189"/>
      <c r="E56" s="1190"/>
      <c r="F56" s="107">
        <v>33083</v>
      </c>
      <c r="G56" s="107">
        <v>33174</v>
      </c>
      <c r="H56" s="108">
        <v>33257</v>
      </c>
    </row>
    <row r="57" spans="2:8" ht="53.25" customHeight="1" x14ac:dyDescent="0.2">
      <c r="B57" s="106"/>
      <c r="C57" s="1191" t="s">
        <v>49</v>
      </c>
      <c r="D57" s="1191"/>
      <c r="E57" s="1192"/>
      <c r="F57" s="109">
        <v>104975</v>
      </c>
      <c r="G57" s="109">
        <v>120202</v>
      </c>
      <c r="H57" s="110">
        <v>129981</v>
      </c>
    </row>
    <row r="58" spans="2:8" ht="45.75" customHeight="1" x14ac:dyDescent="0.2">
      <c r="B58" s="111"/>
      <c r="C58" s="1179" t="s">
        <v>593</v>
      </c>
      <c r="D58" s="1180"/>
      <c r="E58" s="1181"/>
      <c r="F58" s="112">
        <v>5821</v>
      </c>
      <c r="G58" s="112">
        <v>12041</v>
      </c>
      <c r="H58" s="113">
        <v>22072</v>
      </c>
    </row>
    <row r="59" spans="2:8" ht="45.75" customHeight="1" x14ac:dyDescent="0.2">
      <c r="B59" s="111"/>
      <c r="C59" s="1179" t="s">
        <v>594</v>
      </c>
      <c r="D59" s="1180"/>
      <c r="E59" s="1181"/>
      <c r="F59" s="112">
        <v>17384</v>
      </c>
      <c r="G59" s="112">
        <v>17072</v>
      </c>
      <c r="H59" s="113">
        <v>17671</v>
      </c>
    </row>
    <row r="60" spans="2:8" ht="45.75" customHeight="1" x14ac:dyDescent="0.2">
      <c r="B60" s="111"/>
      <c r="C60" s="1179" t="s">
        <v>595</v>
      </c>
      <c r="D60" s="1180"/>
      <c r="E60" s="1181"/>
      <c r="F60" s="112">
        <v>13219</v>
      </c>
      <c r="G60" s="112">
        <v>22514</v>
      </c>
      <c r="H60" s="113">
        <v>16085</v>
      </c>
    </row>
    <row r="61" spans="2:8" ht="45.75" customHeight="1" x14ac:dyDescent="0.2">
      <c r="B61" s="111"/>
      <c r="C61" s="1179" t="s">
        <v>597</v>
      </c>
      <c r="D61" s="1180"/>
      <c r="E61" s="1181"/>
      <c r="F61" s="112">
        <v>5425</v>
      </c>
      <c r="G61" s="112">
        <v>4804</v>
      </c>
      <c r="H61" s="113">
        <v>11346</v>
      </c>
    </row>
    <row r="62" spans="2:8" ht="45.75" customHeight="1" thickBot="1" x14ac:dyDescent="0.25">
      <c r="B62" s="114"/>
      <c r="C62" s="1182" t="s">
        <v>596</v>
      </c>
      <c r="D62" s="1183"/>
      <c r="E62" s="1184"/>
      <c r="F62" s="115">
        <v>10109</v>
      </c>
      <c r="G62" s="115">
        <v>10138</v>
      </c>
      <c r="H62" s="116">
        <v>10164</v>
      </c>
    </row>
    <row r="63" spans="2:8" ht="52.5" customHeight="1" thickBot="1" x14ac:dyDescent="0.25">
      <c r="B63" s="117"/>
      <c r="C63" s="1185" t="s">
        <v>50</v>
      </c>
      <c r="D63" s="1185"/>
      <c r="E63" s="1186"/>
      <c r="F63" s="118">
        <v>155362</v>
      </c>
      <c r="G63" s="118">
        <v>232729</v>
      </c>
      <c r="H63" s="119">
        <v>261198</v>
      </c>
    </row>
    <row r="64" spans="2:8" ht="13" x14ac:dyDescent="0.2"/>
  </sheetData>
  <sheetProtection algorithmName="SHA-512" hashValue="1etCLfh8bI//N7kPO90ArWRGucDi60rd2mUiNxwDzJNLKr7EerBtNTZqRBHdTTaXOvR48Lkol2pl3j6eP8F2/Q==" saltValue="coow5VfmnuhiAEX/hot9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530</v>
      </c>
      <c r="B3" s="135"/>
      <c r="C3" s="136"/>
      <c r="D3" s="137">
        <v>19110</v>
      </c>
      <c r="E3" s="138"/>
      <c r="F3" s="139">
        <v>39072</v>
      </c>
      <c r="G3" s="140"/>
      <c r="H3" s="141"/>
    </row>
    <row r="4" spans="1:8" x14ac:dyDescent="0.2">
      <c r="A4" s="142"/>
      <c r="B4" s="143"/>
      <c r="C4" s="144"/>
      <c r="D4" s="145">
        <v>10594</v>
      </c>
      <c r="E4" s="146"/>
      <c r="F4" s="147">
        <v>14106</v>
      </c>
      <c r="G4" s="148"/>
      <c r="H4" s="149"/>
    </row>
    <row r="5" spans="1:8" x14ac:dyDescent="0.2">
      <c r="A5" s="130" t="s">
        <v>532</v>
      </c>
      <c r="B5" s="135"/>
      <c r="C5" s="136"/>
      <c r="D5" s="137">
        <v>20560</v>
      </c>
      <c r="E5" s="138"/>
      <c r="F5" s="139">
        <v>42833</v>
      </c>
      <c r="G5" s="140"/>
      <c r="H5" s="141"/>
    </row>
    <row r="6" spans="1:8" x14ac:dyDescent="0.2">
      <c r="A6" s="142"/>
      <c r="B6" s="143"/>
      <c r="C6" s="144"/>
      <c r="D6" s="145">
        <v>10806</v>
      </c>
      <c r="E6" s="146"/>
      <c r="F6" s="147">
        <v>15211</v>
      </c>
      <c r="G6" s="148"/>
      <c r="H6" s="149"/>
    </row>
    <row r="7" spans="1:8" x14ac:dyDescent="0.2">
      <c r="A7" s="130" t="s">
        <v>533</v>
      </c>
      <c r="B7" s="135"/>
      <c r="C7" s="136"/>
      <c r="D7" s="137">
        <v>22502</v>
      </c>
      <c r="E7" s="138"/>
      <c r="F7" s="139">
        <v>46888</v>
      </c>
      <c r="G7" s="140"/>
      <c r="H7" s="141"/>
    </row>
    <row r="8" spans="1:8" x14ac:dyDescent="0.2">
      <c r="A8" s="142"/>
      <c r="B8" s="143"/>
      <c r="C8" s="144"/>
      <c r="D8" s="145">
        <v>11601</v>
      </c>
      <c r="E8" s="146"/>
      <c r="F8" s="147">
        <v>14375</v>
      </c>
      <c r="G8" s="148"/>
      <c r="H8" s="149"/>
    </row>
    <row r="9" spans="1:8" x14ac:dyDescent="0.2">
      <c r="A9" s="130" t="s">
        <v>534</v>
      </c>
      <c r="B9" s="135"/>
      <c r="C9" s="136"/>
      <c r="D9" s="137">
        <v>24330</v>
      </c>
      <c r="E9" s="138"/>
      <c r="F9" s="139">
        <v>46574</v>
      </c>
      <c r="G9" s="140"/>
      <c r="H9" s="141"/>
    </row>
    <row r="10" spans="1:8" x14ac:dyDescent="0.2">
      <c r="A10" s="142"/>
      <c r="B10" s="143"/>
      <c r="C10" s="144"/>
      <c r="D10" s="145">
        <v>11369</v>
      </c>
      <c r="E10" s="146"/>
      <c r="F10" s="147">
        <v>14394</v>
      </c>
      <c r="G10" s="148"/>
      <c r="H10" s="149"/>
    </row>
    <row r="11" spans="1:8" x14ac:dyDescent="0.2">
      <c r="A11" s="130" t="s">
        <v>535</v>
      </c>
      <c r="B11" s="135"/>
      <c r="C11" s="136"/>
      <c r="D11" s="137">
        <v>26046</v>
      </c>
      <c r="E11" s="138"/>
      <c r="F11" s="139">
        <v>44729</v>
      </c>
      <c r="G11" s="140"/>
      <c r="H11" s="141"/>
    </row>
    <row r="12" spans="1:8" x14ac:dyDescent="0.2">
      <c r="A12" s="142"/>
      <c r="B12" s="143"/>
      <c r="C12" s="150"/>
      <c r="D12" s="145">
        <v>13662</v>
      </c>
      <c r="E12" s="146"/>
      <c r="F12" s="147">
        <v>15395</v>
      </c>
      <c r="G12" s="148"/>
      <c r="H12" s="149"/>
    </row>
    <row r="13" spans="1:8" x14ac:dyDescent="0.2">
      <c r="A13" s="130"/>
      <c r="B13" s="135"/>
      <c r="C13" s="151"/>
      <c r="D13" s="152">
        <v>22510</v>
      </c>
      <c r="E13" s="153"/>
      <c r="F13" s="154">
        <v>44019</v>
      </c>
      <c r="G13" s="155"/>
      <c r="H13" s="141"/>
    </row>
    <row r="14" spans="1:8" x14ac:dyDescent="0.2">
      <c r="A14" s="142"/>
      <c r="B14" s="143"/>
      <c r="C14" s="144"/>
      <c r="D14" s="145">
        <v>11606</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0.44</v>
      </c>
      <c r="C19" s="156">
        <f>ROUND(VALUE(SUBSTITUTE(実質収支比率等に係る経年分析!G$48,"▲","-")),2)</f>
        <v>0.44</v>
      </c>
      <c r="D19" s="156">
        <f>ROUND(VALUE(SUBSTITUTE(実質収支比率等に係る経年分析!H$48,"▲","-")),2)</f>
        <v>2.2400000000000002</v>
      </c>
      <c r="E19" s="156">
        <f>ROUND(VALUE(SUBSTITUTE(実質収支比率等に係る経年分析!I$48,"▲","-")),2)</f>
        <v>2.69</v>
      </c>
      <c r="F19" s="156">
        <f>ROUND(VALUE(SUBSTITUTE(実質収支比率等に係る経年分析!J$48,"▲","-")),2)</f>
        <v>3.23</v>
      </c>
    </row>
    <row r="20" spans="1:11" x14ac:dyDescent="0.2">
      <c r="A20" s="156" t="s">
        <v>55</v>
      </c>
      <c r="B20" s="156">
        <f>ROUND(VALUE(SUBSTITUTE(実質収支比率等に係る経年分析!F$47,"▲","-")),2)</f>
        <v>1.03</v>
      </c>
      <c r="C20" s="156">
        <f>ROUND(VALUE(SUBSTITUTE(実質収支比率等に係る経年分析!G$47,"▲","-")),2)</f>
        <v>1.02</v>
      </c>
      <c r="D20" s="156">
        <f>ROUND(VALUE(SUBSTITUTE(実質収支比率等に係る経年分析!H$47,"▲","-")),2)</f>
        <v>1.42</v>
      </c>
      <c r="E20" s="156">
        <f>ROUND(VALUE(SUBSTITUTE(実質収支比率等に係る経年分析!I$47,"▲","-")),2)</f>
        <v>6.12</v>
      </c>
      <c r="F20" s="156">
        <f>ROUND(VALUE(SUBSTITUTE(実質収支比率等に係る経年分析!J$47,"▲","-")),2)</f>
        <v>7.72</v>
      </c>
    </row>
    <row r="21" spans="1:11" x14ac:dyDescent="0.2">
      <c r="A21" s="156" t="s">
        <v>56</v>
      </c>
      <c r="B21" s="156">
        <f>IF(ISNUMBER(VALUE(SUBSTITUTE(実質収支比率等に係る経年分析!F$49,"▲","-"))),ROUND(VALUE(SUBSTITUTE(実質収支比率等に係る経年分析!F$49,"▲","-")),2),NA())</f>
        <v>0.03</v>
      </c>
      <c r="C21" s="156">
        <f>IF(ISNUMBER(VALUE(SUBSTITUTE(実質収支比率等に係る経年分析!G$49,"▲","-"))),ROUND(VALUE(SUBSTITUTE(実質収支比率等に係る経年分析!G$49,"▲","-")),2),NA())</f>
        <v>0.21</v>
      </c>
      <c r="D21" s="156">
        <f>IF(ISNUMBER(VALUE(SUBSTITUTE(実質収支比率等に係る経年分析!H$49,"▲","-"))),ROUND(VALUE(SUBSTITUTE(実質収支比率等に係る経年分析!H$49,"▲","-")),2),NA())</f>
        <v>2.67</v>
      </c>
      <c r="E21" s="156">
        <f>IF(ISNUMBER(VALUE(SUBSTITUTE(実質収支比率等に係る経年分析!I$49,"▲","-"))),ROUND(VALUE(SUBSTITUTE(実質収支比率等に係る経年分析!I$49,"▲","-")),2),NA())</f>
        <v>6.75</v>
      </c>
      <c r="F21" s="156">
        <f>IF(ISNUMBER(VALUE(SUBSTITUTE(実質収支比率等に係る経年分析!J$49,"▲","-"))),ROUND(VALUE(SUBSTITUTE(実質収支比率等に係る経年分析!J$49,"▲","-")),2),NA())</f>
        <v>3.13</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0.99</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1.06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1.19</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0.01</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国民健康保険事業特別会計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0.87</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0.48</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1.35</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0.66</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0.13</v>
      </c>
    </row>
    <row r="30" spans="1:11" x14ac:dyDescent="0.2">
      <c r="A30" s="157" t="str">
        <f>IF(連結実質赤字比率に係る赤字・黒字の構成分析!C$40="",NA(),連結実質赤字比率に係る赤字・黒字の構成分析!C$40)</f>
        <v>埼玉県総合リハビリテーションセンター病院事業会計</v>
      </c>
      <c r="B30" s="157" t="e">
        <f>IF(ROUND(VALUE(SUBSTITUTE(連結実質赤字比率に係る赤字・黒字の構成分析!F$40,"▲", "-")), 2) &lt; 0, ABS(ROUND(VALUE(SUBSTITUTE(連結実質赤字比率に係る赤字・黒字の構成分析!F$40,"▲", "-")), 2)), NA())</f>
        <v>#VALUE!</v>
      </c>
      <c r="C30" s="157" t="e">
        <f>IF(ROUND(VALUE(SUBSTITUTE(連結実質赤字比率に係る赤字・黒字の構成分析!F$40,"▲", "-")), 2) &gt;= 0, ABS(ROUND(VALUE(SUBSTITUTE(連結実質赤字比率に係る赤字・黒字の構成分析!F$40,"▲", "-")), 2)), NA())</f>
        <v>#VALUE!</v>
      </c>
      <c r="D30" s="157" t="e">
        <f>IF(ROUND(VALUE(SUBSTITUTE(連結実質赤字比率に係る赤字・黒字の構成分析!G$40,"▲", "-")), 2) &lt; 0, ABS(ROUND(VALUE(SUBSTITUTE(連結実質赤字比率に係る赤字・黒字の構成分析!G$40,"▲", "-")), 2)), NA())</f>
        <v>#VALUE!</v>
      </c>
      <c r="E30" s="157" t="e">
        <f>IF(ROUND(VALUE(SUBSTITUTE(連結実質赤字比率に係る赤字・黒字の構成分析!G$40,"▲", "-")), 2) &gt;= 0, ABS(ROUND(VALUE(SUBSTITUTE(連結実質赤字比率に係る赤字・黒字の構成分析!G$40,"▲", "-")), 2)), NA())</f>
        <v>#VALUE!</v>
      </c>
      <c r="F30" s="157" t="e">
        <f>IF(ROUND(VALUE(SUBSTITUTE(連結実質赤字比率に係る赤字・黒字の構成分析!H$40,"▲", "-")), 2) &lt; 0, ABS(ROUND(VALUE(SUBSTITUTE(連結実質赤字比率に係る赤字・黒字の構成分析!H$40,"▲", "-")), 2)), NA())</f>
        <v>#VALUE!</v>
      </c>
      <c r="G30" s="157" t="e">
        <f>IF(ROUND(VALUE(SUBSTITUTE(連結実質赤字比率に係る赤字・黒字の構成分析!H$40,"▲", "-")), 2) &gt;= 0, ABS(ROUND(VALUE(SUBSTITUTE(連結実質赤字比率に係る赤字・黒字の構成分析!H$40,"▲", "-")), 2)), NA())</f>
        <v>#VALUE!</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0.19</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0.24</v>
      </c>
    </row>
    <row r="31" spans="1:11" x14ac:dyDescent="0.2">
      <c r="A31" s="157" t="str">
        <f>IF(連結実質赤字比率に係る赤字・黒字の構成分析!C$39="",NA(),連結実質赤字比率に係る赤字・黒字の構成分析!C$39)</f>
        <v>公営競技事業特別会計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0.27</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0.18</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0.24</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0.22</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0.34</v>
      </c>
    </row>
    <row r="32" spans="1:11" x14ac:dyDescent="0.2">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1.08</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1.08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1.05</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1.02</v>
      </c>
    </row>
    <row r="33" spans="1:16" x14ac:dyDescent="0.2">
      <c r="A33" s="157" t="str">
        <f>IF(連結実質赤字比率に係る赤字・黒字の構成分析!C$37="",NA(),連結実質赤字比率に係る赤字・黒字の構成分析!C$37)</f>
        <v>流域下水道事業会計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0.91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1.07</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1.32</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1.39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1.18</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0.41</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0.42</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2.2200000000000002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2.66</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3.21</v>
      </c>
    </row>
    <row r="35" spans="1:16" x14ac:dyDescent="0.2">
      <c r="A35" s="157" t="str">
        <f>IF(連結実質赤字比率に係る赤字・黒字の構成分析!C$35="",NA(),連結実質赤字比率に係る赤字・黒字の構成分析!C$35)</f>
        <v>水道用水供給事業会計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4.13</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4.3</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4.3600000000000003</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4.32</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4.28</v>
      </c>
    </row>
    <row r="36" spans="1:16" x14ac:dyDescent="0.2">
      <c r="A36" s="157" t="str">
        <f>IF(連結実質赤字比率に係る赤字・黒字の構成分析!C$34="",NA(),連結実質赤字比率に係る赤字・黒字の構成分析!C$34)</f>
        <v>地域整備事業会計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2.92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4.4000000000000004</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4.4000000000000004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3.67</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5.13</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174635</v>
      </c>
      <c r="E42" s="158"/>
      <c r="F42" s="158"/>
      <c r="G42" s="158">
        <f>'実質公債費比率（分子）の構造'!L$52</f>
        <v>174114</v>
      </c>
      <c r="H42" s="158"/>
      <c r="I42" s="158"/>
      <c r="J42" s="158">
        <f>'実質公債費比率（分子）の構造'!M$52</f>
        <v>171742</v>
      </c>
      <c r="K42" s="158"/>
      <c r="L42" s="158"/>
      <c r="M42" s="158">
        <f>'実質公債費比率（分子）の構造'!N$52</f>
        <v>178951</v>
      </c>
      <c r="N42" s="158"/>
      <c r="O42" s="158"/>
      <c r="P42" s="158">
        <f>'実質公債費比率（分子）の構造'!O$52</f>
        <v>171885</v>
      </c>
    </row>
    <row r="43" spans="1:16" x14ac:dyDescent="0.2">
      <c r="A43" s="158" t="s">
        <v>64</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1518</v>
      </c>
      <c r="C44" s="158"/>
      <c r="D44" s="158"/>
      <c r="E44" s="158">
        <f>'実質公債費比率（分子）の構造'!L$50</f>
        <v>1195</v>
      </c>
      <c r="F44" s="158"/>
      <c r="G44" s="158"/>
      <c r="H44" s="158">
        <f>'実質公債費比率（分子）の構造'!M$50</f>
        <v>992</v>
      </c>
      <c r="I44" s="158"/>
      <c r="J44" s="158"/>
      <c r="K44" s="158">
        <f>'実質公債費比率（分子）の構造'!N$50</f>
        <v>899</v>
      </c>
      <c r="L44" s="158"/>
      <c r="M44" s="158"/>
      <c r="N44" s="158">
        <f>'実質公債費比率（分子）の構造'!O$50</f>
        <v>890</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5784</v>
      </c>
      <c r="C46" s="158"/>
      <c r="D46" s="158"/>
      <c r="E46" s="158">
        <f>'実質公債費比率（分子）の構造'!L$48</f>
        <v>5311</v>
      </c>
      <c r="F46" s="158"/>
      <c r="G46" s="158"/>
      <c r="H46" s="158">
        <f>'実質公債費比率（分子）の構造'!M$48</f>
        <v>5716</v>
      </c>
      <c r="I46" s="158"/>
      <c r="J46" s="158"/>
      <c r="K46" s="158">
        <f>'実質公債費比率（分子）の構造'!N$48</f>
        <v>2551</v>
      </c>
      <c r="L46" s="158"/>
      <c r="M46" s="158"/>
      <c r="N46" s="158">
        <f>'実質公債費比率（分子）の構造'!O$48</f>
        <v>2200</v>
      </c>
      <c r="O46" s="158"/>
      <c r="P46" s="158"/>
    </row>
    <row r="47" spans="1:16" x14ac:dyDescent="0.2">
      <c r="A47" s="158" t="s">
        <v>68</v>
      </c>
      <c r="B47" s="158">
        <f>'実質公債費比率（分子）の構造'!K$47</f>
        <v>168784</v>
      </c>
      <c r="C47" s="158"/>
      <c r="D47" s="158"/>
      <c r="E47" s="158">
        <f>'実質公債費比率（分子）の構造'!L$47</f>
        <v>171263</v>
      </c>
      <c r="F47" s="158"/>
      <c r="G47" s="158"/>
      <c r="H47" s="158">
        <f>'実質公債費比率（分子）の構造'!M$47</f>
        <v>174728</v>
      </c>
      <c r="I47" s="158"/>
      <c r="J47" s="158"/>
      <c r="K47" s="158">
        <f>'実質公債費比率（分子）の構造'!N$47</f>
        <v>177183</v>
      </c>
      <c r="L47" s="158"/>
      <c r="M47" s="158"/>
      <c r="N47" s="158">
        <f>'実質公債費比率（分子）の構造'!O$47</f>
        <v>180257</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111392</v>
      </c>
      <c r="C49" s="158"/>
      <c r="D49" s="158"/>
      <c r="E49" s="158">
        <f>'実質公債費比率（分子）の構造'!L$45</f>
        <v>109842</v>
      </c>
      <c r="F49" s="158"/>
      <c r="G49" s="158"/>
      <c r="H49" s="158">
        <f>'実質公債費比率（分子）の構造'!M$45</f>
        <v>105211</v>
      </c>
      <c r="I49" s="158"/>
      <c r="J49" s="158"/>
      <c r="K49" s="158">
        <f>'実質公債費比率（分子）の構造'!N$45</f>
        <v>114906</v>
      </c>
      <c r="L49" s="158"/>
      <c r="M49" s="158"/>
      <c r="N49" s="158">
        <f>'実質公債費比率（分子）の構造'!O$45</f>
        <v>112610</v>
      </c>
      <c r="O49" s="158"/>
      <c r="P49" s="158"/>
    </row>
    <row r="50" spans="1:16" x14ac:dyDescent="0.2">
      <c r="A50" s="158" t="s">
        <v>71</v>
      </c>
      <c r="B50" s="158" t="e">
        <f>NA()</f>
        <v>#N/A</v>
      </c>
      <c r="C50" s="158">
        <f>IF(ISNUMBER('実質公債費比率（分子）の構造'!K$53),'実質公債費比率（分子）の構造'!K$53,NA())</f>
        <v>112843</v>
      </c>
      <c r="D50" s="158" t="e">
        <f>NA()</f>
        <v>#N/A</v>
      </c>
      <c r="E50" s="158" t="e">
        <f>NA()</f>
        <v>#N/A</v>
      </c>
      <c r="F50" s="158">
        <f>IF(ISNUMBER('実質公債費比率（分子）の構造'!L$53),'実質公債費比率（分子）の構造'!L$53,NA())</f>
        <v>113497</v>
      </c>
      <c r="G50" s="158" t="e">
        <f>NA()</f>
        <v>#N/A</v>
      </c>
      <c r="H50" s="158" t="e">
        <f>NA()</f>
        <v>#N/A</v>
      </c>
      <c r="I50" s="158">
        <f>IF(ISNUMBER('実質公債費比率（分子）の構造'!M$53),'実質公債費比率（分子）の構造'!M$53,NA())</f>
        <v>114905</v>
      </c>
      <c r="J50" s="158" t="e">
        <f>NA()</f>
        <v>#N/A</v>
      </c>
      <c r="K50" s="158" t="e">
        <f>NA()</f>
        <v>#N/A</v>
      </c>
      <c r="L50" s="158">
        <f>IF(ISNUMBER('実質公債費比率（分子）の構造'!N$53),'実質公債費比率（分子）の構造'!N$53,NA())</f>
        <v>116588</v>
      </c>
      <c r="M50" s="158" t="e">
        <f>NA()</f>
        <v>#N/A</v>
      </c>
      <c r="N50" s="158" t="e">
        <f>NA()</f>
        <v>#N/A</v>
      </c>
      <c r="O50" s="158">
        <f>IF(ISNUMBER('実質公債費比率（分子）の構造'!O$53),'実質公債費比率（分子）の構造'!O$53,NA())</f>
        <v>124072</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2241195</v>
      </c>
      <c r="E56" s="157"/>
      <c r="F56" s="157"/>
      <c r="G56" s="157">
        <f>'将来負担比率（分子）の構造'!J$52</f>
        <v>2236473</v>
      </c>
      <c r="H56" s="157"/>
      <c r="I56" s="157"/>
      <c r="J56" s="157">
        <f>'将来負担比率（分子）の構造'!K$52</f>
        <v>2261323</v>
      </c>
      <c r="K56" s="157"/>
      <c r="L56" s="157"/>
      <c r="M56" s="157">
        <f>'将来負担比率（分子）の構造'!L$52</f>
        <v>2292489</v>
      </c>
      <c r="N56" s="157"/>
      <c r="O56" s="157"/>
      <c r="P56" s="157">
        <f>'将来負担比率（分子）の構造'!M$52</f>
        <v>2253251</v>
      </c>
    </row>
    <row r="57" spans="1:16" x14ac:dyDescent="0.2">
      <c r="A57" s="157" t="s">
        <v>42</v>
      </c>
      <c r="B57" s="157"/>
      <c r="C57" s="157"/>
      <c r="D57" s="157">
        <f>'将来負担比率（分子）の構造'!I$51</f>
        <v>40537</v>
      </c>
      <c r="E57" s="157"/>
      <c r="F57" s="157"/>
      <c r="G57" s="157">
        <f>'将来負担比率（分子）の構造'!J$51</f>
        <v>37997</v>
      </c>
      <c r="H57" s="157"/>
      <c r="I57" s="157"/>
      <c r="J57" s="157">
        <f>'将来負担比率（分子）の構造'!K$51</f>
        <v>39384</v>
      </c>
      <c r="K57" s="157"/>
      <c r="L57" s="157"/>
      <c r="M57" s="157">
        <f>'将来負担比率（分子）の構造'!L$51</f>
        <v>67360</v>
      </c>
      <c r="N57" s="157"/>
      <c r="O57" s="157"/>
      <c r="P57" s="157">
        <f>'将来負担比率（分子）の構造'!M$51</f>
        <v>58609</v>
      </c>
    </row>
    <row r="58" spans="1:16" x14ac:dyDescent="0.2">
      <c r="A58" s="157" t="s">
        <v>41</v>
      </c>
      <c r="B58" s="157"/>
      <c r="C58" s="157"/>
      <c r="D58" s="157">
        <f>'将来負担比率（分子）の構造'!I$50</f>
        <v>936597</v>
      </c>
      <c r="E58" s="157"/>
      <c r="F58" s="157"/>
      <c r="G58" s="157">
        <f>'将来負担比率（分子）の構造'!J$50</f>
        <v>911353</v>
      </c>
      <c r="H58" s="157"/>
      <c r="I58" s="157"/>
      <c r="J58" s="157">
        <f>'将来負担比率（分子）の構造'!K$50</f>
        <v>956758</v>
      </c>
      <c r="K58" s="157"/>
      <c r="L58" s="157"/>
      <c r="M58" s="157">
        <f>'将来負担比率（分子）の構造'!L$50</f>
        <v>1104861</v>
      </c>
      <c r="N58" s="157"/>
      <c r="O58" s="157"/>
      <c r="P58" s="157">
        <f>'将来負担比率（分子）の構造'!M$50</f>
        <v>1189732</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15436</v>
      </c>
      <c r="C61" s="157"/>
      <c r="D61" s="157"/>
      <c r="E61" s="157">
        <f>'将来負担比率（分子）の構造'!J$46</f>
        <v>16694</v>
      </c>
      <c r="F61" s="157"/>
      <c r="G61" s="157"/>
      <c r="H61" s="157">
        <f>'将来負担比率（分子）の構造'!K$46</f>
        <v>30436</v>
      </c>
      <c r="I61" s="157"/>
      <c r="J61" s="157"/>
      <c r="K61" s="157">
        <f>'将来負担比率（分子）の構造'!L$46</f>
        <v>28818</v>
      </c>
      <c r="L61" s="157"/>
      <c r="M61" s="157"/>
      <c r="N61" s="157">
        <f>'将来負担比率（分子）の構造'!M$46</f>
        <v>20151</v>
      </c>
      <c r="O61" s="157"/>
      <c r="P61" s="157"/>
    </row>
    <row r="62" spans="1:16" x14ac:dyDescent="0.2">
      <c r="A62" s="157" t="s">
        <v>35</v>
      </c>
      <c r="B62" s="157">
        <f>'将来負担比率（分子）の構造'!I$45</f>
        <v>356853</v>
      </c>
      <c r="C62" s="157"/>
      <c r="D62" s="157"/>
      <c r="E62" s="157">
        <f>'将来負担比率（分子）の構造'!J$45</f>
        <v>341696</v>
      </c>
      <c r="F62" s="157"/>
      <c r="G62" s="157"/>
      <c r="H62" s="157">
        <f>'将来負担比率（分子）の構造'!K$45</f>
        <v>331043</v>
      </c>
      <c r="I62" s="157"/>
      <c r="J62" s="157"/>
      <c r="K62" s="157">
        <f>'将来負担比率（分子）の構造'!L$45</f>
        <v>320520</v>
      </c>
      <c r="L62" s="157"/>
      <c r="M62" s="157"/>
      <c r="N62" s="157">
        <f>'将来負担比率（分子）の構造'!M$45</f>
        <v>311567</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80560</v>
      </c>
      <c r="C64" s="157"/>
      <c r="D64" s="157"/>
      <c r="E64" s="157">
        <f>'将来負担比率（分子）の構造'!J$43</f>
        <v>78634</v>
      </c>
      <c r="F64" s="157"/>
      <c r="G64" s="157"/>
      <c r="H64" s="157">
        <f>'将来負担比率（分子）の構造'!K$43</f>
        <v>77237</v>
      </c>
      <c r="I64" s="157"/>
      <c r="J64" s="157"/>
      <c r="K64" s="157">
        <f>'将来負担比率（分子）の構造'!L$43</f>
        <v>28453</v>
      </c>
      <c r="L64" s="157"/>
      <c r="M64" s="157"/>
      <c r="N64" s="157">
        <f>'将来負担比率（分子）の構造'!M$43</f>
        <v>28191</v>
      </c>
      <c r="O64" s="157"/>
      <c r="P64" s="157"/>
    </row>
    <row r="65" spans="1:16" x14ac:dyDescent="0.2">
      <c r="A65" s="157" t="s">
        <v>32</v>
      </c>
      <c r="B65" s="157">
        <f>'将来負担比率（分子）の構造'!I$42</f>
        <v>8920</v>
      </c>
      <c r="C65" s="157"/>
      <c r="D65" s="157"/>
      <c r="E65" s="157">
        <f>'将来負担比率（分子）の構造'!J$42</f>
        <v>9007</v>
      </c>
      <c r="F65" s="157"/>
      <c r="G65" s="157"/>
      <c r="H65" s="157">
        <f>'将来負担比率（分子）の構造'!K$42</f>
        <v>8592</v>
      </c>
      <c r="I65" s="157"/>
      <c r="J65" s="157"/>
      <c r="K65" s="157">
        <f>'将来負担比率（分子）の構造'!L$42</f>
        <v>8852</v>
      </c>
      <c r="L65" s="157"/>
      <c r="M65" s="157"/>
      <c r="N65" s="157">
        <f>'将来負担比率（分子）の構造'!M$42</f>
        <v>10088</v>
      </c>
      <c r="O65" s="157"/>
      <c r="P65" s="157"/>
    </row>
    <row r="66" spans="1:16" x14ac:dyDescent="0.2">
      <c r="A66" s="157" t="s">
        <v>31</v>
      </c>
      <c r="B66" s="157">
        <f>'将来負担比率（分子）の構造'!I$41</f>
        <v>4677014</v>
      </c>
      <c r="C66" s="157"/>
      <c r="D66" s="157"/>
      <c r="E66" s="157">
        <f>'将来負担比率（分子）の構造'!J$41</f>
        <v>4662705</v>
      </c>
      <c r="F66" s="157"/>
      <c r="G66" s="157"/>
      <c r="H66" s="157">
        <f>'将来負担比率（分子）の構造'!K$41</f>
        <v>4724954</v>
      </c>
      <c r="I66" s="157"/>
      <c r="J66" s="157"/>
      <c r="K66" s="157">
        <f>'将来負担比率（分子）の構造'!L$41</f>
        <v>4868884</v>
      </c>
      <c r="L66" s="157"/>
      <c r="M66" s="157"/>
      <c r="N66" s="157">
        <f>'将来負担比率（分子）の構造'!M$41</f>
        <v>4863557</v>
      </c>
      <c r="O66" s="157"/>
      <c r="P66" s="157"/>
    </row>
    <row r="67" spans="1:16" x14ac:dyDescent="0.2">
      <c r="A67" s="157" t="s">
        <v>75</v>
      </c>
      <c r="B67" s="157" t="e">
        <f>NA()</f>
        <v>#N/A</v>
      </c>
      <c r="C67" s="157">
        <f>IF(ISNUMBER('将来負担比率（分子）の構造'!I$53), IF('将来負担比率（分子）の構造'!I$53 &lt; 0, 0, '将来負担比率（分子）の構造'!I$53), NA())</f>
        <v>1920454</v>
      </c>
      <c r="D67" s="157" t="e">
        <f>NA()</f>
        <v>#N/A</v>
      </c>
      <c r="E67" s="157" t="e">
        <f>NA()</f>
        <v>#N/A</v>
      </c>
      <c r="F67" s="157">
        <f>IF(ISNUMBER('将来負担比率（分子）の構造'!J$53), IF('将来負担比率（分子）の構造'!J$53 &lt; 0, 0, '将来負担比率（分子）の構造'!J$53), NA())</f>
        <v>1922912</v>
      </c>
      <c r="G67" s="157" t="e">
        <f>NA()</f>
        <v>#N/A</v>
      </c>
      <c r="H67" s="157" t="e">
        <f>NA()</f>
        <v>#N/A</v>
      </c>
      <c r="I67" s="157">
        <f>IF(ISNUMBER('将来負担比率（分子）の構造'!K$53), IF('将来負担比率（分子）の構造'!K$53 &lt; 0, 0, '将来負担比率（分子）の構造'!K$53), NA())</f>
        <v>1914797</v>
      </c>
      <c r="J67" s="157" t="e">
        <f>NA()</f>
        <v>#N/A</v>
      </c>
      <c r="K67" s="157" t="e">
        <f>NA()</f>
        <v>#N/A</v>
      </c>
      <c r="L67" s="157">
        <f>IF(ISNUMBER('将来負担比率（分子）の構造'!L$53), IF('将来負担比率（分子）の構造'!L$53 &lt; 0, 0, '将来負担比率（分子）の構造'!L$53), NA())</f>
        <v>1790817</v>
      </c>
      <c r="M67" s="157" t="e">
        <f>NA()</f>
        <v>#N/A</v>
      </c>
      <c r="N67" s="157" t="e">
        <f>NA()</f>
        <v>#N/A</v>
      </c>
      <c r="O67" s="157">
        <f>IF(ISNUMBER('将来負担比率（分子）の構造'!M$53), IF('将来負担比率（分子）の構造'!M$53 &lt; 0, 0, '将来負担比率（分子）の構造'!M$53), NA())</f>
        <v>1731961</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17304</v>
      </c>
      <c r="C72" s="161">
        <f>基金残高に係る経年分析!G55</f>
        <v>79353</v>
      </c>
      <c r="D72" s="161">
        <f>基金残高に係る経年分析!H55</f>
        <v>97960</v>
      </c>
    </row>
    <row r="73" spans="1:16" x14ac:dyDescent="0.2">
      <c r="A73" s="160" t="s">
        <v>78</v>
      </c>
      <c r="B73" s="161">
        <f>基金残高に係る経年分析!F56</f>
        <v>33083</v>
      </c>
      <c r="C73" s="161">
        <f>基金残高に係る経年分析!G56</f>
        <v>33174</v>
      </c>
      <c r="D73" s="161">
        <f>基金残高に係る経年分析!H56</f>
        <v>33257</v>
      </c>
    </row>
    <row r="74" spans="1:16" x14ac:dyDescent="0.2">
      <c r="A74" s="160" t="s">
        <v>79</v>
      </c>
      <c r="B74" s="161">
        <f>基金残高に係る経年分析!F57</f>
        <v>104975</v>
      </c>
      <c r="C74" s="161">
        <f>基金残高に係る経年分析!G57</f>
        <v>120202</v>
      </c>
      <c r="D74" s="161">
        <f>基金残高に係る経年分析!H57</f>
        <v>129981</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184</v>
      </c>
      <c r="DD1" s="569"/>
      <c r="DE1" s="569"/>
      <c r="DF1" s="569"/>
      <c r="DG1" s="569"/>
      <c r="DH1" s="569"/>
      <c r="DI1" s="570"/>
      <c r="DK1" s="568" t="s">
        <v>185</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188</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189</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190</v>
      </c>
      <c r="S4" s="572"/>
      <c r="T4" s="572"/>
      <c r="U4" s="572"/>
      <c r="V4" s="572"/>
      <c r="W4" s="572"/>
      <c r="X4" s="572"/>
      <c r="Y4" s="573"/>
      <c r="Z4" s="571" t="s">
        <v>191</v>
      </c>
      <c r="AA4" s="572"/>
      <c r="AB4" s="572"/>
      <c r="AC4" s="573"/>
      <c r="AD4" s="571" t="s">
        <v>192</v>
      </c>
      <c r="AE4" s="572"/>
      <c r="AF4" s="572"/>
      <c r="AG4" s="572"/>
      <c r="AH4" s="572"/>
      <c r="AI4" s="572"/>
      <c r="AJ4" s="572"/>
      <c r="AK4" s="573"/>
      <c r="AL4" s="571" t="s">
        <v>191</v>
      </c>
      <c r="AM4" s="572"/>
      <c r="AN4" s="572"/>
      <c r="AO4" s="573"/>
      <c r="AP4" s="574" t="s">
        <v>193</v>
      </c>
      <c r="AQ4" s="574"/>
      <c r="AR4" s="574"/>
      <c r="AS4" s="574"/>
      <c r="AT4" s="574"/>
      <c r="AU4" s="574"/>
      <c r="AV4" s="574"/>
      <c r="AW4" s="574"/>
      <c r="AX4" s="574"/>
      <c r="AY4" s="574"/>
      <c r="AZ4" s="574"/>
      <c r="BA4" s="574"/>
      <c r="BB4" s="574"/>
      <c r="BC4" s="574"/>
      <c r="BD4" s="574" t="s">
        <v>194</v>
      </c>
      <c r="BE4" s="574"/>
      <c r="BF4" s="574"/>
      <c r="BG4" s="574"/>
      <c r="BH4" s="574"/>
      <c r="BI4" s="574"/>
      <c r="BJ4" s="574"/>
      <c r="BK4" s="574"/>
      <c r="BL4" s="574" t="s">
        <v>191</v>
      </c>
      <c r="BM4" s="574"/>
      <c r="BN4" s="574"/>
      <c r="BO4" s="574"/>
      <c r="BP4" s="574" t="s">
        <v>195</v>
      </c>
      <c r="BQ4" s="574"/>
      <c r="BR4" s="574"/>
      <c r="BS4" s="574"/>
      <c r="BT4" s="574"/>
      <c r="BU4" s="574"/>
      <c r="BV4" s="574"/>
      <c r="BW4" s="574"/>
      <c r="BY4" s="571" t="s">
        <v>196</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197</v>
      </c>
      <c r="C5" s="576"/>
      <c r="D5" s="576"/>
      <c r="E5" s="576"/>
      <c r="F5" s="576"/>
      <c r="G5" s="576"/>
      <c r="H5" s="576"/>
      <c r="I5" s="576"/>
      <c r="J5" s="576"/>
      <c r="K5" s="576"/>
      <c r="L5" s="576"/>
      <c r="M5" s="576"/>
      <c r="N5" s="576"/>
      <c r="O5" s="576"/>
      <c r="P5" s="576"/>
      <c r="Q5" s="577"/>
      <c r="R5" s="578">
        <v>1020723285</v>
      </c>
      <c r="S5" s="579"/>
      <c r="T5" s="579"/>
      <c r="U5" s="579"/>
      <c r="V5" s="579"/>
      <c r="W5" s="579"/>
      <c r="X5" s="579"/>
      <c r="Y5" s="580"/>
      <c r="Z5" s="581">
        <v>44.7</v>
      </c>
      <c r="AA5" s="581"/>
      <c r="AB5" s="581"/>
      <c r="AC5" s="581"/>
      <c r="AD5" s="582">
        <v>810223133</v>
      </c>
      <c r="AE5" s="582"/>
      <c r="AF5" s="582"/>
      <c r="AG5" s="582"/>
      <c r="AH5" s="582"/>
      <c r="AI5" s="582"/>
      <c r="AJ5" s="582"/>
      <c r="AK5" s="582"/>
      <c r="AL5" s="583">
        <v>67</v>
      </c>
      <c r="AM5" s="584"/>
      <c r="AN5" s="584"/>
      <c r="AO5" s="585"/>
      <c r="AP5" s="575" t="s">
        <v>198</v>
      </c>
      <c r="AQ5" s="576"/>
      <c r="AR5" s="576"/>
      <c r="AS5" s="576"/>
      <c r="AT5" s="576"/>
      <c r="AU5" s="576"/>
      <c r="AV5" s="576"/>
      <c r="AW5" s="576"/>
      <c r="AX5" s="576"/>
      <c r="AY5" s="576"/>
      <c r="AZ5" s="576"/>
      <c r="BA5" s="576"/>
      <c r="BB5" s="576"/>
      <c r="BC5" s="577"/>
      <c r="BD5" s="589">
        <v>1020637377</v>
      </c>
      <c r="BE5" s="590"/>
      <c r="BF5" s="590"/>
      <c r="BG5" s="590"/>
      <c r="BH5" s="590"/>
      <c r="BI5" s="590"/>
      <c r="BJ5" s="590"/>
      <c r="BK5" s="591"/>
      <c r="BL5" s="592">
        <v>100</v>
      </c>
      <c r="BM5" s="592"/>
      <c r="BN5" s="592"/>
      <c r="BO5" s="592"/>
      <c r="BP5" s="593">
        <v>4054772</v>
      </c>
      <c r="BQ5" s="593"/>
      <c r="BR5" s="593"/>
      <c r="BS5" s="593"/>
      <c r="BT5" s="593"/>
      <c r="BU5" s="593"/>
      <c r="BV5" s="593"/>
      <c r="BW5" s="597"/>
      <c r="BY5" s="571" t="s">
        <v>193</v>
      </c>
      <c r="BZ5" s="572"/>
      <c r="CA5" s="572"/>
      <c r="CB5" s="572"/>
      <c r="CC5" s="572"/>
      <c r="CD5" s="572"/>
      <c r="CE5" s="572"/>
      <c r="CF5" s="572"/>
      <c r="CG5" s="572"/>
      <c r="CH5" s="572"/>
      <c r="CI5" s="572"/>
      <c r="CJ5" s="572"/>
      <c r="CK5" s="572"/>
      <c r="CL5" s="573"/>
      <c r="CM5" s="571" t="s">
        <v>199</v>
      </c>
      <c r="CN5" s="572"/>
      <c r="CO5" s="572"/>
      <c r="CP5" s="572"/>
      <c r="CQ5" s="572"/>
      <c r="CR5" s="572"/>
      <c r="CS5" s="572"/>
      <c r="CT5" s="573"/>
      <c r="CU5" s="571" t="s">
        <v>191</v>
      </c>
      <c r="CV5" s="572"/>
      <c r="CW5" s="572"/>
      <c r="CX5" s="573"/>
      <c r="CY5" s="571" t="s">
        <v>200</v>
      </c>
      <c r="CZ5" s="572"/>
      <c r="DA5" s="572"/>
      <c r="DB5" s="572"/>
      <c r="DC5" s="572"/>
      <c r="DD5" s="572"/>
      <c r="DE5" s="572"/>
      <c r="DF5" s="572"/>
      <c r="DG5" s="572"/>
      <c r="DH5" s="572"/>
      <c r="DI5" s="572"/>
      <c r="DJ5" s="572"/>
      <c r="DK5" s="573"/>
      <c r="DL5" s="571" t="s">
        <v>201</v>
      </c>
      <c r="DM5" s="572"/>
      <c r="DN5" s="572"/>
      <c r="DO5" s="572"/>
      <c r="DP5" s="572"/>
      <c r="DQ5" s="572"/>
      <c r="DR5" s="572"/>
      <c r="DS5" s="572"/>
      <c r="DT5" s="572"/>
      <c r="DU5" s="572"/>
      <c r="DV5" s="572"/>
      <c r="DW5" s="572"/>
      <c r="DX5" s="573"/>
    </row>
    <row r="6" spans="2:138" ht="11.25" customHeight="1" x14ac:dyDescent="0.2">
      <c r="B6" s="586" t="s">
        <v>202</v>
      </c>
      <c r="C6" s="587"/>
      <c r="D6" s="587"/>
      <c r="E6" s="587"/>
      <c r="F6" s="587"/>
      <c r="G6" s="587"/>
      <c r="H6" s="587"/>
      <c r="I6" s="587"/>
      <c r="J6" s="587"/>
      <c r="K6" s="587"/>
      <c r="L6" s="587"/>
      <c r="M6" s="587"/>
      <c r="N6" s="587"/>
      <c r="O6" s="587"/>
      <c r="P6" s="587"/>
      <c r="Q6" s="588"/>
      <c r="R6" s="589">
        <v>142304281</v>
      </c>
      <c r="S6" s="590"/>
      <c r="T6" s="590"/>
      <c r="U6" s="590"/>
      <c r="V6" s="590"/>
      <c r="W6" s="590"/>
      <c r="X6" s="590"/>
      <c r="Y6" s="591"/>
      <c r="Z6" s="592">
        <v>6.2</v>
      </c>
      <c r="AA6" s="592"/>
      <c r="AB6" s="592"/>
      <c r="AC6" s="592"/>
      <c r="AD6" s="593">
        <v>142304281</v>
      </c>
      <c r="AE6" s="593"/>
      <c r="AF6" s="593"/>
      <c r="AG6" s="593"/>
      <c r="AH6" s="593"/>
      <c r="AI6" s="593"/>
      <c r="AJ6" s="593"/>
      <c r="AK6" s="593"/>
      <c r="AL6" s="594">
        <v>11.8</v>
      </c>
      <c r="AM6" s="595"/>
      <c r="AN6" s="595"/>
      <c r="AO6" s="596"/>
      <c r="AP6" s="586" t="s">
        <v>203</v>
      </c>
      <c r="AQ6" s="587"/>
      <c r="AR6" s="587"/>
      <c r="AS6" s="587"/>
      <c r="AT6" s="587"/>
      <c r="AU6" s="587"/>
      <c r="AV6" s="587"/>
      <c r="AW6" s="587"/>
      <c r="AX6" s="587"/>
      <c r="AY6" s="587"/>
      <c r="AZ6" s="587"/>
      <c r="BA6" s="587"/>
      <c r="BB6" s="587"/>
      <c r="BC6" s="588"/>
      <c r="BD6" s="589">
        <v>1020637377</v>
      </c>
      <c r="BE6" s="590"/>
      <c r="BF6" s="590"/>
      <c r="BG6" s="590"/>
      <c r="BH6" s="590"/>
      <c r="BI6" s="590"/>
      <c r="BJ6" s="590"/>
      <c r="BK6" s="591"/>
      <c r="BL6" s="592">
        <v>100</v>
      </c>
      <c r="BM6" s="592"/>
      <c r="BN6" s="592"/>
      <c r="BO6" s="592"/>
      <c r="BP6" s="593">
        <v>4054772</v>
      </c>
      <c r="BQ6" s="593"/>
      <c r="BR6" s="593"/>
      <c r="BS6" s="593"/>
      <c r="BT6" s="593"/>
      <c r="BU6" s="593"/>
      <c r="BV6" s="593"/>
      <c r="BW6" s="597"/>
      <c r="BY6" s="575" t="s">
        <v>204</v>
      </c>
      <c r="BZ6" s="576"/>
      <c r="CA6" s="576"/>
      <c r="CB6" s="576"/>
      <c r="CC6" s="576"/>
      <c r="CD6" s="576"/>
      <c r="CE6" s="576"/>
      <c r="CF6" s="576"/>
      <c r="CG6" s="576"/>
      <c r="CH6" s="576"/>
      <c r="CI6" s="576"/>
      <c r="CJ6" s="576"/>
      <c r="CK6" s="576"/>
      <c r="CL6" s="577"/>
      <c r="CM6" s="589">
        <v>2939796</v>
      </c>
      <c r="CN6" s="590"/>
      <c r="CO6" s="590"/>
      <c r="CP6" s="590"/>
      <c r="CQ6" s="590"/>
      <c r="CR6" s="590"/>
      <c r="CS6" s="590"/>
      <c r="CT6" s="591"/>
      <c r="CU6" s="592">
        <v>0.1</v>
      </c>
      <c r="CV6" s="592"/>
      <c r="CW6" s="592"/>
      <c r="CX6" s="592"/>
      <c r="CY6" s="598" t="s">
        <v>205</v>
      </c>
      <c r="CZ6" s="590"/>
      <c r="DA6" s="590"/>
      <c r="DB6" s="590"/>
      <c r="DC6" s="590"/>
      <c r="DD6" s="590"/>
      <c r="DE6" s="590"/>
      <c r="DF6" s="590"/>
      <c r="DG6" s="590"/>
      <c r="DH6" s="590"/>
      <c r="DI6" s="590"/>
      <c r="DJ6" s="590"/>
      <c r="DK6" s="591"/>
      <c r="DL6" s="598">
        <v>2939344</v>
      </c>
      <c r="DM6" s="590"/>
      <c r="DN6" s="590"/>
      <c r="DO6" s="590"/>
      <c r="DP6" s="590"/>
      <c r="DQ6" s="590"/>
      <c r="DR6" s="590"/>
      <c r="DS6" s="590"/>
      <c r="DT6" s="590"/>
      <c r="DU6" s="590"/>
      <c r="DV6" s="590"/>
      <c r="DW6" s="590"/>
      <c r="DX6" s="599"/>
    </row>
    <row r="7" spans="2:138" ht="11.25" customHeight="1" x14ac:dyDescent="0.2">
      <c r="B7" s="586" t="s">
        <v>206</v>
      </c>
      <c r="C7" s="587"/>
      <c r="D7" s="587"/>
      <c r="E7" s="587"/>
      <c r="F7" s="587"/>
      <c r="G7" s="587"/>
      <c r="H7" s="587"/>
      <c r="I7" s="587"/>
      <c r="J7" s="587"/>
      <c r="K7" s="587"/>
      <c r="L7" s="587"/>
      <c r="M7" s="587"/>
      <c r="N7" s="587"/>
      <c r="O7" s="587"/>
      <c r="P7" s="587"/>
      <c r="Q7" s="588"/>
      <c r="R7" s="589">
        <v>3203815</v>
      </c>
      <c r="S7" s="590"/>
      <c r="T7" s="590"/>
      <c r="U7" s="590"/>
      <c r="V7" s="590"/>
      <c r="W7" s="590"/>
      <c r="X7" s="590"/>
      <c r="Y7" s="591"/>
      <c r="Z7" s="592">
        <v>0.1</v>
      </c>
      <c r="AA7" s="592"/>
      <c r="AB7" s="592"/>
      <c r="AC7" s="592"/>
      <c r="AD7" s="593">
        <v>3203815</v>
      </c>
      <c r="AE7" s="593"/>
      <c r="AF7" s="593"/>
      <c r="AG7" s="593"/>
      <c r="AH7" s="593"/>
      <c r="AI7" s="593"/>
      <c r="AJ7" s="593"/>
      <c r="AK7" s="593"/>
      <c r="AL7" s="594">
        <v>0.3</v>
      </c>
      <c r="AM7" s="595"/>
      <c r="AN7" s="595"/>
      <c r="AO7" s="596"/>
      <c r="AP7" s="586" t="s">
        <v>207</v>
      </c>
      <c r="AQ7" s="587"/>
      <c r="AR7" s="587"/>
      <c r="AS7" s="587"/>
      <c r="AT7" s="587"/>
      <c r="AU7" s="587"/>
      <c r="AV7" s="587"/>
      <c r="AW7" s="587"/>
      <c r="AX7" s="587"/>
      <c r="AY7" s="587"/>
      <c r="AZ7" s="587"/>
      <c r="BA7" s="587"/>
      <c r="BB7" s="587"/>
      <c r="BC7" s="588"/>
      <c r="BD7" s="589">
        <v>320308269</v>
      </c>
      <c r="BE7" s="590"/>
      <c r="BF7" s="590"/>
      <c r="BG7" s="590"/>
      <c r="BH7" s="590"/>
      <c r="BI7" s="590"/>
      <c r="BJ7" s="590"/>
      <c r="BK7" s="591"/>
      <c r="BL7" s="592">
        <v>31.4</v>
      </c>
      <c r="BM7" s="592"/>
      <c r="BN7" s="592"/>
      <c r="BO7" s="592"/>
      <c r="BP7" s="593">
        <v>4054772</v>
      </c>
      <c r="BQ7" s="593"/>
      <c r="BR7" s="593"/>
      <c r="BS7" s="593"/>
      <c r="BT7" s="593"/>
      <c r="BU7" s="593"/>
      <c r="BV7" s="593"/>
      <c r="BW7" s="597"/>
      <c r="BY7" s="586" t="s">
        <v>208</v>
      </c>
      <c r="BZ7" s="587"/>
      <c r="CA7" s="587"/>
      <c r="CB7" s="587"/>
      <c r="CC7" s="587"/>
      <c r="CD7" s="587"/>
      <c r="CE7" s="587"/>
      <c r="CF7" s="587"/>
      <c r="CG7" s="587"/>
      <c r="CH7" s="587"/>
      <c r="CI7" s="587"/>
      <c r="CJ7" s="587"/>
      <c r="CK7" s="587"/>
      <c r="CL7" s="588"/>
      <c r="CM7" s="589">
        <v>138150292</v>
      </c>
      <c r="CN7" s="590"/>
      <c r="CO7" s="590"/>
      <c r="CP7" s="590"/>
      <c r="CQ7" s="590"/>
      <c r="CR7" s="590"/>
      <c r="CS7" s="590"/>
      <c r="CT7" s="591"/>
      <c r="CU7" s="592">
        <v>6.2</v>
      </c>
      <c r="CV7" s="592"/>
      <c r="CW7" s="592"/>
      <c r="CX7" s="592"/>
      <c r="CY7" s="598">
        <v>6842081</v>
      </c>
      <c r="CZ7" s="590"/>
      <c r="DA7" s="590"/>
      <c r="DB7" s="590"/>
      <c r="DC7" s="590"/>
      <c r="DD7" s="590"/>
      <c r="DE7" s="590"/>
      <c r="DF7" s="590"/>
      <c r="DG7" s="590"/>
      <c r="DH7" s="590"/>
      <c r="DI7" s="590"/>
      <c r="DJ7" s="590"/>
      <c r="DK7" s="591"/>
      <c r="DL7" s="598">
        <v>119598213</v>
      </c>
      <c r="DM7" s="590"/>
      <c r="DN7" s="590"/>
      <c r="DO7" s="590"/>
      <c r="DP7" s="590"/>
      <c r="DQ7" s="590"/>
      <c r="DR7" s="590"/>
      <c r="DS7" s="590"/>
      <c r="DT7" s="590"/>
      <c r="DU7" s="590"/>
      <c r="DV7" s="590"/>
      <c r="DW7" s="590"/>
      <c r="DX7" s="599"/>
    </row>
    <row r="8" spans="2:138" ht="11.25" customHeight="1" x14ac:dyDescent="0.2">
      <c r="B8" s="586" t="s">
        <v>209</v>
      </c>
      <c r="C8" s="587"/>
      <c r="D8" s="587"/>
      <c r="E8" s="587"/>
      <c r="F8" s="587"/>
      <c r="G8" s="587"/>
      <c r="H8" s="587"/>
      <c r="I8" s="587"/>
      <c r="J8" s="587"/>
      <c r="K8" s="587"/>
      <c r="L8" s="587"/>
      <c r="M8" s="587"/>
      <c r="N8" s="587"/>
      <c r="O8" s="587"/>
      <c r="P8" s="587"/>
      <c r="Q8" s="588"/>
      <c r="R8" s="589" t="s">
        <v>121</v>
      </c>
      <c r="S8" s="590"/>
      <c r="T8" s="590"/>
      <c r="U8" s="590"/>
      <c r="V8" s="590"/>
      <c r="W8" s="590"/>
      <c r="X8" s="590"/>
      <c r="Y8" s="591"/>
      <c r="Z8" s="592" t="s">
        <v>210</v>
      </c>
      <c r="AA8" s="592"/>
      <c r="AB8" s="592"/>
      <c r="AC8" s="592"/>
      <c r="AD8" s="593" t="s">
        <v>205</v>
      </c>
      <c r="AE8" s="593"/>
      <c r="AF8" s="593"/>
      <c r="AG8" s="593"/>
      <c r="AH8" s="593"/>
      <c r="AI8" s="593"/>
      <c r="AJ8" s="593"/>
      <c r="AK8" s="593"/>
      <c r="AL8" s="594" t="s">
        <v>210</v>
      </c>
      <c r="AM8" s="595"/>
      <c r="AN8" s="595"/>
      <c r="AO8" s="596"/>
      <c r="AP8" s="586" t="s">
        <v>211</v>
      </c>
      <c r="AQ8" s="587"/>
      <c r="AR8" s="587"/>
      <c r="AS8" s="587"/>
      <c r="AT8" s="587"/>
      <c r="AU8" s="587"/>
      <c r="AV8" s="587"/>
      <c r="AW8" s="587"/>
      <c r="AX8" s="587"/>
      <c r="AY8" s="587"/>
      <c r="AZ8" s="587"/>
      <c r="BA8" s="587"/>
      <c r="BB8" s="587"/>
      <c r="BC8" s="588"/>
      <c r="BD8" s="589">
        <v>5870116</v>
      </c>
      <c r="BE8" s="590"/>
      <c r="BF8" s="590"/>
      <c r="BG8" s="590"/>
      <c r="BH8" s="590"/>
      <c r="BI8" s="590"/>
      <c r="BJ8" s="590"/>
      <c r="BK8" s="591"/>
      <c r="BL8" s="592">
        <v>0.6</v>
      </c>
      <c r="BM8" s="592"/>
      <c r="BN8" s="592"/>
      <c r="BO8" s="592"/>
      <c r="BP8" s="593" t="s">
        <v>205</v>
      </c>
      <c r="BQ8" s="593"/>
      <c r="BR8" s="593"/>
      <c r="BS8" s="593"/>
      <c r="BT8" s="593"/>
      <c r="BU8" s="593"/>
      <c r="BV8" s="593"/>
      <c r="BW8" s="597"/>
      <c r="BY8" s="586" t="s">
        <v>212</v>
      </c>
      <c r="BZ8" s="587"/>
      <c r="CA8" s="587"/>
      <c r="CB8" s="587"/>
      <c r="CC8" s="587"/>
      <c r="CD8" s="587"/>
      <c r="CE8" s="587"/>
      <c r="CF8" s="587"/>
      <c r="CG8" s="587"/>
      <c r="CH8" s="587"/>
      <c r="CI8" s="587"/>
      <c r="CJ8" s="587"/>
      <c r="CK8" s="587"/>
      <c r="CL8" s="588"/>
      <c r="CM8" s="589">
        <v>417471052</v>
      </c>
      <c r="CN8" s="590"/>
      <c r="CO8" s="590"/>
      <c r="CP8" s="590"/>
      <c r="CQ8" s="590"/>
      <c r="CR8" s="590"/>
      <c r="CS8" s="590"/>
      <c r="CT8" s="591"/>
      <c r="CU8" s="594">
        <v>18.7</v>
      </c>
      <c r="CV8" s="595"/>
      <c r="CW8" s="595"/>
      <c r="CX8" s="600"/>
      <c r="CY8" s="598">
        <v>8582124</v>
      </c>
      <c r="CZ8" s="590"/>
      <c r="DA8" s="590"/>
      <c r="DB8" s="590"/>
      <c r="DC8" s="590"/>
      <c r="DD8" s="590"/>
      <c r="DE8" s="590"/>
      <c r="DF8" s="590"/>
      <c r="DG8" s="590"/>
      <c r="DH8" s="590"/>
      <c r="DI8" s="590"/>
      <c r="DJ8" s="590"/>
      <c r="DK8" s="591"/>
      <c r="DL8" s="598">
        <v>365501199</v>
      </c>
      <c r="DM8" s="590"/>
      <c r="DN8" s="590"/>
      <c r="DO8" s="590"/>
      <c r="DP8" s="590"/>
      <c r="DQ8" s="590"/>
      <c r="DR8" s="590"/>
      <c r="DS8" s="590"/>
      <c r="DT8" s="590"/>
      <c r="DU8" s="590"/>
      <c r="DV8" s="590"/>
      <c r="DW8" s="590"/>
      <c r="DX8" s="599"/>
    </row>
    <row r="9" spans="2:138" ht="11.25" customHeight="1" x14ac:dyDescent="0.2">
      <c r="B9" s="586" t="s">
        <v>213</v>
      </c>
      <c r="C9" s="587"/>
      <c r="D9" s="587"/>
      <c r="E9" s="587"/>
      <c r="F9" s="587"/>
      <c r="G9" s="587"/>
      <c r="H9" s="587"/>
      <c r="I9" s="587"/>
      <c r="J9" s="587"/>
      <c r="K9" s="587"/>
      <c r="L9" s="587"/>
      <c r="M9" s="587"/>
      <c r="N9" s="587"/>
      <c r="O9" s="587"/>
      <c r="P9" s="587"/>
      <c r="Q9" s="588"/>
      <c r="R9" s="589" t="s">
        <v>121</v>
      </c>
      <c r="S9" s="590"/>
      <c r="T9" s="590"/>
      <c r="U9" s="590"/>
      <c r="V9" s="590"/>
      <c r="W9" s="590"/>
      <c r="X9" s="590"/>
      <c r="Y9" s="591"/>
      <c r="Z9" s="592" t="s">
        <v>121</v>
      </c>
      <c r="AA9" s="592"/>
      <c r="AB9" s="592"/>
      <c r="AC9" s="592"/>
      <c r="AD9" s="593" t="s">
        <v>210</v>
      </c>
      <c r="AE9" s="593"/>
      <c r="AF9" s="593"/>
      <c r="AG9" s="593"/>
      <c r="AH9" s="593"/>
      <c r="AI9" s="593"/>
      <c r="AJ9" s="593"/>
      <c r="AK9" s="593"/>
      <c r="AL9" s="594" t="s">
        <v>121</v>
      </c>
      <c r="AM9" s="595"/>
      <c r="AN9" s="595"/>
      <c r="AO9" s="596"/>
      <c r="AP9" s="586" t="s">
        <v>214</v>
      </c>
      <c r="AQ9" s="587"/>
      <c r="AR9" s="587"/>
      <c r="AS9" s="587"/>
      <c r="AT9" s="587"/>
      <c r="AU9" s="587"/>
      <c r="AV9" s="587"/>
      <c r="AW9" s="587"/>
      <c r="AX9" s="587"/>
      <c r="AY9" s="587"/>
      <c r="AZ9" s="587"/>
      <c r="BA9" s="587"/>
      <c r="BB9" s="587"/>
      <c r="BC9" s="588"/>
      <c r="BD9" s="589">
        <v>277955340</v>
      </c>
      <c r="BE9" s="590"/>
      <c r="BF9" s="590"/>
      <c r="BG9" s="590"/>
      <c r="BH9" s="590"/>
      <c r="BI9" s="590"/>
      <c r="BJ9" s="590"/>
      <c r="BK9" s="591"/>
      <c r="BL9" s="592">
        <v>27.2</v>
      </c>
      <c r="BM9" s="592"/>
      <c r="BN9" s="592"/>
      <c r="BO9" s="592"/>
      <c r="BP9" s="593" t="s">
        <v>205</v>
      </c>
      <c r="BQ9" s="593"/>
      <c r="BR9" s="593"/>
      <c r="BS9" s="593"/>
      <c r="BT9" s="593"/>
      <c r="BU9" s="593"/>
      <c r="BV9" s="593"/>
      <c r="BW9" s="597"/>
      <c r="BY9" s="586" t="s">
        <v>215</v>
      </c>
      <c r="BZ9" s="587"/>
      <c r="CA9" s="587"/>
      <c r="CB9" s="587"/>
      <c r="CC9" s="587"/>
      <c r="CD9" s="587"/>
      <c r="CE9" s="587"/>
      <c r="CF9" s="587"/>
      <c r="CG9" s="587"/>
      <c r="CH9" s="587"/>
      <c r="CI9" s="587"/>
      <c r="CJ9" s="587"/>
      <c r="CK9" s="587"/>
      <c r="CL9" s="588"/>
      <c r="CM9" s="589">
        <v>269642635</v>
      </c>
      <c r="CN9" s="590"/>
      <c r="CO9" s="590"/>
      <c r="CP9" s="590"/>
      <c r="CQ9" s="590"/>
      <c r="CR9" s="590"/>
      <c r="CS9" s="590"/>
      <c r="CT9" s="591"/>
      <c r="CU9" s="594">
        <v>12.1</v>
      </c>
      <c r="CV9" s="595"/>
      <c r="CW9" s="595"/>
      <c r="CX9" s="600"/>
      <c r="CY9" s="598">
        <v>3712039</v>
      </c>
      <c r="CZ9" s="590"/>
      <c r="DA9" s="590"/>
      <c r="DB9" s="590"/>
      <c r="DC9" s="590"/>
      <c r="DD9" s="590"/>
      <c r="DE9" s="590"/>
      <c r="DF9" s="590"/>
      <c r="DG9" s="590"/>
      <c r="DH9" s="590"/>
      <c r="DI9" s="590"/>
      <c r="DJ9" s="590"/>
      <c r="DK9" s="591"/>
      <c r="DL9" s="598">
        <v>59217263</v>
      </c>
      <c r="DM9" s="590"/>
      <c r="DN9" s="590"/>
      <c r="DO9" s="590"/>
      <c r="DP9" s="590"/>
      <c r="DQ9" s="590"/>
      <c r="DR9" s="590"/>
      <c r="DS9" s="590"/>
      <c r="DT9" s="590"/>
      <c r="DU9" s="590"/>
      <c r="DV9" s="590"/>
      <c r="DW9" s="590"/>
      <c r="DX9" s="599"/>
    </row>
    <row r="10" spans="2:138" ht="11.25" customHeight="1" x14ac:dyDescent="0.2">
      <c r="B10" s="586" t="s">
        <v>216</v>
      </c>
      <c r="C10" s="587"/>
      <c r="D10" s="587"/>
      <c r="E10" s="587"/>
      <c r="F10" s="587"/>
      <c r="G10" s="587"/>
      <c r="H10" s="587"/>
      <c r="I10" s="587"/>
      <c r="J10" s="587"/>
      <c r="K10" s="587"/>
      <c r="L10" s="587"/>
      <c r="M10" s="587"/>
      <c r="N10" s="587"/>
      <c r="O10" s="587"/>
      <c r="P10" s="587"/>
      <c r="Q10" s="588"/>
      <c r="R10" s="589">
        <v>100595</v>
      </c>
      <c r="S10" s="590"/>
      <c r="T10" s="590"/>
      <c r="U10" s="590"/>
      <c r="V10" s="590"/>
      <c r="W10" s="590"/>
      <c r="X10" s="590"/>
      <c r="Y10" s="591"/>
      <c r="Z10" s="592">
        <v>0</v>
      </c>
      <c r="AA10" s="592"/>
      <c r="AB10" s="592"/>
      <c r="AC10" s="592"/>
      <c r="AD10" s="593">
        <v>100595</v>
      </c>
      <c r="AE10" s="593"/>
      <c r="AF10" s="593"/>
      <c r="AG10" s="593"/>
      <c r="AH10" s="593"/>
      <c r="AI10" s="593"/>
      <c r="AJ10" s="593"/>
      <c r="AK10" s="593"/>
      <c r="AL10" s="594">
        <v>0</v>
      </c>
      <c r="AM10" s="595"/>
      <c r="AN10" s="595"/>
      <c r="AO10" s="596"/>
      <c r="AP10" s="586" t="s">
        <v>217</v>
      </c>
      <c r="AQ10" s="587"/>
      <c r="AR10" s="587"/>
      <c r="AS10" s="587"/>
      <c r="AT10" s="587"/>
      <c r="AU10" s="587"/>
      <c r="AV10" s="587"/>
      <c r="AW10" s="587"/>
      <c r="AX10" s="587"/>
      <c r="AY10" s="587"/>
      <c r="AZ10" s="587"/>
      <c r="BA10" s="587"/>
      <c r="BB10" s="587"/>
      <c r="BC10" s="588"/>
      <c r="BD10" s="589">
        <v>6024178</v>
      </c>
      <c r="BE10" s="590"/>
      <c r="BF10" s="590"/>
      <c r="BG10" s="590"/>
      <c r="BH10" s="590"/>
      <c r="BI10" s="590"/>
      <c r="BJ10" s="590"/>
      <c r="BK10" s="591"/>
      <c r="BL10" s="592">
        <v>0.6</v>
      </c>
      <c r="BM10" s="592"/>
      <c r="BN10" s="592"/>
      <c r="BO10" s="592"/>
      <c r="BP10" s="593" t="s">
        <v>121</v>
      </c>
      <c r="BQ10" s="593"/>
      <c r="BR10" s="593"/>
      <c r="BS10" s="593"/>
      <c r="BT10" s="593"/>
      <c r="BU10" s="593"/>
      <c r="BV10" s="593"/>
      <c r="BW10" s="597"/>
      <c r="BY10" s="586" t="s">
        <v>218</v>
      </c>
      <c r="BZ10" s="587"/>
      <c r="CA10" s="587"/>
      <c r="CB10" s="587"/>
      <c r="CC10" s="587"/>
      <c r="CD10" s="587"/>
      <c r="CE10" s="587"/>
      <c r="CF10" s="587"/>
      <c r="CG10" s="587"/>
      <c r="CH10" s="587"/>
      <c r="CI10" s="587"/>
      <c r="CJ10" s="587"/>
      <c r="CK10" s="587"/>
      <c r="CL10" s="588"/>
      <c r="CM10" s="589">
        <v>4923033</v>
      </c>
      <c r="CN10" s="590"/>
      <c r="CO10" s="590"/>
      <c r="CP10" s="590"/>
      <c r="CQ10" s="590"/>
      <c r="CR10" s="590"/>
      <c r="CS10" s="590"/>
      <c r="CT10" s="591"/>
      <c r="CU10" s="594">
        <v>0.2</v>
      </c>
      <c r="CV10" s="595"/>
      <c r="CW10" s="595"/>
      <c r="CX10" s="600"/>
      <c r="CY10" s="598">
        <v>23915</v>
      </c>
      <c r="CZ10" s="590"/>
      <c r="DA10" s="590"/>
      <c r="DB10" s="590"/>
      <c r="DC10" s="590"/>
      <c r="DD10" s="590"/>
      <c r="DE10" s="590"/>
      <c r="DF10" s="590"/>
      <c r="DG10" s="590"/>
      <c r="DH10" s="590"/>
      <c r="DI10" s="590"/>
      <c r="DJ10" s="590"/>
      <c r="DK10" s="591"/>
      <c r="DL10" s="598">
        <v>2958082</v>
      </c>
      <c r="DM10" s="590"/>
      <c r="DN10" s="590"/>
      <c r="DO10" s="590"/>
      <c r="DP10" s="590"/>
      <c r="DQ10" s="590"/>
      <c r="DR10" s="590"/>
      <c r="DS10" s="590"/>
      <c r="DT10" s="590"/>
      <c r="DU10" s="590"/>
      <c r="DV10" s="590"/>
      <c r="DW10" s="590"/>
      <c r="DX10" s="599"/>
    </row>
    <row r="11" spans="2:138" ht="11.25" customHeight="1" x14ac:dyDescent="0.2">
      <c r="B11" s="586" t="s">
        <v>219</v>
      </c>
      <c r="C11" s="587"/>
      <c r="D11" s="587"/>
      <c r="E11" s="587"/>
      <c r="F11" s="587"/>
      <c r="G11" s="587"/>
      <c r="H11" s="587"/>
      <c r="I11" s="587"/>
      <c r="J11" s="587"/>
      <c r="K11" s="587"/>
      <c r="L11" s="587"/>
      <c r="M11" s="587"/>
      <c r="N11" s="587"/>
      <c r="O11" s="587"/>
      <c r="P11" s="587"/>
      <c r="Q11" s="588"/>
      <c r="R11" s="589">
        <v>902813</v>
      </c>
      <c r="S11" s="590"/>
      <c r="T11" s="590"/>
      <c r="U11" s="590"/>
      <c r="V11" s="590"/>
      <c r="W11" s="590"/>
      <c r="X11" s="590"/>
      <c r="Y11" s="591"/>
      <c r="Z11" s="592">
        <v>0</v>
      </c>
      <c r="AA11" s="592"/>
      <c r="AB11" s="592"/>
      <c r="AC11" s="592"/>
      <c r="AD11" s="593">
        <v>902813</v>
      </c>
      <c r="AE11" s="593"/>
      <c r="AF11" s="593"/>
      <c r="AG11" s="593"/>
      <c r="AH11" s="593"/>
      <c r="AI11" s="593"/>
      <c r="AJ11" s="593"/>
      <c r="AK11" s="593"/>
      <c r="AL11" s="594">
        <v>0.1</v>
      </c>
      <c r="AM11" s="595"/>
      <c r="AN11" s="595"/>
      <c r="AO11" s="596"/>
      <c r="AP11" s="586" t="s">
        <v>220</v>
      </c>
      <c r="AQ11" s="587"/>
      <c r="AR11" s="587"/>
      <c r="AS11" s="587"/>
      <c r="AT11" s="587"/>
      <c r="AU11" s="587"/>
      <c r="AV11" s="587"/>
      <c r="AW11" s="587"/>
      <c r="AX11" s="587"/>
      <c r="AY11" s="587"/>
      <c r="AZ11" s="587"/>
      <c r="BA11" s="587"/>
      <c r="BB11" s="587"/>
      <c r="BC11" s="588"/>
      <c r="BD11" s="589">
        <v>10574094</v>
      </c>
      <c r="BE11" s="590"/>
      <c r="BF11" s="590"/>
      <c r="BG11" s="590"/>
      <c r="BH11" s="590"/>
      <c r="BI11" s="590"/>
      <c r="BJ11" s="590"/>
      <c r="BK11" s="591"/>
      <c r="BL11" s="592">
        <v>1</v>
      </c>
      <c r="BM11" s="592"/>
      <c r="BN11" s="592"/>
      <c r="BO11" s="592"/>
      <c r="BP11" s="593">
        <v>4054772</v>
      </c>
      <c r="BQ11" s="593"/>
      <c r="BR11" s="593"/>
      <c r="BS11" s="593"/>
      <c r="BT11" s="593"/>
      <c r="BU11" s="593"/>
      <c r="BV11" s="593"/>
      <c r="BW11" s="597"/>
      <c r="BY11" s="586" t="s">
        <v>221</v>
      </c>
      <c r="BZ11" s="587"/>
      <c r="CA11" s="587"/>
      <c r="CB11" s="587"/>
      <c r="CC11" s="587"/>
      <c r="CD11" s="587"/>
      <c r="CE11" s="587"/>
      <c r="CF11" s="587"/>
      <c r="CG11" s="587"/>
      <c r="CH11" s="587"/>
      <c r="CI11" s="587"/>
      <c r="CJ11" s="587"/>
      <c r="CK11" s="587"/>
      <c r="CL11" s="588"/>
      <c r="CM11" s="589">
        <v>22722186</v>
      </c>
      <c r="CN11" s="590"/>
      <c r="CO11" s="590"/>
      <c r="CP11" s="590"/>
      <c r="CQ11" s="590"/>
      <c r="CR11" s="590"/>
      <c r="CS11" s="590"/>
      <c r="CT11" s="591"/>
      <c r="CU11" s="594">
        <v>1</v>
      </c>
      <c r="CV11" s="595"/>
      <c r="CW11" s="595"/>
      <c r="CX11" s="600"/>
      <c r="CY11" s="598">
        <v>9778978</v>
      </c>
      <c r="CZ11" s="590"/>
      <c r="DA11" s="590"/>
      <c r="DB11" s="590"/>
      <c r="DC11" s="590"/>
      <c r="DD11" s="590"/>
      <c r="DE11" s="590"/>
      <c r="DF11" s="590"/>
      <c r="DG11" s="590"/>
      <c r="DH11" s="590"/>
      <c r="DI11" s="590"/>
      <c r="DJ11" s="590"/>
      <c r="DK11" s="591"/>
      <c r="DL11" s="598">
        <v>12152657</v>
      </c>
      <c r="DM11" s="590"/>
      <c r="DN11" s="590"/>
      <c r="DO11" s="590"/>
      <c r="DP11" s="590"/>
      <c r="DQ11" s="590"/>
      <c r="DR11" s="590"/>
      <c r="DS11" s="590"/>
      <c r="DT11" s="590"/>
      <c r="DU11" s="590"/>
      <c r="DV11" s="590"/>
      <c r="DW11" s="590"/>
      <c r="DX11" s="599"/>
    </row>
    <row r="12" spans="2:138" ht="11.25" customHeight="1" x14ac:dyDescent="0.2">
      <c r="B12" s="586" t="s">
        <v>222</v>
      </c>
      <c r="C12" s="587"/>
      <c r="D12" s="587"/>
      <c r="E12" s="587"/>
      <c r="F12" s="587"/>
      <c r="G12" s="587"/>
      <c r="H12" s="587"/>
      <c r="I12" s="587"/>
      <c r="J12" s="587"/>
      <c r="K12" s="587"/>
      <c r="L12" s="587"/>
      <c r="M12" s="587"/>
      <c r="N12" s="587"/>
      <c r="O12" s="587"/>
      <c r="P12" s="587"/>
      <c r="Q12" s="588"/>
      <c r="R12" s="589" t="s">
        <v>121</v>
      </c>
      <c r="S12" s="590"/>
      <c r="T12" s="590"/>
      <c r="U12" s="590"/>
      <c r="V12" s="590"/>
      <c r="W12" s="590"/>
      <c r="X12" s="590"/>
      <c r="Y12" s="591"/>
      <c r="Z12" s="592" t="s">
        <v>121</v>
      </c>
      <c r="AA12" s="592"/>
      <c r="AB12" s="592"/>
      <c r="AC12" s="592"/>
      <c r="AD12" s="593" t="s">
        <v>121</v>
      </c>
      <c r="AE12" s="593"/>
      <c r="AF12" s="593"/>
      <c r="AG12" s="593"/>
      <c r="AH12" s="593"/>
      <c r="AI12" s="593"/>
      <c r="AJ12" s="593"/>
      <c r="AK12" s="593"/>
      <c r="AL12" s="594" t="s">
        <v>205</v>
      </c>
      <c r="AM12" s="595"/>
      <c r="AN12" s="595"/>
      <c r="AO12" s="596"/>
      <c r="AP12" s="586" t="s">
        <v>223</v>
      </c>
      <c r="AQ12" s="587"/>
      <c r="AR12" s="587"/>
      <c r="AS12" s="587"/>
      <c r="AT12" s="587"/>
      <c r="AU12" s="587"/>
      <c r="AV12" s="587"/>
      <c r="AW12" s="587"/>
      <c r="AX12" s="587"/>
      <c r="AY12" s="587"/>
      <c r="AZ12" s="587"/>
      <c r="BA12" s="587"/>
      <c r="BB12" s="587"/>
      <c r="BC12" s="588"/>
      <c r="BD12" s="589">
        <v>725301</v>
      </c>
      <c r="BE12" s="590"/>
      <c r="BF12" s="590"/>
      <c r="BG12" s="590"/>
      <c r="BH12" s="590"/>
      <c r="BI12" s="590"/>
      <c r="BJ12" s="590"/>
      <c r="BK12" s="591"/>
      <c r="BL12" s="592">
        <v>0.1</v>
      </c>
      <c r="BM12" s="592"/>
      <c r="BN12" s="592"/>
      <c r="BO12" s="592"/>
      <c r="BP12" s="593" t="s">
        <v>205</v>
      </c>
      <c r="BQ12" s="593"/>
      <c r="BR12" s="593"/>
      <c r="BS12" s="593"/>
      <c r="BT12" s="593"/>
      <c r="BU12" s="593"/>
      <c r="BV12" s="593"/>
      <c r="BW12" s="597"/>
      <c r="BY12" s="586" t="s">
        <v>224</v>
      </c>
      <c r="BZ12" s="587"/>
      <c r="CA12" s="587"/>
      <c r="CB12" s="587"/>
      <c r="CC12" s="587"/>
      <c r="CD12" s="587"/>
      <c r="CE12" s="587"/>
      <c r="CF12" s="587"/>
      <c r="CG12" s="587"/>
      <c r="CH12" s="587"/>
      <c r="CI12" s="587"/>
      <c r="CJ12" s="587"/>
      <c r="CK12" s="587"/>
      <c r="CL12" s="588"/>
      <c r="CM12" s="589">
        <v>89402219</v>
      </c>
      <c r="CN12" s="590"/>
      <c r="CO12" s="590"/>
      <c r="CP12" s="590"/>
      <c r="CQ12" s="590"/>
      <c r="CR12" s="590"/>
      <c r="CS12" s="590"/>
      <c r="CT12" s="591"/>
      <c r="CU12" s="594">
        <v>4</v>
      </c>
      <c r="CV12" s="595"/>
      <c r="CW12" s="595"/>
      <c r="CX12" s="600"/>
      <c r="CY12" s="598">
        <v>7440500</v>
      </c>
      <c r="CZ12" s="590"/>
      <c r="DA12" s="590"/>
      <c r="DB12" s="590"/>
      <c r="DC12" s="590"/>
      <c r="DD12" s="590"/>
      <c r="DE12" s="590"/>
      <c r="DF12" s="590"/>
      <c r="DG12" s="590"/>
      <c r="DH12" s="590"/>
      <c r="DI12" s="590"/>
      <c r="DJ12" s="590"/>
      <c r="DK12" s="591"/>
      <c r="DL12" s="598">
        <v>24716410</v>
      </c>
      <c r="DM12" s="590"/>
      <c r="DN12" s="590"/>
      <c r="DO12" s="590"/>
      <c r="DP12" s="590"/>
      <c r="DQ12" s="590"/>
      <c r="DR12" s="590"/>
      <c r="DS12" s="590"/>
      <c r="DT12" s="590"/>
      <c r="DU12" s="590"/>
      <c r="DV12" s="590"/>
      <c r="DW12" s="590"/>
      <c r="DX12" s="599"/>
    </row>
    <row r="13" spans="2:138" ht="11.25" customHeight="1" x14ac:dyDescent="0.2">
      <c r="B13" s="586" t="s">
        <v>225</v>
      </c>
      <c r="C13" s="587"/>
      <c r="D13" s="587"/>
      <c r="E13" s="587"/>
      <c r="F13" s="587"/>
      <c r="G13" s="587"/>
      <c r="H13" s="587"/>
      <c r="I13" s="587"/>
      <c r="J13" s="587"/>
      <c r="K13" s="587"/>
      <c r="L13" s="587"/>
      <c r="M13" s="587"/>
      <c r="N13" s="587"/>
      <c r="O13" s="587"/>
      <c r="P13" s="587"/>
      <c r="Q13" s="588"/>
      <c r="R13" s="589">
        <v>136846</v>
      </c>
      <c r="S13" s="590"/>
      <c r="T13" s="590"/>
      <c r="U13" s="590"/>
      <c r="V13" s="590"/>
      <c r="W13" s="590"/>
      <c r="X13" s="590"/>
      <c r="Y13" s="591"/>
      <c r="Z13" s="592">
        <v>0</v>
      </c>
      <c r="AA13" s="592"/>
      <c r="AB13" s="592"/>
      <c r="AC13" s="592"/>
      <c r="AD13" s="593">
        <v>136846</v>
      </c>
      <c r="AE13" s="593"/>
      <c r="AF13" s="593"/>
      <c r="AG13" s="593"/>
      <c r="AH13" s="593"/>
      <c r="AI13" s="593"/>
      <c r="AJ13" s="593"/>
      <c r="AK13" s="593"/>
      <c r="AL13" s="594">
        <v>0</v>
      </c>
      <c r="AM13" s="595"/>
      <c r="AN13" s="595"/>
      <c r="AO13" s="596"/>
      <c r="AP13" s="586" t="s">
        <v>226</v>
      </c>
      <c r="AQ13" s="587"/>
      <c r="AR13" s="587"/>
      <c r="AS13" s="587"/>
      <c r="AT13" s="587"/>
      <c r="AU13" s="587"/>
      <c r="AV13" s="587"/>
      <c r="AW13" s="587"/>
      <c r="AX13" s="587"/>
      <c r="AY13" s="587"/>
      <c r="AZ13" s="587"/>
      <c r="BA13" s="587"/>
      <c r="BB13" s="587"/>
      <c r="BC13" s="588"/>
      <c r="BD13" s="589">
        <v>10781877</v>
      </c>
      <c r="BE13" s="590"/>
      <c r="BF13" s="590"/>
      <c r="BG13" s="590"/>
      <c r="BH13" s="590"/>
      <c r="BI13" s="590"/>
      <c r="BJ13" s="590"/>
      <c r="BK13" s="591"/>
      <c r="BL13" s="592">
        <v>1.1000000000000001</v>
      </c>
      <c r="BM13" s="592"/>
      <c r="BN13" s="592"/>
      <c r="BO13" s="592"/>
      <c r="BP13" s="593" t="s">
        <v>121</v>
      </c>
      <c r="BQ13" s="593"/>
      <c r="BR13" s="593"/>
      <c r="BS13" s="593"/>
      <c r="BT13" s="593"/>
      <c r="BU13" s="593"/>
      <c r="BV13" s="593"/>
      <c r="BW13" s="597"/>
      <c r="BY13" s="586" t="s">
        <v>227</v>
      </c>
      <c r="BZ13" s="587"/>
      <c r="CA13" s="587"/>
      <c r="CB13" s="587"/>
      <c r="CC13" s="587"/>
      <c r="CD13" s="587"/>
      <c r="CE13" s="587"/>
      <c r="CF13" s="587"/>
      <c r="CG13" s="587"/>
      <c r="CH13" s="587"/>
      <c r="CI13" s="587"/>
      <c r="CJ13" s="587"/>
      <c r="CK13" s="587"/>
      <c r="CL13" s="588"/>
      <c r="CM13" s="589">
        <v>165858445</v>
      </c>
      <c r="CN13" s="590"/>
      <c r="CO13" s="590"/>
      <c r="CP13" s="590"/>
      <c r="CQ13" s="590"/>
      <c r="CR13" s="590"/>
      <c r="CS13" s="590"/>
      <c r="CT13" s="591"/>
      <c r="CU13" s="594">
        <v>7.4</v>
      </c>
      <c r="CV13" s="595"/>
      <c r="CW13" s="595"/>
      <c r="CX13" s="600"/>
      <c r="CY13" s="598">
        <v>130014349</v>
      </c>
      <c r="CZ13" s="590"/>
      <c r="DA13" s="590"/>
      <c r="DB13" s="590"/>
      <c r="DC13" s="590"/>
      <c r="DD13" s="590"/>
      <c r="DE13" s="590"/>
      <c r="DF13" s="590"/>
      <c r="DG13" s="590"/>
      <c r="DH13" s="590"/>
      <c r="DI13" s="590"/>
      <c r="DJ13" s="590"/>
      <c r="DK13" s="591"/>
      <c r="DL13" s="598">
        <v>33903131</v>
      </c>
      <c r="DM13" s="590"/>
      <c r="DN13" s="590"/>
      <c r="DO13" s="590"/>
      <c r="DP13" s="590"/>
      <c r="DQ13" s="590"/>
      <c r="DR13" s="590"/>
      <c r="DS13" s="590"/>
      <c r="DT13" s="590"/>
      <c r="DU13" s="590"/>
      <c r="DV13" s="590"/>
      <c r="DW13" s="590"/>
      <c r="DX13" s="599"/>
    </row>
    <row r="14" spans="2:138" ht="11.25" customHeight="1" x14ac:dyDescent="0.2">
      <c r="B14" s="586" t="s">
        <v>228</v>
      </c>
      <c r="C14" s="587"/>
      <c r="D14" s="587"/>
      <c r="E14" s="587"/>
      <c r="F14" s="587"/>
      <c r="G14" s="587"/>
      <c r="H14" s="587"/>
      <c r="I14" s="587"/>
      <c r="J14" s="587"/>
      <c r="K14" s="587"/>
      <c r="L14" s="587"/>
      <c r="M14" s="587"/>
      <c r="N14" s="587"/>
      <c r="O14" s="587"/>
      <c r="P14" s="587"/>
      <c r="Q14" s="588"/>
      <c r="R14" s="589">
        <v>137960212</v>
      </c>
      <c r="S14" s="590"/>
      <c r="T14" s="590"/>
      <c r="U14" s="590"/>
      <c r="V14" s="590"/>
      <c r="W14" s="590"/>
      <c r="X14" s="590"/>
      <c r="Y14" s="591"/>
      <c r="Z14" s="592">
        <v>6</v>
      </c>
      <c r="AA14" s="592"/>
      <c r="AB14" s="592"/>
      <c r="AC14" s="592"/>
      <c r="AD14" s="593">
        <v>137960212</v>
      </c>
      <c r="AE14" s="593"/>
      <c r="AF14" s="593"/>
      <c r="AG14" s="593"/>
      <c r="AH14" s="593"/>
      <c r="AI14" s="593"/>
      <c r="AJ14" s="593"/>
      <c r="AK14" s="593"/>
      <c r="AL14" s="594">
        <v>11.4</v>
      </c>
      <c r="AM14" s="595"/>
      <c r="AN14" s="595"/>
      <c r="AO14" s="596"/>
      <c r="AP14" s="586" t="s">
        <v>229</v>
      </c>
      <c r="AQ14" s="587"/>
      <c r="AR14" s="587"/>
      <c r="AS14" s="587"/>
      <c r="AT14" s="587"/>
      <c r="AU14" s="587"/>
      <c r="AV14" s="587"/>
      <c r="AW14" s="587"/>
      <c r="AX14" s="587"/>
      <c r="AY14" s="587"/>
      <c r="AZ14" s="587"/>
      <c r="BA14" s="587"/>
      <c r="BB14" s="587"/>
      <c r="BC14" s="588"/>
      <c r="BD14" s="589">
        <v>8377363</v>
      </c>
      <c r="BE14" s="590"/>
      <c r="BF14" s="590"/>
      <c r="BG14" s="590"/>
      <c r="BH14" s="590"/>
      <c r="BI14" s="590"/>
      <c r="BJ14" s="590"/>
      <c r="BK14" s="591"/>
      <c r="BL14" s="592">
        <v>0.8</v>
      </c>
      <c r="BM14" s="592"/>
      <c r="BN14" s="592"/>
      <c r="BO14" s="592"/>
      <c r="BP14" s="593" t="s">
        <v>121</v>
      </c>
      <c r="BQ14" s="593"/>
      <c r="BR14" s="593"/>
      <c r="BS14" s="593"/>
      <c r="BT14" s="593"/>
      <c r="BU14" s="593"/>
      <c r="BV14" s="593"/>
      <c r="BW14" s="597"/>
      <c r="BY14" s="586" t="s">
        <v>230</v>
      </c>
      <c r="BZ14" s="587"/>
      <c r="CA14" s="587"/>
      <c r="CB14" s="587"/>
      <c r="CC14" s="587"/>
      <c r="CD14" s="587"/>
      <c r="CE14" s="587"/>
      <c r="CF14" s="587"/>
      <c r="CG14" s="587"/>
      <c r="CH14" s="587"/>
      <c r="CI14" s="587"/>
      <c r="CJ14" s="587"/>
      <c r="CK14" s="587"/>
      <c r="CL14" s="588"/>
      <c r="CM14" s="589">
        <v>147728003</v>
      </c>
      <c r="CN14" s="590"/>
      <c r="CO14" s="590"/>
      <c r="CP14" s="590"/>
      <c r="CQ14" s="590"/>
      <c r="CR14" s="590"/>
      <c r="CS14" s="590"/>
      <c r="CT14" s="591"/>
      <c r="CU14" s="594">
        <v>6.6</v>
      </c>
      <c r="CV14" s="595"/>
      <c r="CW14" s="595"/>
      <c r="CX14" s="600"/>
      <c r="CY14" s="598">
        <v>8680772</v>
      </c>
      <c r="CZ14" s="590"/>
      <c r="DA14" s="590"/>
      <c r="DB14" s="590"/>
      <c r="DC14" s="590"/>
      <c r="DD14" s="590"/>
      <c r="DE14" s="590"/>
      <c r="DF14" s="590"/>
      <c r="DG14" s="590"/>
      <c r="DH14" s="590"/>
      <c r="DI14" s="590"/>
      <c r="DJ14" s="590"/>
      <c r="DK14" s="591"/>
      <c r="DL14" s="598">
        <v>130892249</v>
      </c>
      <c r="DM14" s="590"/>
      <c r="DN14" s="590"/>
      <c r="DO14" s="590"/>
      <c r="DP14" s="590"/>
      <c r="DQ14" s="590"/>
      <c r="DR14" s="590"/>
      <c r="DS14" s="590"/>
      <c r="DT14" s="590"/>
      <c r="DU14" s="590"/>
      <c r="DV14" s="590"/>
      <c r="DW14" s="590"/>
      <c r="DX14" s="599"/>
    </row>
    <row r="15" spans="2:138" ht="11.25" customHeight="1" x14ac:dyDescent="0.2">
      <c r="B15" s="586" t="s">
        <v>231</v>
      </c>
      <c r="C15" s="587"/>
      <c r="D15" s="587"/>
      <c r="E15" s="587"/>
      <c r="F15" s="587"/>
      <c r="G15" s="587"/>
      <c r="H15" s="587"/>
      <c r="I15" s="587"/>
      <c r="J15" s="587"/>
      <c r="K15" s="587"/>
      <c r="L15" s="587"/>
      <c r="M15" s="587"/>
      <c r="N15" s="587"/>
      <c r="O15" s="587"/>
      <c r="P15" s="587"/>
      <c r="Q15" s="588"/>
      <c r="R15" s="589" t="s">
        <v>121</v>
      </c>
      <c r="S15" s="590"/>
      <c r="T15" s="590"/>
      <c r="U15" s="590"/>
      <c r="V15" s="590"/>
      <c r="W15" s="590"/>
      <c r="X15" s="590"/>
      <c r="Y15" s="591"/>
      <c r="Z15" s="592" t="s">
        <v>205</v>
      </c>
      <c r="AA15" s="592"/>
      <c r="AB15" s="592"/>
      <c r="AC15" s="592"/>
      <c r="AD15" s="593" t="s">
        <v>121</v>
      </c>
      <c r="AE15" s="593"/>
      <c r="AF15" s="593"/>
      <c r="AG15" s="593"/>
      <c r="AH15" s="593"/>
      <c r="AI15" s="593"/>
      <c r="AJ15" s="593"/>
      <c r="AK15" s="593"/>
      <c r="AL15" s="594" t="s">
        <v>121</v>
      </c>
      <c r="AM15" s="595"/>
      <c r="AN15" s="595"/>
      <c r="AO15" s="596"/>
      <c r="AP15" s="586" t="s">
        <v>232</v>
      </c>
      <c r="AQ15" s="587"/>
      <c r="AR15" s="587"/>
      <c r="AS15" s="587"/>
      <c r="AT15" s="587"/>
      <c r="AU15" s="587"/>
      <c r="AV15" s="587"/>
      <c r="AW15" s="587"/>
      <c r="AX15" s="587"/>
      <c r="AY15" s="587"/>
      <c r="AZ15" s="587"/>
      <c r="BA15" s="587"/>
      <c r="BB15" s="587"/>
      <c r="BC15" s="588"/>
      <c r="BD15" s="589">
        <v>186618531</v>
      </c>
      <c r="BE15" s="590"/>
      <c r="BF15" s="590"/>
      <c r="BG15" s="590"/>
      <c r="BH15" s="590"/>
      <c r="BI15" s="590"/>
      <c r="BJ15" s="590"/>
      <c r="BK15" s="591"/>
      <c r="BL15" s="592">
        <v>18.3</v>
      </c>
      <c r="BM15" s="592"/>
      <c r="BN15" s="592"/>
      <c r="BO15" s="592"/>
      <c r="BP15" s="593" t="s">
        <v>121</v>
      </c>
      <c r="BQ15" s="593"/>
      <c r="BR15" s="593"/>
      <c r="BS15" s="593"/>
      <c r="BT15" s="593"/>
      <c r="BU15" s="593"/>
      <c r="BV15" s="593"/>
      <c r="BW15" s="597"/>
      <c r="BY15" s="586" t="s">
        <v>233</v>
      </c>
      <c r="BZ15" s="587"/>
      <c r="CA15" s="587"/>
      <c r="CB15" s="587"/>
      <c r="CC15" s="587"/>
      <c r="CD15" s="587"/>
      <c r="CE15" s="587"/>
      <c r="CF15" s="587"/>
      <c r="CG15" s="587"/>
      <c r="CH15" s="587"/>
      <c r="CI15" s="587"/>
      <c r="CJ15" s="587"/>
      <c r="CK15" s="587"/>
      <c r="CL15" s="588"/>
      <c r="CM15" s="589" t="s">
        <v>121</v>
      </c>
      <c r="CN15" s="590"/>
      <c r="CO15" s="590"/>
      <c r="CP15" s="590"/>
      <c r="CQ15" s="590"/>
      <c r="CR15" s="590"/>
      <c r="CS15" s="590"/>
      <c r="CT15" s="591"/>
      <c r="CU15" s="594" t="s">
        <v>205</v>
      </c>
      <c r="CV15" s="595"/>
      <c r="CW15" s="595"/>
      <c r="CX15" s="600"/>
      <c r="CY15" s="598" t="s">
        <v>205</v>
      </c>
      <c r="CZ15" s="590"/>
      <c r="DA15" s="590"/>
      <c r="DB15" s="590"/>
      <c r="DC15" s="590"/>
      <c r="DD15" s="590"/>
      <c r="DE15" s="590"/>
      <c r="DF15" s="590"/>
      <c r="DG15" s="590"/>
      <c r="DH15" s="590"/>
      <c r="DI15" s="590"/>
      <c r="DJ15" s="590"/>
      <c r="DK15" s="591"/>
      <c r="DL15" s="598" t="s">
        <v>205</v>
      </c>
      <c r="DM15" s="590"/>
      <c r="DN15" s="590"/>
      <c r="DO15" s="590"/>
      <c r="DP15" s="590"/>
      <c r="DQ15" s="590"/>
      <c r="DR15" s="590"/>
      <c r="DS15" s="590"/>
      <c r="DT15" s="590"/>
      <c r="DU15" s="590"/>
      <c r="DV15" s="590"/>
      <c r="DW15" s="590"/>
      <c r="DX15" s="599"/>
    </row>
    <row r="16" spans="2:138" ht="11.25" customHeight="1" x14ac:dyDescent="0.2">
      <c r="B16" s="586" t="s">
        <v>234</v>
      </c>
      <c r="C16" s="587"/>
      <c r="D16" s="587"/>
      <c r="E16" s="587"/>
      <c r="F16" s="587"/>
      <c r="G16" s="587"/>
      <c r="H16" s="587"/>
      <c r="I16" s="587"/>
      <c r="J16" s="587"/>
      <c r="K16" s="587"/>
      <c r="L16" s="587"/>
      <c r="M16" s="587"/>
      <c r="N16" s="587"/>
      <c r="O16" s="587"/>
      <c r="P16" s="587"/>
      <c r="Q16" s="588"/>
      <c r="R16" s="589">
        <v>5559537</v>
      </c>
      <c r="S16" s="590"/>
      <c r="T16" s="590"/>
      <c r="U16" s="590"/>
      <c r="V16" s="590"/>
      <c r="W16" s="590"/>
      <c r="X16" s="590"/>
      <c r="Y16" s="591"/>
      <c r="Z16" s="592">
        <v>0.2</v>
      </c>
      <c r="AA16" s="592"/>
      <c r="AB16" s="592"/>
      <c r="AC16" s="592"/>
      <c r="AD16" s="593">
        <v>5559537</v>
      </c>
      <c r="AE16" s="593"/>
      <c r="AF16" s="593"/>
      <c r="AG16" s="593"/>
      <c r="AH16" s="593"/>
      <c r="AI16" s="593"/>
      <c r="AJ16" s="593"/>
      <c r="AK16" s="593"/>
      <c r="AL16" s="594">
        <v>0.5</v>
      </c>
      <c r="AM16" s="595"/>
      <c r="AN16" s="595"/>
      <c r="AO16" s="596"/>
      <c r="AP16" s="586" t="s">
        <v>235</v>
      </c>
      <c r="AQ16" s="587"/>
      <c r="AR16" s="587"/>
      <c r="AS16" s="587"/>
      <c r="AT16" s="587"/>
      <c r="AU16" s="587"/>
      <c r="AV16" s="587"/>
      <c r="AW16" s="587"/>
      <c r="AX16" s="587"/>
      <c r="AY16" s="587"/>
      <c r="AZ16" s="587"/>
      <c r="BA16" s="587"/>
      <c r="BB16" s="587"/>
      <c r="BC16" s="588"/>
      <c r="BD16" s="589">
        <v>17375502</v>
      </c>
      <c r="BE16" s="590"/>
      <c r="BF16" s="590"/>
      <c r="BG16" s="590"/>
      <c r="BH16" s="590"/>
      <c r="BI16" s="590"/>
      <c r="BJ16" s="590"/>
      <c r="BK16" s="591"/>
      <c r="BL16" s="592">
        <v>1.7</v>
      </c>
      <c r="BM16" s="592"/>
      <c r="BN16" s="592"/>
      <c r="BO16" s="592"/>
      <c r="BP16" s="593" t="s">
        <v>121</v>
      </c>
      <c r="BQ16" s="593"/>
      <c r="BR16" s="593"/>
      <c r="BS16" s="593"/>
      <c r="BT16" s="593"/>
      <c r="BU16" s="593"/>
      <c r="BV16" s="593"/>
      <c r="BW16" s="597"/>
      <c r="BY16" s="586" t="s">
        <v>236</v>
      </c>
      <c r="BZ16" s="587"/>
      <c r="CA16" s="587"/>
      <c r="CB16" s="587"/>
      <c r="CC16" s="587"/>
      <c r="CD16" s="587"/>
      <c r="CE16" s="587"/>
      <c r="CF16" s="587"/>
      <c r="CG16" s="587"/>
      <c r="CH16" s="587"/>
      <c r="CI16" s="587"/>
      <c r="CJ16" s="587"/>
      <c r="CK16" s="587"/>
      <c r="CL16" s="588"/>
      <c r="CM16" s="589">
        <v>476822773</v>
      </c>
      <c r="CN16" s="590"/>
      <c r="CO16" s="590"/>
      <c r="CP16" s="590"/>
      <c r="CQ16" s="590"/>
      <c r="CR16" s="590"/>
      <c r="CS16" s="590"/>
      <c r="CT16" s="591"/>
      <c r="CU16" s="594">
        <v>21.3</v>
      </c>
      <c r="CV16" s="595"/>
      <c r="CW16" s="595"/>
      <c r="CX16" s="600"/>
      <c r="CY16" s="598">
        <v>17168444</v>
      </c>
      <c r="CZ16" s="590"/>
      <c r="DA16" s="590"/>
      <c r="DB16" s="590"/>
      <c r="DC16" s="590"/>
      <c r="DD16" s="590"/>
      <c r="DE16" s="590"/>
      <c r="DF16" s="590"/>
      <c r="DG16" s="590"/>
      <c r="DH16" s="590"/>
      <c r="DI16" s="590"/>
      <c r="DJ16" s="590"/>
      <c r="DK16" s="591"/>
      <c r="DL16" s="598">
        <v>359800413</v>
      </c>
      <c r="DM16" s="590"/>
      <c r="DN16" s="590"/>
      <c r="DO16" s="590"/>
      <c r="DP16" s="590"/>
      <c r="DQ16" s="590"/>
      <c r="DR16" s="590"/>
      <c r="DS16" s="590"/>
      <c r="DT16" s="590"/>
      <c r="DU16" s="590"/>
      <c r="DV16" s="590"/>
      <c r="DW16" s="590"/>
      <c r="DX16" s="599"/>
    </row>
    <row r="17" spans="2:128" ht="11.25" customHeight="1" x14ac:dyDescent="0.2">
      <c r="B17" s="586" t="s">
        <v>237</v>
      </c>
      <c r="C17" s="587"/>
      <c r="D17" s="587"/>
      <c r="E17" s="587"/>
      <c r="F17" s="587"/>
      <c r="G17" s="587"/>
      <c r="H17" s="587"/>
      <c r="I17" s="587"/>
      <c r="J17" s="587"/>
      <c r="K17" s="587"/>
      <c r="L17" s="587"/>
      <c r="M17" s="587"/>
      <c r="N17" s="587"/>
      <c r="O17" s="587"/>
      <c r="P17" s="587"/>
      <c r="Q17" s="588"/>
      <c r="R17" s="589">
        <v>5559537</v>
      </c>
      <c r="S17" s="590"/>
      <c r="T17" s="590"/>
      <c r="U17" s="590"/>
      <c r="V17" s="590"/>
      <c r="W17" s="590"/>
      <c r="X17" s="590"/>
      <c r="Y17" s="591"/>
      <c r="Z17" s="592">
        <v>0.2</v>
      </c>
      <c r="AA17" s="592"/>
      <c r="AB17" s="592"/>
      <c r="AC17" s="592"/>
      <c r="AD17" s="593">
        <v>5559537</v>
      </c>
      <c r="AE17" s="593"/>
      <c r="AF17" s="593"/>
      <c r="AG17" s="593"/>
      <c r="AH17" s="593"/>
      <c r="AI17" s="593"/>
      <c r="AJ17" s="593"/>
      <c r="AK17" s="593"/>
      <c r="AL17" s="594">
        <v>0.5</v>
      </c>
      <c r="AM17" s="595"/>
      <c r="AN17" s="595"/>
      <c r="AO17" s="596"/>
      <c r="AP17" s="586" t="s">
        <v>238</v>
      </c>
      <c r="AQ17" s="587"/>
      <c r="AR17" s="587"/>
      <c r="AS17" s="587"/>
      <c r="AT17" s="587"/>
      <c r="AU17" s="587"/>
      <c r="AV17" s="587"/>
      <c r="AW17" s="587"/>
      <c r="AX17" s="587"/>
      <c r="AY17" s="587"/>
      <c r="AZ17" s="587"/>
      <c r="BA17" s="587"/>
      <c r="BB17" s="587"/>
      <c r="BC17" s="588"/>
      <c r="BD17" s="589">
        <v>169243029</v>
      </c>
      <c r="BE17" s="590"/>
      <c r="BF17" s="590"/>
      <c r="BG17" s="590"/>
      <c r="BH17" s="590"/>
      <c r="BI17" s="590"/>
      <c r="BJ17" s="590"/>
      <c r="BK17" s="591"/>
      <c r="BL17" s="592">
        <v>16.600000000000001</v>
      </c>
      <c r="BM17" s="592"/>
      <c r="BN17" s="592"/>
      <c r="BO17" s="592"/>
      <c r="BP17" s="593" t="s">
        <v>205</v>
      </c>
      <c r="BQ17" s="593"/>
      <c r="BR17" s="593"/>
      <c r="BS17" s="593"/>
      <c r="BT17" s="593"/>
      <c r="BU17" s="593"/>
      <c r="BV17" s="593"/>
      <c r="BW17" s="597"/>
      <c r="BY17" s="586" t="s">
        <v>239</v>
      </c>
      <c r="BZ17" s="587"/>
      <c r="CA17" s="587"/>
      <c r="CB17" s="587"/>
      <c r="CC17" s="587"/>
      <c r="CD17" s="587"/>
      <c r="CE17" s="587"/>
      <c r="CF17" s="587"/>
      <c r="CG17" s="587"/>
      <c r="CH17" s="587"/>
      <c r="CI17" s="587"/>
      <c r="CJ17" s="587"/>
      <c r="CK17" s="587"/>
      <c r="CL17" s="588"/>
      <c r="CM17" s="589">
        <v>1609610</v>
      </c>
      <c r="CN17" s="590"/>
      <c r="CO17" s="590"/>
      <c r="CP17" s="590"/>
      <c r="CQ17" s="590"/>
      <c r="CR17" s="590"/>
      <c r="CS17" s="590"/>
      <c r="CT17" s="591"/>
      <c r="CU17" s="594">
        <v>0.1</v>
      </c>
      <c r="CV17" s="595"/>
      <c r="CW17" s="595"/>
      <c r="CX17" s="600"/>
      <c r="CY17" s="598" t="s">
        <v>121</v>
      </c>
      <c r="CZ17" s="590"/>
      <c r="DA17" s="590"/>
      <c r="DB17" s="590"/>
      <c r="DC17" s="590"/>
      <c r="DD17" s="590"/>
      <c r="DE17" s="590"/>
      <c r="DF17" s="590"/>
      <c r="DG17" s="590"/>
      <c r="DH17" s="590"/>
      <c r="DI17" s="590"/>
      <c r="DJ17" s="590"/>
      <c r="DK17" s="591"/>
      <c r="DL17" s="598">
        <v>94052</v>
      </c>
      <c r="DM17" s="590"/>
      <c r="DN17" s="590"/>
      <c r="DO17" s="590"/>
      <c r="DP17" s="590"/>
      <c r="DQ17" s="590"/>
      <c r="DR17" s="590"/>
      <c r="DS17" s="590"/>
      <c r="DT17" s="590"/>
      <c r="DU17" s="590"/>
      <c r="DV17" s="590"/>
      <c r="DW17" s="590"/>
      <c r="DX17" s="599"/>
    </row>
    <row r="18" spans="2:128" ht="11.25" customHeight="1" x14ac:dyDescent="0.2">
      <c r="B18" s="601" t="s">
        <v>240</v>
      </c>
      <c r="C18" s="602"/>
      <c r="D18" s="602"/>
      <c r="E18" s="602"/>
      <c r="F18" s="602"/>
      <c r="G18" s="602"/>
      <c r="H18" s="602"/>
      <c r="I18" s="602"/>
      <c r="J18" s="602"/>
      <c r="K18" s="602"/>
      <c r="L18" s="602"/>
      <c r="M18" s="602"/>
      <c r="N18" s="602"/>
      <c r="O18" s="602"/>
      <c r="P18" s="602"/>
      <c r="Q18" s="603"/>
      <c r="R18" s="589" t="s">
        <v>121</v>
      </c>
      <c r="S18" s="590"/>
      <c r="T18" s="590"/>
      <c r="U18" s="590"/>
      <c r="V18" s="590"/>
      <c r="W18" s="590"/>
      <c r="X18" s="590"/>
      <c r="Y18" s="591"/>
      <c r="Z18" s="592" t="s">
        <v>121</v>
      </c>
      <c r="AA18" s="592"/>
      <c r="AB18" s="592"/>
      <c r="AC18" s="592"/>
      <c r="AD18" s="593" t="s">
        <v>121</v>
      </c>
      <c r="AE18" s="593"/>
      <c r="AF18" s="593"/>
      <c r="AG18" s="593"/>
      <c r="AH18" s="593"/>
      <c r="AI18" s="593"/>
      <c r="AJ18" s="593"/>
      <c r="AK18" s="593"/>
      <c r="AL18" s="594" t="s">
        <v>121</v>
      </c>
      <c r="AM18" s="595"/>
      <c r="AN18" s="595"/>
      <c r="AO18" s="596"/>
      <c r="AP18" s="586" t="s">
        <v>241</v>
      </c>
      <c r="AQ18" s="587"/>
      <c r="AR18" s="587"/>
      <c r="AS18" s="587"/>
      <c r="AT18" s="587"/>
      <c r="AU18" s="587"/>
      <c r="AV18" s="587"/>
      <c r="AW18" s="587"/>
      <c r="AX18" s="587"/>
      <c r="AY18" s="587"/>
      <c r="AZ18" s="587"/>
      <c r="BA18" s="587"/>
      <c r="BB18" s="587"/>
      <c r="BC18" s="588"/>
      <c r="BD18" s="589">
        <v>340579406</v>
      </c>
      <c r="BE18" s="590"/>
      <c r="BF18" s="590"/>
      <c r="BG18" s="590"/>
      <c r="BH18" s="590"/>
      <c r="BI18" s="590"/>
      <c r="BJ18" s="590"/>
      <c r="BK18" s="591"/>
      <c r="BL18" s="592">
        <v>33.4</v>
      </c>
      <c r="BM18" s="592"/>
      <c r="BN18" s="592"/>
      <c r="BO18" s="592"/>
      <c r="BP18" s="593" t="s">
        <v>121</v>
      </c>
      <c r="BQ18" s="593"/>
      <c r="BR18" s="593"/>
      <c r="BS18" s="593"/>
      <c r="BT18" s="593"/>
      <c r="BU18" s="593"/>
      <c r="BV18" s="593"/>
      <c r="BW18" s="597"/>
      <c r="BY18" s="586" t="s">
        <v>242</v>
      </c>
      <c r="BZ18" s="587"/>
      <c r="CA18" s="587"/>
      <c r="CB18" s="587"/>
      <c r="CC18" s="587"/>
      <c r="CD18" s="587"/>
      <c r="CE18" s="587"/>
      <c r="CF18" s="587"/>
      <c r="CG18" s="587"/>
      <c r="CH18" s="587"/>
      <c r="CI18" s="587"/>
      <c r="CJ18" s="587"/>
      <c r="CK18" s="587"/>
      <c r="CL18" s="588"/>
      <c r="CM18" s="589">
        <v>293484484</v>
      </c>
      <c r="CN18" s="590"/>
      <c r="CO18" s="590"/>
      <c r="CP18" s="590"/>
      <c r="CQ18" s="590"/>
      <c r="CR18" s="590"/>
      <c r="CS18" s="590"/>
      <c r="CT18" s="591"/>
      <c r="CU18" s="594">
        <v>13.1</v>
      </c>
      <c r="CV18" s="595"/>
      <c r="CW18" s="595"/>
      <c r="CX18" s="600"/>
      <c r="CY18" s="598" t="s">
        <v>210</v>
      </c>
      <c r="CZ18" s="590"/>
      <c r="DA18" s="590"/>
      <c r="DB18" s="590"/>
      <c r="DC18" s="590"/>
      <c r="DD18" s="590"/>
      <c r="DE18" s="590"/>
      <c r="DF18" s="590"/>
      <c r="DG18" s="590"/>
      <c r="DH18" s="590"/>
      <c r="DI18" s="590"/>
      <c r="DJ18" s="590"/>
      <c r="DK18" s="591"/>
      <c r="DL18" s="598">
        <v>286682216</v>
      </c>
      <c r="DM18" s="590"/>
      <c r="DN18" s="590"/>
      <c r="DO18" s="590"/>
      <c r="DP18" s="590"/>
      <c r="DQ18" s="590"/>
      <c r="DR18" s="590"/>
      <c r="DS18" s="590"/>
      <c r="DT18" s="590"/>
      <c r="DU18" s="590"/>
      <c r="DV18" s="590"/>
      <c r="DW18" s="590"/>
      <c r="DX18" s="599"/>
    </row>
    <row r="19" spans="2:128" ht="11.25" customHeight="1" x14ac:dyDescent="0.2">
      <c r="B19" s="586" t="s">
        <v>243</v>
      </c>
      <c r="C19" s="587"/>
      <c r="D19" s="587"/>
      <c r="E19" s="587"/>
      <c r="F19" s="587"/>
      <c r="G19" s="587"/>
      <c r="H19" s="587"/>
      <c r="I19" s="587"/>
      <c r="J19" s="587"/>
      <c r="K19" s="587"/>
      <c r="L19" s="587"/>
      <c r="M19" s="587"/>
      <c r="N19" s="587"/>
      <c r="O19" s="587"/>
      <c r="P19" s="587"/>
      <c r="Q19" s="588"/>
      <c r="R19" s="589">
        <v>247911301</v>
      </c>
      <c r="S19" s="590"/>
      <c r="T19" s="590"/>
      <c r="U19" s="590"/>
      <c r="V19" s="590"/>
      <c r="W19" s="590"/>
      <c r="X19" s="590"/>
      <c r="Y19" s="591"/>
      <c r="Z19" s="592">
        <v>10.8</v>
      </c>
      <c r="AA19" s="592"/>
      <c r="AB19" s="592"/>
      <c r="AC19" s="592"/>
      <c r="AD19" s="593">
        <v>245444313</v>
      </c>
      <c r="AE19" s="593"/>
      <c r="AF19" s="593"/>
      <c r="AG19" s="593"/>
      <c r="AH19" s="593"/>
      <c r="AI19" s="593"/>
      <c r="AJ19" s="593"/>
      <c r="AK19" s="593"/>
      <c r="AL19" s="594">
        <v>20.3</v>
      </c>
      <c r="AM19" s="595"/>
      <c r="AN19" s="595"/>
      <c r="AO19" s="596"/>
      <c r="AP19" s="586" t="s">
        <v>244</v>
      </c>
      <c r="AQ19" s="587"/>
      <c r="AR19" s="587"/>
      <c r="AS19" s="587"/>
      <c r="AT19" s="587"/>
      <c r="AU19" s="587"/>
      <c r="AV19" s="587"/>
      <c r="AW19" s="587"/>
      <c r="AX19" s="587"/>
      <c r="AY19" s="587"/>
      <c r="AZ19" s="587"/>
      <c r="BA19" s="587"/>
      <c r="BB19" s="587"/>
      <c r="BC19" s="588"/>
      <c r="BD19" s="589">
        <v>20415265</v>
      </c>
      <c r="BE19" s="590"/>
      <c r="BF19" s="590"/>
      <c r="BG19" s="590"/>
      <c r="BH19" s="590"/>
      <c r="BI19" s="590"/>
      <c r="BJ19" s="590"/>
      <c r="BK19" s="591"/>
      <c r="BL19" s="594">
        <v>2</v>
      </c>
      <c r="BM19" s="595"/>
      <c r="BN19" s="595"/>
      <c r="BO19" s="600"/>
      <c r="BP19" s="598" t="s">
        <v>121</v>
      </c>
      <c r="BQ19" s="590"/>
      <c r="BR19" s="590"/>
      <c r="BS19" s="590"/>
      <c r="BT19" s="590"/>
      <c r="BU19" s="590"/>
      <c r="BV19" s="590"/>
      <c r="BW19" s="599"/>
      <c r="BY19" s="586" t="s">
        <v>245</v>
      </c>
      <c r="BZ19" s="587"/>
      <c r="CA19" s="587"/>
      <c r="CB19" s="587"/>
      <c r="CC19" s="587"/>
      <c r="CD19" s="587"/>
      <c r="CE19" s="587"/>
      <c r="CF19" s="587"/>
      <c r="CG19" s="587"/>
      <c r="CH19" s="587"/>
      <c r="CI19" s="587"/>
      <c r="CJ19" s="587"/>
      <c r="CK19" s="587"/>
      <c r="CL19" s="588"/>
      <c r="CM19" s="589" t="s">
        <v>121</v>
      </c>
      <c r="CN19" s="590"/>
      <c r="CO19" s="590"/>
      <c r="CP19" s="590"/>
      <c r="CQ19" s="590"/>
      <c r="CR19" s="590"/>
      <c r="CS19" s="590"/>
      <c r="CT19" s="591"/>
      <c r="CU19" s="594" t="s">
        <v>121</v>
      </c>
      <c r="CV19" s="595"/>
      <c r="CW19" s="595"/>
      <c r="CX19" s="600"/>
      <c r="CY19" s="598" t="s">
        <v>121</v>
      </c>
      <c r="CZ19" s="590"/>
      <c r="DA19" s="590"/>
      <c r="DB19" s="590"/>
      <c r="DC19" s="590"/>
      <c r="DD19" s="590"/>
      <c r="DE19" s="590"/>
      <c r="DF19" s="590"/>
      <c r="DG19" s="590"/>
      <c r="DH19" s="590"/>
      <c r="DI19" s="590"/>
      <c r="DJ19" s="590"/>
      <c r="DK19" s="591"/>
      <c r="DL19" s="598" t="s">
        <v>205</v>
      </c>
      <c r="DM19" s="590"/>
      <c r="DN19" s="590"/>
      <c r="DO19" s="590"/>
      <c r="DP19" s="590"/>
      <c r="DQ19" s="590"/>
      <c r="DR19" s="590"/>
      <c r="DS19" s="590"/>
      <c r="DT19" s="590"/>
      <c r="DU19" s="590"/>
      <c r="DV19" s="590"/>
      <c r="DW19" s="590"/>
      <c r="DX19" s="599"/>
    </row>
    <row r="20" spans="2:128" ht="11.25" customHeight="1" x14ac:dyDescent="0.2">
      <c r="B20" s="586" t="s">
        <v>246</v>
      </c>
      <c r="C20" s="587"/>
      <c r="D20" s="587"/>
      <c r="E20" s="587"/>
      <c r="F20" s="587"/>
      <c r="G20" s="587"/>
      <c r="H20" s="587"/>
      <c r="I20" s="587"/>
      <c r="J20" s="587"/>
      <c r="K20" s="587"/>
      <c r="L20" s="587"/>
      <c r="M20" s="587"/>
      <c r="N20" s="587"/>
      <c r="O20" s="587"/>
      <c r="P20" s="587"/>
      <c r="Q20" s="588"/>
      <c r="R20" s="589">
        <v>245444313</v>
      </c>
      <c r="S20" s="590"/>
      <c r="T20" s="590"/>
      <c r="U20" s="590"/>
      <c r="V20" s="590"/>
      <c r="W20" s="590"/>
      <c r="X20" s="590"/>
      <c r="Y20" s="591"/>
      <c r="Z20" s="594">
        <v>10.7</v>
      </c>
      <c r="AA20" s="595"/>
      <c r="AB20" s="595"/>
      <c r="AC20" s="600"/>
      <c r="AD20" s="598">
        <v>245444313</v>
      </c>
      <c r="AE20" s="590"/>
      <c r="AF20" s="590"/>
      <c r="AG20" s="590"/>
      <c r="AH20" s="590"/>
      <c r="AI20" s="590"/>
      <c r="AJ20" s="590"/>
      <c r="AK20" s="591"/>
      <c r="AL20" s="594">
        <v>20.3</v>
      </c>
      <c r="AM20" s="595"/>
      <c r="AN20" s="595"/>
      <c r="AO20" s="596"/>
      <c r="AP20" s="586" t="s">
        <v>247</v>
      </c>
      <c r="AQ20" s="604"/>
      <c r="AR20" s="604"/>
      <c r="AS20" s="604"/>
      <c r="AT20" s="604"/>
      <c r="AU20" s="604"/>
      <c r="AV20" s="604"/>
      <c r="AW20" s="604"/>
      <c r="AX20" s="604"/>
      <c r="AY20" s="604"/>
      <c r="AZ20" s="604"/>
      <c r="BA20" s="604"/>
      <c r="BB20" s="604"/>
      <c r="BC20" s="605"/>
      <c r="BD20" s="589">
        <v>8219494</v>
      </c>
      <c r="BE20" s="590"/>
      <c r="BF20" s="590"/>
      <c r="BG20" s="590"/>
      <c r="BH20" s="590"/>
      <c r="BI20" s="590"/>
      <c r="BJ20" s="590"/>
      <c r="BK20" s="591"/>
      <c r="BL20" s="594">
        <v>0.8</v>
      </c>
      <c r="BM20" s="595"/>
      <c r="BN20" s="595"/>
      <c r="BO20" s="600"/>
      <c r="BP20" s="598" t="s">
        <v>205</v>
      </c>
      <c r="BQ20" s="590"/>
      <c r="BR20" s="590"/>
      <c r="BS20" s="590"/>
      <c r="BT20" s="590"/>
      <c r="BU20" s="590"/>
      <c r="BV20" s="590"/>
      <c r="BW20" s="599"/>
      <c r="BY20" s="586" t="s">
        <v>248</v>
      </c>
      <c r="BZ20" s="604"/>
      <c r="CA20" s="604"/>
      <c r="CB20" s="604"/>
      <c r="CC20" s="604"/>
      <c r="CD20" s="604"/>
      <c r="CE20" s="604"/>
      <c r="CF20" s="604"/>
      <c r="CG20" s="604"/>
      <c r="CH20" s="604"/>
      <c r="CI20" s="604"/>
      <c r="CJ20" s="604"/>
      <c r="CK20" s="604"/>
      <c r="CL20" s="605"/>
      <c r="CM20" s="589" t="s">
        <v>121</v>
      </c>
      <c r="CN20" s="590"/>
      <c r="CO20" s="590"/>
      <c r="CP20" s="590"/>
      <c r="CQ20" s="590"/>
      <c r="CR20" s="590"/>
      <c r="CS20" s="590"/>
      <c r="CT20" s="591"/>
      <c r="CU20" s="594" t="s">
        <v>205</v>
      </c>
      <c r="CV20" s="595"/>
      <c r="CW20" s="595"/>
      <c r="CX20" s="600"/>
      <c r="CY20" s="598" t="s">
        <v>121</v>
      </c>
      <c r="CZ20" s="590"/>
      <c r="DA20" s="590"/>
      <c r="DB20" s="590"/>
      <c r="DC20" s="590"/>
      <c r="DD20" s="590"/>
      <c r="DE20" s="590"/>
      <c r="DF20" s="590"/>
      <c r="DG20" s="590"/>
      <c r="DH20" s="590"/>
      <c r="DI20" s="590"/>
      <c r="DJ20" s="590"/>
      <c r="DK20" s="591"/>
      <c r="DL20" s="598" t="s">
        <v>121</v>
      </c>
      <c r="DM20" s="590"/>
      <c r="DN20" s="590"/>
      <c r="DO20" s="590"/>
      <c r="DP20" s="590"/>
      <c r="DQ20" s="590"/>
      <c r="DR20" s="590"/>
      <c r="DS20" s="590"/>
      <c r="DT20" s="590"/>
      <c r="DU20" s="590"/>
      <c r="DV20" s="590"/>
      <c r="DW20" s="590"/>
      <c r="DX20" s="599"/>
    </row>
    <row r="21" spans="2:128" ht="11.25" customHeight="1" x14ac:dyDescent="0.2">
      <c r="B21" s="586" t="s">
        <v>249</v>
      </c>
      <c r="C21" s="587"/>
      <c r="D21" s="587"/>
      <c r="E21" s="587"/>
      <c r="F21" s="587"/>
      <c r="G21" s="587"/>
      <c r="H21" s="587"/>
      <c r="I21" s="587"/>
      <c r="J21" s="587"/>
      <c r="K21" s="587"/>
      <c r="L21" s="587"/>
      <c r="M21" s="587"/>
      <c r="N21" s="587"/>
      <c r="O21" s="587"/>
      <c r="P21" s="587"/>
      <c r="Q21" s="588"/>
      <c r="R21" s="589">
        <v>2434440</v>
      </c>
      <c r="S21" s="590"/>
      <c r="T21" s="590"/>
      <c r="U21" s="590"/>
      <c r="V21" s="590"/>
      <c r="W21" s="590"/>
      <c r="X21" s="590"/>
      <c r="Y21" s="591"/>
      <c r="Z21" s="594">
        <v>0.1</v>
      </c>
      <c r="AA21" s="595"/>
      <c r="AB21" s="595"/>
      <c r="AC21" s="600"/>
      <c r="AD21" s="598" t="s">
        <v>210</v>
      </c>
      <c r="AE21" s="590"/>
      <c r="AF21" s="590"/>
      <c r="AG21" s="590"/>
      <c r="AH21" s="590"/>
      <c r="AI21" s="590"/>
      <c r="AJ21" s="590"/>
      <c r="AK21" s="591"/>
      <c r="AL21" s="594" t="s">
        <v>210</v>
      </c>
      <c r="AM21" s="595"/>
      <c r="AN21" s="595"/>
      <c r="AO21" s="596"/>
      <c r="AP21" s="586" t="s">
        <v>250</v>
      </c>
      <c r="AQ21" s="604"/>
      <c r="AR21" s="604"/>
      <c r="AS21" s="604"/>
      <c r="AT21" s="604"/>
      <c r="AU21" s="604"/>
      <c r="AV21" s="604"/>
      <c r="AW21" s="604"/>
      <c r="AX21" s="604"/>
      <c r="AY21" s="604"/>
      <c r="AZ21" s="604"/>
      <c r="BA21" s="604"/>
      <c r="BB21" s="604"/>
      <c r="BC21" s="605"/>
      <c r="BD21" s="589">
        <v>2260996</v>
      </c>
      <c r="BE21" s="590"/>
      <c r="BF21" s="590"/>
      <c r="BG21" s="590"/>
      <c r="BH21" s="590"/>
      <c r="BI21" s="590"/>
      <c r="BJ21" s="590"/>
      <c r="BK21" s="591"/>
      <c r="BL21" s="594">
        <v>0.2</v>
      </c>
      <c r="BM21" s="595"/>
      <c r="BN21" s="595"/>
      <c r="BO21" s="600"/>
      <c r="BP21" s="598" t="s">
        <v>121</v>
      </c>
      <c r="BQ21" s="590"/>
      <c r="BR21" s="590"/>
      <c r="BS21" s="590"/>
      <c r="BT21" s="590"/>
      <c r="BU21" s="590"/>
      <c r="BV21" s="590"/>
      <c r="BW21" s="599"/>
      <c r="BY21" s="586" t="s">
        <v>251</v>
      </c>
      <c r="BZ21" s="604"/>
      <c r="CA21" s="604"/>
      <c r="CB21" s="604"/>
      <c r="CC21" s="604"/>
      <c r="CD21" s="604"/>
      <c r="CE21" s="604"/>
      <c r="CF21" s="604"/>
      <c r="CG21" s="604"/>
      <c r="CH21" s="604"/>
      <c r="CI21" s="604"/>
      <c r="CJ21" s="604"/>
      <c r="CK21" s="604"/>
      <c r="CL21" s="605"/>
      <c r="CM21" s="589">
        <v>448620</v>
      </c>
      <c r="CN21" s="590"/>
      <c r="CO21" s="590"/>
      <c r="CP21" s="590"/>
      <c r="CQ21" s="590"/>
      <c r="CR21" s="590"/>
      <c r="CS21" s="590"/>
      <c r="CT21" s="591"/>
      <c r="CU21" s="594">
        <v>0</v>
      </c>
      <c r="CV21" s="595"/>
      <c r="CW21" s="595"/>
      <c r="CX21" s="600"/>
      <c r="CY21" s="598" t="s">
        <v>121</v>
      </c>
      <c r="CZ21" s="590"/>
      <c r="DA21" s="590"/>
      <c r="DB21" s="590"/>
      <c r="DC21" s="590"/>
      <c r="DD21" s="590"/>
      <c r="DE21" s="590"/>
      <c r="DF21" s="590"/>
      <c r="DG21" s="590"/>
      <c r="DH21" s="590"/>
      <c r="DI21" s="590"/>
      <c r="DJ21" s="590"/>
      <c r="DK21" s="591"/>
      <c r="DL21" s="598">
        <v>448620</v>
      </c>
      <c r="DM21" s="590"/>
      <c r="DN21" s="590"/>
      <c r="DO21" s="590"/>
      <c r="DP21" s="590"/>
      <c r="DQ21" s="590"/>
      <c r="DR21" s="590"/>
      <c r="DS21" s="590"/>
      <c r="DT21" s="590"/>
      <c r="DU21" s="590"/>
      <c r="DV21" s="590"/>
      <c r="DW21" s="590"/>
      <c r="DX21" s="599"/>
    </row>
    <row r="22" spans="2:128" ht="11.25" customHeight="1" x14ac:dyDescent="0.2">
      <c r="B22" s="586" t="s">
        <v>252</v>
      </c>
      <c r="C22" s="587"/>
      <c r="D22" s="587"/>
      <c r="E22" s="587"/>
      <c r="F22" s="587"/>
      <c r="G22" s="587"/>
      <c r="H22" s="587"/>
      <c r="I22" s="587"/>
      <c r="J22" s="587"/>
      <c r="K22" s="587"/>
      <c r="L22" s="587"/>
      <c r="M22" s="587"/>
      <c r="N22" s="587"/>
      <c r="O22" s="587"/>
      <c r="P22" s="587"/>
      <c r="Q22" s="588"/>
      <c r="R22" s="589">
        <v>32548</v>
      </c>
      <c r="S22" s="590"/>
      <c r="T22" s="590"/>
      <c r="U22" s="590"/>
      <c r="V22" s="590"/>
      <c r="W22" s="590"/>
      <c r="X22" s="590"/>
      <c r="Y22" s="591"/>
      <c r="Z22" s="594">
        <v>0</v>
      </c>
      <c r="AA22" s="595"/>
      <c r="AB22" s="595"/>
      <c r="AC22" s="600"/>
      <c r="AD22" s="598" t="s">
        <v>205</v>
      </c>
      <c r="AE22" s="590"/>
      <c r="AF22" s="590"/>
      <c r="AG22" s="590"/>
      <c r="AH22" s="590"/>
      <c r="AI22" s="590"/>
      <c r="AJ22" s="590"/>
      <c r="AK22" s="591"/>
      <c r="AL22" s="594" t="s">
        <v>121</v>
      </c>
      <c r="AM22" s="595"/>
      <c r="AN22" s="595"/>
      <c r="AO22" s="596"/>
      <c r="AP22" s="586" t="s">
        <v>253</v>
      </c>
      <c r="AQ22" s="587"/>
      <c r="AR22" s="587"/>
      <c r="AS22" s="587"/>
      <c r="AT22" s="587"/>
      <c r="AU22" s="587"/>
      <c r="AV22" s="587"/>
      <c r="AW22" s="587"/>
      <c r="AX22" s="587"/>
      <c r="AY22" s="587"/>
      <c r="AZ22" s="587"/>
      <c r="BA22" s="587"/>
      <c r="BB22" s="587"/>
      <c r="BC22" s="588"/>
      <c r="BD22" s="589">
        <v>51028929</v>
      </c>
      <c r="BE22" s="590"/>
      <c r="BF22" s="590"/>
      <c r="BG22" s="590"/>
      <c r="BH22" s="590"/>
      <c r="BI22" s="590"/>
      <c r="BJ22" s="590"/>
      <c r="BK22" s="591"/>
      <c r="BL22" s="594">
        <v>5</v>
      </c>
      <c r="BM22" s="595"/>
      <c r="BN22" s="595"/>
      <c r="BO22" s="600"/>
      <c r="BP22" s="598" t="s">
        <v>121</v>
      </c>
      <c r="BQ22" s="590"/>
      <c r="BR22" s="590"/>
      <c r="BS22" s="590"/>
      <c r="BT22" s="590"/>
      <c r="BU22" s="590"/>
      <c r="BV22" s="590"/>
      <c r="BW22" s="599"/>
      <c r="BY22" s="586" t="s">
        <v>254</v>
      </c>
      <c r="BZ22" s="604"/>
      <c r="CA22" s="604"/>
      <c r="CB22" s="604"/>
      <c r="CC22" s="604"/>
      <c r="CD22" s="604"/>
      <c r="CE22" s="604"/>
      <c r="CF22" s="604"/>
      <c r="CG22" s="604"/>
      <c r="CH22" s="604"/>
      <c r="CI22" s="604"/>
      <c r="CJ22" s="604"/>
      <c r="CK22" s="604"/>
      <c r="CL22" s="605"/>
      <c r="CM22" s="589">
        <v>6458813</v>
      </c>
      <c r="CN22" s="590"/>
      <c r="CO22" s="590"/>
      <c r="CP22" s="590"/>
      <c r="CQ22" s="590"/>
      <c r="CR22" s="590"/>
      <c r="CS22" s="590"/>
      <c r="CT22" s="591"/>
      <c r="CU22" s="594">
        <v>0.3</v>
      </c>
      <c r="CV22" s="595"/>
      <c r="CW22" s="595"/>
      <c r="CX22" s="600"/>
      <c r="CY22" s="598" t="s">
        <v>205</v>
      </c>
      <c r="CZ22" s="590"/>
      <c r="DA22" s="590"/>
      <c r="DB22" s="590"/>
      <c r="DC22" s="590"/>
      <c r="DD22" s="590"/>
      <c r="DE22" s="590"/>
      <c r="DF22" s="590"/>
      <c r="DG22" s="590"/>
      <c r="DH22" s="590"/>
      <c r="DI22" s="590"/>
      <c r="DJ22" s="590"/>
      <c r="DK22" s="591"/>
      <c r="DL22" s="598">
        <v>6458813</v>
      </c>
      <c r="DM22" s="590"/>
      <c r="DN22" s="590"/>
      <c r="DO22" s="590"/>
      <c r="DP22" s="590"/>
      <c r="DQ22" s="590"/>
      <c r="DR22" s="590"/>
      <c r="DS22" s="590"/>
      <c r="DT22" s="590"/>
      <c r="DU22" s="590"/>
      <c r="DV22" s="590"/>
      <c r="DW22" s="590"/>
      <c r="DX22" s="599"/>
    </row>
    <row r="23" spans="2:128" ht="11.25" customHeight="1" x14ac:dyDescent="0.2">
      <c r="B23" s="586" t="s">
        <v>255</v>
      </c>
      <c r="C23" s="587"/>
      <c r="D23" s="587"/>
      <c r="E23" s="587"/>
      <c r="F23" s="587"/>
      <c r="G23" s="587"/>
      <c r="H23" s="587"/>
      <c r="I23" s="587"/>
      <c r="J23" s="587"/>
      <c r="K23" s="587"/>
      <c r="L23" s="587"/>
      <c r="M23" s="587"/>
      <c r="N23" s="587"/>
      <c r="O23" s="587"/>
      <c r="P23" s="587"/>
      <c r="Q23" s="588"/>
      <c r="R23" s="589">
        <v>1416498404</v>
      </c>
      <c r="S23" s="590"/>
      <c r="T23" s="590"/>
      <c r="U23" s="590"/>
      <c r="V23" s="590"/>
      <c r="W23" s="590"/>
      <c r="X23" s="590"/>
      <c r="Y23" s="591"/>
      <c r="Z23" s="594">
        <v>62</v>
      </c>
      <c r="AA23" s="595"/>
      <c r="AB23" s="595"/>
      <c r="AC23" s="600"/>
      <c r="AD23" s="598">
        <v>1203531264</v>
      </c>
      <c r="AE23" s="590"/>
      <c r="AF23" s="590"/>
      <c r="AG23" s="590"/>
      <c r="AH23" s="590"/>
      <c r="AI23" s="590"/>
      <c r="AJ23" s="590"/>
      <c r="AK23" s="591"/>
      <c r="AL23" s="594">
        <v>99.5</v>
      </c>
      <c r="AM23" s="595"/>
      <c r="AN23" s="595"/>
      <c r="AO23" s="596"/>
      <c r="AP23" s="586" t="s">
        <v>256</v>
      </c>
      <c r="AQ23" s="587"/>
      <c r="AR23" s="587"/>
      <c r="AS23" s="587"/>
      <c r="AT23" s="587"/>
      <c r="AU23" s="587"/>
      <c r="AV23" s="587"/>
      <c r="AW23" s="587"/>
      <c r="AX23" s="587"/>
      <c r="AY23" s="587"/>
      <c r="AZ23" s="587"/>
      <c r="BA23" s="587"/>
      <c r="BB23" s="587"/>
      <c r="BC23" s="588"/>
      <c r="BD23" s="589">
        <v>91201580</v>
      </c>
      <c r="BE23" s="590"/>
      <c r="BF23" s="590"/>
      <c r="BG23" s="590"/>
      <c r="BH23" s="590"/>
      <c r="BI23" s="590"/>
      <c r="BJ23" s="590"/>
      <c r="BK23" s="591"/>
      <c r="BL23" s="594">
        <v>8.9</v>
      </c>
      <c r="BM23" s="595"/>
      <c r="BN23" s="595"/>
      <c r="BO23" s="600"/>
      <c r="BP23" s="598" t="s">
        <v>121</v>
      </c>
      <c r="BQ23" s="590"/>
      <c r="BR23" s="590"/>
      <c r="BS23" s="590"/>
      <c r="BT23" s="590"/>
      <c r="BU23" s="590"/>
      <c r="BV23" s="590"/>
      <c r="BW23" s="599"/>
      <c r="BY23" s="586" t="s">
        <v>257</v>
      </c>
      <c r="BZ23" s="604"/>
      <c r="CA23" s="604"/>
      <c r="CB23" s="604"/>
      <c r="CC23" s="604"/>
      <c r="CD23" s="604"/>
      <c r="CE23" s="604"/>
      <c r="CF23" s="604"/>
      <c r="CG23" s="604"/>
      <c r="CH23" s="604"/>
      <c r="CI23" s="604"/>
      <c r="CJ23" s="604"/>
      <c r="CK23" s="604"/>
      <c r="CL23" s="605"/>
      <c r="CM23" s="589">
        <v>5028150</v>
      </c>
      <c r="CN23" s="590"/>
      <c r="CO23" s="590"/>
      <c r="CP23" s="590"/>
      <c r="CQ23" s="590"/>
      <c r="CR23" s="590"/>
      <c r="CS23" s="590"/>
      <c r="CT23" s="591"/>
      <c r="CU23" s="594">
        <v>0.2</v>
      </c>
      <c r="CV23" s="595"/>
      <c r="CW23" s="595"/>
      <c r="CX23" s="600"/>
      <c r="CY23" s="598" t="s">
        <v>121</v>
      </c>
      <c r="CZ23" s="590"/>
      <c r="DA23" s="590"/>
      <c r="DB23" s="590"/>
      <c r="DC23" s="590"/>
      <c r="DD23" s="590"/>
      <c r="DE23" s="590"/>
      <c r="DF23" s="590"/>
      <c r="DG23" s="590"/>
      <c r="DH23" s="590"/>
      <c r="DI23" s="590"/>
      <c r="DJ23" s="590"/>
      <c r="DK23" s="591"/>
      <c r="DL23" s="598">
        <v>5028150</v>
      </c>
      <c r="DM23" s="590"/>
      <c r="DN23" s="590"/>
      <c r="DO23" s="590"/>
      <c r="DP23" s="590"/>
      <c r="DQ23" s="590"/>
      <c r="DR23" s="590"/>
      <c r="DS23" s="590"/>
      <c r="DT23" s="590"/>
      <c r="DU23" s="590"/>
      <c r="DV23" s="590"/>
      <c r="DW23" s="590"/>
      <c r="DX23" s="599"/>
    </row>
    <row r="24" spans="2:128" ht="11.25" customHeight="1" x14ac:dyDescent="0.2">
      <c r="B24" s="586" t="s">
        <v>258</v>
      </c>
      <c r="C24" s="587"/>
      <c r="D24" s="587"/>
      <c r="E24" s="587"/>
      <c r="F24" s="587"/>
      <c r="G24" s="587"/>
      <c r="H24" s="587"/>
      <c r="I24" s="587"/>
      <c r="J24" s="587"/>
      <c r="K24" s="587"/>
      <c r="L24" s="587"/>
      <c r="M24" s="587"/>
      <c r="N24" s="587"/>
      <c r="O24" s="587"/>
      <c r="P24" s="587"/>
      <c r="Q24" s="588"/>
      <c r="R24" s="589">
        <v>1451467</v>
      </c>
      <c r="S24" s="590"/>
      <c r="T24" s="590"/>
      <c r="U24" s="590"/>
      <c r="V24" s="590"/>
      <c r="W24" s="590"/>
      <c r="X24" s="590"/>
      <c r="Y24" s="591"/>
      <c r="Z24" s="594">
        <v>0.1</v>
      </c>
      <c r="AA24" s="595"/>
      <c r="AB24" s="595"/>
      <c r="AC24" s="600"/>
      <c r="AD24" s="598">
        <v>1451467</v>
      </c>
      <c r="AE24" s="590"/>
      <c r="AF24" s="590"/>
      <c r="AG24" s="590"/>
      <c r="AH24" s="590"/>
      <c r="AI24" s="590"/>
      <c r="AJ24" s="590"/>
      <c r="AK24" s="591"/>
      <c r="AL24" s="594">
        <v>0.1</v>
      </c>
      <c r="AM24" s="595"/>
      <c r="AN24" s="595"/>
      <c r="AO24" s="596"/>
      <c r="AP24" s="586" t="s">
        <v>259</v>
      </c>
      <c r="AQ24" s="587"/>
      <c r="AR24" s="587"/>
      <c r="AS24" s="587"/>
      <c r="AT24" s="587"/>
      <c r="AU24" s="587"/>
      <c r="AV24" s="587"/>
      <c r="AW24" s="587"/>
      <c r="AX24" s="587"/>
      <c r="AY24" s="587"/>
      <c r="AZ24" s="587"/>
      <c r="BA24" s="587"/>
      <c r="BB24" s="587"/>
      <c r="BC24" s="588"/>
      <c r="BD24" s="589">
        <v>4907</v>
      </c>
      <c r="BE24" s="590"/>
      <c r="BF24" s="590"/>
      <c r="BG24" s="590"/>
      <c r="BH24" s="590"/>
      <c r="BI24" s="590"/>
      <c r="BJ24" s="590"/>
      <c r="BK24" s="591"/>
      <c r="BL24" s="594">
        <v>0</v>
      </c>
      <c r="BM24" s="595"/>
      <c r="BN24" s="595"/>
      <c r="BO24" s="600"/>
      <c r="BP24" s="598" t="s">
        <v>205</v>
      </c>
      <c r="BQ24" s="590"/>
      <c r="BR24" s="590"/>
      <c r="BS24" s="590"/>
      <c r="BT24" s="590"/>
      <c r="BU24" s="590"/>
      <c r="BV24" s="590"/>
      <c r="BW24" s="599"/>
      <c r="BY24" s="586" t="s">
        <v>260</v>
      </c>
      <c r="BZ24" s="604"/>
      <c r="CA24" s="604"/>
      <c r="CB24" s="604"/>
      <c r="CC24" s="604"/>
      <c r="CD24" s="604"/>
      <c r="CE24" s="604"/>
      <c r="CF24" s="604"/>
      <c r="CG24" s="604"/>
      <c r="CH24" s="604"/>
      <c r="CI24" s="604"/>
      <c r="CJ24" s="604"/>
      <c r="CK24" s="604"/>
      <c r="CL24" s="605"/>
      <c r="CM24" s="589">
        <v>316600</v>
      </c>
      <c r="CN24" s="590"/>
      <c r="CO24" s="590"/>
      <c r="CP24" s="590"/>
      <c r="CQ24" s="590"/>
      <c r="CR24" s="590"/>
      <c r="CS24" s="590"/>
      <c r="CT24" s="591"/>
      <c r="CU24" s="594">
        <v>0</v>
      </c>
      <c r="CV24" s="595"/>
      <c r="CW24" s="595"/>
      <c r="CX24" s="600"/>
      <c r="CY24" s="598" t="s">
        <v>121</v>
      </c>
      <c r="CZ24" s="590"/>
      <c r="DA24" s="590"/>
      <c r="DB24" s="590"/>
      <c r="DC24" s="590"/>
      <c r="DD24" s="590"/>
      <c r="DE24" s="590"/>
      <c r="DF24" s="590"/>
      <c r="DG24" s="590"/>
      <c r="DH24" s="590"/>
      <c r="DI24" s="590"/>
      <c r="DJ24" s="590"/>
      <c r="DK24" s="591"/>
      <c r="DL24" s="598">
        <v>316600</v>
      </c>
      <c r="DM24" s="590"/>
      <c r="DN24" s="590"/>
      <c r="DO24" s="590"/>
      <c r="DP24" s="590"/>
      <c r="DQ24" s="590"/>
      <c r="DR24" s="590"/>
      <c r="DS24" s="590"/>
      <c r="DT24" s="590"/>
      <c r="DU24" s="590"/>
      <c r="DV24" s="590"/>
      <c r="DW24" s="590"/>
      <c r="DX24" s="599"/>
    </row>
    <row r="25" spans="2:128" ht="11.25" customHeight="1" x14ac:dyDescent="0.2">
      <c r="B25" s="586" t="s">
        <v>261</v>
      </c>
      <c r="C25" s="587"/>
      <c r="D25" s="587"/>
      <c r="E25" s="587"/>
      <c r="F25" s="587"/>
      <c r="G25" s="587"/>
      <c r="H25" s="587"/>
      <c r="I25" s="587"/>
      <c r="J25" s="587"/>
      <c r="K25" s="587"/>
      <c r="L25" s="587"/>
      <c r="M25" s="587"/>
      <c r="N25" s="587"/>
      <c r="O25" s="587"/>
      <c r="P25" s="587"/>
      <c r="Q25" s="588"/>
      <c r="R25" s="589">
        <v>2905787</v>
      </c>
      <c r="S25" s="590"/>
      <c r="T25" s="590"/>
      <c r="U25" s="590"/>
      <c r="V25" s="590"/>
      <c r="W25" s="590"/>
      <c r="X25" s="590"/>
      <c r="Y25" s="591"/>
      <c r="Z25" s="594">
        <v>0.1</v>
      </c>
      <c r="AA25" s="595"/>
      <c r="AB25" s="595"/>
      <c r="AC25" s="600"/>
      <c r="AD25" s="598" t="s">
        <v>205</v>
      </c>
      <c r="AE25" s="590"/>
      <c r="AF25" s="590"/>
      <c r="AG25" s="590"/>
      <c r="AH25" s="590"/>
      <c r="AI25" s="590"/>
      <c r="AJ25" s="590"/>
      <c r="AK25" s="591"/>
      <c r="AL25" s="594" t="s">
        <v>210</v>
      </c>
      <c r="AM25" s="595"/>
      <c r="AN25" s="595"/>
      <c r="AO25" s="596"/>
      <c r="AP25" s="586" t="s">
        <v>262</v>
      </c>
      <c r="AQ25" s="587"/>
      <c r="AR25" s="587"/>
      <c r="AS25" s="587"/>
      <c r="AT25" s="587"/>
      <c r="AU25" s="587"/>
      <c r="AV25" s="587"/>
      <c r="AW25" s="587"/>
      <c r="AX25" s="587"/>
      <c r="AY25" s="587"/>
      <c r="AZ25" s="587"/>
      <c r="BA25" s="587"/>
      <c r="BB25" s="587"/>
      <c r="BC25" s="588"/>
      <c r="BD25" s="589" t="s">
        <v>205</v>
      </c>
      <c r="BE25" s="590"/>
      <c r="BF25" s="590"/>
      <c r="BG25" s="590"/>
      <c r="BH25" s="590"/>
      <c r="BI25" s="590"/>
      <c r="BJ25" s="590"/>
      <c r="BK25" s="591"/>
      <c r="BL25" s="594" t="s">
        <v>121</v>
      </c>
      <c r="BM25" s="595"/>
      <c r="BN25" s="595"/>
      <c r="BO25" s="600"/>
      <c r="BP25" s="598" t="s">
        <v>205</v>
      </c>
      <c r="BQ25" s="590"/>
      <c r="BR25" s="590"/>
      <c r="BS25" s="590"/>
      <c r="BT25" s="590"/>
      <c r="BU25" s="590"/>
      <c r="BV25" s="590"/>
      <c r="BW25" s="599"/>
      <c r="BY25" s="586" t="s">
        <v>263</v>
      </c>
      <c r="BZ25" s="604"/>
      <c r="CA25" s="604"/>
      <c r="CB25" s="604"/>
      <c r="CC25" s="604"/>
      <c r="CD25" s="604"/>
      <c r="CE25" s="604"/>
      <c r="CF25" s="604"/>
      <c r="CG25" s="604"/>
      <c r="CH25" s="604"/>
      <c r="CI25" s="604"/>
      <c r="CJ25" s="604"/>
      <c r="CK25" s="604"/>
      <c r="CL25" s="605"/>
      <c r="CM25" s="589">
        <v>169991318</v>
      </c>
      <c r="CN25" s="590"/>
      <c r="CO25" s="590"/>
      <c r="CP25" s="590"/>
      <c r="CQ25" s="590"/>
      <c r="CR25" s="590"/>
      <c r="CS25" s="590"/>
      <c r="CT25" s="591"/>
      <c r="CU25" s="594">
        <v>7.6</v>
      </c>
      <c r="CV25" s="595"/>
      <c r="CW25" s="595"/>
      <c r="CX25" s="600"/>
      <c r="CY25" s="598" t="s">
        <v>121</v>
      </c>
      <c r="CZ25" s="590"/>
      <c r="DA25" s="590"/>
      <c r="DB25" s="590"/>
      <c r="DC25" s="590"/>
      <c r="DD25" s="590"/>
      <c r="DE25" s="590"/>
      <c r="DF25" s="590"/>
      <c r="DG25" s="590"/>
      <c r="DH25" s="590"/>
      <c r="DI25" s="590"/>
      <c r="DJ25" s="590"/>
      <c r="DK25" s="591"/>
      <c r="DL25" s="598">
        <v>169991318</v>
      </c>
      <c r="DM25" s="590"/>
      <c r="DN25" s="590"/>
      <c r="DO25" s="590"/>
      <c r="DP25" s="590"/>
      <c r="DQ25" s="590"/>
      <c r="DR25" s="590"/>
      <c r="DS25" s="590"/>
      <c r="DT25" s="590"/>
      <c r="DU25" s="590"/>
      <c r="DV25" s="590"/>
      <c r="DW25" s="590"/>
      <c r="DX25" s="599"/>
    </row>
    <row r="26" spans="2:128" ht="11.25" customHeight="1" x14ac:dyDescent="0.2">
      <c r="B26" s="586" t="s">
        <v>264</v>
      </c>
      <c r="C26" s="587"/>
      <c r="D26" s="587"/>
      <c r="E26" s="587"/>
      <c r="F26" s="587"/>
      <c r="G26" s="587"/>
      <c r="H26" s="587"/>
      <c r="I26" s="587"/>
      <c r="J26" s="587"/>
      <c r="K26" s="587"/>
      <c r="L26" s="587"/>
      <c r="M26" s="587"/>
      <c r="N26" s="587"/>
      <c r="O26" s="587"/>
      <c r="P26" s="587"/>
      <c r="Q26" s="588"/>
      <c r="R26" s="589">
        <v>23255651</v>
      </c>
      <c r="S26" s="590"/>
      <c r="T26" s="590"/>
      <c r="U26" s="590"/>
      <c r="V26" s="590"/>
      <c r="W26" s="590"/>
      <c r="X26" s="590"/>
      <c r="Y26" s="591"/>
      <c r="Z26" s="594">
        <v>1</v>
      </c>
      <c r="AA26" s="595"/>
      <c r="AB26" s="595"/>
      <c r="AC26" s="600"/>
      <c r="AD26" s="598">
        <v>2074637</v>
      </c>
      <c r="AE26" s="590"/>
      <c r="AF26" s="590"/>
      <c r="AG26" s="590"/>
      <c r="AH26" s="590"/>
      <c r="AI26" s="590"/>
      <c r="AJ26" s="590"/>
      <c r="AK26" s="591"/>
      <c r="AL26" s="594">
        <v>0.2</v>
      </c>
      <c r="AM26" s="595"/>
      <c r="AN26" s="595"/>
      <c r="AO26" s="596"/>
      <c r="AP26" s="586" t="s">
        <v>265</v>
      </c>
      <c r="AQ26" s="587"/>
      <c r="AR26" s="587"/>
      <c r="AS26" s="587"/>
      <c r="AT26" s="587"/>
      <c r="AU26" s="587"/>
      <c r="AV26" s="587"/>
      <c r="AW26" s="587"/>
      <c r="AX26" s="587"/>
      <c r="AY26" s="587"/>
      <c r="AZ26" s="587"/>
      <c r="BA26" s="587"/>
      <c r="BB26" s="587"/>
      <c r="BC26" s="588"/>
      <c r="BD26" s="589" t="s">
        <v>121</v>
      </c>
      <c r="BE26" s="590"/>
      <c r="BF26" s="590"/>
      <c r="BG26" s="590"/>
      <c r="BH26" s="590"/>
      <c r="BI26" s="590"/>
      <c r="BJ26" s="590"/>
      <c r="BK26" s="591"/>
      <c r="BL26" s="594" t="s">
        <v>121</v>
      </c>
      <c r="BM26" s="595"/>
      <c r="BN26" s="595"/>
      <c r="BO26" s="600"/>
      <c r="BP26" s="598" t="s">
        <v>210</v>
      </c>
      <c r="BQ26" s="590"/>
      <c r="BR26" s="590"/>
      <c r="BS26" s="590"/>
      <c r="BT26" s="590"/>
      <c r="BU26" s="590"/>
      <c r="BV26" s="590"/>
      <c r="BW26" s="599"/>
      <c r="BY26" s="586" t="s">
        <v>266</v>
      </c>
      <c r="BZ26" s="604"/>
      <c r="CA26" s="604"/>
      <c r="CB26" s="604"/>
      <c r="CC26" s="604"/>
      <c r="CD26" s="604"/>
      <c r="CE26" s="604"/>
      <c r="CF26" s="604"/>
      <c r="CG26" s="604"/>
      <c r="CH26" s="604"/>
      <c r="CI26" s="604"/>
      <c r="CJ26" s="604"/>
      <c r="CK26" s="604"/>
      <c r="CL26" s="605"/>
      <c r="CM26" s="589">
        <v>1578974</v>
      </c>
      <c r="CN26" s="590"/>
      <c r="CO26" s="590"/>
      <c r="CP26" s="590"/>
      <c r="CQ26" s="590"/>
      <c r="CR26" s="590"/>
      <c r="CS26" s="590"/>
      <c r="CT26" s="591"/>
      <c r="CU26" s="594">
        <v>0.1</v>
      </c>
      <c r="CV26" s="595"/>
      <c r="CW26" s="595"/>
      <c r="CX26" s="600"/>
      <c r="CY26" s="598" t="s">
        <v>205</v>
      </c>
      <c r="CZ26" s="590"/>
      <c r="DA26" s="590"/>
      <c r="DB26" s="590"/>
      <c r="DC26" s="590"/>
      <c r="DD26" s="590"/>
      <c r="DE26" s="590"/>
      <c r="DF26" s="590"/>
      <c r="DG26" s="590"/>
      <c r="DH26" s="590"/>
      <c r="DI26" s="590"/>
      <c r="DJ26" s="590"/>
      <c r="DK26" s="591"/>
      <c r="DL26" s="598">
        <v>1578974</v>
      </c>
      <c r="DM26" s="590"/>
      <c r="DN26" s="590"/>
      <c r="DO26" s="590"/>
      <c r="DP26" s="590"/>
      <c r="DQ26" s="590"/>
      <c r="DR26" s="590"/>
      <c r="DS26" s="590"/>
      <c r="DT26" s="590"/>
      <c r="DU26" s="590"/>
      <c r="DV26" s="590"/>
      <c r="DW26" s="590"/>
      <c r="DX26" s="599"/>
    </row>
    <row r="27" spans="2:128" ht="11.25" customHeight="1" x14ac:dyDescent="0.2">
      <c r="B27" s="586" t="s">
        <v>267</v>
      </c>
      <c r="C27" s="587"/>
      <c r="D27" s="587"/>
      <c r="E27" s="587"/>
      <c r="F27" s="587"/>
      <c r="G27" s="587"/>
      <c r="H27" s="587"/>
      <c r="I27" s="587"/>
      <c r="J27" s="587"/>
      <c r="K27" s="587"/>
      <c r="L27" s="587"/>
      <c r="M27" s="587"/>
      <c r="N27" s="587"/>
      <c r="O27" s="587"/>
      <c r="P27" s="587"/>
      <c r="Q27" s="588"/>
      <c r="R27" s="589">
        <v>9991414</v>
      </c>
      <c r="S27" s="590"/>
      <c r="T27" s="590"/>
      <c r="U27" s="590"/>
      <c r="V27" s="590"/>
      <c r="W27" s="590"/>
      <c r="X27" s="590"/>
      <c r="Y27" s="591"/>
      <c r="Z27" s="594">
        <v>0.4</v>
      </c>
      <c r="AA27" s="595"/>
      <c r="AB27" s="595"/>
      <c r="AC27" s="600"/>
      <c r="AD27" s="598" t="s">
        <v>121</v>
      </c>
      <c r="AE27" s="590"/>
      <c r="AF27" s="590"/>
      <c r="AG27" s="590"/>
      <c r="AH27" s="590"/>
      <c r="AI27" s="590"/>
      <c r="AJ27" s="590"/>
      <c r="AK27" s="591"/>
      <c r="AL27" s="594" t="s">
        <v>205</v>
      </c>
      <c r="AM27" s="595"/>
      <c r="AN27" s="595"/>
      <c r="AO27" s="596"/>
      <c r="AP27" s="586" t="s">
        <v>268</v>
      </c>
      <c r="AQ27" s="587"/>
      <c r="AR27" s="587"/>
      <c r="AS27" s="587"/>
      <c r="AT27" s="587"/>
      <c r="AU27" s="587"/>
      <c r="AV27" s="587"/>
      <c r="AW27" s="587"/>
      <c r="AX27" s="587"/>
      <c r="AY27" s="587"/>
      <c r="AZ27" s="587"/>
      <c r="BA27" s="587"/>
      <c r="BB27" s="587"/>
      <c r="BC27" s="588"/>
      <c r="BD27" s="589">
        <v>19312</v>
      </c>
      <c r="BE27" s="590"/>
      <c r="BF27" s="590"/>
      <c r="BG27" s="590"/>
      <c r="BH27" s="590"/>
      <c r="BI27" s="590"/>
      <c r="BJ27" s="590"/>
      <c r="BK27" s="591"/>
      <c r="BL27" s="594">
        <v>0</v>
      </c>
      <c r="BM27" s="595"/>
      <c r="BN27" s="595"/>
      <c r="BO27" s="600"/>
      <c r="BP27" s="598" t="s">
        <v>121</v>
      </c>
      <c r="BQ27" s="590"/>
      <c r="BR27" s="590"/>
      <c r="BS27" s="590"/>
      <c r="BT27" s="590"/>
      <c r="BU27" s="590"/>
      <c r="BV27" s="590"/>
      <c r="BW27" s="599"/>
      <c r="BY27" s="586" t="s">
        <v>269</v>
      </c>
      <c r="BZ27" s="604"/>
      <c r="CA27" s="604"/>
      <c r="CB27" s="604"/>
      <c r="CC27" s="604"/>
      <c r="CD27" s="604"/>
      <c r="CE27" s="604"/>
      <c r="CF27" s="604"/>
      <c r="CG27" s="604"/>
      <c r="CH27" s="604"/>
      <c r="CI27" s="604"/>
      <c r="CJ27" s="604"/>
      <c r="CK27" s="604"/>
      <c r="CL27" s="605"/>
      <c r="CM27" s="589" t="s">
        <v>121</v>
      </c>
      <c r="CN27" s="590"/>
      <c r="CO27" s="590"/>
      <c r="CP27" s="590"/>
      <c r="CQ27" s="590"/>
      <c r="CR27" s="590"/>
      <c r="CS27" s="590"/>
      <c r="CT27" s="591"/>
      <c r="CU27" s="594" t="s">
        <v>121</v>
      </c>
      <c r="CV27" s="595"/>
      <c r="CW27" s="595"/>
      <c r="CX27" s="600"/>
      <c r="CY27" s="598" t="s">
        <v>121</v>
      </c>
      <c r="CZ27" s="590"/>
      <c r="DA27" s="590"/>
      <c r="DB27" s="590"/>
      <c r="DC27" s="590"/>
      <c r="DD27" s="590"/>
      <c r="DE27" s="590"/>
      <c r="DF27" s="590"/>
      <c r="DG27" s="590"/>
      <c r="DH27" s="590"/>
      <c r="DI27" s="590"/>
      <c r="DJ27" s="590"/>
      <c r="DK27" s="591"/>
      <c r="DL27" s="598" t="s">
        <v>210</v>
      </c>
      <c r="DM27" s="590"/>
      <c r="DN27" s="590"/>
      <c r="DO27" s="590"/>
      <c r="DP27" s="590"/>
      <c r="DQ27" s="590"/>
      <c r="DR27" s="590"/>
      <c r="DS27" s="590"/>
      <c r="DT27" s="590"/>
      <c r="DU27" s="590"/>
      <c r="DV27" s="590"/>
      <c r="DW27" s="590"/>
      <c r="DX27" s="599"/>
    </row>
    <row r="28" spans="2:128" ht="11.25" customHeight="1" x14ac:dyDescent="0.2">
      <c r="B28" s="586" t="s">
        <v>270</v>
      </c>
      <c r="C28" s="587"/>
      <c r="D28" s="587"/>
      <c r="E28" s="587"/>
      <c r="F28" s="587"/>
      <c r="G28" s="587"/>
      <c r="H28" s="587"/>
      <c r="I28" s="587"/>
      <c r="J28" s="587"/>
      <c r="K28" s="587"/>
      <c r="L28" s="587"/>
      <c r="M28" s="587"/>
      <c r="N28" s="587"/>
      <c r="O28" s="587"/>
      <c r="P28" s="587"/>
      <c r="Q28" s="588"/>
      <c r="R28" s="589">
        <v>456796862</v>
      </c>
      <c r="S28" s="590"/>
      <c r="T28" s="590"/>
      <c r="U28" s="590"/>
      <c r="V28" s="590"/>
      <c r="W28" s="590"/>
      <c r="X28" s="590"/>
      <c r="Y28" s="591"/>
      <c r="Z28" s="594">
        <v>20</v>
      </c>
      <c r="AA28" s="595"/>
      <c r="AB28" s="595"/>
      <c r="AC28" s="600"/>
      <c r="AD28" s="598" t="s">
        <v>210</v>
      </c>
      <c r="AE28" s="590"/>
      <c r="AF28" s="590"/>
      <c r="AG28" s="590"/>
      <c r="AH28" s="590"/>
      <c r="AI28" s="590"/>
      <c r="AJ28" s="590"/>
      <c r="AK28" s="591"/>
      <c r="AL28" s="594" t="s">
        <v>205</v>
      </c>
      <c r="AM28" s="595"/>
      <c r="AN28" s="595"/>
      <c r="AO28" s="596"/>
      <c r="AP28" s="586" t="s">
        <v>271</v>
      </c>
      <c r="AQ28" s="587"/>
      <c r="AR28" s="587"/>
      <c r="AS28" s="587"/>
      <c r="AT28" s="587"/>
      <c r="AU28" s="587"/>
      <c r="AV28" s="587"/>
      <c r="AW28" s="587"/>
      <c r="AX28" s="587"/>
      <c r="AY28" s="587"/>
      <c r="AZ28" s="587"/>
      <c r="BA28" s="587"/>
      <c r="BB28" s="587"/>
      <c r="BC28" s="588"/>
      <c r="BD28" s="589">
        <v>19312</v>
      </c>
      <c r="BE28" s="590"/>
      <c r="BF28" s="590"/>
      <c r="BG28" s="590"/>
      <c r="BH28" s="590"/>
      <c r="BI28" s="590"/>
      <c r="BJ28" s="590"/>
      <c r="BK28" s="591"/>
      <c r="BL28" s="594">
        <v>0</v>
      </c>
      <c r="BM28" s="595"/>
      <c r="BN28" s="595"/>
      <c r="BO28" s="600"/>
      <c r="BP28" s="598" t="s">
        <v>205</v>
      </c>
      <c r="BQ28" s="590"/>
      <c r="BR28" s="590"/>
      <c r="BS28" s="590"/>
      <c r="BT28" s="590"/>
      <c r="BU28" s="590"/>
      <c r="BV28" s="590"/>
      <c r="BW28" s="599"/>
      <c r="BY28" s="586" t="s">
        <v>272</v>
      </c>
      <c r="BZ28" s="604"/>
      <c r="CA28" s="604"/>
      <c r="CB28" s="604"/>
      <c r="CC28" s="604"/>
      <c r="CD28" s="604"/>
      <c r="CE28" s="604"/>
      <c r="CF28" s="604"/>
      <c r="CG28" s="604"/>
      <c r="CH28" s="604"/>
      <c r="CI28" s="604"/>
      <c r="CJ28" s="604"/>
      <c r="CK28" s="604"/>
      <c r="CL28" s="605"/>
      <c r="CM28" s="589">
        <v>47145</v>
      </c>
      <c r="CN28" s="590"/>
      <c r="CO28" s="590"/>
      <c r="CP28" s="590"/>
      <c r="CQ28" s="590"/>
      <c r="CR28" s="590"/>
      <c r="CS28" s="590"/>
      <c r="CT28" s="591"/>
      <c r="CU28" s="594">
        <v>0</v>
      </c>
      <c r="CV28" s="595"/>
      <c r="CW28" s="595"/>
      <c r="CX28" s="600"/>
      <c r="CY28" s="598" t="s">
        <v>205</v>
      </c>
      <c r="CZ28" s="590"/>
      <c r="DA28" s="590"/>
      <c r="DB28" s="590"/>
      <c r="DC28" s="590"/>
      <c r="DD28" s="590"/>
      <c r="DE28" s="590"/>
      <c r="DF28" s="590"/>
      <c r="DG28" s="590"/>
      <c r="DH28" s="590"/>
      <c r="DI28" s="590"/>
      <c r="DJ28" s="590"/>
      <c r="DK28" s="591"/>
      <c r="DL28" s="598">
        <v>47145</v>
      </c>
      <c r="DM28" s="590"/>
      <c r="DN28" s="590"/>
      <c r="DO28" s="590"/>
      <c r="DP28" s="590"/>
      <c r="DQ28" s="590"/>
      <c r="DR28" s="590"/>
      <c r="DS28" s="590"/>
      <c r="DT28" s="590"/>
      <c r="DU28" s="590"/>
      <c r="DV28" s="590"/>
      <c r="DW28" s="590"/>
      <c r="DX28" s="599"/>
    </row>
    <row r="29" spans="2:128" ht="11.25" customHeight="1" x14ac:dyDescent="0.2">
      <c r="B29" s="586" t="s">
        <v>273</v>
      </c>
      <c r="C29" s="587"/>
      <c r="D29" s="587"/>
      <c r="E29" s="587"/>
      <c r="F29" s="587"/>
      <c r="G29" s="587"/>
      <c r="H29" s="587"/>
      <c r="I29" s="587"/>
      <c r="J29" s="587"/>
      <c r="K29" s="587"/>
      <c r="L29" s="587"/>
      <c r="M29" s="587"/>
      <c r="N29" s="587"/>
      <c r="O29" s="587"/>
      <c r="P29" s="587"/>
      <c r="Q29" s="588"/>
      <c r="R29" s="589" t="s">
        <v>121</v>
      </c>
      <c r="S29" s="590"/>
      <c r="T29" s="590"/>
      <c r="U29" s="590"/>
      <c r="V29" s="590"/>
      <c r="W29" s="590"/>
      <c r="X29" s="590"/>
      <c r="Y29" s="591"/>
      <c r="Z29" s="594" t="s">
        <v>121</v>
      </c>
      <c r="AA29" s="595"/>
      <c r="AB29" s="595"/>
      <c r="AC29" s="600"/>
      <c r="AD29" s="598" t="s">
        <v>121</v>
      </c>
      <c r="AE29" s="590"/>
      <c r="AF29" s="590"/>
      <c r="AG29" s="590"/>
      <c r="AH29" s="590"/>
      <c r="AI29" s="590"/>
      <c r="AJ29" s="590"/>
      <c r="AK29" s="591"/>
      <c r="AL29" s="594" t="s">
        <v>205</v>
      </c>
      <c r="AM29" s="595"/>
      <c r="AN29" s="595"/>
      <c r="AO29" s="596"/>
      <c r="AP29" s="586" t="s">
        <v>274</v>
      </c>
      <c r="AQ29" s="587"/>
      <c r="AR29" s="587"/>
      <c r="AS29" s="587"/>
      <c r="AT29" s="587"/>
      <c r="AU29" s="587"/>
      <c r="AV29" s="587"/>
      <c r="AW29" s="587"/>
      <c r="AX29" s="587"/>
      <c r="AY29" s="587"/>
      <c r="AZ29" s="587"/>
      <c r="BA29" s="587"/>
      <c r="BB29" s="587"/>
      <c r="BC29" s="588"/>
      <c r="BD29" s="589">
        <v>19312</v>
      </c>
      <c r="BE29" s="590"/>
      <c r="BF29" s="590"/>
      <c r="BG29" s="590"/>
      <c r="BH29" s="590"/>
      <c r="BI29" s="590"/>
      <c r="BJ29" s="590"/>
      <c r="BK29" s="591"/>
      <c r="BL29" s="594">
        <v>0</v>
      </c>
      <c r="BM29" s="595"/>
      <c r="BN29" s="595"/>
      <c r="BO29" s="600"/>
      <c r="BP29" s="598" t="s">
        <v>205</v>
      </c>
      <c r="BQ29" s="590"/>
      <c r="BR29" s="590"/>
      <c r="BS29" s="590"/>
      <c r="BT29" s="590"/>
      <c r="BU29" s="590"/>
      <c r="BV29" s="590"/>
      <c r="BW29" s="599"/>
      <c r="BY29" s="586" t="s">
        <v>275</v>
      </c>
      <c r="BZ29" s="604"/>
      <c r="CA29" s="604"/>
      <c r="CB29" s="604"/>
      <c r="CC29" s="604"/>
      <c r="CD29" s="604"/>
      <c r="CE29" s="604"/>
      <c r="CF29" s="604"/>
      <c r="CG29" s="604"/>
      <c r="CH29" s="604"/>
      <c r="CI29" s="604"/>
      <c r="CJ29" s="604"/>
      <c r="CK29" s="604"/>
      <c r="CL29" s="605"/>
      <c r="CM29" s="589">
        <v>6574725</v>
      </c>
      <c r="CN29" s="590"/>
      <c r="CO29" s="590"/>
      <c r="CP29" s="590"/>
      <c r="CQ29" s="590"/>
      <c r="CR29" s="590"/>
      <c r="CS29" s="590"/>
      <c r="CT29" s="591"/>
      <c r="CU29" s="594">
        <v>0.3</v>
      </c>
      <c r="CV29" s="595"/>
      <c r="CW29" s="595"/>
      <c r="CX29" s="600"/>
      <c r="CY29" s="598" t="s">
        <v>121</v>
      </c>
      <c r="CZ29" s="590"/>
      <c r="DA29" s="590"/>
      <c r="DB29" s="590"/>
      <c r="DC29" s="590"/>
      <c r="DD29" s="590"/>
      <c r="DE29" s="590"/>
      <c r="DF29" s="590"/>
      <c r="DG29" s="590"/>
      <c r="DH29" s="590"/>
      <c r="DI29" s="590"/>
      <c r="DJ29" s="590"/>
      <c r="DK29" s="591"/>
      <c r="DL29" s="598">
        <v>6574725</v>
      </c>
      <c r="DM29" s="590"/>
      <c r="DN29" s="590"/>
      <c r="DO29" s="590"/>
      <c r="DP29" s="590"/>
      <c r="DQ29" s="590"/>
      <c r="DR29" s="590"/>
      <c r="DS29" s="590"/>
      <c r="DT29" s="590"/>
      <c r="DU29" s="590"/>
      <c r="DV29" s="590"/>
      <c r="DW29" s="590"/>
      <c r="DX29" s="599"/>
    </row>
    <row r="30" spans="2:128" ht="11.25" customHeight="1" x14ac:dyDescent="0.2">
      <c r="B30" s="586" t="s">
        <v>276</v>
      </c>
      <c r="C30" s="587"/>
      <c r="D30" s="587"/>
      <c r="E30" s="587"/>
      <c r="F30" s="587"/>
      <c r="G30" s="587"/>
      <c r="H30" s="587"/>
      <c r="I30" s="587"/>
      <c r="J30" s="587"/>
      <c r="K30" s="587"/>
      <c r="L30" s="587"/>
      <c r="M30" s="587"/>
      <c r="N30" s="587"/>
      <c r="O30" s="587"/>
      <c r="P30" s="587"/>
      <c r="Q30" s="588"/>
      <c r="R30" s="589">
        <v>15760472</v>
      </c>
      <c r="S30" s="590"/>
      <c r="T30" s="590"/>
      <c r="U30" s="590"/>
      <c r="V30" s="590"/>
      <c r="W30" s="590"/>
      <c r="X30" s="590"/>
      <c r="Y30" s="591"/>
      <c r="Z30" s="594">
        <v>0.7</v>
      </c>
      <c r="AA30" s="595"/>
      <c r="AB30" s="595"/>
      <c r="AC30" s="600"/>
      <c r="AD30" s="598">
        <v>1547742</v>
      </c>
      <c r="AE30" s="590"/>
      <c r="AF30" s="590"/>
      <c r="AG30" s="590"/>
      <c r="AH30" s="590"/>
      <c r="AI30" s="590"/>
      <c r="AJ30" s="590"/>
      <c r="AK30" s="591"/>
      <c r="AL30" s="594">
        <v>0.1</v>
      </c>
      <c r="AM30" s="595"/>
      <c r="AN30" s="595"/>
      <c r="AO30" s="596"/>
      <c r="AP30" s="586" t="s">
        <v>277</v>
      </c>
      <c r="AQ30" s="587"/>
      <c r="AR30" s="587"/>
      <c r="AS30" s="587"/>
      <c r="AT30" s="587"/>
      <c r="AU30" s="587"/>
      <c r="AV30" s="587"/>
      <c r="AW30" s="587"/>
      <c r="AX30" s="587"/>
      <c r="AY30" s="587"/>
      <c r="AZ30" s="587"/>
      <c r="BA30" s="587"/>
      <c r="BB30" s="587"/>
      <c r="BC30" s="588"/>
      <c r="BD30" s="589" t="s">
        <v>121</v>
      </c>
      <c r="BE30" s="590"/>
      <c r="BF30" s="590"/>
      <c r="BG30" s="590"/>
      <c r="BH30" s="590"/>
      <c r="BI30" s="590"/>
      <c r="BJ30" s="590"/>
      <c r="BK30" s="591"/>
      <c r="BL30" s="594" t="s">
        <v>121</v>
      </c>
      <c r="BM30" s="595"/>
      <c r="BN30" s="595"/>
      <c r="BO30" s="600"/>
      <c r="BP30" s="598" t="s">
        <v>121</v>
      </c>
      <c r="BQ30" s="590"/>
      <c r="BR30" s="590"/>
      <c r="BS30" s="590"/>
      <c r="BT30" s="590"/>
      <c r="BU30" s="590"/>
      <c r="BV30" s="590"/>
      <c r="BW30" s="599"/>
      <c r="BY30" s="586" t="s">
        <v>278</v>
      </c>
      <c r="BZ30" s="604"/>
      <c r="CA30" s="604"/>
      <c r="CB30" s="604"/>
      <c r="CC30" s="604"/>
      <c r="CD30" s="604"/>
      <c r="CE30" s="604"/>
      <c r="CF30" s="604"/>
      <c r="CG30" s="604"/>
      <c r="CH30" s="604"/>
      <c r="CI30" s="604"/>
      <c r="CJ30" s="604"/>
      <c r="CK30" s="604"/>
      <c r="CL30" s="605"/>
      <c r="CM30" s="589">
        <v>3243096</v>
      </c>
      <c r="CN30" s="590"/>
      <c r="CO30" s="590"/>
      <c r="CP30" s="590"/>
      <c r="CQ30" s="590"/>
      <c r="CR30" s="590"/>
      <c r="CS30" s="590"/>
      <c r="CT30" s="591"/>
      <c r="CU30" s="594">
        <v>0.1</v>
      </c>
      <c r="CV30" s="595"/>
      <c r="CW30" s="595"/>
      <c r="CX30" s="600"/>
      <c r="CY30" s="598" t="s">
        <v>121</v>
      </c>
      <c r="CZ30" s="590"/>
      <c r="DA30" s="590"/>
      <c r="DB30" s="590"/>
      <c r="DC30" s="590"/>
      <c r="DD30" s="590"/>
      <c r="DE30" s="590"/>
      <c r="DF30" s="590"/>
      <c r="DG30" s="590"/>
      <c r="DH30" s="590"/>
      <c r="DI30" s="590"/>
      <c r="DJ30" s="590"/>
      <c r="DK30" s="591"/>
      <c r="DL30" s="598">
        <v>3243096</v>
      </c>
      <c r="DM30" s="590"/>
      <c r="DN30" s="590"/>
      <c r="DO30" s="590"/>
      <c r="DP30" s="590"/>
      <c r="DQ30" s="590"/>
      <c r="DR30" s="590"/>
      <c r="DS30" s="590"/>
      <c r="DT30" s="590"/>
      <c r="DU30" s="590"/>
      <c r="DV30" s="590"/>
      <c r="DW30" s="590"/>
      <c r="DX30" s="599"/>
    </row>
    <row r="31" spans="2:128" ht="11.25" customHeight="1" x14ac:dyDescent="0.2">
      <c r="B31" s="586" t="s">
        <v>279</v>
      </c>
      <c r="C31" s="587"/>
      <c r="D31" s="587"/>
      <c r="E31" s="587"/>
      <c r="F31" s="587"/>
      <c r="G31" s="587"/>
      <c r="H31" s="587"/>
      <c r="I31" s="587"/>
      <c r="J31" s="587"/>
      <c r="K31" s="587"/>
      <c r="L31" s="587"/>
      <c r="M31" s="587"/>
      <c r="N31" s="587"/>
      <c r="O31" s="587"/>
      <c r="P31" s="587"/>
      <c r="Q31" s="588"/>
      <c r="R31" s="589">
        <v>583989</v>
      </c>
      <c r="S31" s="590"/>
      <c r="T31" s="590"/>
      <c r="U31" s="590"/>
      <c r="V31" s="590"/>
      <c r="W31" s="590"/>
      <c r="X31" s="590"/>
      <c r="Y31" s="591"/>
      <c r="Z31" s="594">
        <v>0</v>
      </c>
      <c r="AA31" s="595"/>
      <c r="AB31" s="595"/>
      <c r="AC31" s="600"/>
      <c r="AD31" s="598" t="s">
        <v>205</v>
      </c>
      <c r="AE31" s="590"/>
      <c r="AF31" s="590"/>
      <c r="AG31" s="590"/>
      <c r="AH31" s="590"/>
      <c r="AI31" s="590"/>
      <c r="AJ31" s="590"/>
      <c r="AK31" s="591"/>
      <c r="AL31" s="594" t="s">
        <v>121</v>
      </c>
      <c r="AM31" s="595"/>
      <c r="AN31" s="595"/>
      <c r="AO31" s="596"/>
      <c r="AP31" s="586" t="s">
        <v>280</v>
      </c>
      <c r="AQ31" s="587"/>
      <c r="AR31" s="587"/>
      <c r="AS31" s="587"/>
      <c r="AT31" s="587"/>
      <c r="AU31" s="587"/>
      <c r="AV31" s="587"/>
      <c r="AW31" s="587"/>
      <c r="AX31" s="587"/>
      <c r="AY31" s="587"/>
      <c r="AZ31" s="587"/>
      <c r="BA31" s="587"/>
      <c r="BB31" s="587"/>
      <c r="BC31" s="588"/>
      <c r="BD31" s="589">
        <v>66596</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281</v>
      </c>
      <c r="BZ31" s="604"/>
      <c r="CA31" s="604"/>
      <c r="CB31" s="604"/>
      <c r="CC31" s="604"/>
      <c r="CD31" s="604"/>
      <c r="CE31" s="604"/>
      <c r="CF31" s="604"/>
      <c r="CG31" s="604"/>
      <c r="CH31" s="604"/>
      <c r="CI31" s="604"/>
      <c r="CJ31" s="604"/>
      <c r="CK31" s="604"/>
      <c r="CL31" s="605"/>
      <c r="CM31" s="589">
        <v>12757939</v>
      </c>
      <c r="CN31" s="590"/>
      <c r="CO31" s="590"/>
      <c r="CP31" s="590"/>
      <c r="CQ31" s="590"/>
      <c r="CR31" s="590"/>
      <c r="CS31" s="590"/>
      <c r="CT31" s="591"/>
      <c r="CU31" s="594">
        <v>0.6</v>
      </c>
      <c r="CV31" s="595"/>
      <c r="CW31" s="595"/>
      <c r="CX31" s="600"/>
      <c r="CY31" s="598" t="s">
        <v>205</v>
      </c>
      <c r="CZ31" s="590"/>
      <c r="DA31" s="590"/>
      <c r="DB31" s="590"/>
      <c r="DC31" s="590"/>
      <c r="DD31" s="590"/>
      <c r="DE31" s="590"/>
      <c r="DF31" s="590"/>
      <c r="DG31" s="590"/>
      <c r="DH31" s="590"/>
      <c r="DI31" s="590"/>
      <c r="DJ31" s="590"/>
      <c r="DK31" s="591"/>
      <c r="DL31" s="598">
        <v>12757939</v>
      </c>
      <c r="DM31" s="590"/>
      <c r="DN31" s="590"/>
      <c r="DO31" s="590"/>
      <c r="DP31" s="590"/>
      <c r="DQ31" s="590"/>
      <c r="DR31" s="590"/>
      <c r="DS31" s="590"/>
      <c r="DT31" s="590"/>
      <c r="DU31" s="590"/>
      <c r="DV31" s="590"/>
      <c r="DW31" s="590"/>
      <c r="DX31" s="599"/>
    </row>
    <row r="32" spans="2:128" ht="11.25" customHeight="1" x14ac:dyDescent="0.2">
      <c r="B32" s="586" t="s">
        <v>282</v>
      </c>
      <c r="C32" s="587"/>
      <c r="D32" s="587"/>
      <c r="E32" s="587"/>
      <c r="F32" s="587"/>
      <c r="G32" s="587"/>
      <c r="H32" s="587"/>
      <c r="I32" s="587"/>
      <c r="J32" s="587"/>
      <c r="K32" s="587"/>
      <c r="L32" s="587"/>
      <c r="M32" s="587"/>
      <c r="N32" s="587"/>
      <c r="O32" s="587"/>
      <c r="P32" s="587"/>
      <c r="Q32" s="588"/>
      <c r="R32" s="589">
        <v>46085969</v>
      </c>
      <c r="S32" s="590"/>
      <c r="T32" s="590"/>
      <c r="U32" s="590"/>
      <c r="V32" s="590"/>
      <c r="W32" s="590"/>
      <c r="X32" s="590"/>
      <c r="Y32" s="591"/>
      <c r="Z32" s="594">
        <v>2</v>
      </c>
      <c r="AA32" s="595"/>
      <c r="AB32" s="595"/>
      <c r="AC32" s="600"/>
      <c r="AD32" s="598" t="s">
        <v>210</v>
      </c>
      <c r="AE32" s="590"/>
      <c r="AF32" s="590"/>
      <c r="AG32" s="590"/>
      <c r="AH32" s="590"/>
      <c r="AI32" s="590"/>
      <c r="AJ32" s="590"/>
      <c r="AK32" s="591"/>
      <c r="AL32" s="594" t="s">
        <v>205</v>
      </c>
      <c r="AM32" s="595"/>
      <c r="AN32" s="595"/>
      <c r="AO32" s="596"/>
      <c r="AP32" s="586" t="s">
        <v>155</v>
      </c>
      <c r="AQ32" s="587"/>
      <c r="AR32" s="587"/>
      <c r="AS32" s="587"/>
      <c r="AT32" s="587"/>
      <c r="AU32" s="587"/>
      <c r="AV32" s="587"/>
      <c r="AW32" s="587"/>
      <c r="AX32" s="587"/>
      <c r="AY32" s="587"/>
      <c r="AZ32" s="587"/>
      <c r="BA32" s="587"/>
      <c r="BB32" s="587"/>
      <c r="BC32" s="588"/>
      <c r="BD32" s="589">
        <v>1020723285</v>
      </c>
      <c r="BE32" s="590"/>
      <c r="BF32" s="590"/>
      <c r="BG32" s="590"/>
      <c r="BH32" s="590"/>
      <c r="BI32" s="590"/>
      <c r="BJ32" s="590"/>
      <c r="BK32" s="591"/>
      <c r="BL32" s="594">
        <v>100</v>
      </c>
      <c r="BM32" s="595"/>
      <c r="BN32" s="595"/>
      <c r="BO32" s="600"/>
      <c r="BP32" s="598">
        <v>4054772</v>
      </c>
      <c r="BQ32" s="590"/>
      <c r="BR32" s="590"/>
      <c r="BS32" s="590"/>
      <c r="BT32" s="590"/>
      <c r="BU32" s="590"/>
      <c r="BV32" s="590"/>
      <c r="BW32" s="599"/>
      <c r="BY32" s="586" t="s">
        <v>283</v>
      </c>
      <c r="BZ32" s="587"/>
      <c r="CA32" s="587"/>
      <c r="CB32" s="587"/>
      <c r="CC32" s="587"/>
      <c r="CD32" s="587"/>
      <c r="CE32" s="587"/>
      <c r="CF32" s="587"/>
      <c r="CG32" s="587"/>
      <c r="CH32" s="587"/>
      <c r="CI32" s="587"/>
      <c r="CJ32" s="587"/>
      <c r="CK32" s="587"/>
      <c r="CL32" s="588"/>
      <c r="CM32" s="589" t="s">
        <v>121</v>
      </c>
      <c r="CN32" s="590"/>
      <c r="CO32" s="590"/>
      <c r="CP32" s="590"/>
      <c r="CQ32" s="590"/>
      <c r="CR32" s="590"/>
      <c r="CS32" s="590"/>
      <c r="CT32" s="591"/>
      <c r="CU32" s="594" t="s">
        <v>205</v>
      </c>
      <c r="CV32" s="595"/>
      <c r="CW32" s="595"/>
      <c r="CX32" s="600"/>
      <c r="CY32" s="598" t="s">
        <v>121</v>
      </c>
      <c r="CZ32" s="590"/>
      <c r="DA32" s="590"/>
      <c r="DB32" s="590"/>
      <c r="DC32" s="590"/>
      <c r="DD32" s="590"/>
      <c r="DE32" s="590"/>
      <c r="DF32" s="590"/>
      <c r="DG32" s="590"/>
      <c r="DH32" s="590"/>
      <c r="DI32" s="590"/>
      <c r="DJ32" s="590"/>
      <c r="DK32" s="591"/>
      <c r="DL32" s="598" t="s">
        <v>121</v>
      </c>
      <c r="DM32" s="590"/>
      <c r="DN32" s="590"/>
      <c r="DO32" s="590"/>
      <c r="DP32" s="590"/>
      <c r="DQ32" s="590"/>
      <c r="DR32" s="590"/>
      <c r="DS32" s="590"/>
      <c r="DT32" s="590"/>
      <c r="DU32" s="590"/>
      <c r="DV32" s="590"/>
      <c r="DW32" s="590"/>
      <c r="DX32" s="599"/>
    </row>
    <row r="33" spans="2:128" ht="11.25" customHeight="1" x14ac:dyDescent="0.2">
      <c r="B33" s="586" t="s">
        <v>284</v>
      </c>
      <c r="C33" s="587"/>
      <c r="D33" s="587"/>
      <c r="E33" s="587"/>
      <c r="F33" s="587"/>
      <c r="G33" s="587"/>
      <c r="H33" s="587"/>
      <c r="I33" s="587"/>
      <c r="J33" s="587"/>
      <c r="K33" s="587"/>
      <c r="L33" s="587"/>
      <c r="M33" s="587"/>
      <c r="N33" s="587"/>
      <c r="O33" s="587"/>
      <c r="P33" s="587"/>
      <c r="Q33" s="588"/>
      <c r="R33" s="589">
        <v>48361616</v>
      </c>
      <c r="S33" s="590"/>
      <c r="T33" s="590"/>
      <c r="U33" s="590"/>
      <c r="V33" s="590"/>
      <c r="W33" s="590"/>
      <c r="X33" s="590"/>
      <c r="Y33" s="591"/>
      <c r="Z33" s="594">
        <v>2.1</v>
      </c>
      <c r="AA33" s="595"/>
      <c r="AB33" s="595"/>
      <c r="AC33" s="600"/>
      <c r="AD33" s="598" t="s">
        <v>210</v>
      </c>
      <c r="AE33" s="590"/>
      <c r="AF33" s="590"/>
      <c r="AG33" s="590"/>
      <c r="AH33" s="590"/>
      <c r="AI33" s="590"/>
      <c r="AJ33" s="590"/>
      <c r="AK33" s="591"/>
      <c r="AL33" s="594" t="s">
        <v>121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285</v>
      </c>
      <c r="BZ33" s="607"/>
      <c r="CA33" s="607"/>
      <c r="CB33" s="607"/>
      <c r="CC33" s="607"/>
      <c r="CD33" s="607"/>
      <c r="CE33" s="607"/>
      <c r="CF33" s="607"/>
      <c r="CG33" s="607"/>
      <c r="CH33" s="607"/>
      <c r="CI33" s="607"/>
      <c r="CJ33" s="607"/>
      <c r="CK33" s="607"/>
      <c r="CL33" s="608"/>
      <c r="CM33" s="589">
        <v>2237199908</v>
      </c>
      <c r="CN33" s="590"/>
      <c r="CO33" s="590"/>
      <c r="CP33" s="590"/>
      <c r="CQ33" s="590"/>
      <c r="CR33" s="590"/>
      <c r="CS33" s="590"/>
      <c r="CT33" s="591"/>
      <c r="CU33" s="609">
        <v>100</v>
      </c>
      <c r="CV33" s="610"/>
      <c r="CW33" s="610"/>
      <c r="CX33" s="611"/>
      <c r="CY33" s="598">
        <v>192243202</v>
      </c>
      <c r="CZ33" s="590"/>
      <c r="DA33" s="590"/>
      <c r="DB33" s="590"/>
      <c r="DC33" s="590"/>
      <c r="DD33" s="590"/>
      <c r="DE33" s="590"/>
      <c r="DF33" s="590"/>
      <c r="DG33" s="590"/>
      <c r="DH33" s="590"/>
      <c r="DI33" s="590"/>
      <c r="DJ33" s="590"/>
      <c r="DK33" s="591"/>
      <c r="DL33" s="598">
        <v>1604900609</v>
      </c>
      <c r="DM33" s="590"/>
      <c r="DN33" s="590"/>
      <c r="DO33" s="590"/>
      <c r="DP33" s="590"/>
      <c r="DQ33" s="590"/>
      <c r="DR33" s="590"/>
      <c r="DS33" s="590"/>
      <c r="DT33" s="590"/>
      <c r="DU33" s="590"/>
      <c r="DV33" s="590"/>
      <c r="DW33" s="590"/>
      <c r="DX33" s="599"/>
    </row>
    <row r="34" spans="2:128" ht="11.25" customHeight="1" x14ac:dyDescent="0.2">
      <c r="B34" s="586" t="s">
        <v>286</v>
      </c>
      <c r="C34" s="587"/>
      <c r="D34" s="587"/>
      <c r="E34" s="587"/>
      <c r="F34" s="587"/>
      <c r="G34" s="587"/>
      <c r="H34" s="587"/>
      <c r="I34" s="587"/>
      <c r="J34" s="587"/>
      <c r="K34" s="587"/>
      <c r="L34" s="587"/>
      <c r="M34" s="587"/>
      <c r="N34" s="587"/>
      <c r="O34" s="587"/>
      <c r="P34" s="587"/>
      <c r="Q34" s="588"/>
      <c r="R34" s="589">
        <v>51773981</v>
      </c>
      <c r="S34" s="590"/>
      <c r="T34" s="590"/>
      <c r="U34" s="590"/>
      <c r="V34" s="590"/>
      <c r="W34" s="590"/>
      <c r="X34" s="590"/>
      <c r="Y34" s="591"/>
      <c r="Z34" s="594">
        <v>2.2999999999999998</v>
      </c>
      <c r="AA34" s="595"/>
      <c r="AB34" s="595"/>
      <c r="AC34" s="600"/>
      <c r="AD34" s="598">
        <v>537869</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287</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288</v>
      </c>
      <c r="C35" s="587"/>
      <c r="D35" s="587"/>
      <c r="E35" s="587"/>
      <c r="F35" s="587"/>
      <c r="G35" s="587"/>
      <c r="H35" s="587"/>
      <c r="I35" s="587"/>
      <c r="J35" s="587"/>
      <c r="K35" s="587"/>
      <c r="L35" s="587"/>
      <c r="M35" s="587"/>
      <c r="N35" s="587"/>
      <c r="O35" s="587"/>
      <c r="P35" s="587"/>
      <c r="Q35" s="588"/>
      <c r="R35" s="589">
        <v>212157000</v>
      </c>
      <c r="S35" s="590"/>
      <c r="T35" s="590"/>
      <c r="U35" s="590"/>
      <c r="V35" s="590"/>
      <c r="W35" s="590"/>
      <c r="X35" s="590"/>
      <c r="Y35" s="591"/>
      <c r="Z35" s="594">
        <v>9.3000000000000007</v>
      </c>
      <c r="AA35" s="595"/>
      <c r="AB35" s="595"/>
      <c r="AC35" s="600"/>
      <c r="AD35" s="598" t="s">
        <v>121</v>
      </c>
      <c r="AE35" s="590"/>
      <c r="AF35" s="590"/>
      <c r="AG35" s="590"/>
      <c r="AH35" s="590"/>
      <c r="AI35" s="590"/>
      <c r="AJ35" s="590"/>
      <c r="AK35" s="591"/>
      <c r="AL35" s="594" t="s">
        <v>121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193</v>
      </c>
      <c r="BZ35" s="572"/>
      <c r="CA35" s="572"/>
      <c r="CB35" s="572"/>
      <c r="CC35" s="572"/>
      <c r="CD35" s="572"/>
      <c r="CE35" s="572"/>
      <c r="CF35" s="572"/>
      <c r="CG35" s="572"/>
      <c r="CH35" s="572"/>
      <c r="CI35" s="572"/>
      <c r="CJ35" s="572"/>
      <c r="CK35" s="572"/>
      <c r="CL35" s="573"/>
      <c r="CM35" s="571" t="s">
        <v>289</v>
      </c>
      <c r="CN35" s="572"/>
      <c r="CO35" s="572"/>
      <c r="CP35" s="572"/>
      <c r="CQ35" s="572"/>
      <c r="CR35" s="572"/>
      <c r="CS35" s="572"/>
      <c r="CT35" s="573"/>
      <c r="CU35" s="571" t="s">
        <v>290</v>
      </c>
      <c r="CV35" s="572"/>
      <c r="CW35" s="572"/>
      <c r="CX35" s="573"/>
      <c r="CY35" s="571" t="s">
        <v>291</v>
      </c>
      <c r="CZ35" s="572"/>
      <c r="DA35" s="572"/>
      <c r="DB35" s="572"/>
      <c r="DC35" s="572"/>
      <c r="DD35" s="572"/>
      <c r="DE35" s="572"/>
      <c r="DF35" s="573"/>
      <c r="DG35" s="612" t="s">
        <v>292</v>
      </c>
      <c r="DH35" s="613"/>
      <c r="DI35" s="613"/>
      <c r="DJ35" s="613"/>
      <c r="DK35" s="613"/>
      <c r="DL35" s="613"/>
      <c r="DM35" s="613"/>
      <c r="DN35" s="613"/>
      <c r="DO35" s="613"/>
      <c r="DP35" s="613"/>
      <c r="DQ35" s="614"/>
      <c r="DR35" s="571" t="s">
        <v>293</v>
      </c>
      <c r="DS35" s="572"/>
      <c r="DT35" s="572"/>
      <c r="DU35" s="572"/>
      <c r="DV35" s="572"/>
      <c r="DW35" s="572"/>
      <c r="DX35" s="573"/>
    </row>
    <row r="36" spans="2:128" ht="11.25" customHeight="1" x14ac:dyDescent="0.2">
      <c r="B36" s="586" t="s">
        <v>294</v>
      </c>
      <c r="C36" s="587"/>
      <c r="D36" s="587"/>
      <c r="E36" s="587"/>
      <c r="F36" s="587"/>
      <c r="G36" s="587"/>
      <c r="H36" s="587"/>
      <c r="I36" s="587"/>
      <c r="J36" s="587"/>
      <c r="K36" s="587"/>
      <c r="L36" s="587"/>
      <c r="M36" s="587"/>
      <c r="N36" s="587"/>
      <c r="O36" s="587"/>
      <c r="P36" s="587"/>
      <c r="Q36" s="588"/>
      <c r="R36" s="589" t="s">
        <v>121</v>
      </c>
      <c r="S36" s="590"/>
      <c r="T36" s="590"/>
      <c r="U36" s="590"/>
      <c r="V36" s="590"/>
      <c r="W36" s="590"/>
      <c r="X36" s="590"/>
      <c r="Y36" s="591"/>
      <c r="Z36" s="594" t="s">
        <v>121</v>
      </c>
      <c r="AA36" s="595"/>
      <c r="AB36" s="595"/>
      <c r="AC36" s="600"/>
      <c r="AD36" s="598" t="s">
        <v>121</v>
      </c>
      <c r="AE36" s="590"/>
      <c r="AF36" s="590"/>
      <c r="AG36" s="590"/>
      <c r="AH36" s="590"/>
      <c r="AI36" s="590"/>
      <c r="AJ36" s="590"/>
      <c r="AK36" s="591"/>
      <c r="AL36" s="594" t="s">
        <v>205</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295</v>
      </c>
      <c r="BZ36" s="576"/>
      <c r="CA36" s="576"/>
      <c r="CB36" s="576"/>
      <c r="CC36" s="576"/>
      <c r="CD36" s="576"/>
      <c r="CE36" s="576"/>
      <c r="CF36" s="576"/>
      <c r="CG36" s="576"/>
      <c r="CH36" s="576"/>
      <c r="CI36" s="576"/>
      <c r="CJ36" s="576"/>
      <c r="CK36" s="576"/>
      <c r="CL36" s="577"/>
      <c r="CM36" s="578">
        <v>907963672</v>
      </c>
      <c r="CN36" s="579"/>
      <c r="CO36" s="579"/>
      <c r="CP36" s="579"/>
      <c r="CQ36" s="579"/>
      <c r="CR36" s="579"/>
      <c r="CS36" s="579"/>
      <c r="CT36" s="580"/>
      <c r="CU36" s="583">
        <v>40.6</v>
      </c>
      <c r="CV36" s="584"/>
      <c r="CW36" s="584"/>
      <c r="CX36" s="616"/>
      <c r="CY36" s="615">
        <v>783787066</v>
      </c>
      <c r="CZ36" s="579"/>
      <c r="DA36" s="579"/>
      <c r="DB36" s="579"/>
      <c r="DC36" s="579"/>
      <c r="DD36" s="579"/>
      <c r="DE36" s="579"/>
      <c r="DF36" s="580"/>
      <c r="DG36" s="615">
        <v>777961797</v>
      </c>
      <c r="DH36" s="579"/>
      <c r="DI36" s="579"/>
      <c r="DJ36" s="579"/>
      <c r="DK36" s="579"/>
      <c r="DL36" s="579"/>
      <c r="DM36" s="579"/>
      <c r="DN36" s="579"/>
      <c r="DO36" s="579"/>
      <c r="DP36" s="579"/>
      <c r="DQ36" s="580"/>
      <c r="DR36" s="583">
        <v>60.4</v>
      </c>
      <c r="DS36" s="584"/>
      <c r="DT36" s="584"/>
      <c r="DU36" s="584"/>
      <c r="DV36" s="584"/>
      <c r="DW36" s="584"/>
      <c r="DX36" s="585"/>
    </row>
    <row r="37" spans="2:128" ht="11.25" customHeight="1" x14ac:dyDescent="0.2">
      <c r="B37" s="586" t="s">
        <v>296</v>
      </c>
      <c r="C37" s="587"/>
      <c r="D37" s="587"/>
      <c r="E37" s="587"/>
      <c r="F37" s="587"/>
      <c r="G37" s="587"/>
      <c r="H37" s="587"/>
      <c r="I37" s="587"/>
      <c r="J37" s="587"/>
      <c r="K37" s="587"/>
      <c r="L37" s="587"/>
      <c r="M37" s="587"/>
      <c r="N37" s="587"/>
      <c r="O37" s="587"/>
      <c r="P37" s="587"/>
      <c r="Q37" s="588"/>
      <c r="R37" s="589">
        <v>78177000</v>
      </c>
      <c r="S37" s="590"/>
      <c r="T37" s="590"/>
      <c r="U37" s="590"/>
      <c r="V37" s="590"/>
      <c r="W37" s="590"/>
      <c r="X37" s="590"/>
      <c r="Y37" s="591"/>
      <c r="Z37" s="594">
        <v>3.4</v>
      </c>
      <c r="AA37" s="595"/>
      <c r="AB37" s="595"/>
      <c r="AC37" s="600"/>
      <c r="AD37" s="598" t="s">
        <v>121</v>
      </c>
      <c r="AE37" s="590"/>
      <c r="AF37" s="590"/>
      <c r="AG37" s="590"/>
      <c r="AH37" s="590"/>
      <c r="AI37" s="590"/>
      <c r="AJ37" s="590"/>
      <c r="AK37" s="591"/>
      <c r="AL37" s="594" t="s">
        <v>121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297</v>
      </c>
      <c r="BZ37" s="587"/>
      <c r="CA37" s="587"/>
      <c r="CB37" s="587"/>
      <c r="CC37" s="587"/>
      <c r="CD37" s="587"/>
      <c r="CE37" s="587"/>
      <c r="CF37" s="587"/>
      <c r="CG37" s="587"/>
      <c r="CH37" s="587"/>
      <c r="CI37" s="587"/>
      <c r="CJ37" s="587"/>
      <c r="CK37" s="587"/>
      <c r="CL37" s="588"/>
      <c r="CM37" s="589">
        <v>551002113</v>
      </c>
      <c r="CN37" s="619"/>
      <c r="CO37" s="619"/>
      <c r="CP37" s="619"/>
      <c r="CQ37" s="619"/>
      <c r="CR37" s="619"/>
      <c r="CS37" s="619"/>
      <c r="CT37" s="620"/>
      <c r="CU37" s="594">
        <v>24.6</v>
      </c>
      <c r="CV37" s="617"/>
      <c r="CW37" s="617"/>
      <c r="CX37" s="618"/>
      <c r="CY37" s="598">
        <v>473255413</v>
      </c>
      <c r="CZ37" s="619"/>
      <c r="DA37" s="619"/>
      <c r="DB37" s="619"/>
      <c r="DC37" s="619"/>
      <c r="DD37" s="619"/>
      <c r="DE37" s="619"/>
      <c r="DF37" s="620"/>
      <c r="DG37" s="598">
        <v>468106322</v>
      </c>
      <c r="DH37" s="619"/>
      <c r="DI37" s="619"/>
      <c r="DJ37" s="619"/>
      <c r="DK37" s="619"/>
      <c r="DL37" s="619"/>
      <c r="DM37" s="619"/>
      <c r="DN37" s="619"/>
      <c r="DO37" s="619"/>
      <c r="DP37" s="619"/>
      <c r="DQ37" s="620"/>
      <c r="DR37" s="594">
        <v>36.4</v>
      </c>
      <c r="DS37" s="617"/>
      <c r="DT37" s="617"/>
      <c r="DU37" s="617"/>
      <c r="DV37" s="617"/>
      <c r="DW37" s="617"/>
      <c r="DX37" s="621"/>
    </row>
    <row r="38" spans="2:128" ht="11.25" customHeight="1" x14ac:dyDescent="0.2">
      <c r="B38" s="606" t="s">
        <v>298</v>
      </c>
      <c r="C38" s="607"/>
      <c r="D38" s="607"/>
      <c r="E38" s="607"/>
      <c r="F38" s="607"/>
      <c r="G38" s="607"/>
      <c r="H38" s="607"/>
      <c r="I38" s="607"/>
      <c r="J38" s="607"/>
      <c r="K38" s="607"/>
      <c r="L38" s="607"/>
      <c r="M38" s="607"/>
      <c r="N38" s="607"/>
      <c r="O38" s="607"/>
      <c r="P38" s="607"/>
      <c r="Q38" s="608"/>
      <c r="R38" s="589">
        <v>2285622612</v>
      </c>
      <c r="S38" s="590"/>
      <c r="T38" s="590"/>
      <c r="U38" s="590"/>
      <c r="V38" s="590"/>
      <c r="W38" s="590"/>
      <c r="X38" s="590"/>
      <c r="Y38" s="591"/>
      <c r="Z38" s="592">
        <v>100</v>
      </c>
      <c r="AA38" s="592"/>
      <c r="AB38" s="592"/>
      <c r="AC38" s="592"/>
      <c r="AD38" s="593">
        <v>1209142979</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299</v>
      </c>
      <c r="BZ38" s="587"/>
      <c r="CA38" s="587"/>
      <c r="CB38" s="587"/>
      <c r="CC38" s="587"/>
      <c r="CD38" s="587"/>
      <c r="CE38" s="587"/>
      <c r="CF38" s="587"/>
      <c r="CG38" s="587"/>
      <c r="CH38" s="587"/>
      <c r="CI38" s="587"/>
      <c r="CJ38" s="587"/>
      <c r="CK38" s="587"/>
      <c r="CL38" s="588"/>
      <c r="CM38" s="589">
        <v>412547995</v>
      </c>
      <c r="CN38" s="590"/>
      <c r="CO38" s="590"/>
      <c r="CP38" s="590"/>
      <c r="CQ38" s="590"/>
      <c r="CR38" s="590"/>
      <c r="CS38" s="590"/>
      <c r="CT38" s="591"/>
      <c r="CU38" s="594">
        <v>18.399999999999999</v>
      </c>
      <c r="CV38" s="617"/>
      <c r="CW38" s="617"/>
      <c r="CX38" s="618"/>
      <c r="CY38" s="598">
        <v>337912304</v>
      </c>
      <c r="CZ38" s="619"/>
      <c r="DA38" s="619"/>
      <c r="DB38" s="619"/>
      <c r="DC38" s="619"/>
      <c r="DD38" s="619"/>
      <c r="DE38" s="619"/>
      <c r="DF38" s="620"/>
      <c r="DG38" s="598">
        <v>337558911</v>
      </c>
      <c r="DH38" s="619"/>
      <c r="DI38" s="619"/>
      <c r="DJ38" s="619"/>
      <c r="DK38" s="619"/>
      <c r="DL38" s="619"/>
      <c r="DM38" s="619"/>
      <c r="DN38" s="619"/>
      <c r="DO38" s="619"/>
      <c r="DP38" s="619"/>
      <c r="DQ38" s="620"/>
      <c r="DR38" s="594">
        <v>26.2</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300</v>
      </c>
      <c r="BZ39" s="587"/>
      <c r="CA39" s="587"/>
      <c r="CB39" s="587"/>
      <c r="CC39" s="587"/>
      <c r="CD39" s="587"/>
      <c r="CE39" s="587"/>
      <c r="CF39" s="587"/>
      <c r="CG39" s="587"/>
      <c r="CH39" s="587"/>
      <c r="CI39" s="587"/>
      <c r="CJ39" s="587"/>
      <c r="CK39" s="587"/>
      <c r="CL39" s="588"/>
      <c r="CM39" s="589">
        <v>64512567</v>
      </c>
      <c r="CN39" s="619"/>
      <c r="CO39" s="619"/>
      <c r="CP39" s="619"/>
      <c r="CQ39" s="619"/>
      <c r="CR39" s="619"/>
      <c r="CS39" s="619"/>
      <c r="CT39" s="620"/>
      <c r="CU39" s="594">
        <v>2.9</v>
      </c>
      <c r="CV39" s="617"/>
      <c r="CW39" s="617"/>
      <c r="CX39" s="618"/>
      <c r="CY39" s="598">
        <v>24884929</v>
      </c>
      <c r="CZ39" s="619"/>
      <c r="DA39" s="619"/>
      <c r="DB39" s="619"/>
      <c r="DC39" s="619"/>
      <c r="DD39" s="619"/>
      <c r="DE39" s="619"/>
      <c r="DF39" s="620"/>
      <c r="DG39" s="598">
        <v>24208751</v>
      </c>
      <c r="DH39" s="619"/>
      <c r="DI39" s="619"/>
      <c r="DJ39" s="619"/>
      <c r="DK39" s="619"/>
      <c r="DL39" s="619"/>
      <c r="DM39" s="619"/>
      <c r="DN39" s="619"/>
      <c r="DO39" s="619"/>
      <c r="DP39" s="619"/>
      <c r="DQ39" s="620"/>
      <c r="DR39" s="594">
        <v>1.9</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301</v>
      </c>
      <c r="BZ40" s="587"/>
      <c r="CA40" s="587"/>
      <c r="CB40" s="587"/>
      <c r="CC40" s="587"/>
      <c r="CD40" s="587"/>
      <c r="CE40" s="587"/>
      <c r="CF40" s="587"/>
      <c r="CG40" s="587"/>
      <c r="CH40" s="587"/>
      <c r="CI40" s="587"/>
      <c r="CJ40" s="587"/>
      <c r="CK40" s="587"/>
      <c r="CL40" s="588"/>
      <c r="CM40" s="589">
        <v>292448992</v>
      </c>
      <c r="CN40" s="590"/>
      <c r="CO40" s="590"/>
      <c r="CP40" s="590"/>
      <c r="CQ40" s="590"/>
      <c r="CR40" s="590"/>
      <c r="CS40" s="590"/>
      <c r="CT40" s="591"/>
      <c r="CU40" s="594">
        <v>13.1</v>
      </c>
      <c r="CV40" s="617"/>
      <c r="CW40" s="617"/>
      <c r="CX40" s="618"/>
      <c r="CY40" s="598">
        <v>285646724</v>
      </c>
      <c r="CZ40" s="619"/>
      <c r="DA40" s="619"/>
      <c r="DB40" s="619"/>
      <c r="DC40" s="619"/>
      <c r="DD40" s="619"/>
      <c r="DE40" s="619"/>
      <c r="DF40" s="620"/>
      <c r="DG40" s="598">
        <v>285646724</v>
      </c>
      <c r="DH40" s="619"/>
      <c r="DI40" s="619"/>
      <c r="DJ40" s="619"/>
      <c r="DK40" s="619"/>
      <c r="DL40" s="619"/>
      <c r="DM40" s="619"/>
      <c r="DN40" s="619"/>
      <c r="DO40" s="619"/>
      <c r="DP40" s="619"/>
      <c r="DQ40" s="620"/>
      <c r="DR40" s="594">
        <v>22.2</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302</v>
      </c>
      <c r="AQ41" s="572"/>
      <c r="AR41" s="572"/>
      <c r="AS41" s="572"/>
      <c r="AT41" s="572"/>
      <c r="AU41" s="572"/>
      <c r="AV41" s="572"/>
      <c r="AW41" s="572"/>
      <c r="AX41" s="572"/>
      <c r="AY41" s="572"/>
      <c r="AZ41" s="572"/>
      <c r="BA41" s="572"/>
      <c r="BB41" s="572"/>
      <c r="BC41" s="573"/>
      <c r="BD41" s="571" t="s">
        <v>303</v>
      </c>
      <c r="BE41" s="572"/>
      <c r="BF41" s="572"/>
      <c r="BG41" s="572"/>
      <c r="BH41" s="572"/>
      <c r="BI41" s="572"/>
      <c r="BJ41" s="572"/>
      <c r="BK41" s="572"/>
      <c r="BL41" s="572"/>
      <c r="BM41" s="573"/>
      <c r="BN41" s="571" t="s">
        <v>304</v>
      </c>
      <c r="BO41" s="572"/>
      <c r="BP41" s="572"/>
      <c r="BQ41" s="572"/>
      <c r="BR41" s="572"/>
      <c r="BS41" s="572"/>
      <c r="BT41" s="572"/>
      <c r="BU41" s="572"/>
      <c r="BV41" s="572"/>
      <c r="BW41" s="573"/>
      <c r="BY41" s="634" t="s">
        <v>305</v>
      </c>
      <c r="BZ41" s="635"/>
      <c r="CA41" s="586" t="s">
        <v>70</v>
      </c>
      <c r="CB41" s="587"/>
      <c r="CC41" s="587"/>
      <c r="CD41" s="587"/>
      <c r="CE41" s="587"/>
      <c r="CF41" s="587"/>
      <c r="CG41" s="587"/>
      <c r="CH41" s="587"/>
      <c r="CI41" s="587"/>
      <c r="CJ41" s="587"/>
      <c r="CK41" s="587"/>
      <c r="CL41" s="588"/>
      <c r="CM41" s="589">
        <v>292448992</v>
      </c>
      <c r="CN41" s="619"/>
      <c r="CO41" s="619"/>
      <c r="CP41" s="619"/>
      <c r="CQ41" s="619"/>
      <c r="CR41" s="619"/>
      <c r="CS41" s="619"/>
      <c r="CT41" s="620"/>
      <c r="CU41" s="594">
        <v>13.1</v>
      </c>
      <c r="CV41" s="617"/>
      <c r="CW41" s="617"/>
      <c r="CX41" s="618"/>
      <c r="CY41" s="598">
        <v>285646724</v>
      </c>
      <c r="CZ41" s="619"/>
      <c r="DA41" s="619"/>
      <c r="DB41" s="619"/>
      <c r="DC41" s="619"/>
      <c r="DD41" s="619"/>
      <c r="DE41" s="619"/>
      <c r="DF41" s="620"/>
      <c r="DG41" s="598">
        <v>285646724</v>
      </c>
      <c r="DH41" s="619"/>
      <c r="DI41" s="619"/>
      <c r="DJ41" s="619"/>
      <c r="DK41" s="619"/>
      <c r="DL41" s="619"/>
      <c r="DM41" s="619"/>
      <c r="DN41" s="619"/>
      <c r="DO41" s="619"/>
      <c r="DP41" s="619"/>
      <c r="DQ41" s="620"/>
      <c r="DR41" s="594">
        <v>22.2</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306</v>
      </c>
      <c r="AQ42" s="623"/>
      <c r="AR42" s="623"/>
      <c r="AS42" s="623"/>
      <c r="AT42" s="628" t="s">
        <v>307</v>
      </c>
      <c r="AU42" s="214"/>
      <c r="AV42" s="214"/>
      <c r="AW42" s="214"/>
      <c r="AX42" s="575" t="s">
        <v>155</v>
      </c>
      <c r="AY42" s="576"/>
      <c r="AZ42" s="576"/>
      <c r="BA42" s="576"/>
      <c r="BB42" s="576"/>
      <c r="BC42" s="577"/>
      <c r="BD42" s="631">
        <v>99.3</v>
      </c>
      <c r="BE42" s="632"/>
      <c r="BF42" s="632"/>
      <c r="BG42" s="632"/>
      <c r="BH42" s="632"/>
      <c r="BI42" s="632">
        <v>98.8</v>
      </c>
      <c r="BJ42" s="632"/>
      <c r="BK42" s="632"/>
      <c r="BL42" s="632"/>
      <c r="BM42" s="633"/>
      <c r="BN42" s="631">
        <v>99.4</v>
      </c>
      <c r="BO42" s="632"/>
      <c r="BP42" s="632"/>
      <c r="BQ42" s="632"/>
      <c r="BR42" s="632"/>
      <c r="BS42" s="632">
        <v>98.8</v>
      </c>
      <c r="BT42" s="632"/>
      <c r="BU42" s="632"/>
      <c r="BV42" s="632"/>
      <c r="BW42" s="633"/>
      <c r="BY42" s="636"/>
      <c r="BZ42" s="637"/>
      <c r="CA42" s="586" t="s">
        <v>308</v>
      </c>
      <c r="CB42" s="587"/>
      <c r="CC42" s="587"/>
      <c r="CD42" s="587"/>
      <c r="CE42" s="587"/>
      <c r="CF42" s="587"/>
      <c r="CG42" s="587"/>
      <c r="CH42" s="587"/>
      <c r="CI42" s="587"/>
      <c r="CJ42" s="587"/>
      <c r="CK42" s="587"/>
      <c r="CL42" s="588"/>
      <c r="CM42" s="589">
        <v>266740749</v>
      </c>
      <c r="CN42" s="590"/>
      <c r="CO42" s="590"/>
      <c r="CP42" s="590"/>
      <c r="CQ42" s="590"/>
      <c r="CR42" s="590"/>
      <c r="CS42" s="590"/>
      <c r="CT42" s="591"/>
      <c r="CU42" s="594">
        <v>11.9</v>
      </c>
      <c r="CV42" s="617"/>
      <c r="CW42" s="617"/>
      <c r="CX42" s="618"/>
      <c r="CY42" s="598">
        <v>260376228</v>
      </c>
      <c r="CZ42" s="619"/>
      <c r="DA42" s="619"/>
      <c r="DB42" s="619"/>
      <c r="DC42" s="619"/>
      <c r="DD42" s="619"/>
      <c r="DE42" s="619"/>
      <c r="DF42" s="620"/>
      <c r="DG42" s="598">
        <v>260376228</v>
      </c>
      <c r="DH42" s="619"/>
      <c r="DI42" s="619"/>
      <c r="DJ42" s="619"/>
      <c r="DK42" s="619"/>
      <c r="DL42" s="619"/>
      <c r="DM42" s="619"/>
      <c r="DN42" s="619"/>
      <c r="DO42" s="619"/>
      <c r="DP42" s="619"/>
      <c r="DQ42" s="620"/>
      <c r="DR42" s="594">
        <v>20.2</v>
      </c>
      <c r="DS42" s="617"/>
      <c r="DT42" s="617"/>
      <c r="DU42" s="617"/>
      <c r="DV42" s="617"/>
      <c r="DW42" s="617"/>
      <c r="DX42" s="621"/>
    </row>
    <row r="43" spans="2:128" ht="11.25" customHeight="1" x14ac:dyDescent="0.2">
      <c r="AP43" s="624"/>
      <c r="AQ43" s="625"/>
      <c r="AR43" s="625"/>
      <c r="AS43" s="625"/>
      <c r="AT43" s="629"/>
      <c r="AU43" s="210" t="s">
        <v>309</v>
      </c>
      <c r="AX43" s="586" t="s">
        <v>310</v>
      </c>
      <c r="AY43" s="587"/>
      <c r="AZ43" s="587"/>
      <c r="BA43" s="587"/>
      <c r="BB43" s="587"/>
      <c r="BC43" s="588"/>
      <c r="BD43" s="643">
        <v>98.9</v>
      </c>
      <c r="BE43" s="644"/>
      <c r="BF43" s="644"/>
      <c r="BG43" s="644"/>
      <c r="BH43" s="644"/>
      <c r="BI43" s="644">
        <v>97.6</v>
      </c>
      <c r="BJ43" s="644"/>
      <c r="BK43" s="644"/>
      <c r="BL43" s="644"/>
      <c r="BM43" s="645"/>
      <c r="BN43" s="643">
        <v>99</v>
      </c>
      <c r="BO43" s="644"/>
      <c r="BP43" s="644"/>
      <c r="BQ43" s="644"/>
      <c r="BR43" s="644"/>
      <c r="BS43" s="644">
        <v>97.5</v>
      </c>
      <c r="BT43" s="644"/>
      <c r="BU43" s="644"/>
      <c r="BV43" s="644"/>
      <c r="BW43" s="645"/>
      <c r="BY43" s="636"/>
      <c r="BZ43" s="637"/>
      <c r="CA43" s="586" t="s">
        <v>311</v>
      </c>
      <c r="CB43" s="587"/>
      <c r="CC43" s="587"/>
      <c r="CD43" s="587"/>
      <c r="CE43" s="587"/>
      <c r="CF43" s="587"/>
      <c r="CG43" s="587"/>
      <c r="CH43" s="587"/>
      <c r="CI43" s="587"/>
      <c r="CJ43" s="587"/>
      <c r="CK43" s="587"/>
      <c r="CL43" s="588"/>
      <c r="CM43" s="589">
        <v>25708243</v>
      </c>
      <c r="CN43" s="619"/>
      <c r="CO43" s="619"/>
      <c r="CP43" s="619"/>
      <c r="CQ43" s="619"/>
      <c r="CR43" s="619"/>
      <c r="CS43" s="619"/>
      <c r="CT43" s="620"/>
      <c r="CU43" s="594">
        <v>1.1000000000000001</v>
      </c>
      <c r="CV43" s="617"/>
      <c r="CW43" s="617"/>
      <c r="CX43" s="618"/>
      <c r="CY43" s="598">
        <v>25270496</v>
      </c>
      <c r="CZ43" s="619"/>
      <c r="DA43" s="619"/>
      <c r="DB43" s="619"/>
      <c r="DC43" s="619"/>
      <c r="DD43" s="619"/>
      <c r="DE43" s="619"/>
      <c r="DF43" s="620"/>
      <c r="DG43" s="598">
        <v>25270496</v>
      </c>
      <c r="DH43" s="619"/>
      <c r="DI43" s="619"/>
      <c r="DJ43" s="619"/>
      <c r="DK43" s="619"/>
      <c r="DL43" s="619"/>
      <c r="DM43" s="619"/>
      <c r="DN43" s="619"/>
      <c r="DO43" s="619"/>
      <c r="DP43" s="619"/>
      <c r="DQ43" s="620"/>
      <c r="DR43" s="594">
        <v>2</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312</v>
      </c>
      <c r="AY44" s="607"/>
      <c r="AZ44" s="607"/>
      <c r="BA44" s="607"/>
      <c r="BB44" s="607"/>
      <c r="BC44" s="608"/>
      <c r="BD44" s="640">
        <v>99.8</v>
      </c>
      <c r="BE44" s="641"/>
      <c r="BF44" s="641"/>
      <c r="BG44" s="641"/>
      <c r="BH44" s="641"/>
      <c r="BI44" s="641">
        <v>99.7</v>
      </c>
      <c r="BJ44" s="641"/>
      <c r="BK44" s="641"/>
      <c r="BL44" s="641"/>
      <c r="BM44" s="642"/>
      <c r="BN44" s="640">
        <v>99.9</v>
      </c>
      <c r="BO44" s="641"/>
      <c r="BP44" s="641"/>
      <c r="BQ44" s="641"/>
      <c r="BR44" s="641"/>
      <c r="BS44" s="641">
        <v>99.7</v>
      </c>
      <c r="BT44" s="641"/>
      <c r="BU44" s="641"/>
      <c r="BV44" s="641"/>
      <c r="BW44" s="642"/>
      <c r="BY44" s="638"/>
      <c r="BZ44" s="639"/>
      <c r="CA44" s="586" t="s">
        <v>313</v>
      </c>
      <c r="CB44" s="587"/>
      <c r="CC44" s="587"/>
      <c r="CD44" s="587"/>
      <c r="CE44" s="587"/>
      <c r="CF44" s="587"/>
      <c r="CG44" s="587"/>
      <c r="CH44" s="587"/>
      <c r="CI44" s="587"/>
      <c r="CJ44" s="587"/>
      <c r="CK44" s="587"/>
      <c r="CL44" s="588"/>
      <c r="CM44" s="589" t="s">
        <v>121</v>
      </c>
      <c r="CN44" s="590"/>
      <c r="CO44" s="590"/>
      <c r="CP44" s="590"/>
      <c r="CQ44" s="590"/>
      <c r="CR44" s="590"/>
      <c r="CS44" s="590"/>
      <c r="CT44" s="591"/>
      <c r="CU44" s="594" t="s">
        <v>121</v>
      </c>
      <c r="CV44" s="617"/>
      <c r="CW44" s="617"/>
      <c r="CX44" s="618"/>
      <c r="CY44" s="598" t="s">
        <v>205</v>
      </c>
      <c r="CZ44" s="619"/>
      <c r="DA44" s="619"/>
      <c r="DB44" s="619"/>
      <c r="DC44" s="619"/>
      <c r="DD44" s="619"/>
      <c r="DE44" s="619"/>
      <c r="DF44" s="620"/>
      <c r="DG44" s="598" t="s">
        <v>205</v>
      </c>
      <c r="DH44" s="619"/>
      <c r="DI44" s="619"/>
      <c r="DJ44" s="619"/>
      <c r="DK44" s="619"/>
      <c r="DL44" s="619"/>
      <c r="DM44" s="619"/>
      <c r="DN44" s="619"/>
      <c r="DO44" s="619"/>
      <c r="DP44" s="619"/>
      <c r="DQ44" s="620"/>
      <c r="DR44" s="594" t="s">
        <v>205</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314</v>
      </c>
      <c r="AQ45" s="654"/>
      <c r="AR45" s="654"/>
      <c r="AS45" s="654"/>
      <c r="AT45" s="654"/>
      <c r="AU45" s="654"/>
      <c r="AV45" s="654"/>
      <c r="AW45" s="655"/>
      <c r="AX45" s="656" t="s">
        <v>315</v>
      </c>
      <c r="AY45" s="656"/>
      <c r="AZ45" s="656"/>
      <c r="BA45" s="656"/>
      <c r="BB45" s="656"/>
      <c r="BC45" s="656"/>
      <c r="BD45" s="657">
        <v>1712116</v>
      </c>
      <c r="BE45" s="658"/>
      <c r="BF45" s="658"/>
      <c r="BG45" s="658"/>
      <c r="BH45" s="658"/>
      <c r="BI45" s="658"/>
      <c r="BJ45" s="658"/>
      <c r="BK45" s="658"/>
      <c r="BL45" s="658"/>
      <c r="BM45" s="659"/>
      <c r="BN45" s="657">
        <v>8595542</v>
      </c>
      <c r="BO45" s="658"/>
      <c r="BP45" s="658"/>
      <c r="BQ45" s="658"/>
      <c r="BR45" s="658"/>
      <c r="BS45" s="658"/>
      <c r="BT45" s="658"/>
      <c r="BU45" s="658"/>
      <c r="BV45" s="658"/>
      <c r="BW45" s="659"/>
      <c r="BY45" s="586" t="s">
        <v>316</v>
      </c>
      <c r="BZ45" s="587"/>
      <c r="CA45" s="587"/>
      <c r="CB45" s="587"/>
      <c r="CC45" s="587"/>
      <c r="CD45" s="587"/>
      <c r="CE45" s="587"/>
      <c r="CF45" s="587"/>
      <c r="CG45" s="587"/>
      <c r="CH45" s="587"/>
      <c r="CI45" s="587"/>
      <c r="CJ45" s="587"/>
      <c r="CK45" s="587"/>
      <c r="CL45" s="588"/>
      <c r="CM45" s="589">
        <v>1135383424</v>
      </c>
      <c r="CN45" s="619"/>
      <c r="CO45" s="619"/>
      <c r="CP45" s="619"/>
      <c r="CQ45" s="619"/>
      <c r="CR45" s="619"/>
      <c r="CS45" s="619"/>
      <c r="CT45" s="620"/>
      <c r="CU45" s="594">
        <v>50.8</v>
      </c>
      <c r="CV45" s="617"/>
      <c r="CW45" s="617"/>
      <c r="CX45" s="618"/>
      <c r="CY45" s="598">
        <v>806015985</v>
      </c>
      <c r="CZ45" s="619"/>
      <c r="DA45" s="619"/>
      <c r="DB45" s="619"/>
      <c r="DC45" s="619"/>
      <c r="DD45" s="619"/>
      <c r="DE45" s="619"/>
      <c r="DF45" s="620"/>
      <c r="DG45" s="598">
        <v>460338949</v>
      </c>
      <c r="DH45" s="619"/>
      <c r="DI45" s="619"/>
      <c r="DJ45" s="619"/>
      <c r="DK45" s="619"/>
      <c r="DL45" s="619"/>
      <c r="DM45" s="619"/>
      <c r="DN45" s="619"/>
      <c r="DO45" s="619"/>
      <c r="DP45" s="619"/>
      <c r="DQ45" s="620"/>
      <c r="DR45" s="594">
        <v>35.799999999999997</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317</v>
      </c>
      <c r="AQ46" s="647"/>
      <c r="AR46" s="647"/>
      <c r="AS46" s="647"/>
      <c r="AT46" s="647"/>
      <c r="AU46" s="647"/>
      <c r="AV46" s="647"/>
      <c r="AW46" s="648"/>
      <c r="AX46" s="649" t="s">
        <v>318</v>
      </c>
      <c r="AY46" s="649"/>
      <c r="AZ46" s="649"/>
      <c r="BA46" s="649"/>
      <c r="BB46" s="649"/>
      <c r="BC46" s="649"/>
      <c r="BD46" s="650">
        <v>1712116</v>
      </c>
      <c r="BE46" s="651"/>
      <c r="BF46" s="651"/>
      <c r="BG46" s="651"/>
      <c r="BH46" s="651"/>
      <c r="BI46" s="651"/>
      <c r="BJ46" s="651"/>
      <c r="BK46" s="651"/>
      <c r="BL46" s="651"/>
      <c r="BM46" s="652"/>
      <c r="BN46" s="650">
        <v>8595542</v>
      </c>
      <c r="BO46" s="651"/>
      <c r="BP46" s="651"/>
      <c r="BQ46" s="651"/>
      <c r="BR46" s="651"/>
      <c r="BS46" s="651"/>
      <c r="BT46" s="651"/>
      <c r="BU46" s="651"/>
      <c r="BV46" s="651"/>
      <c r="BW46" s="652"/>
      <c r="BY46" s="586" t="s">
        <v>319</v>
      </c>
      <c r="BZ46" s="587"/>
      <c r="CA46" s="587"/>
      <c r="CB46" s="587"/>
      <c r="CC46" s="587"/>
      <c r="CD46" s="587"/>
      <c r="CE46" s="587"/>
      <c r="CF46" s="587"/>
      <c r="CG46" s="587"/>
      <c r="CH46" s="587"/>
      <c r="CI46" s="587"/>
      <c r="CJ46" s="587"/>
      <c r="CK46" s="587"/>
      <c r="CL46" s="588"/>
      <c r="CM46" s="589">
        <v>142911341</v>
      </c>
      <c r="CN46" s="590"/>
      <c r="CO46" s="590"/>
      <c r="CP46" s="590"/>
      <c r="CQ46" s="590"/>
      <c r="CR46" s="590"/>
      <c r="CS46" s="590"/>
      <c r="CT46" s="591"/>
      <c r="CU46" s="594">
        <v>6.4</v>
      </c>
      <c r="CV46" s="617"/>
      <c r="CW46" s="617"/>
      <c r="CX46" s="618"/>
      <c r="CY46" s="598">
        <v>57800542</v>
      </c>
      <c r="CZ46" s="619"/>
      <c r="DA46" s="619"/>
      <c r="DB46" s="619"/>
      <c r="DC46" s="619"/>
      <c r="DD46" s="619"/>
      <c r="DE46" s="619"/>
      <c r="DF46" s="620"/>
      <c r="DG46" s="598">
        <v>50294478</v>
      </c>
      <c r="DH46" s="619"/>
      <c r="DI46" s="619"/>
      <c r="DJ46" s="619"/>
      <c r="DK46" s="619"/>
      <c r="DL46" s="619"/>
      <c r="DM46" s="619"/>
      <c r="DN46" s="619"/>
      <c r="DO46" s="619"/>
      <c r="DP46" s="619"/>
      <c r="DQ46" s="620"/>
      <c r="DR46" s="594">
        <v>3.9</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320</v>
      </c>
      <c r="BZ47" s="587"/>
      <c r="CA47" s="587"/>
      <c r="CB47" s="587"/>
      <c r="CC47" s="587"/>
      <c r="CD47" s="587"/>
      <c r="CE47" s="587"/>
      <c r="CF47" s="587"/>
      <c r="CG47" s="587"/>
      <c r="CH47" s="587"/>
      <c r="CI47" s="587"/>
      <c r="CJ47" s="587"/>
      <c r="CK47" s="587"/>
      <c r="CL47" s="588"/>
      <c r="CM47" s="589">
        <v>13987676</v>
      </c>
      <c r="CN47" s="619"/>
      <c r="CO47" s="619"/>
      <c r="CP47" s="619"/>
      <c r="CQ47" s="619"/>
      <c r="CR47" s="619"/>
      <c r="CS47" s="619"/>
      <c r="CT47" s="620"/>
      <c r="CU47" s="594">
        <v>0.6</v>
      </c>
      <c r="CV47" s="617"/>
      <c r="CW47" s="617"/>
      <c r="CX47" s="618"/>
      <c r="CY47" s="598">
        <v>8077887</v>
      </c>
      <c r="CZ47" s="619"/>
      <c r="DA47" s="619"/>
      <c r="DB47" s="619"/>
      <c r="DC47" s="619"/>
      <c r="DD47" s="619"/>
      <c r="DE47" s="619"/>
      <c r="DF47" s="620"/>
      <c r="DG47" s="598">
        <v>7672272</v>
      </c>
      <c r="DH47" s="619"/>
      <c r="DI47" s="619"/>
      <c r="DJ47" s="619"/>
      <c r="DK47" s="619"/>
      <c r="DL47" s="619"/>
      <c r="DM47" s="619"/>
      <c r="DN47" s="619"/>
      <c r="DO47" s="619"/>
      <c r="DP47" s="619"/>
      <c r="DQ47" s="620"/>
      <c r="DR47" s="594">
        <v>0.6</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321</v>
      </c>
      <c r="BZ48" s="587"/>
      <c r="CA48" s="587"/>
      <c r="CB48" s="587"/>
      <c r="CC48" s="587"/>
      <c r="CD48" s="587"/>
      <c r="CE48" s="587"/>
      <c r="CF48" s="587"/>
      <c r="CG48" s="587"/>
      <c r="CH48" s="587"/>
      <c r="CI48" s="587"/>
      <c r="CJ48" s="587"/>
      <c r="CK48" s="587"/>
      <c r="CL48" s="588"/>
      <c r="CM48" s="589">
        <v>850011676</v>
      </c>
      <c r="CN48" s="590"/>
      <c r="CO48" s="590"/>
      <c r="CP48" s="590"/>
      <c r="CQ48" s="590"/>
      <c r="CR48" s="590"/>
      <c r="CS48" s="590"/>
      <c r="CT48" s="591"/>
      <c r="CU48" s="594">
        <v>38</v>
      </c>
      <c r="CV48" s="617"/>
      <c r="CW48" s="617"/>
      <c r="CX48" s="618"/>
      <c r="CY48" s="598">
        <v>631894842</v>
      </c>
      <c r="CZ48" s="619"/>
      <c r="DA48" s="619"/>
      <c r="DB48" s="619"/>
      <c r="DC48" s="619"/>
      <c r="DD48" s="619"/>
      <c r="DE48" s="619"/>
      <c r="DF48" s="620"/>
      <c r="DG48" s="598">
        <v>361577471</v>
      </c>
      <c r="DH48" s="619"/>
      <c r="DI48" s="619"/>
      <c r="DJ48" s="619"/>
      <c r="DK48" s="619"/>
      <c r="DL48" s="619"/>
      <c r="DM48" s="619"/>
      <c r="DN48" s="619"/>
      <c r="DO48" s="619"/>
      <c r="DP48" s="619"/>
      <c r="DQ48" s="620"/>
      <c r="DR48" s="594">
        <v>28.1</v>
      </c>
      <c r="DS48" s="617"/>
      <c r="DT48" s="617"/>
      <c r="DU48" s="617"/>
      <c r="DV48" s="617"/>
      <c r="DW48" s="617"/>
      <c r="DX48" s="621"/>
    </row>
    <row r="49" spans="2:128" ht="11.25" customHeight="1" x14ac:dyDescent="0.2">
      <c r="B49" s="210" t="s">
        <v>322</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323</v>
      </c>
      <c r="BZ49" s="587"/>
      <c r="CA49" s="587"/>
      <c r="CB49" s="587"/>
      <c r="CC49" s="587"/>
      <c r="CD49" s="587"/>
      <c r="CE49" s="587"/>
      <c r="CF49" s="587"/>
      <c r="CG49" s="587"/>
      <c r="CH49" s="587"/>
      <c r="CI49" s="587"/>
      <c r="CJ49" s="587"/>
      <c r="CK49" s="587"/>
      <c r="CL49" s="588"/>
      <c r="CM49" s="589">
        <v>46386962</v>
      </c>
      <c r="CN49" s="619"/>
      <c r="CO49" s="619"/>
      <c r="CP49" s="619"/>
      <c r="CQ49" s="619"/>
      <c r="CR49" s="619"/>
      <c r="CS49" s="619"/>
      <c r="CT49" s="620"/>
      <c r="CU49" s="594">
        <v>2.1</v>
      </c>
      <c r="CV49" s="617"/>
      <c r="CW49" s="617"/>
      <c r="CX49" s="618"/>
      <c r="CY49" s="598">
        <v>46341724</v>
      </c>
      <c r="CZ49" s="619"/>
      <c r="DA49" s="619"/>
      <c r="DB49" s="619"/>
      <c r="DC49" s="619"/>
      <c r="DD49" s="619"/>
      <c r="DE49" s="619"/>
      <c r="DF49" s="620"/>
      <c r="DG49" s="598">
        <v>40266178</v>
      </c>
      <c r="DH49" s="619"/>
      <c r="DI49" s="619"/>
      <c r="DJ49" s="619"/>
      <c r="DK49" s="619"/>
      <c r="DL49" s="619"/>
      <c r="DM49" s="619"/>
      <c r="DN49" s="619"/>
      <c r="DO49" s="619"/>
      <c r="DP49" s="619"/>
      <c r="DQ49" s="620"/>
      <c r="DR49" s="594">
        <v>3.1</v>
      </c>
      <c r="DS49" s="617"/>
      <c r="DT49" s="617"/>
      <c r="DU49" s="617"/>
      <c r="DV49" s="617"/>
      <c r="DW49" s="617"/>
      <c r="DX49" s="621"/>
    </row>
    <row r="50" spans="2:128" ht="11.25" customHeight="1" x14ac:dyDescent="0.2">
      <c r="B50" s="660" t="s">
        <v>324</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325</v>
      </c>
      <c r="BZ50" s="587"/>
      <c r="CA50" s="587"/>
      <c r="CB50" s="587"/>
      <c r="CC50" s="587"/>
      <c r="CD50" s="587"/>
      <c r="CE50" s="587"/>
      <c r="CF50" s="587"/>
      <c r="CG50" s="587"/>
      <c r="CH50" s="587"/>
      <c r="CI50" s="587"/>
      <c r="CJ50" s="587"/>
      <c r="CK50" s="587"/>
      <c r="CL50" s="588"/>
      <c r="CM50" s="589">
        <v>68845025</v>
      </c>
      <c r="CN50" s="590"/>
      <c r="CO50" s="590"/>
      <c r="CP50" s="590"/>
      <c r="CQ50" s="590"/>
      <c r="CR50" s="590"/>
      <c r="CS50" s="590"/>
      <c r="CT50" s="591"/>
      <c r="CU50" s="594">
        <v>3.1</v>
      </c>
      <c r="CV50" s="617"/>
      <c r="CW50" s="617"/>
      <c r="CX50" s="618"/>
      <c r="CY50" s="598">
        <v>59862838</v>
      </c>
      <c r="CZ50" s="619"/>
      <c r="DA50" s="619"/>
      <c r="DB50" s="619"/>
      <c r="DC50" s="619"/>
      <c r="DD50" s="619"/>
      <c r="DE50" s="619"/>
      <c r="DF50" s="620"/>
      <c r="DG50" s="598" t="s">
        <v>121</v>
      </c>
      <c r="DH50" s="619"/>
      <c r="DI50" s="619"/>
      <c r="DJ50" s="619"/>
      <c r="DK50" s="619"/>
      <c r="DL50" s="619"/>
      <c r="DM50" s="619"/>
      <c r="DN50" s="619"/>
      <c r="DO50" s="619"/>
      <c r="DP50" s="619"/>
      <c r="DQ50" s="620"/>
      <c r="DR50" s="594" t="s">
        <v>205</v>
      </c>
      <c r="DS50" s="617"/>
      <c r="DT50" s="617"/>
      <c r="DU50" s="617"/>
      <c r="DV50" s="617"/>
      <c r="DW50" s="617"/>
      <c r="DX50" s="621"/>
    </row>
    <row r="51" spans="2:128" ht="11.25" customHeight="1" x14ac:dyDescent="0.2">
      <c r="B51" s="660" t="s">
        <v>326</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327</v>
      </c>
      <c r="BZ51" s="587"/>
      <c r="CA51" s="587"/>
      <c r="CB51" s="587"/>
      <c r="CC51" s="587"/>
      <c r="CD51" s="587"/>
      <c r="CE51" s="587"/>
      <c r="CF51" s="587"/>
      <c r="CG51" s="587"/>
      <c r="CH51" s="587"/>
      <c r="CI51" s="587"/>
      <c r="CJ51" s="587"/>
      <c r="CK51" s="587"/>
      <c r="CL51" s="588"/>
      <c r="CM51" s="589">
        <v>2968527</v>
      </c>
      <c r="CN51" s="619"/>
      <c r="CO51" s="619"/>
      <c r="CP51" s="619"/>
      <c r="CQ51" s="619"/>
      <c r="CR51" s="619"/>
      <c r="CS51" s="619"/>
      <c r="CT51" s="620"/>
      <c r="CU51" s="594">
        <v>0.1</v>
      </c>
      <c r="CV51" s="617"/>
      <c r="CW51" s="617"/>
      <c r="CX51" s="618"/>
      <c r="CY51" s="598">
        <v>1056527</v>
      </c>
      <c r="CZ51" s="619"/>
      <c r="DA51" s="619"/>
      <c r="DB51" s="619"/>
      <c r="DC51" s="619"/>
      <c r="DD51" s="619"/>
      <c r="DE51" s="619"/>
      <c r="DF51" s="620"/>
      <c r="DG51" s="598" t="s">
        <v>205</v>
      </c>
      <c r="DH51" s="619"/>
      <c r="DI51" s="619"/>
      <c r="DJ51" s="619"/>
      <c r="DK51" s="619"/>
      <c r="DL51" s="619"/>
      <c r="DM51" s="619"/>
      <c r="DN51" s="619"/>
      <c r="DO51" s="619"/>
      <c r="DP51" s="619"/>
      <c r="DQ51" s="620"/>
      <c r="DR51" s="594" t="s">
        <v>205</v>
      </c>
      <c r="DS51" s="617"/>
      <c r="DT51" s="617"/>
      <c r="DU51" s="617"/>
      <c r="DV51" s="617"/>
      <c r="DW51" s="617"/>
      <c r="DX51" s="621"/>
    </row>
    <row r="52" spans="2:128" ht="11.25" customHeight="1" x14ac:dyDescent="0.2">
      <c r="BY52" s="586" t="s">
        <v>328</v>
      </c>
      <c r="BZ52" s="587"/>
      <c r="CA52" s="587"/>
      <c r="CB52" s="587"/>
      <c r="CC52" s="587"/>
      <c r="CD52" s="587"/>
      <c r="CE52" s="587"/>
      <c r="CF52" s="587"/>
      <c r="CG52" s="587"/>
      <c r="CH52" s="587"/>
      <c r="CI52" s="587"/>
      <c r="CJ52" s="587"/>
      <c r="CK52" s="587"/>
      <c r="CL52" s="588"/>
      <c r="CM52" s="589">
        <v>10272217</v>
      </c>
      <c r="CN52" s="590"/>
      <c r="CO52" s="590"/>
      <c r="CP52" s="590"/>
      <c r="CQ52" s="590"/>
      <c r="CR52" s="590"/>
      <c r="CS52" s="590"/>
      <c r="CT52" s="591"/>
      <c r="CU52" s="594">
        <v>0.5</v>
      </c>
      <c r="CV52" s="617"/>
      <c r="CW52" s="617"/>
      <c r="CX52" s="618"/>
      <c r="CY52" s="598">
        <v>981625</v>
      </c>
      <c r="CZ52" s="619"/>
      <c r="DA52" s="619"/>
      <c r="DB52" s="619"/>
      <c r="DC52" s="619"/>
      <c r="DD52" s="619"/>
      <c r="DE52" s="619"/>
      <c r="DF52" s="620"/>
      <c r="DG52" s="598">
        <v>528550</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329</v>
      </c>
      <c r="BZ53" s="587"/>
      <c r="CA53" s="587"/>
      <c r="CB53" s="587"/>
      <c r="CC53" s="587"/>
      <c r="CD53" s="587"/>
      <c r="CE53" s="587"/>
      <c r="CF53" s="587"/>
      <c r="CG53" s="587"/>
      <c r="CH53" s="587"/>
      <c r="CI53" s="587"/>
      <c r="CJ53" s="587"/>
      <c r="CK53" s="587"/>
      <c r="CL53" s="588"/>
      <c r="CM53" s="589" t="s">
        <v>121</v>
      </c>
      <c r="CN53" s="590"/>
      <c r="CO53" s="590"/>
      <c r="CP53" s="590"/>
      <c r="CQ53" s="590"/>
      <c r="CR53" s="590"/>
      <c r="CS53" s="590"/>
      <c r="CT53" s="591"/>
      <c r="CU53" s="594" t="s">
        <v>121</v>
      </c>
      <c r="CV53" s="617"/>
      <c r="CW53" s="617"/>
      <c r="CX53" s="618"/>
      <c r="CY53" s="598" t="s">
        <v>205</v>
      </c>
      <c r="CZ53" s="619"/>
      <c r="DA53" s="619"/>
      <c r="DB53" s="619"/>
      <c r="DC53" s="619"/>
      <c r="DD53" s="619"/>
      <c r="DE53" s="619"/>
      <c r="DF53" s="620"/>
      <c r="DG53" s="598" t="s">
        <v>121</v>
      </c>
      <c r="DH53" s="619"/>
      <c r="DI53" s="619"/>
      <c r="DJ53" s="619"/>
      <c r="DK53" s="619"/>
      <c r="DL53" s="619"/>
      <c r="DM53" s="619"/>
      <c r="DN53" s="619"/>
      <c r="DO53" s="619"/>
      <c r="DP53" s="619"/>
      <c r="DQ53" s="620"/>
      <c r="DR53" s="594" t="s">
        <v>121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330</v>
      </c>
      <c r="BZ54" s="587"/>
      <c r="CA54" s="587"/>
      <c r="CB54" s="587"/>
      <c r="CC54" s="587"/>
      <c r="CD54" s="587"/>
      <c r="CE54" s="587"/>
      <c r="CF54" s="587"/>
      <c r="CG54" s="587"/>
      <c r="CH54" s="587"/>
      <c r="CI54" s="587"/>
      <c r="CJ54" s="587"/>
      <c r="CK54" s="587"/>
      <c r="CL54" s="588"/>
      <c r="CM54" s="589">
        <v>193852812</v>
      </c>
      <c r="CN54" s="590"/>
      <c r="CO54" s="590"/>
      <c r="CP54" s="590"/>
      <c r="CQ54" s="590"/>
      <c r="CR54" s="590"/>
      <c r="CS54" s="590"/>
      <c r="CT54" s="591"/>
      <c r="CU54" s="594">
        <v>8.6999999999999993</v>
      </c>
      <c r="CV54" s="617"/>
      <c r="CW54" s="617"/>
      <c r="CX54" s="618"/>
      <c r="CY54" s="598">
        <v>15097558</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331</v>
      </c>
      <c r="BZ55" s="587"/>
      <c r="CA55" s="587"/>
      <c r="CB55" s="587"/>
      <c r="CC55" s="587"/>
      <c r="CD55" s="587"/>
      <c r="CE55" s="587"/>
      <c r="CF55" s="587"/>
      <c r="CG55" s="587"/>
      <c r="CH55" s="587"/>
      <c r="CI55" s="587"/>
      <c r="CJ55" s="587"/>
      <c r="CK55" s="587"/>
      <c r="CL55" s="588"/>
      <c r="CM55" s="589">
        <v>4321375</v>
      </c>
      <c r="CN55" s="590"/>
      <c r="CO55" s="590"/>
      <c r="CP55" s="590"/>
      <c r="CQ55" s="590"/>
      <c r="CR55" s="590"/>
      <c r="CS55" s="590"/>
      <c r="CT55" s="591"/>
      <c r="CU55" s="594">
        <v>0.2</v>
      </c>
      <c r="CV55" s="617"/>
      <c r="CW55" s="617"/>
      <c r="CX55" s="618"/>
      <c r="CY55" s="598">
        <v>2223554</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305</v>
      </c>
      <c r="BZ56" s="635"/>
      <c r="CA56" s="586" t="s">
        <v>332</v>
      </c>
      <c r="CB56" s="587"/>
      <c r="CC56" s="587"/>
      <c r="CD56" s="587"/>
      <c r="CE56" s="587"/>
      <c r="CF56" s="587"/>
      <c r="CG56" s="587"/>
      <c r="CH56" s="587"/>
      <c r="CI56" s="587"/>
      <c r="CJ56" s="587"/>
      <c r="CK56" s="587"/>
      <c r="CL56" s="588"/>
      <c r="CM56" s="589">
        <v>192243202</v>
      </c>
      <c r="CN56" s="590"/>
      <c r="CO56" s="590"/>
      <c r="CP56" s="590"/>
      <c r="CQ56" s="590"/>
      <c r="CR56" s="590"/>
      <c r="CS56" s="590"/>
      <c r="CT56" s="591"/>
      <c r="CU56" s="594">
        <v>8.6</v>
      </c>
      <c r="CV56" s="617"/>
      <c r="CW56" s="617"/>
      <c r="CX56" s="618"/>
      <c r="CY56" s="598">
        <v>15003506</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333</v>
      </c>
      <c r="CB57" s="587"/>
      <c r="CC57" s="587"/>
      <c r="CD57" s="587"/>
      <c r="CE57" s="587"/>
      <c r="CF57" s="587"/>
      <c r="CG57" s="587"/>
      <c r="CH57" s="587"/>
      <c r="CI57" s="587"/>
      <c r="CJ57" s="587"/>
      <c r="CK57" s="587"/>
      <c r="CL57" s="588"/>
      <c r="CM57" s="589">
        <v>77933156</v>
      </c>
      <c r="CN57" s="590"/>
      <c r="CO57" s="590"/>
      <c r="CP57" s="590"/>
      <c r="CQ57" s="590"/>
      <c r="CR57" s="590"/>
      <c r="CS57" s="590"/>
      <c r="CT57" s="591"/>
      <c r="CU57" s="594">
        <v>3.5</v>
      </c>
      <c r="CV57" s="617"/>
      <c r="CW57" s="617"/>
      <c r="CX57" s="618"/>
      <c r="CY57" s="598">
        <v>1793983</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334</v>
      </c>
      <c r="CB58" s="587"/>
      <c r="CC58" s="587"/>
      <c r="CD58" s="587"/>
      <c r="CE58" s="587"/>
      <c r="CF58" s="587"/>
      <c r="CG58" s="587"/>
      <c r="CH58" s="587"/>
      <c r="CI58" s="587"/>
      <c r="CJ58" s="587"/>
      <c r="CK58" s="587"/>
      <c r="CL58" s="588"/>
      <c r="CM58" s="589">
        <v>100838755</v>
      </c>
      <c r="CN58" s="590"/>
      <c r="CO58" s="590"/>
      <c r="CP58" s="590"/>
      <c r="CQ58" s="590"/>
      <c r="CR58" s="590"/>
      <c r="CS58" s="590"/>
      <c r="CT58" s="591"/>
      <c r="CU58" s="594">
        <v>4.5</v>
      </c>
      <c r="CV58" s="617"/>
      <c r="CW58" s="617"/>
      <c r="CX58" s="618"/>
      <c r="CY58" s="598">
        <v>13203232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335</v>
      </c>
      <c r="CB59" s="587"/>
      <c r="CC59" s="587"/>
      <c r="CD59" s="587"/>
      <c r="CE59" s="587"/>
      <c r="CF59" s="587"/>
      <c r="CG59" s="587"/>
      <c r="CH59" s="587"/>
      <c r="CI59" s="587"/>
      <c r="CJ59" s="587"/>
      <c r="CK59" s="587"/>
      <c r="CL59" s="588"/>
      <c r="CM59" s="589">
        <v>1609610</v>
      </c>
      <c r="CN59" s="590"/>
      <c r="CO59" s="590"/>
      <c r="CP59" s="590"/>
      <c r="CQ59" s="590"/>
      <c r="CR59" s="590"/>
      <c r="CS59" s="590"/>
      <c r="CT59" s="591"/>
      <c r="CU59" s="594">
        <v>0.1</v>
      </c>
      <c r="CV59" s="617"/>
      <c r="CW59" s="617"/>
      <c r="CX59" s="618"/>
      <c r="CY59" s="598">
        <v>94052</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336</v>
      </c>
      <c r="CB60" s="587"/>
      <c r="CC60" s="587"/>
      <c r="CD60" s="587"/>
      <c r="CE60" s="587"/>
      <c r="CF60" s="587"/>
      <c r="CG60" s="587"/>
      <c r="CH60" s="587"/>
      <c r="CI60" s="587"/>
      <c r="CJ60" s="587"/>
      <c r="CK60" s="587"/>
      <c r="CL60" s="588"/>
      <c r="CM60" s="589" t="s">
        <v>121</v>
      </c>
      <c r="CN60" s="590"/>
      <c r="CO60" s="590"/>
      <c r="CP60" s="590"/>
      <c r="CQ60" s="590"/>
      <c r="CR60" s="590"/>
      <c r="CS60" s="590"/>
      <c r="CT60" s="591"/>
      <c r="CU60" s="594" t="s">
        <v>205</v>
      </c>
      <c r="CV60" s="617"/>
      <c r="CW60" s="617"/>
      <c r="CX60" s="618"/>
      <c r="CY60" s="598" t="s">
        <v>121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337</v>
      </c>
      <c r="BZ61" s="607"/>
      <c r="CA61" s="607"/>
      <c r="CB61" s="607"/>
      <c r="CC61" s="607"/>
      <c r="CD61" s="607"/>
      <c r="CE61" s="607"/>
      <c r="CF61" s="607"/>
      <c r="CG61" s="607"/>
      <c r="CH61" s="607"/>
      <c r="CI61" s="607"/>
      <c r="CJ61" s="607"/>
      <c r="CK61" s="607"/>
      <c r="CL61" s="608"/>
      <c r="CM61" s="667">
        <v>2237199908</v>
      </c>
      <c r="CN61" s="668"/>
      <c r="CO61" s="668"/>
      <c r="CP61" s="668"/>
      <c r="CQ61" s="668"/>
      <c r="CR61" s="668"/>
      <c r="CS61" s="668"/>
      <c r="CT61" s="669"/>
      <c r="CU61" s="609">
        <v>100</v>
      </c>
      <c r="CV61" s="670"/>
      <c r="CW61" s="670"/>
      <c r="CX61" s="671"/>
      <c r="CY61" s="672">
        <v>1604900609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NL/8hDvLEGLXc6+HX32vkyZ1Q32t8dtY5x4Lzs91kGlFyYmVkOPBm7uY6oh4DvczF0NHMNmCkmVUD/d8oLrl4g==" saltValue="2wJzeiqnjtca1b5fh/jeW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60" zoomScaleNormal="60" zoomScaleSheetLayoutView="70" workbookViewId="0">
      <selection activeCell="AU37" sqref="AU37:AY37"/>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338</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339</v>
      </c>
      <c r="DK2" s="683"/>
      <c r="DL2" s="683"/>
      <c r="DM2" s="683"/>
      <c r="DN2" s="683"/>
      <c r="DO2" s="684"/>
      <c r="DP2" s="226"/>
      <c r="DQ2" s="682" t="s">
        <v>340</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341</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342</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343</v>
      </c>
      <c r="B5" s="688"/>
      <c r="C5" s="688"/>
      <c r="D5" s="688"/>
      <c r="E5" s="688"/>
      <c r="F5" s="688"/>
      <c r="G5" s="688"/>
      <c r="H5" s="688"/>
      <c r="I5" s="688"/>
      <c r="J5" s="688"/>
      <c r="K5" s="688"/>
      <c r="L5" s="688"/>
      <c r="M5" s="688"/>
      <c r="N5" s="688"/>
      <c r="O5" s="688"/>
      <c r="P5" s="689"/>
      <c r="Q5" s="693" t="s">
        <v>344</v>
      </c>
      <c r="R5" s="694"/>
      <c r="S5" s="694"/>
      <c r="T5" s="694"/>
      <c r="U5" s="695"/>
      <c r="V5" s="693" t="s">
        <v>345</v>
      </c>
      <c r="W5" s="694"/>
      <c r="X5" s="694"/>
      <c r="Y5" s="694"/>
      <c r="Z5" s="695"/>
      <c r="AA5" s="693" t="s">
        <v>346</v>
      </c>
      <c r="AB5" s="694"/>
      <c r="AC5" s="694"/>
      <c r="AD5" s="694"/>
      <c r="AE5" s="694"/>
      <c r="AF5" s="699" t="s">
        <v>347</v>
      </c>
      <c r="AG5" s="694"/>
      <c r="AH5" s="694"/>
      <c r="AI5" s="694"/>
      <c r="AJ5" s="700"/>
      <c r="AK5" s="694" t="s">
        <v>348</v>
      </c>
      <c r="AL5" s="694"/>
      <c r="AM5" s="694"/>
      <c r="AN5" s="694"/>
      <c r="AO5" s="695"/>
      <c r="AP5" s="693" t="s">
        <v>349</v>
      </c>
      <c r="AQ5" s="694"/>
      <c r="AR5" s="694"/>
      <c r="AS5" s="694"/>
      <c r="AT5" s="695"/>
      <c r="AU5" s="693" t="s">
        <v>350</v>
      </c>
      <c r="AV5" s="694"/>
      <c r="AW5" s="694"/>
      <c r="AX5" s="694"/>
      <c r="AY5" s="700"/>
      <c r="AZ5" s="230"/>
      <c r="BA5" s="230"/>
      <c r="BB5" s="230"/>
      <c r="BC5" s="230"/>
      <c r="BD5" s="230"/>
      <c r="BE5" s="231"/>
      <c r="BF5" s="231"/>
      <c r="BG5" s="231"/>
      <c r="BH5" s="231"/>
      <c r="BI5" s="231"/>
      <c r="BJ5" s="231"/>
      <c r="BK5" s="231"/>
      <c r="BL5" s="231"/>
      <c r="BM5" s="231"/>
      <c r="BN5" s="231"/>
      <c r="BO5" s="231"/>
      <c r="BP5" s="231"/>
      <c r="BQ5" s="687" t="s">
        <v>351</v>
      </c>
      <c r="BR5" s="688"/>
      <c r="BS5" s="688"/>
      <c r="BT5" s="688"/>
      <c r="BU5" s="688"/>
      <c r="BV5" s="688"/>
      <c r="BW5" s="688"/>
      <c r="BX5" s="688"/>
      <c r="BY5" s="688"/>
      <c r="BZ5" s="688"/>
      <c r="CA5" s="688"/>
      <c r="CB5" s="688"/>
      <c r="CC5" s="688"/>
      <c r="CD5" s="688"/>
      <c r="CE5" s="688"/>
      <c r="CF5" s="688"/>
      <c r="CG5" s="689"/>
      <c r="CH5" s="693" t="s">
        <v>352</v>
      </c>
      <c r="CI5" s="694"/>
      <c r="CJ5" s="694"/>
      <c r="CK5" s="694"/>
      <c r="CL5" s="695"/>
      <c r="CM5" s="693" t="s">
        <v>353</v>
      </c>
      <c r="CN5" s="694"/>
      <c r="CO5" s="694"/>
      <c r="CP5" s="694"/>
      <c r="CQ5" s="695"/>
      <c r="CR5" s="693" t="s">
        <v>354</v>
      </c>
      <c r="CS5" s="694"/>
      <c r="CT5" s="694"/>
      <c r="CU5" s="694"/>
      <c r="CV5" s="695"/>
      <c r="CW5" s="693" t="s">
        <v>355</v>
      </c>
      <c r="CX5" s="694"/>
      <c r="CY5" s="694"/>
      <c r="CZ5" s="694"/>
      <c r="DA5" s="695"/>
      <c r="DB5" s="693" t="s">
        <v>356</v>
      </c>
      <c r="DC5" s="694"/>
      <c r="DD5" s="694"/>
      <c r="DE5" s="694"/>
      <c r="DF5" s="695"/>
      <c r="DG5" s="723" t="s">
        <v>357</v>
      </c>
      <c r="DH5" s="724"/>
      <c r="DI5" s="724"/>
      <c r="DJ5" s="724"/>
      <c r="DK5" s="725"/>
      <c r="DL5" s="723" t="s">
        <v>358</v>
      </c>
      <c r="DM5" s="724"/>
      <c r="DN5" s="724"/>
      <c r="DO5" s="724"/>
      <c r="DP5" s="725"/>
      <c r="DQ5" s="693" t="s">
        <v>359</v>
      </c>
      <c r="DR5" s="694"/>
      <c r="DS5" s="694"/>
      <c r="DT5" s="694"/>
      <c r="DU5" s="695"/>
      <c r="DV5" s="693" t="s">
        <v>350</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360</v>
      </c>
      <c r="C7" s="710"/>
      <c r="D7" s="710"/>
      <c r="E7" s="710"/>
      <c r="F7" s="710"/>
      <c r="G7" s="710"/>
      <c r="H7" s="710"/>
      <c r="I7" s="710"/>
      <c r="J7" s="710"/>
      <c r="K7" s="710"/>
      <c r="L7" s="710"/>
      <c r="M7" s="710"/>
      <c r="N7" s="710"/>
      <c r="O7" s="710"/>
      <c r="P7" s="711"/>
      <c r="Q7" s="712">
        <v>2391685</v>
      </c>
      <c r="R7" s="713"/>
      <c r="S7" s="713"/>
      <c r="T7" s="713"/>
      <c r="U7" s="713"/>
      <c r="V7" s="713">
        <v>2344205</v>
      </c>
      <c r="W7" s="713"/>
      <c r="X7" s="713"/>
      <c r="Y7" s="713"/>
      <c r="Z7" s="713"/>
      <c r="AA7" s="713">
        <v>47480</v>
      </c>
      <c r="AB7" s="713"/>
      <c r="AC7" s="713"/>
      <c r="AD7" s="713"/>
      <c r="AE7" s="714"/>
      <c r="AF7" s="715">
        <v>40843</v>
      </c>
      <c r="AG7" s="716"/>
      <c r="AH7" s="716"/>
      <c r="AI7" s="716"/>
      <c r="AJ7" s="717"/>
      <c r="AK7" s="718">
        <v>40776</v>
      </c>
      <c r="AL7" s="719"/>
      <c r="AM7" s="719"/>
      <c r="AN7" s="719"/>
      <c r="AO7" s="719"/>
      <c r="AP7" s="719">
        <v>4765427</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t="s">
        <v>588</v>
      </c>
      <c r="BS7" s="706" t="s">
        <v>560</v>
      </c>
      <c r="BT7" s="707" t="s">
        <v>560</v>
      </c>
      <c r="BU7" s="707" t="s">
        <v>560</v>
      </c>
      <c r="BV7" s="707" t="s">
        <v>560</v>
      </c>
      <c r="BW7" s="707" t="s">
        <v>560</v>
      </c>
      <c r="BX7" s="707" t="s">
        <v>560</v>
      </c>
      <c r="BY7" s="707" t="s">
        <v>560</v>
      </c>
      <c r="BZ7" s="707" t="s">
        <v>560</v>
      </c>
      <c r="CA7" s="707" t="s">
        <v>560</v>
      </c>
      <c r="CB7" s="707" t="s">
        <v>560</v>
      </c>
      <c r="CC7" s="707" t="s">
        <v>560</v>
      </c>
      <c r="CD7" s="707" t="s">
        <v>560</v>
      </c>
      <c r="CE7" s="707" t="s">
        <v>560</v>
      </c>
      <c r="CF7" s="707" t="s">
        <v>560</v>
      </c>
      <c r="CG7" s="722" t="s">
        <v>560</v>
      </c>
      <c r="CH7" s="703">
        <v>30</v>
      </c>
      <c r="CI7" s="704"/>
      <c r="CJ7" s="704"/>
      <c r="CK7" s="704"/>
      <c r="CL7" s="705"/>
      <c r="CM7" s="703">
        <v>1110</v>
      </c>
      <c r="CN7" s="704"/>
      <c r="CO7" s="704"/>
      <c r="CP7" s="704"/>
      <c r="CQ7" s="705"/>
      <c r="CR7" s="703">
        <v>515</v>
      </c>
      <c r="CS7" s="704"/>
      <c r="CT7" s="704"/>
      <c r="CU7" s="704"/>
      <c r="CV7" s="705"/>
      <c r="CW7" s="703">
        <v>301</v>
      </c>
      <c r="CX7" s="704"/>
      <c r="CY7" s="704"/>
      <c r="CZ7" s="704"/>
      <c r="DA7" s="705"/>
      <c r="DB7" s="703">
        <v>9828</v>
      </c>
      <c r="DC7" s="704"/>
      <c r="DD7" s="704"/>
      <c r="DE7" s="704"/>
      <c r="DF7" s="705"/>
      <c r="DG7" s="703" t="s">
        <v>499</v>
      </c>
      <c r="DH7" s="704"/>
      <c r="DI7" s="704"/>
      <c r="DJ7" s="704"/>
      <c r="DK7" s="705"/>
      <c r="DL7" s="703">
        <v>8966</v>
      </c>
      <c r="DM7" s="704"/>
      <c r="DN7" s="704"/>
      <c r="DO7" s="704"/>
      <c r="DP7" s="705"/>
      <c r="DQ7" s="703" t="s">
        <v>499</v>
      </c>
      <c r="DR7" s="704"/>
      <c r="DS7" s="704"/>
      <c r="DT7" s="704"/>
      <c r="DU7" s="705"/>
      <c r="DV7" s="706"/>
      <c r="DW7" s="707"/>
      <c r="DX7" s="707"/>
      <c r="DY7" s="707"/>
      <c r="DZ7" s="708"/>
      <c r="EA7" s="232"/>
    </row>
    <row r="8" spans="1:131" s="233" customFormat="1" ht="26.25" customHeight="1" x14ac:dyDescent="0.2">
      <c r="A8" s="236">
        <v>2</v>
      </c>
      <c r="B8" s="740" t="s">
        <v>361</v>
      </c>
      <c r="C8" s="741"/>
      <c r="D8" s="741"/>
      <c r="E8" s="741"/>
      <c r="F8" s="741"/>
      <c r="G8" s="741"/>
      <c r="H8" s="741"/>
      <c r="I8" s="741"/>
      <c r="J8" s="741"/>
      <c r="K8" s="741"/>
      <c r="L8" s="741"/>
      <c r="M8" s="741"/>
      <c r="N8" s="741"/>
      <c r="O8" s="741"/>
      <c r="P8" s="742"/>
      <c r="Q8" s="743">
        <v>524114</v>
      </c>
      <c r="R8" s="744"/>
      <c r="S8" s="744"/>
      <c r="T8" s="744"/>
      <c r="U8" s="744"/>
      <c r="V8" s="744">
        <v>524114</v>
      </c>
      <c r="W8" s="744"/>
      <c r="X8" s="744"/>
      <c r="Y8" s="744"/>
      <c r="Z8" s="744"/>
      <c r="AA8" s="744" t="s">
        <v>499</v>
      </c>
      <c r="AB8" s="744"/>
      <c r="AC8" s="744"/>
      <c r="AD8" s="744"/>
      <c r="AE8" s="745"/>
      <c r="AF8" s="746" t="s">
        <v>499</v>
      </c>
      <c r="AG8" s="747"/>
      <c r="AH8" s="747"/>
      <c r="AI8" s="747"/>
      <c r="AJ8" s="748"/>
      <c r="AK8" s="729">
        <v>339616</v>
      </c>
      <c r="AL8" s="730"/>
      <c r="AM8" s="730"/>
      <c r="AN8" s="730"/>
      <c r="AO8" s="730"/>
      <c r="AP8" s="730" t="s">
        <v>499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561</v>
      </c>
      <c r="BT8" s="734" t="s">
        <v>561</v>
      </c>
      <c r="BU8" s="734" t="s">
        <v>561</v>
      </c>
      <c r="BV8" s="734" t="s">
        <v>561</v>
      </c>
      <c r="BW8" s="734" t="s">
        <v>561</v>
      </c>
      <c r="BX8" s="734" t="s">
        <v>561</v>
      </c>
      <c r="BY8" s="734" t="s">
        <v>561</v>
      </c>
      <c r="BZ8" s="734" t="s">
        <v>561</v>
      </c>
      <c r="CA8" s="734" t="s">
        <v>561</v>
      </c>
      <c r="CB8" s="734" t="s">
        <v>561</v>
      </c>
      <c r="CC8" s="734" t="s">
        <v>561</v>
      </c>
      <c r="CD8" s="734" t="s">
        <v>561</v>
      </c>
      <c r="CE8" s="734" t="s">
        <v>561</v>
      </c>
      <c r="CF8" s="734" t="s">
        <v>561</v>
      </c>
      <c r="CG8" s="735" t="s">
        <v>561</v>
      </c>
      <c r="CH8" s="736">
        <v>11</v>
      </c>
      <c r="CI8" s="737"/>
      <c r="CJ8" s="737"/>
      <c r="CK8" s="737"/>
      <c r="CL8" s="738"/>
      <c r="CM8" s="736">
        <v>925</v>
      </c>
      <c r="CN8" s="737"/>
      <c r="CO8" s="737"/>
      <c r="CP8" s="737"/>
      <c r="CQ8" s="738"/>
      <c r="CR8" s="736">
        <v>200</v>
      </c>
      <c r="CS8" s="737"/>
      <c r="CT8" s="737"/>
      <c r="CU8" s="737"/>
      <c r="CV8" s="738"/>
      <c r="CW8" s="736">
        <v>39</v>
      </c>
      <c r="CX8" s="737"/>
      <c r="CY8" s="737"/>
      <c r="CZ8" s="737"/>
      <c r="DA8" s="738"/>
      <c r="DB8" s="736">
        <v>0</v>
      </c>
      <c r="DC8" s="737"/>
      <c r="DD8" s="737"/>
      <c r="DE8" s="737"/>
      <c r="DF8" s="738"/>
      <c r="DG8" s="736" t="s">
        <v>499</v>
      </c>
      <c r="DH8" s="737"/>
      <c r="DI8" s="737"/>
      <c r="DJ8" s="737"/>
      <c r="DK8" s="738"/>
      <c r="DL8" s="736" t="s">
        <v>499</v>
      </c>
      <c r="DM8" s="737"/>
      <c r="DN8" s="737"/>
      <c r="DO8" s="737"/>
      <c r="DP8" s="738"/>
      <c r="DQ8" s="736" t="s">
        <v>499</v>
      </c>
      <c r="DR8" s="737"/>
      <c r="DS8" s="737"/>
      <c r="DT8" s="737"/>
      <c r="DU8" s="738"/>
      <c r="DV8" s="733"/>
      <c r="DW8" s="734"/>
      <c r="DX8" s="734"/>
      <c r="DY8" s="734"/>
      <c r="DZ8" s="739"/>
      <c r="EA8" s="232"/>
    </row>
    <row r="9" spans="1:131" s="233" customFormat="1" ht="26.25" customHeight="1" x14ac:dyDescent="0.2">
      <c r="A9" s="236">
        <v>3</v>
      </c>
      <c r="B9" s="740" t="s">
        <v>363</v>
      </c>
      <c r="C9" s="741"/>
      <c r="D9" s="741"/>
      <c r="E9" s="741"/>
      <c r="F9" s="741"/>
      <c r="G9" s="741"/>
      <c r="H9" s="741"/>
      <c r="I9" s="741"/>
      <c r="J9" s="741"/>
      <c r="K9" s="741"/>
      <c r="L9" s="741"/>
      <c r="M9" s="741"/>
      <c r="N9" s="741"/>
      <c r="O9" s="741"/>
      <c r="P9" s="742"/>
      <c r="Q9" s="743">
        <v>12067</v>
      </c>
      <c r="R9" s="744"/>
      <c r="S9" s="744"/>
      <c r="T9" s="744"/>
      <c r="U9" s="744"/>
      <c r="V9" s="744">
        <v>12067</v>
      </c>
      <c r="W9" s="744"/>
      <c r="X9" s="744"/>
      <c r="Y9" s="744"/>
      <c r="Z9" s="744"/>
      <c r="AA9" s="744" t="s">
        <v>499</v>
      </c>
      <c r="AB9" s="744"/>
      <c r="AC9" s="744"/>
      <c r="AD9" s="744"/>
      <c r="AE9" s="745"/>
      <c r="AF9" s="746" t="s">
        <v>499</v>
      </c>
      <c r="AG9" s="747"/>
      <c r="AH9" s="747"/>
      <c r="AI9" s="747"/>
      <c r="AJ9" s="748"/>
      <c r="AK9" s="729">
        <v>5912</v>
      </c>
      <c r="AL9" s="730"/>
      <c r="AM9" s="730"/>
      <c r="AN9" s="730"/>
      <c r="AO9" s="730"/>
      <c r="AP9" s="730" t="s">
        <v>499</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562</v>
      </c>
      <c r="BT9" s="734"/>
      <c r="BU9" s="734"/>
      <c r="BV9" s="734"/>
      <c r="BW9" s="734"/>
      <c r="BX9" s="734"/>
      <c r="BY9" s="734"/>
      <c r="BZ9" s="734"/>
      <c r="CA9" s="734"/>
      <c r="CB9" s="734"/>
      <c r="CC9" s="734"/>
      <c r="CD9" s="734"/>
      <c r="CE9" s="734"/>
      <c r="CF9" s="734"/>
      <c r="CG9" s="735"/>
      <c r="CH9" s="736">
        <v>2555</v>
      </c>
      <c r="CI9" s="737"/>
      <c r="CJ9" s="737"/>
      <c r="CK9" s="737"/>
      <c r="CL9" s="738"/>
      <c r="CM9" s="736">
        <v>25797</v>
      </c>
      <c r="CN9" s="737"/>
      <c r="CO9" s="737"/>
      <c r="CP9" s="737"/>
      <c r="CQ9" s="738"/>
      <c r="CR9" s="736">
        <v>58976</v>
      </c>
      <c r="CS9" s="737"/>
      <c r="CT9" s="737"/>
      <c r="CU9" s="737"/>
      <c r="CV9" s="738"/>
      <c r="CW9" s="736">
        <v>0</v>
      </c>
      <c r="CX9" s="737"/>
      <c r="CY9" s="737"/>
      <c r="CZ9" s="737"/>
      <c r="DA9" s="738"/>
      <c r="DB9" s="736">
        <v>2770</v>
      </c>
      <c r="DC9" s="737"/>
      <c r="DD9" s="737"/>
      <c r="DE9" s="737"/>
      <c r="DF9" s="738"/>
      <c r="DG9" s="736" t="s">
        <v>499</v>
      </c>
      <c r="DH9" s="737"/>
      <c r="DI9" s="737"/>
      <c r="DJ9" s="737"/>
      <c r="DK9" s="738"/>
      <c r="DL9" s="736" t="s">
        <v>499</v>
      </c>
      <c r="DM9" s="737"/>
      <c r="DN9" s="737"/>
      <c r="DO9" s="737"/>
      <c r="DP9" s="738"/>
      <c r="DQ9" s="736" t="s">
        <v>499</v>
      </c>
      <c r="DR9" s="737"/>
      <c r="DS9" s="737"/>
      <c r="DT9" s="737"/>
      <c r="DU9" s="738"/>
      <c r="DV9" s="733"/>
      <c r="DW9" s="734"/>
      <c r="DX9" s="734"/>
      <c r="DY9" s="734"/>
      <c r="DZ9" s="739"/>
      <c r="EA9" s="232"/>
    </row>
    <row r="10" spans="1:131" s="233" customFormat="1" ht="26.25" customHeight="1" x14ac:dyDescent="0.2">
      <c r="A10" s="236">
        <v>4</v>
      </c>
      <c r="B10" s="740" t="s">
        <v>365</v>
      </c>
      <c r="C10" s="741"/>
      <c r="D10" s="741"/>
      <c r="E10" s="741"/>
      <c r="F10" s="741"/>
      <c r="G10" s="741"/>
      <c r="H10" s="741"/>
      <c r="I10" s="741"/>
      <c r="J10" s="741"/>
      <c r="K10" s="741"/>
      <c r="L10" s="741"/>
      <c r="M10" s="741"/>
      <c r="N10" s="741"/>
      <c r="O10" s="741"/>
      <c r="P10" s="742"/>
      <c r="Q10" s="743">
        <v>11</v>
      </c>
      <c r="R10" s="744"/>
      <c r="S10" s="744"/>
      <c r="T10" s="744"/>
      <c r="U10" s="744"/>
      <c r="V10" s="744">
        <v>11</v>
      </c>
      <c r="W10" s="744"/>
      <c r="X10" s="744"/>
      <c r="Y10" s="744"/>
      <c r="Z10" s="744"/>
      <c r="AA10" s="744" t="s">
        <v>499</v>
      </c>
      <c r="AB10" s="744"/>
      <c r="AC10" s="744"/>
      <c r="AD10" s="744"/>
      <c r="AE10" s="745"/>
      <c r="AF10" s="746" t="s">
        <v>499</v>
      </c>
      <c r="AG10" s="747"/>
      <c r="AH10" s="747"/>
      <c r="AI10" s="747"/>
      <c r="AJ10" s="748"/>
      <c r="AK10" s="729">
        <v>1</v>
      </c>
      <c r="AL10" s="730"/>
      <c r="AM10" s="730"/>
      <c r="AN10" s="730"/>
      <c r="AO10" s="730"/>
      <c r="AP10" s="730" t="s">
        <v>499</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563</v>
      </c>
      <c r="BT10" s="734"/>
      <c r="BU10" s="734"/>
      <c r="BV10" s="734"/>
      <c r="BW10" s="734"/>
      <c r="BX10" s="734"/>
      <c r="BY10" s="734"/>
      <c r="BZ10" s="734"/>
      <c r="CA10" s="734"/>
      <c r="CB10" s="734"/>
      <c r="CC10" s="734"/>
      <c r="CD10" s="734"/>
      <c r="CE10" s="734"/>
      <c r="CF10" s="734"/>
      <c r="CG10" s="735"/>
      <c r="CH10" s="736">
        <v>-25</v>
      </c>
      <c r="CI10" s="737"/>
      <c r="CJ10" s="737"/>
      <c r="CK10" s="737"/>
      <c r="CL10" s="738"/>
      <c r="CM10" s="736">
        <v>561</v>
      </c>
      <c r="CN10" s="737"/>
      <c r="CO10" s="737"/>
      <c r="CP10" s="737"/>
      <c r="CQ10" s="738"/>
      <c r="CR10" s="736">
        <v>50</v>
      </c>
      <c r="CS10" s="737"/>
      <c r="CT10" s="737"/>
      <c r="CU10" s="737"/>
      <c r="CV10" s="738"/>
      <c r="CW10" s="736">
        <v>107</v>
      </c>
      <c r="CX10" s="737"/>
      <c r="CY10" s="737"/>
      <c r="CZ10" s="737"/>
      <c r="DA10" s="738"/>
      <c r="DB10" s="736">
        <v>0</v>
      </c>
      <c r="DC10" s="737"/>
      <c r="DD10" s="737"/>
      <c r="DE10" s="737"/>
      <c r="DF10" s="738"/>
      <c r="DG10" s="736" t="s">
        <v>499</v>
      </c>
      <c r="DH10" s="737"/>
      <c r="DI10" s="737"/>
      <c r="DJ10" s="737"/>
      <c r="DK10" s="738"/>
      <c r="DL10" s="736" t="s">
        <v>499</v>
      </c>
      <c r="DM10" s="737"/>
      <c r="DN10" s="737"/>
      <c r="DO10" s="737"/>
      <c r="DP10" s="738"/>
      <c r="DQ10" s="736" t="s">
        <v>499</v>
      </c>
      <c r="DR10" s="737"/>
      <c r="DS10" s="737"/>
      <c r="DT10" s="737"/>
      <c r="DU10" s="738"/>
      <c r="DV10" s="733"/>
      <c r="DW10" s="734"/>
      <c r="DX10" s="734"/>
      <c r="DY10" s="734"/>
      <c r="DZ10" s="739"/>
      <c r="EA10" s="232"/>
    </row>
    <row r="11" spans="1:131" s="233" customFormat="1" ht="26.25" customHeight="1" x14ac:dyDescent="0.2">
      <c r="A11" s="236">
        <v>5</v>
      </c>
      <c r="B11" s="740" t="s">
        <v>367</v>
      </c>
      <c r="C11" s="741"/>
      <c r="D11" s="741"/>
      <c r="E11" s="741"/>
      <c r="F11" s="741"/>
      <c r="G11" s="741"/>
      <c r="H11" s="741"/>
      <c r="I11" s="741"/>
      <c r="J11" s="741"/>
      <c r="K11" s="741"/>
      <c r="L11" s="741"/>
      <c r="M11" s="741"/>
      <c r="N11" s="741"/>
      <c r="O11" s="741"/>
      <c r="P11" s="742"/>
      <c r="Q11" s="743">
        <v>1267</v>
      </c>
      <c r="R11" s="744"/>
      <c r="S11" s="744"/>
      <c r="T11" s="744"/>
      <c r="U11" s="744"/>
      <c r="V11" s="744">
        <v>917</v>
      </c>
      <c r="W11" s="744"/>
      <c r="X11" s="744"/>
      <c r="Y11" s="744"/>
      <c r="Z11" s="744"/>
      <c r="AA11" s="744">
        <v>350</v>
      </c>
      <c r="AB11" s="744"/>
      <c r="AC11" s="744"/>
      <c r="AD11" s="744"/>
      <c r="AE11" s="745"/>
      <c r="AF11" s="746" t="s">
        <v>499</v>
      </c>
      <c r="AG11" s="747"/>
      <c r="AH11" s="747"/>
      <c r="AI11" s="747"/>
      <c r="AJ11" s="748"/>
      <c r="AK11" s="729">
        <v>149</v>
      </c>
      <c r="AL11" s="730"/>
      <c r="AM11" s="730"/>
      <c r="AN11" s="730"/>
      <c r="AO11" s="730"/>
      <c r="AP11" s="730" t="s">
        <v>499</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564</v>
      </c>
      <c r="BT11" s="734"/>
      <c r="BU11" s="734"/>
      <c r="BV11" s="734"/>
      <c r="BW11" s="734"/>
      <c r="BX11" s="734"/>
      <c r="BY11" s="734"/>
      <c r="BZ11" s="734"/>
      <c r="CA11" s="734"/>
      <c r="CB11" s="734"/>
      <c r="CC11" s="734"/>
      <c r="CD11" s="734"/>
      <c r="CE11" s="734"/>
      <c r="CF11" s="734"/>
      <c r="CG11" s="735"/>
      <c r="CH11" s="736">
        <v>-2</v>
      </c>
      <c r="CI11" s="737"/>
      <c r="CJ11" s="737"/>
      <c r="CK11" s="737"/>
      <c r="CL11" s="738"/>
      <c r="CM11" s="736">
        <v>21</v>
      </c>
      <c r="CN11" s="737"/>
      <c r="CO11" s="737"/>
      <c r="CP11" s="737"/>
      <c r="CQ11" s="738"/>
      <c r="CR11" s="736">
        <v>5</v>
      </c>
      <c r="CS11" s="737"/>
      <c r="CT11" s="737"/>
      <c r="CU11" s="737"/>
      <c r="CV11" s="738"/>
      <c r="CW11" s="736">
        <v>2</v>
      </c>
      <c r="CX11" s="737"/>
      <c r="CY11" s="737"/>
      <c r="CZ11" s="737"/>
      <c r="DA11" s="738"/>
      <c r="DB11" s="736">
        <v>0</v>
      </c>
      <c r="DC11" s="737"/>
      <c r="DD11" s="737"/>
      <c r="DE11" s="737"/>
      <c r="DF11" s="738"/>
      <c r="DG11" s="736" t="s">
        <v>499</v>
      </c>
      <c r="DH11" s="737"/>
      <c r="DI11" s="737"/>
      <c r="DJ11" s="737"/>
      <c r="DK11" s="738"/>
      <c r="DL11" s="736" t="s">
        <v>499</v>
      </c>
      <c r="DM11" s="737"/>
      <c r="DN11" s="737"/>
      <c r="DO11" s="737"/>
      <c r="DP11" s="738"/>
      <c r="DQ11" s="736" t="s">
        <v>499</v>
      </c>
      <c r="DR11" s="737"/>
      <c r="DS11" s="737"/>
      <c r="DT11" s="737"/>
      <c r="DU11" s="738"/>
      <c r="DV11" s="733"/>
      <c r="DW11" s="734"/>
      <c r="DX11" s="734"/>
      <c r="DY11" s="734"/>
      <c r="DZ11" s="739"/>
      <c r="EA11" s="232"/>
    </row>
    <row r="12" spans="1:131" s="233" customFormat="1" ht="26.25" customHeight="1" x14ac:dyDescent="0.2">
      <c r="A12" s="236">
        <v>6</v>
      </c>
      <c r="B12" s="740" t="s">
        <v>368</v>
      </c>
      <c r="C12" s="741"/>
      <c r="D12" s="741"/>
      <c r="E12" s="741"/>
      <c r="F12" s="741"/>
      <c r="G12" s="741"/>
      <c r="H12" s="741"/>
      <c r="I12" s="741"/>
      <c r="J12" s="741"/>
      <c r="K12" s="741"/>
      <c r="L12" s="741"/>
      <c r="M12" s="741"/>
      <c r="N12" s="741"/>
      <c r="O12" s="741"/>
      <c r="P12" s="742"/>
      <c r="Q12" s="743">
        <v>2901</v>
      </c>
      <c r="R12" s="744"/>
      <c r="S12" s="744"/>
      <c r="T12" s="744"/>
      <c r="U12" s="744"/>
      <c r="V12" s="744">
        <v>2901</v>
      </c>
      <c r="W12" s="744"/>
      <c r="X12" s="744"/>
      <c r="Y12" s="744"/>
      <c r="Z12" s="744"/>
      <c r="AA12" s="744" t="s">
        <v>499</v>
      </c>
      <c r="AB12" s="744"/>
      <c r="AC12" s="744"/>
      <c r="AD12" s="744"/>
      <c r="AE12" s="745"/>
      <c r="AF12" s="746" t="s">
        <v>499</v>
      </c>
      <c r="AG12" s="747"/>
      <c r="AH12" s="747"/>
      <c r="AI12" s="747"/>
      <c r="AJ12" s="748"/>
      <c r="AK12" s="729" t="s">
        <v>499</v>
      </c>
      <c r="AL12" s="730"/>
      <c r="AM12" s="730"/>
      <c r="AN12" s="730"/>
      <c r="AO12" s="730"/>
      <c r="AP12" s="730">
        <v>71266</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565</v>
      </c>
      <c r="BT12" s="734"/>
      <c r="BU12" s="734"/>
      <c r="BV12" s="734"/>
      <c r="BW12" s="734"/>
      <c r="BX12" s="734"/>
      <c r="BY12" s="734"/>
      <c r="BZ12" s="734"/>
      <c r="CA12" s="734"/>
      <c r="CB12" s="734"/>
      <c r="CC12" s="734"/>
      <c r="CD12" s="734"/>
      <c r="CE12" s="734"/>
      <c r="CF12" s="734"/>
      <c r="CG12" s="735"/>
      <c r="CH12" s="736">
        <v>-4</v>
      </c>
      <c r="CI12" s="737"/>
      <c r="CJ12" s="737"/>
      <c r="CK12" s="737"/>
      <c r="CL12" s="738"/>
      <c r="CM12" s="736">
        <v>382</v>
      </c>
      <c r="CN12" s="737"/>
      <c r="CO12" s="737"/>
      <c r="CP12" s="737"/>
      <c r="CQ12" s="738"/>
      <c r="CR12" s="736">
        <v>100</v>
      </c>
      <c r="CS12" s="737"/>
      <c r="CT12" s="737"/>
      <c r="CU12" s="737"/>
      <c r="CV12" s="738"/>
      <c r="CW12" s="736">
        <v>5</v>
      </c>
      <c r="CX12" s="737"/>
      <c r="CY12" s="737"/>
      <c r="CZ12" s="737"/>
      <c r="DA12" s="738"/>
      <c r="DB12" s="736">
        <v>0</v>
      </c>
      <c r="DC12" s="737"/>
      <c r="DD12" s="737"/>
      <c r="DE12" s="737"/>
      <c r="DF12" s="738"/>
      <c r="DG12" s="736" t="s">
        <v>499</v>
      </c>
      <c r="DH12" s="737"/>
      <c r="DI12" s="737"/>
      <c r="DJ12" s="737"/>
      <c r="DK12" s="738"/>
      <c r="DL12" s="736" t="s">
        <v>499</v>
      </c>
      <c r="DM12" s="737"/>
      <c r="DN12" s="737"/>
      <c r="DO12" s="737"/>
      <c r="DP12" s="738"/>
      <c r="DQ12" s="736" t="s">
        <v>499</v>
      </c>
      <c r="DR12" s="737"/>
      <c r="DS12" s="737"/>
      <c r="DT12" s="737"/>
      <c r="DU12" s="738"/>
      <c r="DV12" s="733"/>
      <c r="DW12" s="734"/>
      <c r="DX12" s="734"/>
      <c r="DY12" s="734"/>
      <c r="DZ12" s="739"/>
      <c r="EA12" s="232"/>
    </row>
    <row r="13" spans="1:131" s="233" customFormat="1" ht="26.25" customHeight="1" x14ac:dyDescent="0.2">
      <c r="A13" s="236">
        <v>7</v>
      </c>
      <c r="B13" s="740" t="s">
        <v>369</v>
      </c>
      <c r="C13" s="741"/>
      <c r="D13" s="741"/>
      <c r="E13" s="741"/>
      <c r="F13" s="741"/>
      <c r="G13" s="741"/>
      <c r="H13" s="741"/>
      <c r="I13" s="741"/>
      <c r="J13" s="741"/>
      <c r="K13" s="741"/>
      <c r="L13" s="741"/>
      <c r="M13" s="741"/>
      <c r="N13" s="741"/>
      <c r="O13" s="741"/>
      <c r="P13" s="742"/>
      <c r="Q13" s="743">
        <v>126</v>
      </c>
      <c r="R13" s="744"/>
      <c r="S13" s="744"/>
      <c r="T13" s="744"/>
      <c r="U13" s="744"/>
      <c r="V13" s="744">
        <v>24</v>
      </c>
      <c r="W13" s="744"/>
      <c r="X13" s="744"/>
      <c r="Y13" s="744"/>
      <c r="Z13" s="744"/>
      <c r="AA13" s="744">
        <v>102</v>
      </c>
      <c r="AB13" s="744"/>
      <c r="AC13" s="744"/>
      <c r="AD13" s="744"/>
      <c r="AE13" s="745"/>
      <c r="AF13" s="746" t="s">
        <v>499</v>
      </c>
      <c r="AG13" s="747"/>
      <c r="AH13" s="747"/>
      <c r="AI13" s="747"/>
      <c r="AJ13" s="748"/>
      <c r="AK13" s="729">
        <v>1</v>
      </c>
      <c r="AL13" s="730"/>
      <c r="AM13" s="730"/>
      <c r="AN13" s="730"/>
      <c r="AO13" s="730"/>
      <c r="AP13" s="730" t="s">
        <v>499</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566</v>
      </c>
      <c r="BT13" s="734"/>
      <c r="BU13" s="734"/>
      <c r="BV13" s="734"/>
      <c r="BW13" s="734"/>
      <c r="BX13" s="734"/>
      <c r="BY13" s="734"/>
      <c r="BZ13" s="734"/>
      <c r="CA13" s="734"/>
      <c r="CB13" s="734"/>
      <c r="CC13" s="734"/>
      <c r="CD13" s="734"/>
      <c r="CE13" s="734"/>
      <c r="CF13" s="734"/>
      <c r="CG13" s="735"/>
      <c r="CH13" s="736">
        <v>0</v>
      </c>
      <c r="CI13" s="737"/>
      <c r="CJ13" s="737"/>
      <c r="CK13" s="737"/>
      <c r="CL13" s="738"/>
      <c r="CM13" s="736">
        <v>15</v>
      </c>
      <c r="CN13" s="737"/>
      <c r="CO13" s="737"/>
      <c r="CP13" s="737"/>
      <c r="CQ13" s="738"/>
      <c r="CR13" s="736">
        <v>4</v>
      </c>
      <c r="CS13" s="737"/>
      <c r="CT13" s="737"/>
      <c r="CU13" s="737"/>
      <c r="CV13" s="738"/>
      <c r="CW13" s="736">
        <v>28</v>
      </c>
      <c r="CX13" s="737"/>
      <c r="CY13" s="737"/>
      <c r="CZ13" s="737"/>
      <c r="DA13" s="738"/>
      <c r="DB13" s="736">
        <v>0</v>
      </c>
      <c r="DC13" s="737"/>
      <c r="DD13" s="737"/>
      <c r="DE13" s="737"/>
      <c r="DF13" s="738"/>
      <c r="DG13" s="736" t="s">
        <v>499</v>
      </c>
      <c r="DH13" s="737"/>
      <c r="DI13" s="737"/>
      <c r="DJ13" s="737"/>
      <c r="DK13" s="738"/>
      <c r="DL13" s="736" t="s">
        <v>499</v>
      </c>
      <c r="DM13" s="737"/>
      <c r="DN13" s="737"/>
      <c r="DO13" s="737"/>
      <c r="DP13" s="738"/>
      <c r="DQ13" s="736" t="s">
        <v>499</v>
      </c>
      <c r="DR13" s="737"/>
      <c r="DS13" s="737"/>
      <c r="DT13" s="737"/>
      <c r="DU13" s="738"/>
      <c r="DV13" s="733"/>
      <c r="DW13" s="734"/>
      <c r="DX13" s="734"/>
      <c r="DY13" s="734"/>
      <c r="DZ13" s="739"/>
      <c r="EA13" s="232"/>
    </row>
    <row r="14" spans="1:131" s="233" customFormat="1" ht="26.25" customHeight="1" x14ac:dyDescent="0.2">
      <c r="A14" s="236">
        <v>8</v>
      </c>
      <c r="B14" s="740" t="s">
        <v>370</v>
      </c>
      <c r="C14" s="741"/>
      <c r="D14" s="741"/>
      <c r="E14" s="741"/>
      <c r="F14" s="741"/>
      <c r="G14" s="741"/>
      <c r="H14" s="741"/>
      <c r="I14" s="741"/>
      <c r="J14" s="741"/>
      <c r="K14" s="741"/>
      <c r="L14" s="741"/>
      <c r="M14" s="741"/>
      <c r="N14" s="741"/>
      <c r="O14" s="741"/>
      <c r="P14" s="742"/>
      <c r="Q14" s="743">
        <v>153</v>
      </c>
      <c r="R14" s="744"/>
      <c r="S14" s="744"/>
      <c r="T14" s="744"/>
      <c r="U14" s="744"/>
      <c r="V14" s="744">
        <v>24</v>
      </c>
      <c r="W14" s="744"/>
      <c r="X14" s="744"/>
      <c r="Y14" s="744"/>
      <c r="Z14" s="744"/>
      <c r="AA14" s="744">
        <v>129</v>
      </c>
      <c r="AB14" s="744"/>
      <c r="AC14" s="744"/>
      <c r="AD14" s="744"/>
      <c r="AE14" s="745"/>
      <c r="AF14" s="746" t="s">
        <v>499</v>
      </c>
      <c r="AG14" s="747"/>
      <c r="AH14" s="747"/>
      <c r="AI14" s="747"/>
      <c r="AJ14" s="748"/>
      <c r="AK14" s="729">
        <v>0</v>
      </c>
      <c r="AL14" s="730"/>
      <c r="AM14" s="730"/>
      <c r="AN14" s="730"/>
      <c r="AO14" s="730"/>
      <c r="AP14" s="730">
        <v>95</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567</v>
      </c>
      <c r="BT14" s="734"/>
      <c r="BU14" s="734"/>
      <c r="BV14" s="734"/>
      <c r="BW14" s="734"/>
      <c r="BX14" s="734"/>
      <c r="BY14" s="734"/>
      <c r="BZ14" s="734"/>
      <c r="CA14" s="734"/>
      <c r="CB14" s="734"/>
      <c r="CC14" s="734"/>
      <c r="CD14" s="734"/>
      <c r="CE14" s="734"/>
      <c r="CF14" s="734"/>
      <c r="CG14" s="735"/>
      <c r="CH14" s="736">
        <v>-123</v>
      </c>
      <c r="CI14" s="737"/>
      <c r="CJ14" s="737"/>
      <c r="CK14" s="737"/>
      <c r="CL14" s="738"/>
      <c r="CM14" s="736">
        <v>661</v>
      </c>
      <c r="CN14" s="737"/>
      <c r="CO14" s="737"/>
      <c r="CP14" s="737"/>
      <c r="CQ14" s="738"/>
      <c r="CR14" s="736">
        <v>50</v>
      </c>
      <c r="CS14" s="737"/>
      <c r="CT14" s="737"/>
      <c r="CU14" s="737"/>
      <c r="CV14" s="738"/>
      <c r="CW14" s="736">
        <v>0</v>
      </c>
      <c r="CX14" s="737"/>
      <c r="CY14" s="737"/>
      <c r="CZ14" s="737"/>
      <c r="DA14" s="738"/>
      <c r="DB14" s="736">
        <v>0</v>
      </c>
      <c r="DC14" s="737"/>
      <c r="DD14" s="737"/>
      <c r="DE14" s="737"/>
      <c r="DF14" s="738"/>
      <c r="DG14" s="736" t="s">
        <v>499</v>
      </c>
      <c r="DH14" s="737"/>
      <c r="DI14" s="737"/>
      <c r="DJ14" s="737"/>
      <c r="DK14" s="738"/>
      <c r="DL14" s="736" t="s">
        <v>499</v>
      </c>
      <c r="DM14" s="737"/>
      <c r="DN14" s="737"/>
      <c r="DO14" s="737"/>
      <c r="DP14" s="738"/>
      <c r="DQ14" s="736" t="s">
        <v>499</v>
      </c>
      <c r="DR14" s="737"/>
      <c r="DS14" s="737"/>
      <c r="DT14" s="737"/>
      <c r="DU14" s="738"/>
      <c r="DV14" s="733"/>
      <c r="DW14" s="734"/>
      <c r="DX14" s="734"/>
      <c r="DY14" s="734"/>
      <c r="DZ14" s="739"/>
      <c r="EA14" s="232"/>
    </row>
    <row r="15" spans="1:131" s="233" customFormat="1" ht="26.25" customHeight="1" x14ac:dyDescent="0.2">
      <c r="A15" s="236">
        <v>9</v>
      </c>
      <c r="B15" s="740" t="s">
        <v>371</v>
      </c>
      <c r="C15" s="741"/>
      <c r="D15" s="741"/>
      <c r="E15" s="741"/>
      <c r="F15" s="741"/>
      <c r="G15" s="741"/>
      <c r="H15" s="741"/>
      <c r="I15" s="741"/>
      <c r="J15" s="741"/>
      <c r="K15" s="741"/>
      <c r="L15" s="741"/>
      <c r="M15" s="741"/>
      <c r="N15" s="741"/>
      <c r="O15" s="741"/>
      <c r="P15" s="742"/>
      <c r="Q15" s="743">
        <v>65</v>
      </c>
      <c r="R15" s="744"/>
      <c r="S15" s="744"/>
      <c r="T15" s="744"/>
      <c r="U15" s="744"/>
      <c r="V15" s="744">
        <v>0</v>
      </c>
      <c r="W15" s="744"/>
      <c r="X15" s="744"/>
      <c r="Y15" s="744"/>
      <c r="Z15" s="744"/>
      <c r="AA15" s="744">
        <v>65</v>
      </c>
      <c r="AB15" s="744"/>
      <c r="AC15" s="744"/>
      <c r="AD15" s="744"/>
      <c r="AE15" s="745"/>
      <c r="AF15" s="746" t="s">
        <v>499</v>
      </c>
      <c r="AG15" s="747"/>
      <c r="AH15" s="747"/>
      <c r="AI15" s="747"/>
      <c r="AJ15" s="748"/>
      <c r="AK15" s="729" t="s">
        <v>499</v>
      </c>
      <c r="AL15" s="730"/>
      <c r="AM15" s="730"/>
      <c r="AN15" s="730"/>
      <c r="AO15" s="730"/>
      <c r="AP15" s="730" t="s">
        <v>499</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568</v>
      </c>
      <c r="BT15" s="734"/>
      <c r="BU15" s="734"/>
      <c r="BV15" s="734"/>
      <c r="BW15" s="734"/>
      <c r="BX15" s="734"/>
      <c r="BY15" s="734"/>
      <c r="BZ15" s="734"/>
      <c r="CA15" s="734"/>
      <c r="CB15" s="734"/>
      <c r="CC15" s="734"/>
      <c r="CD15" s="734"/>
      <c r="CE15" s="734"/>
      <c r="CF15" s="734"/>
      <c r="CG15" s="735"/>
      <c r="CH15" s="736">
        <v>-18</v>
      </c>
      <c r="CI15" s="737"/>
      <c r="CJ15" s="737"/>
      <c r="CK15" s="737"/>
      <c r="CL15" s="738"/>
      <c r="CM15" s="736">
        <v>1109</v>
      </c>
      <c r="CN15" s="737"/>
      <c r="CO15" s="737"/>
      <c r="CP15" s="737"/>
      <c r="CQ15" s="738"/>
      <c r="CR15" s="736">
        <v>5</v>
      </c>
      <c r="CS15" s="737"/>
      <c r="CT15" s="737"/>
      <c r="CU15" s="737"/>
      <c r="CV15" s="738"/>
      <c r="CW15" s="736">
        <v>693</v>
      </c>
      <c r="CX15" s="737"/>
      <c r="CY15" s="737"/>
      <c r="CZ15" s="737"/>
      <c r="DA15" s="738"/>
      <c r="DB15" s="736">
        <v>0</v>
      </c>
      <c r="DC15" s="737"/>
      <c r="DD15" s="737"/>
      <c r="DE15" s="737"/>
      <c r="DF15" s="738"/>
      <c r="DG15" s="736" t="s">
        <v>499</v>
      </c>
      <c r="DH15" s="737"/>
      <c r="DI15" s="737"/>
      <c r="DJ15" s="737"/>
      <c r="DK15" s="738"/>
      <c r="DL15" s="736" t="s">
        <v>499</v>
      </c>
      <c r="DM15" s="737"/>
      <c r="DN15" s="737"/>
      <c r="DO15" s="737"/>
      <c r="DP15" s="738"/>
      <c r="DQ15" s="736" t="s">
        <v>499</v>
      </c>
      <c r="DR15" s="737"/>
      <c r="DS15" s="737"/>
      <c r="DT15" s="737"/>
      <c r="DU15" s="738"/>
      <c r="DV15" s="733"/>
      <c r="DW15" s="734"/>
      <c r="DX15" s="734"/>
      <c r="DY15" s="734"/>
      <c r="DZ15" s="739"/>
      <c r="EA15" s="232"/>
    </row>
    <row r="16" spans="1:131" s="233" customFormat="1" ht="26.25" customHeight="1" x14ac:dyDescent="0.2">
      <c r="A16" s="236">
        <v>10</v>
      </c>
      <c r="B16" s="740" t="s">
        <v>372</v>
      </c>
      <c r="C16" s="741"/>
      <c r="D16" s="741"/>
      <c r="E16" s="741"/>
      <c r="F16" s="741"/>
      <c r="G16" s="741"/>
      <c r="H16" s="741"/>
      <c r="I16" s="741"/>
      <c r="J16" s="741"/>
      <c r="K16" s="741"/>
      <c r="L16" s="741"/>
      <c r="M16" s="741"/>
      <c r="N16" s="741"/>
      <c r="O16" s="741"/>
      <c r="P16" s="742"/>
      <c r="Q16" s="743">
        <v>141</v>
      </c>
      <c r="R16" s="744"/>
      <c r="S16" s="744"/>
      <c r="T16" s="744"/>
      <c r="U16" s="744"/>
      <c r="V16" s="744">
        <v>121</v>
      </c>
      <c r="W16" s="744"/>
      <c r="X16" s="744"/>
      <c r="Y16" s="744"/>
      <c r="Z16" s="744"/>
      <c r="AA16" s="744">
        <v>20</v>
      </c>
      <c r="AB16" s="744"/>
      <c r="AC16" s="744"/>
      <c r="AD16" s="744"/>
      <c r="AE16" s="745"/>
      <c r="AF16" s="746" t="s">
        <v>499</v>
      </c>
      <c r="AG16" s="747"/>
      <c r="AH16" s="747"/>
      <c r="AI16" s="747"/>
      <c r="AJ16" s="748"/>
      <c r="AK16" s="729" t="s">
        <v>499</v>
      </c>
      <c r="AL16" s="730"/>
      <c r="AM16" s="730"/>
      <c r="AN16" s="730"/>
      <c r="AO16" s="730"/>
      <c r="AP16" s="730" t="s">
        <v>499</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569</v>
      </c>
      <c r="BT16" s="734"/>
      <c r="BU16" s="734"/>
      <c r="BV16" s="734"/>
      <c r="BW16" s="734"/>
      <c r="BX16" s="734"/>
      <c r="BY16" s="734"/>
      <c r="BZ16" s="734"/>
      <c r="CA16" s="734"/>
      <c r="CB16" s="734"/>
      <c r="CC16" s="734"/>
      <c r="CD16" s="734"/>
      <c r="CE16" s="734"/>
      <c r="CF16" s="734"/>
      <c r="CG16" s="735"/>
      <c r="CH16" s="736">
        <v>61</v>
      </c>
      <c r="CI16" s="737"/>
      <c r="CJ16" s="737"/>
      <c r="CK16" s="737"/>
      <c r="CL16" s="738"/>
      <c r="CM16" s="736">
        <v>3502</v>
      </c>
      <c r="CN16" s="737"/>
      <c r="CO16" s="737"/>
      <c r="CP16" s="737"/>
      <c r="CQ16" s="738"/>
      <c r="CR16" s="736">
        <v>100</v>
      </c>
      <c r="CS16" s="737"/>
      <c r="CT16" s="737"/>
      <c r="CU16" s="737"/>
      <c r="CV16" s="738"/>
      <c r="CW16" s="736">
        <v>0</v>
      </c>
      <c r="CX16" s="737"/>
      <c r="CY16" s="737"/>
      <c r="CZ16" s="737"/>
      <c r="DA16" s="738"/>
      <c r="DB16" s="736">
        <v>0</v>
      </c>
      <c r="DC16" s="737"/>
      <c r="DD16" s="737"/>
      <c r="DE16" s="737"/>
      <c r="DF16" s="738"/>
      <c r="DG16" s="736">
        <v>2021</v>
      </c>
      <c r="DH16" s="737"/>
      <c r="DI16" s="737"/>
      <c r="DJ16" s="737"/>
      <c r="DK16" s="738"/>
      <c r="DL16" s="736" t="s">
        <v>499</v>
      </c>
      <c r="DM16" s="737"/>
      <c r="DN16" s="737"/>
      <c r="DO16" s="737"/>
      <c r="DP16" s="738"/>
      <c r="DQ16" s="736" t="s">
        <v>499</v>
      </c>
      <c r="DR16" s="737"/>
      <c r="DS16" s="737"/>
      <c r="DT16" s="737"/>
      <c r="DU16" s="738"/>
      <c r="DV16" s="733"/>
      <c r="DW16" s="734"/>
      <c r="DX16" s="734"/>
      <c r="DY16" s="734"/>
      <c r="DZ16" s="739"/>
      <c r="EA16" s="232"/>
    </row>
    <row r="17" spans="1:131" s="233" customFormat="1" ht="26.25" customHeight="1" x14ac:dyDescent="0.2">
      <c r="A17" s="236">
        <v>11</v>
      </c>
      <c r="B17" s="740" t="s">
        <v>373</v>
      </c>
      <c r="C17" s="741"/>
      <c r="D17" s="741"/>
      <c r="E17" s="741"/>
      <c r="F17" s="741"/>
      <c r="G17" s="741"/>
      <c r="H17" s="741"/>
      <c r="I17" s="741"/>
      <c r="J17" s="741"/>
      <c r="K17" s="741"/>
      <c r="L17" s="741"/>
      <c r="M17" s="741"/>
      <c r="N17" s="741"/>
      <c r="O17" s="741"/>
      <c r="P17" s="742"/>
      <c r="Q17" s="743">
        <v>45</v>
      </c>
      <c r="R17" s="744"/>
      <c r="S17" s="744"/>
      <c r="T17" s="744"/>
      <c r="U17" s="744"/>
      <c r="V17" s="744">
        <v>45</v>
      </c>
      <c r="W17" s="744"/>
      <c r="X17" s="744"/>
      <c r="Y17" s="744"/>
      <c r="Z17" s="744"/>
      <c r="AA17" s="744" t="s">
        <v>499</v>
      </c>
      <c r="AB17" s="744"/>
      <c r="AC17" s="744"/>
      <c r="AD17" s="744"/>
      <c r="AE17" s="745"/>
      <c r="AF17" s="746">
        <v>0</v>
      </c>
      <c r="AG17" s="747"/>
      <c r="AH17" s="747"/>
      <c r="AI17" s="747"/>
      <c r="AJ17" s="748"/>
      <c r="AK17" s="729" t="s">
        <v>499</v>
      </c>
      <c r="AL17" s="730"/>
      <c r="AM17" s="730"/>
      <c r="AN17" s="730"/>
      <c r="AO17" s="730"/>
      <c r="AP17" s="730" t="s">
        <v>499</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570</v>
      </c>
      <c r="BT17" s="734"/>
      <c r="BU17" s="734"/>
      <c r="BV17" s="734"/>
      <c r="BW17" s="734"/>
      <c r="BX17" s="734"/>
      <c r="BY17" s="734"/>
      <c r="BZ17" s="734"/>
      <c r="CA17" s="734"/>
      <c r="CB17" s="734"/>
      <c r="CC17" s="734"/>
      <c r="CD17" s="734"/>
      <c r="CE17" s="734"/>
      <c r="CF17" s="734"/>
      <c r="CG17" s="735"/>
      <c r="CH17" s="736">
        <v>6</v>
      </c>
      <c r="CI17" s="737"/>
      <c r="CJ17" s="737"/>
      <c r="CK17" s="737"/>
      <c r="CL17" s="738"/>
      <c r="CM17" s="736">
        <v>12265</v>
      </c>
      <c r="CN17" s="737"/>
      <c r="CO17" s="737"/>
      <c r="CP17" s="737"/>
      <c r="CQ17" s="738"/>
      <c r="CR17" s="736">
        <v>11218</v>
      </c>
      <c r="CS17" s="737"/>
      <c r="CT17" s="737"/>
      <c r="CU17" s="737"/>
      <c r="CV17" s="738"/>
      <c r="CW17" s="736">
        <v>0</v>
      </c>
      <c r="CX17" s="737"/>
      <c r="CY17" s="737"/>
      <c r="CZ17" s="737"/>
      <c r="DA17" s="738"/>
      <c r="DB17" s="736">
        <v>1925</v>
      </c>
      <c r="DC17" s="737"/>
      <c r="DD17" s="737"/>
      <c r="DE17" s="737"/>
      <c r="DF17" s="738"/>
      <c r="DG17" s="736">
        <v>6720</v>
      </c>
      <c r="DH17" s="737"/>
      <c r="DI17" s="737"/>
      <c r="DJ17" s="737"/>
      <c r="DK17" s="738"/>
      <c r="DL17" s="736" t="s">
        <v>499</v>
      </c>
      <c r="DM17" s="737"/>
      <c r="DN17" s="737"/>
      <c r="DO17" s="737"/>
      <c r="DP17" s="738"/>
      <c r="DQ17" s="736" t="s">
        <v>499</v>
      </c>
      <c r="DR17" s="737"/>
      <c r="DS17" s="737"/>
      <c r="DT17" s="737"/>
      <c r="DU17" s="738"/>
      <c r="DV17" s="733"/>
      <c r="DW17" s="734"/>
      <c r="DX17" s="734"/>
      <c r="DY17" s="734"/>
      <c r="DZ17" s="739"/>
      <c r="EA17" s="232"/>
    </row>
    <row r="18" spans="1:131" s="233" customFormat="1" ht="26.25" customHeight="1" x14ac:dyDescent="0.2">
      <c r="A18" s="236">
        <v>12</v>
      </c>
      <c r="B18" s="740" t="s">
        <v>374</v>
      </c>
      <c r="C18" s="741"/>
      <c r="D18" s="741"/>
      <c r="E18" s="741"/>
      <c r="F18" s="741"/>
      <c r="G18" s="741"/>
      <c r="H18" s="741"/>
      <c r="I18" s="741"/>
      <c r="J18" s="741"/>
      <c r="K18" s="741"/>
      <c r="L18" s="741"/>
      <c r="M18" s="741"/>
      <c r="N18" s="741"/>
      <c r="O18" s="741"/>
      <c r="P18" s="742"/>
      <c r="Q18" s="743">
        <v>13086</v>
      </c>
      <c r="R18" s="744"/>
      <c r="S18" s="744"/>
      <c r="T18" s="744"/>
      <c r="U18" s="744"/>
      <c r="V18" s="744">
        <v>12809</v>
      </c>
      <c r="W18" s="744"/>
      <c r="X18" s="744"/>
      <c r="Y18" s="744"/>
      <c r="Z18" s="744"/>
      <c r="AA18" s="744">
        <v>277</v>
      </c>
      <c r="AB18" s="744"/>
      <c r="AC18" s="744"/>
      <c r="AD18" s="744"/>
      <c r="AE18" s="745"/>
      <c r="AF18" s="746">
        <v>166</v>
      </c>
      <c r="AG18" s="747"/>
      <c r="AH18" s="747"/>
      <c r="AI18" s="747"/>
      <c r="AJ18" s="748"/>
      <c r="AK18" s="729">
        <v>386</v>
      </c>
      <c r="AL18" s="730"/>
      <c r="AM18" s="730"/>
      <c r="AN18" s="730"/>
      <c r="AO18" s="730"/>
      <c r="AP18" s="730">
        <v>26769</v>
      </c>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571</v>
      </c>
      <c r="BT18" s="734"/>
      <c r="BU18" s="734"/>
      <c r="BV18" s="734"/>
      <c r="BW18" s="734"/>
      <c r="BX18" s="734"/>
      <c r="BY18" s="734"/>
      <c r="BZ18" s="734"/>
      <c r="CA18" s="734"/>
      <c r="CB18" s="734"/>
      <c r="CC18" s="734"/>
      <c r="CD18" s="734"/>
      <c r="CE18" s="734"/>
      <c r="CF18" s="734"/>
      <c r="CG18" s="735"/>
      <c r="CH18" s="736">
        <v>28</v>
      </c>
      <c r="CI18" s="737"/>
      <c r="CJ18" s="737"/>
      <c r="CK18" s="737"/>
      <c r="CL18" s="738"/>
      <c r="CM18" s="736">
        <v>37</v>
      </c>
      <c r="CN18" s="737"/>
      <c r="CO18" s="737"/>
      <c r="CP18" s="737"/>
      <c r="CQ18" s="738"/>
      <c r="CR18" s="736">
        <v>18</v>
      </c>
      <c r="CS18" s="737"/>
      <c r="CT18" s="737"/>
      <c r="CU18" s="737"/>
      <c r="CV18" s="738"/>
      <c r="CW18" s="736">
        <v>0</v>
      </c>
      <c r="CX18" s="737"/>
      <c r="CY18" s="737"/>
      <c r="CZ18" s="737"/>
      <c r="DA18" s="738"/>
      <c r="DB18" s="736">
        <v>118</v>
      </c>
      <c r="DC18" s="737"/>
      <c r="DD18" s="737"/>
      <c r="DE18" s="737"/>
      <c r="DF18" s="738"/>
      <c r="DG18" s="736" t="s">
        <v>499</v>
      </c>
      <c r="DH18" s="737"/>
      <c r="DI18" s="737"/>
      <c r="DJ18" s="737"/>
      <c r="DK18" s="738"/>
      <c r="DL18" s="736" t="s">
        <v>499</v>
      </c>
      <c r="DM18" s="737"/>
      <c r="DN18" s="737"/>
      <c r="DO18" s="737"/>
      <c r="DP18" s="738"/>
      <c r="DQ18" s="736" t="s">
        <v>499</v>
      </c>
      <c r="DR18" s="737"/>
      <c r="DS18" s="737"/>
      <c r="DT18" s="737"/>
      <c r="DU18" s="738"/>
      <c r="DV18" s="733"/>
      <c r="DW18" s="734"/>
      <c r="DX18" s="734"/>
      <c r="DY18" s="734"/>
      <c r="DZ18" s="739"/>
      <c r="EA18" s="232"/>
    </row>
    <row r="19" spans="1:131" s="233" customFormat="1" ht="26.25" customHeight="1" x14ac:dyDescent="0.2">
      <c r="A19" s="236">
        <v>13</v>
      </c>
      <c r="B19" s="740" t="s">
        <v>375</v>
      </c>
      <c r="C19" s="741"/>
      <c r="D19" s="741"/>
      <c r="E19" s="741"/>
      <c r="F19" s="741"/>
      <c r="G19" s="741"/>
      <c r="H19" s="741"/>
      <c r="I19" s="741"/>
      <c r="J19" s="741"/>
      <c r="K19" s="741"/>
      <c r="L19" s="741"/>
      <c r="M19" s="741"/>
      <c r="N19" s="741"/>
      <c r="O19" s="741"/>
      <c r="P19" s="742"/>
      <c r="Q19" s="743">
        <v>552</v>
      </c>
      <c r="R19" s="744"/>
      <c r="S19" s="744"/>
      <c r="T19" s="744"/>
      <c r="U19" s="744"/>
      <c r="V19" s="744">
        <v>552</v>
      </c>
      <c r="W19" s="744"/>
      <c r="X19" s="744"/>
      <c r="Y19" s="744"/>
      <c r="Z19" s="744"/>
      <c r="AA19" s="744" t="s">
        <v>499</v>
      </c>
      <c r="AB19" s="744"/>
      <c r="AC19" s="744"/>
      <c r="AD19" s="744"/>
      <c r="AE19" s="745"/>
      <c r="AF19" s="746">
        <v>0</v>
      </c>
      <c r="AG19" s="747"/>
      <c r="AH19" s="747"/>
      <c r="AI19" s="747"/>
      <c r="AJ19" s="748"/>
      <c r="AK19" s="729">
        <v>529</v>
      </c>
      <c r="AL19" s="730"/>
      <c r="AM19" s="730"/>
      <c r="AN19" s="730"/>
      <c r="AO19" s="730"/>
      <c r="AP19" s="730" t="s">
        <v>499</v>
      </c>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572</v>
      </c>
      <c r="BT19" s="734"/>
      <c r="BU19" s="734"/>
      <c r="BV19" s="734"/>
      <c r="BW19" s="734"/>
      <c r="BX19" s="734"/>
      <c r="BY19" s="734"/>
      <c r="BZ19" s="734"/>
      <c r="CA19" s="734"/>
      <c r="CB19" s="734"/>
      <c r="CC19" s="734"/>
      <c r="CD19" s="734"/>
      <c r="CE19" s="734"/>
      <c r="CF19" s="734"/>
      <c r="CG19" s="735"/>
      <c r="CH19" s="736">
        <v>518</v>
      </c>
      <c r="CI19" s="737"/>
      <c r="CJ19" s="737"/>
      <c r="CK19" s="737"/>
      <c r="CL19" s="738"/>
      <c r="CM19" s="736">
        <v>18062</v>
      </c>
      <c r="CN19" s="737"/>
      <c r="CO19" s="737"/>
      <c r="CP19" s="737"/>
      <c r="CQ19" s="738"/>
      <c r="CR19" s="736">
        <v>40</v>
      </c>
      <c r="CS19" s="737"/>
      <c r="CT19" s="737"/>
      <c r="CU19" s="737"/>
      <c r="CV19" s="738"/>
      <c r="CW19" s="736">
        <v>0</v>
      </c>
      <c r="CX19" s="737"/>
      <c r="CY19" s="737"/>
      <c r="CZ19" s="737"/>
      <c r="DA19" s="738"/>
      <c r="DB19" s="736">
        <v>333</v>
      </c>
      <c r="DC19" s="737"/>
      <c r="DD19" s="737"/>
      <c r="DE19" s="737"/>
      <c r="DF19" s="738"/>
      <c r="DG19" s="736" t="s">
        <v>499</v>
      </c>
      <c r="DH19" s="737"/>
      <c r="DI19" s="737"/>
      <c r="DJ19" s="737"/>
      <c r="DK19" s="738"/>
      <c r="DL19" s="736" t="s">
        <v>499</v>
      </c>
      <c r="DM19" s="737"/>
      <c r="DN19" s="737"/>
      <c r="DO19" s="737"/>
      <c r="DP19" s="738"/>
      <c r="DQ19" s="736" t="s">
        <v>499</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573</v>
      </c>
      <c r="BT20" s="734"/>
      <c r="BU20" s="734"/>
      <c r="BV20" s="734"/>
      <c r="BW20" s="734"/>
      <c r="BX20" s="734"/>
      <c r="BY20" s="734"/>
      <c r="BZ20" s="734"/>
      <c r="CA20" s="734"/>
      <c r="CB20" s="734"/>
      <c r="CC20" s="734"/>
      <c r="CD20" s="734"/>
      <c r="CE20" s="734"/>
      <c r="CF20" s="734"/>
      <c r="CG20" s="735"/>
      <c r="CH20" s="736">
        <v>144</v>
      </c>
      <c r="CI20" s="737"/>
      <c r="CJ20" s="737"/>
      <c r="CK20" s="737"/>
      <c r="CL20" s="738"/>
      <c r="CM20" s="736">
        <v>699</v>
      </c>
      <c r="CN20" s="737"/>
      <c r="CO20" s="737"/>
      <c r="CP20" s="737"/>
      <c r="CQ20" s="738"/>
      <c r="CR20" s="736">
        <v>58</v>
      </c>
      <c r="CS20" s="737"/>
      <c r="CT20" s="737"/>
      <c r="CU20" s="737"/>
      <c r="CV20" s="738"/>
      <c r="CW20" s="736">
        <v>0</v>
      </c>
      <c r="CX20" s="737"/>
      <c r="CY20" s="737"/>
      <c r="CZ20" s="737"/>
      <c r="DA20" s="738"/>
      <c r="DB20" s="736">
        <v>0</v>
      </c>
      <c r="DC20" s="737"/>
      <c r="DD20" s="737"/>
      <c r="DE20" s="737"/>
      <c r="DF20" s="738"/>
      <c r="DG20" s="736" t="s">
        <v>499</v>
      </c>
      <c r="DH20" s="737"/>
      <c r="DI20" s="737"/>
      <c r="DJ20" s="737"/>
      <c r="DK20" s="738"/>
      <c r="DL20" s="736" t="s">
        <v>499</v>
      </c>
      <c r="DM20" s="737"/>
      <c r="DN20" s="737"/>
      <c r="DO20" s="737"/>
      <c r="DP20" s="738"/>
      <c r="DQ20" s="736" t="s">
        <v>499</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574</v>
      </c>
      <c r="BT21" s="734"/>
      <c r="BU21" s="734"/>
      <c r="BV21" s="734"/>
      <c r="BW21" s="734"/>
      <c r="BX21" s="734"/>
      <c r="BY21" s="734"/>
      <c r="BZ21" s="734"/>
      <c r="CA21" s="734"/>
      <c r="CB21" s="734"/>
      <c r="CC21" s="734"/>
      <c r="CD21" s="734"/>
      <c r="CE21" s="734"/>
      <c r="CF21" s="734"/>
      <c r="CG21" s="735"/>
      <c r="CH21" s="736">
        <v>5</v>
      </c>
      <c r="CI21" s="737"/>
      <c r="CJ21" s="737"/>
      <c r="CK21" s="737"/>
      <c r="CL21" s="738"/>
      <c r="CM21" s="736">
        <v>144</v>
      </c>
      <c r="CN21" s="737"/>
      <c r="CO21" s="737"/>
      <c r="CP21" s="737"/>
      <c r="CQ21" s="738"/>
      <c r="CR21" s="736">
        <v>10</v>
      </c>
      <c r="CS21" s="737"/>
      <c r="CT21" s="737"/>
      <c r="CU21" s="737"/>
      <c r="CV21" s="738"/>
      <c r="CW21" s="736">
        <v>0</v>
      </c>
      <c r="CX21" s="737"/>
      <c r="CY21" s="737"/>
      <c r="CZ21" s="737"/>
      <c r="DA21" s="738"/>
      <c r="DB21" s="736">
        <v>0</v>
      </c>
      <c r="DC21" s="737"/>
      <c r="DD21" s="737"/>
      <c r="DE21" s="737"/>
      <c r="DF21" s="738"/>
      <c r="DG21" s="736" t="s">
        <v>499</v>
      </c>
      <c r="DH21" s="737"/>
      <c r="DI21" s="737"/>
      <c r="DJ21" s="737"/>
      <c r="DK21" s="738"/>
      <c r="DL21" s="736" t="s">
        <v>499</v>
      </c>
      <c r="DM21" s="737"/>
      <c r="DN21" s="737"/>
      <c r="DO21" s="737"/>
      <c r="DP21" s="738"/>
      <c r="DQ21" s="736" t="s">
        <v>499</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376</v>
      </c>
      <c r="BA22" s="772"/>
      <c r="BB22" s="772"/>
      <c r="BC22" s="772"/>
      <c r="BD22" s="773"/>
      <c r="BE22" s="231"/>
      <c r="BF22" s="231"/>
      <c r="BG22" s="231"/>
      <c r="BH22" s="231"/>
      <c r="BI22" s="231"/>
      <c r="BJ22" s="231"/>
      <c r="BK22" s="231"/>
      <c r="BL22" s="231"/>
      <c r="BM22" s="231"/>
      <c r="BN22" s="231"/>
      <c r="BO22" s="231"/>
      <c r="BP22" s="231"/>
      <c r="BQ22" s="236">
        <v>16</v>
      </c>
      <c r="BR22" s="237"/>
      <c r="BS22" s="733" t="s">
        <v>575</v>
      </c>
      <c r="BT22" s="734"/>
      <c r="BU22" s="734"/>
      <c r="BV22" s="734"/>
      <c r="BW22" s="734"/>
      <c r="BX22" s="734"/>
      <c r="BY22" s="734"/>
      <c r="BZ22" s="734"/>
      <c r="CA22" s="734"/>
      <c r="CB22" s="734"/>
      <c r="CC22" s="734"/>
      <c r="CD22" s="734"/>
      <c r="CE22" s="734"/>
      <c r="CF22" s="734"/>
      <c r="CG22" s="735"/>
      <c r="CH22" s="736">
        <v>0</v>
      </c>
      <c r="CI22" s="737"/>
      <c r="CJ22" s="737"/>
      <c r="CK22" s="737"/>
      <c r="CL22" s="738"/>
      <c r="CM22" s="736">
        <v>1139</v>
      </c>
      <c r="CN22" s="737"/>
      <c r="CO22" s="737"/>
      <c r="CP22" s="737"/>
      <c r="CQ22" s="738"/>
      <c r="CR22" s="736">
        <v>780</v>
      </c>
      <c r="CS22" s="737"/>
      <c r="CT22" s="737"/>
      <c r="CU22" s="737"/>
      <c r="CV22" s="738"/>
      <c r="CW22" s="736">
        <v>0</v>
      </c>
      <c r="CX22" s="737"/>
      <c r="CY22" s="737"/>
      <c r="CZ22" s="737"/>
      <c r="DA22" s="738"/>
      <c r="DB22" s="736">
        <v>0</v>
      </c>
      <c r="DC22" s="737"/>
      <c r="DD22" s="737"/>
      <c r="DE22" s="737"/>
      <c r="DF22" s="738"/>
      <c r="DG22" s="736" t="s">
        <v>499</v>
      </c>
      <c r="DH22" s="737"/>
      <c r="DI22" s="737"/>
      <c r="DJ22" s="737"/>
      <c r="DK22" s="738"/>
      <c r="DL22" s="736" t="s">
        <v>499</v>
      </c>
      <c r="DM22" s="737"/>
      <c r="DN22" s="737"/>
      <c r="DO22" s="737"/>
      <c r="DP22" s="738"/>
      <c r="DQ22" s="736" t="s">
        <v>499</v>
      </c>
      <c r="DR22" s="737"/>
      <c r="DS22" s="737"/>
      <c r="DT22" s="737"/>
      <c r="DU22" s="738"/>
      <c r="DV22" s="733"/>
      <c r="DW22" s="734"/>
      <c r="DX22" s="734"/>
      <c r="DY22" s="734"/>
      <c r="DZ22" s="739"/>
      <c r="EA22" s="232"/>
    </row>
    <row r="23" spans="1:131" s="233" customFormat="1" ht="26.25" customHeight="1" thickBot="1" x14ac:dyDescent="0.25">
      <c r="A23" s="238" t="s">
        <v>377</v>
      </c>
      <c r="B23" s="749" t="s">
        <v>378</v>
      </c>
      <c r="C23" s="750"/>
      <c r="D23" s="750"/>
      <c r="E23" s="750"/>
      <c r="F23" s="750"/>
      <c r="G23" s="750"/>
      <c r="H23" s="750"/>
      <c r="I23" s="750"/>
      <c r="J23" s="750"/>
      <c r="K23" s="750"/>
      <c r="L23" s="750"/>
      <c r="M23" s="750"/>
      <c r="N23" s="750"/>
      <c r="O23" s="750"/>
      <c r="P23" s="751"/>
      <c r="Q23" s="752">
        <v>2285623</v>
      </c>
      <c r="R23" s="753"/>
      <c r="S23" s="753"/>
      <c r="T23" s="753"/>
      <c r="U23" s="753"/>
      <c r="V23" s="753">
        <v>2237200</v>
      </c>
      <c r="W23" s="753"/>
      <c r="X23" s="753"/>
      <c r="Y23" s="753"/>
      <c r="Z23" s="753"/>
      <c r="AA23" s="753">
        <v>48362</v>
      </c>
      <c r="AB23" s="753"/>
      <c r="AC23" s="753"/>
      <c r="AD23" s="753"/>
      <c r="AE23" s="754"/>
      <c r="AF23" s="755">
        <v>41010</v>
      </c>
      <c r="AG23" s="753"/>
      <c r="AH23" s="753"/>
      <c r="AI23" s="753"/>
      <c r="AJ23" s="756"/>
      <c r="AK23" s="757"/>
      <c r="AL23" s="758"/>
      <c r="AM23" s="758"/>
      <c r="AN23" s="758"/>
      <c r="AO23" s="758"/>
      <c r="AP23" s="753">
        <v>4863557</v>
      </c>
      <c r="AQ23" s="753"/>
      <c r="AR23" s="753"/>
      <c r="AS23" s="753"/>
      <c r="AT23" s="753"/>
      <c r="AU23" s="775"/>
      <c r="AV23" s="775"/>
      <c r="AW23" s="775"/>
      <c r="AX23" s="775"/>
      <c r="AY23" s="776"/>
      <c r="AZ23" s="777" t="s">
        <v>362</v>
      </c>
      <c r="BA23" s="778"/>
      <c r="BB23" s="778"/>
      <c r="BC23" s="778"/>
      <c r="BD23" s="779"/>
      <c r="BE23" s="231"/>
      <c r="BF23" s="231"/>
      <c r="BG23" s="231"/>
      <c r="BH23" s="231"/>
      <c r="BI23" s="231"/>
      <c r="BJ23" s="231"/>
      <c r="BK23" s="231"/>
      <c r="BL23" s="231"/>
      <c r="BM23" s="231"/>
      <c r="BN23" s="231"/>
      <c r="BO23" s="231"/>
      <c r="BP23" s="231"/>
      <c r="BQ23" s="236">
        <v>17</v>
      </c>
      <c r="BR23" s="237"/>
      <c r="BS23" s="733" t="s">
        <v>576</v>
      </c>
      <c r="BT23" s="734"/>
      <c r="BU23" s="734"/>
      <c r="BV23" s="734"/>
      <c r="BW23" s="734"/>
      <c r="BX23" s="734"/>
      <c r="BY23" s="734"/>
      <c r="BZ23" s="734"/>
      <c r="CA23" s="734"/>
      <c r="CB23" s="734"/>
      <c r="CC23" s="734"/>
      <c r="CD23" s="734"/>
      <c r="CE23" s="734"/>
      <c r="CF23" s="734"/>
      <c r="CG23" s="735"/>
      <c r="CH23" s="736">
        <v>-14</v>
      </c>
      <c r="CI23" s="737"/>
      <c r="CJ23" s="737"/>
      <c r="CK23" s="737"/>
      <c r="CL23" s="738"/>
      <c r="CM23" s="736">
        <v>1259</v>
      </c>
      <c r="CN23" s="737"/>
      <c r="CO23" s="737"/>
      <c r="CP23" s="737"/>
      <c r="CQ23" s="738"/>
      <c r="CR23" s="736">
        <v>49</v>
      </c>
      <c r="CS23" s="737"/>
      <c r="CT23" s="737"/>
      <c r="CU23" s="737"/>
      <c r="CV23" s="738"/>
      <c r="CW23" s="736">
        <v>0</v>
      </c>
      <c r="CX23" s="737"/>
      <c r="CY23" s="737"/>
      <c r="CZ23" s="737"/>
      <c r="DA23" s="738"/>
      <c r="DB23" s="736">
        <v>0</v>
      </c>
      <c r="DC23" s="737"/>
      <c r="DD23" s="737"/>
      <c r="DE23" s="737"/>
      <c r="DF23" s="738"/>
      <c r="DG23" s="736" t="s">
        <v>499</v>
      </c>
      <c r="DH23" s="737"/>
      <c r="DI23" s="737"/>
      <c r="DJ23" s="737"/>
      <c r="DK23" s="738"/>
      <c r="DL23" s="736" t="s">
        <v>499</v>
      </c>
      <c r="DM23" s="737"/>
      <c r="DN23" s="737"/>
      <c r="DO23" s="737"/>
      <c r="DP23" s="738"/>
      <c r="DQ23" s="736" t="s">
        <v>499</v>
      </c>
      <c r="DR23" s="737"/>
      <c r="DS23" s="737"/>
      <c r="DT23" s="737"/>
      <c r="DU23" s="738"/>
      <c r="DV23" s="733"/>
      <c r="DW23" s="734"/>
      <c r="DX23" s="734"/>
      <c r="DY23" s="734"/>
      <c r="DZ23" s="739"/>
      <c r="EA23" s="232"/>
    </row>
    <row r="24" spans="1:131" s="233" customFormat="1" ht="26.25" customHeight="1" x14ac:dyDescent="0.2">
      <c r="A24" s="774" t="s">
        <v>379</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577</v>
      </c>
      <c r="BT24" s="734"/>
      <c r="BU24" s="734"/>
      <c r="BV24" s="734"/>
      <c r="BW24" s="734"/>
      <c r="BX24" s="734"/>
      <c r="BY24" s="734"/>
      <c r="BZ24" s="734"/>
      <c r="CA24" s="734"/>
      <c r="CB24" s="734"/>
      <c r="CC24" s="734"/>
      <c r="CD24" s="734"/>
      <c r="CE24" s="734"/>
      <c r="CF24" s="734"/>
      <c r="CG24" s="735"/>
      <c r="CH24" s="736">
        <v>-4</v>
      </c>
      <c r="CI24" s="737"/>
      <c r="CJ24" s="737"/>
      <c r="CK24" s="737"/>
      <c r="CL24" s="738"/>
      <c r="CM24" s="736">
        <v>195</v>
      </c>
      <c r="CN24" s="737"/>
      <c r="CO24" s="737"/>
      <c r="CP24" s="737"/>
      <c r="CQ24" s="738"/>
      <c r="CR24" s="736">
        <v>55</v>
      </c>
      <c r="CS24" s="737"/>
      <c r="CT24" s="737"/>
      <c r="CU24" s="737"/>
      <c r="CV24" s="738"/>
      <c r="CW24" s="736">
        <v>0</v>
      </c>
      <c r="CX24" s="737"/>
      <c r="CY24" s="737"/>
      <c r="CZ24" s="737"/>
      <c r="DA24" s="738"/>
      <c r="DB24" s="736">
        <v>0</v>
      </c>
      <c r="DC24" s="737"/>
      <c r="DD24" s="737"/>
      <c r="DE24" s="737"/>
      <c r="DF24" s="738"/>
      <c r="DG24" s="736"/>
      <c r="DH24" s="737"/>
      <c r="DI24" s="737"/>
      <c r="DJ24" s="737"/>
      <c r="DK24" s="738"/>
      <c r="DL24" s="736"/>
      <c r="DM24" s="737"/>
      <c r="DN24" s="737"/>
      <c r="DO24" s="737"/>
      <c r="DP24" s="738"/>
      <c r="DQ24" s="736" t="s">
        <v>499</v>
      </c>
      <c r="DR24" s="737"/>
      <c r="DS24" s="737"/>
      <c r="DT24" s="737"/>
      <c r="DU24" s="738"/>
      <c r="DV24" s="733"/>
      <c r="DW24" s="734"/>
      <c r="DX24" s="734"/>
      <c r="DY24" s="734"/>
      <c r="DZ24" s="739"/>
      <c r="EA24" s="232"/>
    </row>
    <row r="25" spans="1:131" ht="26.25" customHeight="1" thickBot="1" x14ac:dyDescent="0.25">
      <c r="A25" s="685" t="s">
        <v>380</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578</v>
      </c>
      <c r="BT25" s="734"/>
      <c r="BU25" s="734"/>
      <c r="BV25" s="734"/>
      <c r="BW25" s="734"/>
      <c r="BX25" s="734"/>
      <c r="BY25" s="734"/>
      <c r="BZ25" s="734"/>
      <c r="CA25" s="734"/>
      <c r="CB25" s="734"/>
      <c r="CC25" s="734"/>
      <c r="CD25" s="734"/>
      <c r="CE25" s="734"/>
      <c r="CF25" s="734"/>
      <c r="CG25" s="735"/>
      <c r="CH25" s="736">
        <v>127</v>
      </c>
      <c r="CI25" s="737"/>
      <c r="CJ25" s="737"/>
      <c r="CK25" s="737"/>
      <c r="CL25" s="738"/>
      <c r="CM25" s="736">
        <v>1525</v>
      </c>
      <c r="CN25" s="737"/>
      <c r="CO25" s="737"/>
      <c r="CP25" s="737"/>
      <c r="CQ25" s="738"/>
      <c r="CR25" s="736">
        <v>150</v>
      </c>
      <c r="CS25" s="737"/>
      <c r="CT25" s="737"/>
      <c r="CU25" s="737"/>
      <c r="CV25" s="738"/>
      <c r="CW25" s="736">
        <v>0</v>
      </c>
      <c r="CX25" s="737"/>
      <c r="CY25" s="737"/>
      <c r="CZ25" s="737"/>
      <c r="DA25" s="738"/>
      <c r="DB25" s="736">
        <v>0</v>
      </c>
      <c r="DC25" s="737"/>
      <c r="DD25" s="737"/>
      <c r="DE25" s="737"/>
      <c r="DF25" s="738"/>
      <c r="DG25" s="736" t="s">
        <v>499</v>
      </c>
      <c r="DH25" s="737"/>
      <c r="DI25" s="737"/>
      <c r="DJ25" s="737"/>
      <c r="DK25" s="738"/>
      <c r="DL25" s="736" t="s">
        <v>499</v>
      </c>
      <c r="DM25" s="737"/>
      <c r="DN25" s="737"/>
      <c r="DO25" s="737"/>
      <c r="DP25" s="738"/>
      <c r="DQ25" s="736" t="s">
        <v>499</v>
      </c>
      <c r="DR25" s="737"/>
      <c r="DS25" s="737"/>
      <c r="DT25" s="737"/>
      <c r="DU25" s="738"/>
      <c r="DV25" s="733"/>
      <c r="DW25" s="734"/>
      <c r="DX25" s="734"/>
      <c r="DY25" s="734"/>
      <c r="DZ25" s="739"/>
      <c r="EA25" s="228"/>
    </row>
    <row r="26" spans="1:131" ht="26.25" customHeight="1" x14ac:dyDescent="0.2">
      <c r="A26" s="687" t="s">
        <v>343</v>
      </c>
      <c r="B26" s="688"/>
      <c r="C26" s="688"/>
      <c r="D26" s="688"/>
      <c r="E26" s="688"/>
      <c r="F26" s="688"/>
      <c r="G26" s="688"/>
      <c r="H26" s="688"/>
      <c r="I26" s="688"/>
      <c r="J26" s="688"/>
      <c r="K26" s="688"/>
      <c r="L26" s="688"/>
      <c r="M26" s="688"/>
      <c r="N26" s="688"/>
      <c r="O26" s="688"/>
      <c r="P26" s="689"/>
      <c r="Q26" s="693" t="s">
        <v>381</v>
      </c>
      <c r="R26" s="694"/>
      <c r="S26" s="694"/>
      <c r="T26" s="694"/>
      <c r="U26" s="695"/>
      <c r="V26" s="693" t="s">
        <v>382</v>
      </c>
      <c r="W26" s="694"/>
      <c r="X26" s="694"/>
      <c r="Y26" s="694"/>
      <c r="Z26" s="695"/>
      <c r="AA26" s="693" t="s">
        <v>383</v>
      </c>
      <c r="AB26" s="694"/>
      <c r="AC26" s="694"/>
      <c r="AD26" s="694"/>
      <c r="AE26" s="694"/>
      <c r="AF26" s="780" t="s">
        <v>384</v>
      </c>
      <c r="AG26" s="781"/>
      <c r="AH26" s="781"/>
      <c r="AI26" s="781"/>
      <c r="AJ26" s="782"/>
      <c r="AK26" s="694" t="s">
        <v>385</v>
      </c>
      <c r="AL26" s="694"/>
      <c r="AM26" s="694"/>
      <c r="AN26" s="694"/>
      <c r="AO26" s="695"/>
      <c r="AP26" s="693" t="s">
        <v>386</v>
      </c>
      <c r="AQ26" s="694"/>
      <c r="AR26" s="694"/>
      <c r="AS26" s="694"/>
      <c r="AT26" s="695"/>
      <c r="AU26" s="693" t="s">
        <v>387</v>
      </c>
      <c r="AV26" s="694"/>
      <c r="AW26" s="694"/>
      <c r="AX26" s="694"/>
      <c r="AY26" s="695"/>
      <c r="AZ26" s="693" t="s">
        <v>388</v>
      </c>
      <c r="BA26" s="694"/>
      <c r="BB26" s="694"/>
      <c r="BC26" s="694"/>
      <c r="BD26" s="695"/>
      <c r="BE26" s="693" t="s">
        <v>350</v>
      </c>
      <c r="BF26" s="694"/>
      <c r="BG26" s="694"/>
      <c r="BH26" s="694"/>
      <c r="BI26" s="700"/>
      <c r="BJ26" s="230"/>
      <c r="BK26" s="230"/>
      <c r="BL26" s="230"/>
      <c r="BM26" s="230"/>
      <c r="BN26" s="230"/>
      <c r="BO26" s="239"/>
      <c r="BP26" s="239"/>
      <c r="BQ26" s="236">
        <v>20</v>
      </c>
      <c r="BR26" s="237"/>
      <c r="BS26" s="733" t="s">
        <v>579</v>
      </c>
      <c r="BT26" s="734"/>
      <c r="BU26" s="734"/>
      <c r="BV26" s="734"/>
      <c r="BW26" s="734"/>
      <c r="BX26" s="734"/>
      <c r="BY26" s="734"/>
      <c r="BZ26" s="734"/>
      <c r="CA26" s="734"/>
      <c r="CB26" s="734"/>
      <c r="CC26" s="734"/>
      <c r="CD26" s="734"/>
      <c r="CE26" s="734"/>
      <c r="CF26" s="734"/>
      <c r="CG26" s="735"/>
      <c r="CH26" s="736">
        <v>33</v>
      </c>
      <c r="CI26" s="737"/>
      <c r="CJ26" s="737"/>
      <c r="CK26" s="737"/>
      <c r="CL26" s="738"/>
      <c r="CM26" s="736">
        <v>15991</v>
      </c>
      <c r="CN26" s="737"/>
      <c r="CO26" s="737"/>
      <c r="CP26" s="737"/>
      <c r="CQ26" s="738"/>
      <c r="CR26" s="736">
        <v>24534</v>
      </c>
      <c r="CS26" s="737"/>
      <c r="CT26" s="737"/>
      <c r="CU26" s="737"/>
      <c r="CV26" s="738"/>
      <c r="CW26" s="736">
        <v>2130</v>
      </c>
      <c r="CX26" s="737"/>
      <c r="CY26" s="737"/>
      <c r="CZ26" s="737"/>
      <c r="DA26" s="738"/>
      <c r="DB26" s="736">
        <v>0</v>
      </c>
      <c r="DC26" s="737"/>
      <c r="DD26" s="737"/>
      <c r="DE26" s="737"/>
      <c r="DF26" s="738"/>
      <c r="DG26" s="736" t="s">
        <v>499</v>
      </c>
      <c r="DH26" s="737"/>
      <c r="DI26" s="737"/>
      <c r="DJ26" s="737"/>
      <c r="DK26" s="738"/>
      <c r="DL26" s="736" t="s">
        <v>499</v>
      </c>
      <c r="DM26" s="737"/>
      <c r="DN26" s="737"/>
      <c r="DO26" s="737"/>
      <c r="DP26" s="738"/>
      <c r="DQ26" s="736" t="s">
        <v>499</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580</v>
      </c>
      <c r="BT27" s="734"/>
      <c r="BU27" s="734"/>
      <c r="BV27" s="734"/>
      <c r="BW27" s="734"/>
      <c r="BX27" s="734"/>
      <c r="BY27" s="734"/>
      <c r="BZ27" s="734"/>
      <c r="CA27" s="734"/>
      <c r="CB27" s="734"/>
      <c r="CC27" s="734"/>
      <c r="CD27" s="734"/>
      <c r="CE27" s="734"/>
      <c r="CF27" s="734"/>
      <c r="CG27" s="735"/>
      <c r="CH27" s="736">
        <v>-67</v>
      </c>
      <c r="CI27" s="737"/>
      <c r="CJ27" s="737"/>
      <c r="CK27" s="737"/>
      <c r="CL27" s="738"/>
      <c r="CM27" s="736">
        <v>675</v>
      </c>
      <c r="CN27" s="737"/>
      <c r="CO27" s="737"/>
      <c r="CP27" s="737"/>
      <c r="CQ27" s="738"/>
      <c r="CR27" s="736">
        <v>100</v>
      </c>
      <c r="CS27" s="737"/>
      <c r="CT27" s="737"/>
      <c r="CU27" s="737"/>
      <c r="CV27" s="738"/>
      <c r="CW27" s="736">
        <v>81</v>
      </c>
      <c r="CX27" s="737"/>
      <c r="CY27" s="737"/>
      <c r="CZ27" s="737"/>
      <c r="DA27" s="738"/>
      <c r="DB27" s="736">
        <v>0</v>
      </c>
      <c r="DC27" s="737"/>
      <c r="DD27" s="737"/>
      <c r="DE27" s="737"/>
      <c r="DF27" s="738"/>
      <c r="DG27" s="736" t="s">
        <v>499</v>
      </c>
      <c r="DH27" s="737"/>
      <c r="DI27" s="737"/>
      <c r="DJ27" s="737"/>
      <c r="DK27" s="738"/>
      <c r="DL27" s="736" t="s">
        <v>499</v>
      </c>
      <c r="DM27" s="737"/>
      <c r="DN27" s="737"/>
      <c r="DO27" s="737"/>
      <c r="DP27" s="738"/>
      <c r="DQ27" s="736" t="s">
        <v>499</v>
      </c>
      <c r="DR27" s="737"/>
      <c r="DS27" s="737"/>
      <c r="DT27" s="737"/>
      <c r="DU27" s="738"/>
      <c r="DV27" s="733"/>
      <c r="DW27" s="734"/>
      <c r="DX27" s="734"/>
      <c r="DY27" s="734"/>
      <c r="DZ27" s="739"/>
      <c r="EA27" s="228"/>
    </row>
    <row r="28" spans="1:131" ht="26.25" customHeight="1" thickTop="1" x14ac:dyDescent="0.2">
      <c r="A28" s="240">
        <v>1</v>
      </c>
      <c r="B28" s="709" t="s">
        <v>389</v>
      </c>
      <c r="C28" s="710"/>
      <c r="D28" s="710"/>
      <c r="E28" s="710"/>
      <c r="F28" s="710"/>
      <c r="G28" s="710"/>
      <c r="H28" s="710"/>
      <c r="I28" s="710"/>
      <c r="J28" s="710"/>
      <c r="K28" s="710"/>
      <c r="L28" s="710"/>
      <c r="M28" s="710"/>
      <c r="N28" s="710"/>
      <c r="O28" s="710"/>
      <c r="P28" s="711"/>
      <c r="Q28" s="790">
        <v>605374</v>
      </c>
      <c r="R28" s="791"/>
      <c r="S28" s="791"/>
      <c r="T28" s="791"/>
      <c r="U28" s="791"/>
      <c r="V28" s="791">
        <v>603662</v>
      </c>
      <c r="W28" s="791"/>
      <c r="X28" s="791"/>
      <c r="Y28" s="791"/>
      <c r="Z28" s="791"/>
      <c r="AA28" s="791">
        <v>1712</v>
      </c>
      <c r="AB28" s="791"/>
      <c r="AC28" s="791"/>
      <c r="AD28" s="791"/>
      <c r="AE28" s="792"/>
      <c r="AF28" s="793">
        <v>1712</v>
      </c>
      <c r="AG28" s="791"/>
      <c r="AH28" s="791"/>
      <c r="AI28" s="791"/>
      <c r="AJ28" s="794"/>
      <c r="AK28" s="795">
        <v>40566</v>
      </c>
      <c r="AL28" s="796"/>
      <c r="AM28" s="796"/>
      <c r="AN28" s="796"/>
      <c r="AO28" s="796"/>
      <c r="AP28" s="796" t="s">
        <v>499</v>
      </c>
      <c r="AQ28" s="796"/>
      <c r="AR28" s="796"/>
      <c r="AS28" s="796"/>
      <c r="AT28" s="796"/>
      <c r="AU28" s="796" t="s">
        <v>499</v>
      </c>
      <c r="AV28" s="796"/>
      <c r="AW28" s="796"/>
      <c r="AX28" s="796"/>
      <c r="AY28" s="796"/>
      <c r="AZ28" s="797"/>
      <c r="BA28" s="797"/>
      <c r="BB28" s="797"/>
      <c r="BC28" s="797"/>
      <c r="BD28" s="797"/>
      <c r="BE28" s="788"/>
      <c r="BF28" s="788"/>
      <c r="BG28" s="788"/>
      <c r="BH28" s="788"/>
      <c r="BI28" s="789"/>
      <c r="BJ28" s="230"/>
      <c r="BK28" s="230"/>
      <c r="BL28" s="230"/>
      <c r="BM28" s="230"/>
      <c r="BN28" s="230"/>
      <c r="BO28" s="239"/>
      <c r="BP28" s="239"/>
      <c r="BQ28" s="236">
        <v>22</v>
      </c>
      <c r="BR28" s="237"/>
      <c r="BS28" s="733" t="s">
        <v>581</v>
      </c>
      <c r="BT28" s="734"/>
      <c r="BU28" s="734"/>
      <c r="BV28" s="734"/>
      <c r="BW28" s="734"/>
      <c r="BX28" s="734"/>
      <c r="BY28" s="734"/>
      <c r="BZ28" s="734"/>
      <c r="CA28" s="734"/>
      <c r="CB28" s="734"/>
      <c r="CC28" s="734"/>
      <c r="CD28" s="734"/>
      <c r="CE28" s="734"/>
      <c r="CF28" s="734"/>
      <c r="CG28" s="735"/>
      <c r="CH28" s="736">
        <v>-9</v>
      </c>
      <c r="CI28" s="737"/>
      <c r="CJ28" s="737"/>
      <c r="CK28" s="737"/>
      <c r="CL28" s="738"/>
      <c r="CM28" s="736">
        <v>490</v>
      </c>
      <c r="CN28" s="737"/>
      <c r="CO28" s="737"/>
      <c r="CP28" s="737"/>
      <c r="CQ28" s="738"/>
      <c r="CR28" s="736">
        <v>123</v>
      </c>
      <c r="CS28" s="737"/>
      <c r="CT28" s="737"/>
      <c r="CU28" s="737"/>
      <c r="CV28" s="738"/>
      <c r="CW28" s="736">
        <v>0</v>
      </c>
      <c r="CX28" s="737"/>
      <c r="CY28" s="737"/>
      <c r="CZ28" s="737"/>
      <c r="DA28" s="738"/>
      <c r="DB28" s="736">
        <v>0</v>
      </c>
      <c r="DC28" s="737"/>
      <c r="DD28" s="737"/>
      <c r="DE28" s="737"/>
      <c r="DF28" s="738"/>
      <c r="DG28" s="736" t="s">
        <v>499</v>
      </c>
      <c r="DH28" s="737"/>
      <c r="DI28" s="737"/>
      <c r="DJ28" s="737"/>
      <c r="DK28" s="738"/>
      <c r="DL28" s="736" t="s">
        <v>499</v>
      </c>
      <c r="DM28" s="737"/>
      <c r="DN28" s="737"/>
      <c r="DO28" s="737"/>
      <c r="DP28" s="738"/>
      <c r="DQ28" s="736" t="s">
        <v>499</v>
      </c>
      <c r="DR28" s="737"/>
      <c r="DS28" s="737"/>
      <c r="DT28" s="737"/>
      <c r="DU28" s="738"/>
      <c r="DV28" s="733"/>
      <c r="DW28" s="734"/>
      <c r="DX28" s="734"/>
      <c r="DY28" s="734"/>
      <c r="DZ28" s="739"/>
      <c r="EA28" s="228"/>
    </row>
    <row r="29" spans="1:131" ht="26.25" customHeight="1" x14ac:dyDescent="0.2">
      <c r="A29" s="240">
        <v>2</v>
      </c>
      <c r="B29" s="740" t="s">
        <v>390</v>
      </c>
      <c r="C29" s="741"/>
      <c r="D29" s="741"/>
      <c r="E29" s="741"/>
      <c r="F29" s="741"/>
      <c r="G29" s="741"/>
      <c r="H29" s="741"/>
      <c r="I29" s="741"/>
      <c r="J29" s="741"/>
      <c r="K29" s="741"/>
      <c r="L29" s="741"/>
      <c r="M29" s="741"/>
      <c r="N29" s="741"/>
      <c r="O29" s="741"/>
      <c r="P29" s="742"/>
      <c r="Q29" s="743">
        <v>57251</v>
      </c>
      <c r="R29" s="744"/>
      <c r="S29" s="744"/>
      <c r="T29" s="744"/>
      <c r="U29" s="744"/>
      <c r="V29" s="744">
        <v>52866</v>
      </c>
      <c r="W29" s="744"/>
      <c r="X29" s="744"/>
      <c r="Y29" s="744"/>
      <c r="Z29" s="744"/>
      <c r="AA29" s="744">
        <v>4385</v>
      </c>
      <c r="AB29" s="744"/>
      <c r="AC29" s="744"/>
      <c r="AD29" s="744"/>
      <c r="AE29" s="745"/>
      <c r="AF29" s="786">
        <v>4385</v>
      </c>
      <c r="AG29" s="744"/>
      <c r="AH29" s="744"/>
      <c r="AI29" s="744"/>
      <c r="AJ29" s="787"/>
      <c r="AK29" s="802" t="s">
        <v>499</v>
      </c>
      <c r="AL29" s="798"/>
      <c r="AM29" s="798"/>
      <c r="AN29" s="798"/>
      <c r="AO29" s="798"/>
      <c r="AP29" s="798" t="s">
        <v>499</v>
      </c>
      <c r="AQ29" s="798"/>
      <c r="AR29" s="798"/>
      <c r="AS29" s="798"/>
      <c r="AT29" s="798"/>
      <c r="AU29" s="798" t="s">
        <v>499</v>
      </c>
      <c r="AV29" s="798"/>
      <c r="AW29" s="798"/>
      <c r="AX29" s="798"/>
      <c r="AY29" s="798"/>
      <c r="AZ29" s="799"/>
      <c r="BA29" s="799"/>
      <c r="BB29" s="799"/>
      <c r="BC29" s="799"/>
      <c r="BD29" s="799"/>
      <c r="BE29" s="800"/>
      <c r="BF29" s="800"/>
      <c r="BG29" s="800"/>
      <c r="BH29" s="800"/>
      <c r="BI29" s="801"/>
      <c r="BJ29" s="230"/>
      <c r="BK29" s="230"/>
      <c r="BL29" s="230"/>
      <c r="BM29" s="230"/>
      <c r="BN29" s="230"/>
      <c r="BO29" s="239"/>
      <c r="BP29" s="239"/>
      <c r="BQ29" s="236">
        <v>23</v>
      </c>
      <c r="BR29" s="237"/>
      <c r="BS29" s="733" t="s">
        <v>582</v>
      </c>
      <c r="BT29" s="734"/>
      <c r="BU29" s="734"/>
      <c r="BV29" s="734"/>
      <c r="BW29" s="734"/>
      <c r="BX29" s="734"/>
      <c r="BY29" s="734"/>
      <c r="BZ29" s="734"/>
      <c r="CA29" s="734"/>
      <c r="CB29" s="734"/>
      <c r="CC29" s="734"/>
      <c r="CD29" s="734"/>
      <c r="CE29" s="734"/>
      <c r="CF29" s="734"/>
      <c r="CG29" s="735"/>
      <c r="CH29" s="736">
        <v>266</v>
      </c>
      <c r="CI29" s="737"/>
      <c r="CJ29" s="737"/>
      <c r="CK29" s="737"/>
      <c r="CL29" s="738"/>
      <c r="CM29" s="736">
        <v>3896</v>
      </c>
      <c r="CN29" s="737"/>
      <c r="CO29" s="737"/>
      <c r="CP29" s="737"/>
      <c r="CQ29" s="738"/>
      <c r="CR29" s="736">
        <v>700</v>
      </c>
      <c r="CS29" s="737"/>
      <c r="CT29" s="737"/>
      <c r="CU29" s="737"/>
      <c r="CV29" s="738"/>
      <c r="CW29" s="736">
        <v>0</v>
      </c>
      <c r="CX29" s="737"/>
      <c r="CY29" s="737"/>
      <c r="CZ29" s="737"/>
      <c r="DA29" s="738"/>
      <c r="DB29" s="736">
        <v>0</v>
      </c>
      <c r="DC29" s="737"/>
      <c r="DD29" s="737"/>
      <c r="DE29" s="737"/>
      <c r="DF29" s="738"/>
      <c r="DG29" s="736" t="s">
        <v>499</v>
      </c>
      <c r="DH29" s="737"/>
      <c r="DI29" s="737"/>
      <c r="DJ29" s="737"/>
      <c r="DK29" s="738"/>
      <c r="DL29" s="736" t="s">
        <v>499</v>
      </c>
      <c r="DM29" s="737"/>
      <c r="DN29" s="737"/>
      <c r="DO29" s="737"/>
      <c r="DP29" s="738"/>
      <c r="DQ29" s="736" t="s">
        <v>499</v>
      </c>
      <c r="DR29" s="737"/>
      <c r="DS29" s="737"/>
      <c r="DT29" s="737"/>
      <c r="DU29" s="738"/>
      <c r="DV29" s="733"/>
      <c r="DW29" s="734"/>
      <c r="DX29" s="734"/>
      <c r="DY29" s="734"/>
      <c r="DZ29" s="739"/>
      <c r="EA29" s="228"/>
    </row>
    <row r="30" spans="1:131" ht="26.25" customHeight="1" x14ac:dyDescent="0.2">
      <c r="A30" s="240">
        <v>3</v>
      </c>
      <c r="B30" s="740" t="s">
        <v>391</v>
      </c>
      <c r="C30" s="741"/>
      <c r="D30" s="741"/>
      <c r="E30" s="741"/>
      <c r="F30" s="741"/>
      <c r="G30" s="741"/>
      <c r="H30" s="741"/>
      <c r="I30" s="741"/>
      <c r="J30" s="741"/>
      <c r="K30" s="741"/>
      <c r="L30" s="741"/>
      <c r="M30" s="741"/>
      <c r="N30" s="741"/>
      <c r="O30" s="741"/>
      <c r="P30" s="742"/>
      <c r="Q30" s="743">
        <v>4133</v>
      </c>
      <c r="R30" s="744"/>
      <c r="S30" s="744"/>
      <c r="T30" s="744"/>
      <c r="U30" s="744"/>
      <c r="V30" s="744">
        <v>3482</v>
      </c>
      <c r="W30" s="744"/>
      <c r="X30" s="744"/>
      <c r="Y30" s="744"/>
      <c r="Z30" s="744"/>
      <c r="AA30" s="744">
        <v>651</v>
      </c>
      <c r="AB30" s="744"/>
      <c r="AC30" s="744"/>
      <c r="AD30" s="744"/>
      <c r="AE30" s="745"/>
      <c r="AF30" s="786">
        <v>3139</v>
      </c>
      <c r="AG30" s="744"/>
      <c r="AH30" s="744"/>
      <c r="AI30" s="744"/>
      <c r="AJ30" s="787"/>
      <c r="AK30" s="802">
        <v>1393</v>
      </c>
      <c r="AL30" s="798"/>
      <c r="AM30" s="798"/>
      <c r="AN30" s="798"/>
      <c r="AO30" s="798"/>
      <c r="AP30" s="798">
        <v>1614</v>
      </c>
      <c r="AQ30" s="798"/>
      <c r="AR30" s="798"/>
      <c r="AS30" s="798"/>
      <c r="AT30" s="798"/>
      <c r="AU30" s="798">
        <v>1532</v>
      </c>
      <c r="AV30" s="798"/>
      <c r="AW30" s="798"/>
      <c r="AX30" s="798"/>
      <c r="AY30" s="798"/>
      <c r="AZ30" s="799" t="s">
        <v>499</v>
      </c>
      <c r="BA30" s="799"/>
      <c r="BB30" s="799"/>
      <c r="BC30" s="799"/>
      <c r="BD30" s="799"/>
      <c r="BE30" s="800" t="s">
        <v>589</v>
      </c>
      <c r="BF30" s="800"/>
      <c r="BG30" s="800"/>
      <c r="BH30" s="800"/>
      <c r="BI30" s="801"/>
      <c r="BJ30" s="230"/>
      <c r="BK30" s="230"/>
      <c r="BL30" s="230"/>
      <c r="BM30" s="230"/>
      <c r="BN30" s="230"/>
      <c r="BO30" s="239"/>
      <c r="BP30" s="239"/>
      <c r="BQ30" s="236">
        <v>24</v>
      </c>
      <c r="BR30" s="237"/>
      <c r="BS30" s="733" t="s">
        <v>583</v>
      </c>
      <c r="BT30" s="734"/>
      <c r="BU30" s="734"/>
      <c r="BV30" s="734"/>
      <c r="BW30" s="734"/>
      <c r="BX30" s="734"/>
      <c r="BY30" s="734"/>
      <c r="BZ30" s="734"/>
      <c r="CA30" s="734"/>
      <c r="CB30" s="734"/>
      <c r="CC30" s="734"/>
      <c r="CD30" s="734"/>
      <c r="CE30" s="734"/>
      <c r="CF30" s="734"/>
      <c r="CG30" s="735"/>
      <c r="CH30" s="736">
        <v>-2</v>
      </c>
      <c r="CI30" s="737"/>
      <c r="CJ30" s="737"/>
      <c r="CK30" s="737"/>
      <c r="CL30" s="738"/>
      <c r="CM30" s="736">
        <v>19</v>
      </c>
      <c r="CN30" s="737"/>
      <c r="CO30" s="737"/>
      <c r="CP30" s="737"/>
      <c r="CQ30" s="738"/>
      <c r="CR30" s="736">
        <v>1</v>
      </c>
      <c r="CS30" s="737"/>
      <c r="CT30" s="737"/>
      <c r="CU30" s="737"/>
      <c r="CV30" s="738"/>
      <c r="CW30" s="736">
        <v>0</v>
      </c>
      <c r="CX30" s="737"/>
      <c r="CY30" s="737"/>
      <c r="CZ30" s="737"/>
      <c r="DA30" s="738"/>
      <c r="DB30" s="736">
        <v>0</v>
      </c>
      <c r="DC30" s="737"/>
      <c r="DD30" s="737"/>
      <c r="DE30" s="737"/>
      <c r="DF30" s="738"/>
      <c r="DG30" s="736" t="s">
        <v>499</v>
      </c>
      <c r="DH30" s="737"/>
      <c r="DI30" s="737"/>
      <c r="DJ30" s="737"/>
      <c r="DK30" s="738"/>
      <c r="DL30" s="736" t="s">
        <v>499</v>
      </c>
      <c r="DM30" s="737"/>
      <c r="DN30" s="737"/>
      <c r="DO30" s="737"/>
      <c r="DP30" s="738"/>
      <c r="DQ30" s="736" t="s">
        <v>499</v>
      </c>
      <c r="DR30" s="737"/>
      <c r="DS30" s="737"/>
      <c r="DT30" s="737"/>
      <c r="DU30" s="738"/>
      <c r="DV30" s="733"/>
      <c r="DW30" s="734"/>
      <c r="DX30" s="734"/>
      <c r="DY30" s="734"/>
      <c r="DZ30" s="739"/>
      <c r="EA30" s="228"/>
    </row>
    <row r="31" spans="1:131" ht="26.25" customHeight="1" x14ac:dyDescent="0.2">
      <c r="A31" s="240">
        <v>4</v>
      </c>
      <c r="B31" s="740" t="s">
        <v>392</v>
      </c>
      <c r="C31" s="741"/>
      <c r="D31" s="741"/>
      <c r="E31" s="741"/>
      <c r="F31" s="741"/>
      <c r="G31" s="741"/>
      <c r="H31" s="741"/>
      <c r="I31" s="741"/>
      <c r="J31" s="741"/>
      <c r="K31" s="741"/>
      <c r="L31" s="741"/>
      <c r="M31" s="741"/>
      <c r="N31" s="741"/>
      <c r="O31" s="741"/>
      <c r="P31" s="742"/>
      <c r="Q31" s="743">
        <v>1759</v>
      </c>
      <c r="R31" s="744"/>
      <c r="S31" s="744"/>
      <c r="T31" s="744"/>
      <c r="U31" s="744"/>
      <c r="V31" s="744">
        <v>1649</v>
      </c>
      <c r="W31" s="744"/>
      <c r="X31" s="744"/>
      <c r="Y31" s="744"/>
      <c r="Z31" s="744"/>
      <c r="AA31" s="744">
        <v>110</v>
      </c>
      <c r="AB31" s="744"/>
      <c r="AC31" s="744"/>
      <c r="AD31" s="744"/>
      <c r="AE31" s="745"/>
      <c r="AF31" s="786">
        <v>13012</v>
      </c>
      <c r="AG31" s="744"/>
      <c r="AH31" s="744"/>
      <c r="AI31" s="744"/>
      <c r="AJ31" s="787"/>
      <c r="AK31" s="802">
        <v>1</v>
      </c>
      <c r="AL31" s="798"/>
      <c r="AM31" s="798"/>
      <c r="AN31" s="798"/>
      <c r="AO31" s="798"/>
      <c r="AP31" s="798">
        <v>97</v>
      </c>
      <c r="AQ31" s="798"/>
      <c r="AR31" s="798"/>
      <c r="AS31" s="798"/>
      <c r="AT31" s="798"/>
      <c r="AU31" s="798" t="s">
        <v>499</v>
      </c>
      <c r="AV31" s="798"/>
      <c r="AW31" s="798"/>
      <c r="AX31" s="798"/>
      <c r="AY31" s="798"/>
      <c r="AZ31" s="799" t="s">
        <v>499</v>
      </c>
      <c r="BA31" s="799"/>
      <c r="BB31" s="799"/>
      <c r="BC31" s="799"/>
      <c r="BD31" s="799"/>
      <c r="BE31" s="800" t="s">
        <v>590</v>
      </c>
      <c r="BF31" s="800"/>
      <c r="BG31" s="800"/>
      <c r="BH31" s="800"/>
      <c r="BI31" s="801"/>
      <c r="BJ31" s="230"/>
      <c r="BK31" s="230"/>
      <c r="BL31" s="230"/>
      <c r="BM31" s="230"/>
      <c r="BN31" s="230"/>
      <c r="BO31" s="239"/>
      <c r="BP31" s="239"/>
      <c r="BQ31" s="236">
        <v>25</v>
      </c>
      <c r="BR31" s="237"/>
      <c r="BS31" s="733" t="s">
        <v>584</v>
      </c>
      <c r="BT31" s="734"/>
      <c r="BU31" s="734"/>
      <c r="BV31" s="734"/>
      <c r="BW31" s="734"/>
      <c r="BX31" s="734"/>
      <c r="BY31" s="734"/>
      <c r="BZ31" s="734"/>
      <c r="CA31" s="734"/>
      <c r="CB31" s="734"/>
      <c r="CC31" s="734"/>
      <c r="CD31" s="734"/>
      <c r="CE31" s="734"/>
      <c r="CF31" s="734"/>
      <c r="CG31" s="735"/>
      <c r="CH31" s="736">
        <v>524</v>
      </c>
      <c r="CI31" s="737"/>
      <c r="CJ31" s="737"/>
      <c r="CK31" s="737"/>
      <c r="CL31" s="738"/>
      <c r="CM31" s="736">
        <v>20455</v>
      </c>
      <c r="CN31" s="737"/>
      <c r="CO31" s="737"/>
      <c r="CP31" s="737"/>
      <c r="CQ31" s="738"/>
      <c r="CR31" s="736">
        <v>17790</v>
      </c>
      <c r="CS31" s="737"/>
      <c r="CT31" s="737"/>
      <c r="CU31" s="737"/>
      <c r="CV31" s="738"/>
      <c r="CW31" s="736">
        <v>19024</v>
      </c>
      <c r="CX31" s="737"/>
      <c r="CY31" s="737"/>
      <c r="CZ31" s="737"/>
      <c r="DA31" s="738"/>
      <c r="DB31" s="736">
        <v>71266</v>
      </c>
      <c r="DC31" s="737"/>
      <c r="DD31" s="737"/>
      <c r="DE31" s="737"/>
      <c r="DF31" s="738"/>
      <c r="DG31" s="736" t="s">
        <v>499</v>
      </c>
      <c r="DH31" s="737"/>
      <c r="DI31" s="737"/>
      <c r="DJ31" s="737"/>
      <c r="DK31" s="738"/>
      <c r="DL31" s="736" t="s">
        <v>499</v>
      </c>
      <c r="DM31" s="737"/>
      <c r="DN31" s="737"/>
      <c r="DO31" s="737"/>
      <c r="DP31" s="738"/>
      <c r="DQ31" s="736" t="s">
        <v>499</v>
      </c>
      <c r="DR31" s="737"/>
      <c r="DS31" s="737"/>
      <c r="DT31" s="737"/>
      <c r="DU31" s="738"/>
      <c r="DV31" s="733"/>
      <c r="DW31" s="734"/>
      <c r="DX31" s="734"/>
      <c r="DY31" s="734"/>
      <c r="DZ31" s="739"/>
      <c r="EA31" s="228"/>
    </row>
    <row r="32" spans="1:131" ht="26.25" customHeight="1" x14ac:dyDescent="0.2">
      <c r="A32" s="240">
        <v>5</v>
      </c>
      <c r="B32" s="740" t="s">
        <v>393</v>
      </c>
      <c r="C32" s="741"/>
      <c r="D32" s="741"/>
      <c r="E32" s="741"/>
      <c r="F32" s="741"/>
      <c r="G32" s="741"/>
      <c r="H32" s="741"/>
      <c r="I32" s="741"/>
      <c r="J32" s="741"/>
      <c r="K32" s="741"/>
      <c r="L32" s="741"/>
      <c r="M32" s="741"/>
      <c r="N32" s="741"/>
      <c r="O32" s="741"/>
      <c r="P32" s="742"/>
      <c r="Q32" s="743">
        <v>44452</v>
      </c>
      <c r="R32" s="744"/>
      <c r="S32" s="744"/>
      <c r="T32" s="744"/>
      <c r="U32" s="744"/>
      <c r="V32" s="744">
        <v>45269</v>
      </c>
      <c r="W32" s="744"/>
      <c r="X32" s="744"/>
      <c r="Y32" s="744"/>
      <c r="Z32" s="744"/>
      <c r="AA32" s="744">
        <v>-817</v>
      </c>
      <c r="AB32" s="744"/>
      <c r="AC32" s="744"/>
      <c r="AD32" s="744"/>
      <c r="AE32" s="745"/>
      <c r="AF32" s="786">
        <v>54418</v>
      </c>
      <c r="AG32" s="744"/>
      <c r="AH32" s="744"/>
      <c r="AI32" s="744"/>
      <c r="AJ32" s="787"/>
      <c r="AK32" s="802">
        <v>321</v>
      </c>
      <c r="AL32" s="798"/>
      <c r="AM32" s="798"/>
      <c r="AN32" s="798"/>
      <c r="AO32" s="798"/>
      <c r="AP32" s="798">
        <v>100253</v>
      </c>
      <c r="AQ32" s="798"/>
      <c r="AR32" s="798"/>
      <c r="AS32" s="798"/>
      <c r="AT32" s="798"/>
      <c r="AU32" s="798">
        <v>4110</v>
      </c>
      <c r="AV32" s="798"/>
      <c r="AW32" s="798"/>
      <c r="AX32" s="798"/>
      <c r="AY32" s="798"/>
      <c r="AZ32" s="799" t="s">
        <v>499</v>
      </c>
      <c r="BA32" s="799"/>
      <c r="BB32" s="799"/>
      <c r="BC32" s="799"/>
      <c r="BD32" s="799"/>
      <c r="BE32" s="800" t="s">
        <v>590</v>
      </c>
      <c r="BF32" s="800"/>
      <c r="BG32" s="800"/>
      <c r="BH32" s="800"/>
      <c r="BI32" s="801"/>
      <c r="BJ32" s="230"/>
      <c r="BK32" s="230"/>
      <c r="BL32" s="230"/>
      <c r="BM32" s="230"/>
      <c r="BN32" s="230"/>
      <c r="BO32" s="239"/>
      <c r="BP32" s="239"/>
      <c r="BQ32" s="236">
        <v>26</v>
      </c>
      <c r="BR32" s="237"/>
      <c r="BS32" s="733" t="s">
        <v>585</v>
      </c>
      <c r="BT32" s="734"/>
      <c r="BU32" s="734"/>
      <c r="BV32" s="734"/>
      <c r="BW32" s="734"/>
      <c r="BX32" s="734"/>
      <c r="BY32" s="734"/>
      <c r="BZ32" s="734"/>
      <c r="CA32" s="734"/>
      <c r="CB32" s="734"/>
      <c r="CC32" s="734"/>
      <c r="CD32" s="734"/>
      <c r="CE32" s="734"/>
      <c r="CF32" s="734"/>
      <c r="CG32" s="735"/>
      <c r="CH32" s="736">
        <v>-1</v>
      </c>
      <c r="CI32" s="737"/>
      <c r="CJ32" s="737"/>
      <c r="CK32" s="737"/>
      <c r="CL32" s="738"/>
      <c r="CM32" s="736">
        <v>303</v>
      </c>
      <c r="CN32" s="737"/>
      <c r="CO32" s="737"/>
      <c r="CP32" s="737"/>
      <c r="CQ32" s="738"/>
      <c r="CR32" s="736">
        <v>25</v>
      </c>
      <c r="CS32" s="737"/>
      <c r="CT32" s="737"/>
      <c r="CU32" s="737"/>
      <c r="CV32" s="738"/>
      <c r="CW32" s="736">
        <v>0</v>
      </c>
      <c r="CX32" s="737"/>
      <c r="CY32" s="737"/>
      <c r="CZ32" s="737"/>
      <c r="DA32" s="738"/>
      <c r="DB32" s="736">
        <v>0</v>
      </c>
      <c r="DC32" s="737"/>
      <c r="DD32" s="737"/>
      <c r="DE32" s="737"/>
      <c r="DF32" s="738"/>
      <c r="DG32" s="736" t="s">
        <v>499</v>
      </c>
      <c r="DH32" s="737"/>
      <c r="DI32" s="737"/>
      <c r="DJ32" s="737"/>
      <c r="DK32" s="738"/>
      <c r="DL32" s="736" t="s">
        <v>499</v>
      </c>
      <c r="DM32" s="737"/>
      <c r="DN32" s="737"/>
      <c r="DO32" s="737"/>
      <c r="DP32" s="738"/>
      <c r="DQ32" s="736" t="s">
        <v>499</v>
      </c>
      <c r="DR32" s="737"/>
      <c r="DS32" s="737"/>
      <c r="DT32" s="737"/>
      <c r="DU32" s="738"/>
      <c r="DV32" s="733"/>
      <c r="DW32" s="734"/>
      <c r="DX32" s="734"/>
      <c r="DY32" s="734"/>
      <c r="DZ32" s="739"/>
      <c r="EA32" s="228"/>
    </row>
    <row r="33" spans="1:131" ht="26.25" customHeight="1" x14ac:dyDescent="0.2">
      <c r="A33" s="240">
        <v>6</v>
      </c>
      <c r="B33" s="740" t="s">
        <v>394</v>
      </c>
      <c r="C33" s="741"/>
      <c r="D33" s="741"/>
      <c r="E33" s="741"/>
      <c r="F33" s="741"/>
      <c r="G33" s="741"/>
      <c r="H33" s="741"/>
      <c r="I33" s="741"/>
      <c r="J33" s="741"/>
      <c r="K33" s="741"/>
      <c r="L33" s="741"/>
      <c r="M33" s="741"/>
      <c r="N33" s="741"/>
      <c r="O33" s="741"/>
      <c r="P33" s="742"/>
      <c r="Q33" s="743">
        <v>48520</v>
      </c>
      <c r="R33" s="744"/>
      <c r="S33" s="744"/>
      <c r="T33" s="744"/>
      <c r="U33" s="744"/>
      <c r="V33" s="744">
        <v>51036</v>
      </c>
      <c r="W33" s="744"/>
      <c r="X33" s="744"/>
      <c r="Y33" s="744"/>
      <c r="Z33" s="744"/>
      <c r="AA33" s="744">
        <v>-2516</v>
      </c>
      <c r="AB33" s="744"/>
      <c r="AC33" s="744"/>
      <c r="AD33" s="744"/>
      <c r="AE33" s="745"/>
      <c r="AF33" s="786">
        <v>14998</v>
      </c>
      <c r="AG33" s="744"/>
      <c r="AH33" s="744"/>
      <c r="AI33" s="744"/>
      <c r="AJ33" s="787"/>
      <c r="AK33" s="802">
        <v>6099</v>
      </c>
      <c r="AL33" s="798"/>
      <c r="AM33" s="798"/>
      <c r="AN33" s="798"/>
      <c r="AO33" s="798"/>
      <c r="AP33" s="798">
        <v>82597</v>
      </c>
      <c r="AQ33" s="798"/>
      <c r="AR33" s="798"/>
      <c r="AS33" s="798"/>
      <c r="AT33" s="798"/>
      <c r="AU33" s="798">
        <v>22849</v>
      </c>
      <c r="AV33" s="798"/>
      <c r="AW33" s="798"/>
      <c r="AX33" s="798"/>
      <c r="AY33" s="798"/>
      <c r="AZ33" s="799" t="s">
        <v>499</v>
      </c>
      <c r="BA33" s="799"/>
      <c r="BB33" s="799"/>
      <c r="BC33" s="799"/>
      <c r="BD33" s="799"/>
      <c r="BE33" s="800" t="s">
        <v>590</v>
      </c>
      <c r="BF33" s="800"/>
      <c r="BG33" s="800"/>
      <c r="BH33" s="800"/>
      <c r="BI33" s="801"/>
      <c r="BJ33" s="230"/>
      <c r="BK33" s="230"/>
      <c r="BL33" s="230"/>
      <c r="BM33" s="230"/>
      <c r="BN33" s="230"/>
      <c r="BO33" s="239"/>
      <c r="BP33" s="239"/>
      <c r="BQ33" s="236">
        <v>27</v>
      </c>
      <c r="BR33" s="237"/>
      <c r="BS33" s="733" t="s">
        <v>586</v>
      </c>
      <c r="BT33" s="734"/>
      <c r="BU33" s="734"/>
      <c r="BV33" s="734"/>
      <c r="BW33" s="734"/>
      <c r="BX33" s="734"/>
      <c r="BY33" s="734"/>
      <c r="BZ33" s="734"/>
      <c r="CA33" s="734"/>
      <c r="CB33" s="734"/>
      <c r="CC33" s="734"/>
      <c r="CD33" s="734"/>
      <c r="CE33" s="734"/>
      <c r="CF33" s="734"/>
      <c r="CG33" s="735"/>
      <c r="CH33" s="736">
        <v>35</v>
      </c>
      <c r="CI33" s="737"/>
      <c r="CJ33" s="737"/>
      <c r="CK33" s="737"/>
      <c r="CL33" s="738"/>
      <c r="CM33" s="736">
        <v>447</v>
      </c>
      <c r="CN33" s="737"/>
      <c r="CO33" s="737"/>
      <c r="CP33" s="737"/>
      <c r="CQ33" s="738"/>
      <c r="CR33" s="736">
        <v>5</v>
      </c>
      <c r="CS33" s="737"/>
      <c r="CT33" s="737"/>
      <c r="CU33" s="737"/>
      <c r="CV33" s="738"/>
      <c r="CW33" s="736">
        <v>0</v>
      </c>
      <c r="CX33" s="737"/>
      <c r="CY33" s="737"/>
      <c r="CZ33" s="737"/>
      <c r="DA33" s="738"/>
      <c r="DB33" s="736">
        <v>0</v>
      </c>
      <c r="DC33" s="737"/>
      <c r="DD33" s="737"/>
      <c r="DE33" s="737"/>
      <c r="DF33" s="738"/>
      <c r="DG33" s="736" t="s">
        <v>499</v>
      </c>
      <c r="DH33" s="737"/>
      <c r="DI33" s="737"/>
      <c r="DJ33" s="737"/>
      <c r="DK33" s="738"/>
      <c r="DL33" s="736" t="s">
        <v>499</v>
      </c>
      <c r="DM33" s="737"/>
      <c r="DN33" s="737"/>
      <c r="DO33" s="737"/>
      <c r="DP33" s="738"/>
      <c r="DQ33" s="736" t="s">
        <v>499</v>
      </c>
      <c r="DR33" s="737"/>
      <c r="DS33" s="737"/>
      <c r="DT33" s="737"/>
      <c r="DU33" s="738"/>
      <c r="DV33" s="733"/>
      <c r="DW33" s="734"/>
      <c r="DX33" s="734"/>
      <c r="DY33" s="734"/>
      <c r="DZ33" s="739"/>
      <c r="EA33" s="228"/>
    </row>
    <row r="34" spans="1:131" ht="26.25" customHeight="1" x14ac:dyDescent="0.2">
      <c r="A34" s="240">
        <v>7</v>
      </c>
      <c r="B34" s="740" t="s">
        <v>395</v>
      </c>
      <c r="C34" s="741"/>
      <c r="D34" s="741"/>
      <c r="E34" s="741"/>
      <c r="F34" s="741"/>
      <c r="G34" s="741"/>
      <c r="H34" s="741"/>
      <c r="I34" s="741"/>
      <c r="J34" s="741"/>
      <c r="K34" s="741"/>
      <c r="L34" s="741"/>
      <c r="M34" s="741"/>
      <c r="N34" s="741"/>
      <c r="O34" s="741"/>
      <c r="P34" s="742"/>
      <c r="Q34" s="743">
        <v>15427</v>
      </c>
      <c r="R34" s="744"/>
      <c r="S34" s="744"/>
      <c r="T34" s="744"/>
      <c r="U34" s="744"/>
      <c r="V34" s="744">
        <v>11879</v>
      </c>
      <c r="W34" s="744"/>
      <c r="X34" s="744"/>
      <c r="Y34" s="744"/>
      <c r="Z34" s="744"/>
      <c r="AA34" s="744">
        <v>3548</v>
      </c>
      <c r="AB34" s="744"/>
      <c r="AC34" s="744"/>
      <c r="AD34" s="744"/>
      <c r="AE34" s="745"/>
      <c r="AF34" s="786">
        <v>65171</v>
      </c>
      <c r="AG34" s="744"/>
      <c r="AH34" s="744"/>
      <c r="AI34" s="744"/>
      <c r="AJ34" s="787"/>
      <c r="AK34" s="802">
        <v>1</v>
      </c>
      <c r="AL34" s="798"/>
      <c r="AM34" s="798"/>
      <c r="AN34" s="798"/>
      <c r="AO34" s="798"/>
      <c r="AP34" s="798" t="s">
        <v>499</v>
      </c>
      <c r="AQ34" s="798"/>
      <c r="AR34" s="798"/>
      <c r="AS34" s="798"/>
      <c r="AT34" s="798"/>
      <c r="AU34" s="798" t="s">
        <v>499</v>
      </c>
      <c r="AV34" s="798"/>
      <c r="AW34" s="798"/>
      <c r="AX34" s="798"/>
      <c r="AY34" s="798"/>
      <c r="AZ34" s="799" t="s">
        <v>499</v>
      </c>
      <c r="BA34" s="799"/>
      <c r="BB34" s="799"/>
      <c r="BC34" s="799"/>
      <c r="BD34" s="799"/>
      <c r="BE34" s="800" t="s">
        <v>590</v>
      </c>
      <c r="BF34" s="800"/>
      <c r="BG34" s="800"/>
      <c r="BH34" s="800"/>
      <c r="BI34" s="801"/>
      <c r="BJ34" s="230"/>
      <c r="BK34" s="230"/>
      <c r="BL34" s="230"/>
      <c r="BM34" s="230"/>
      <c r="BN34" s="230"/>
      <c r="BO34" s="239"/>
      <c r="BP34" s="239"/>
      <c r="BQ34" s="236">
        <v>28</v>
      </c>
      <c r="BR34" s="237"/>
      <c r="BS34" s="733" t="s">
        <v>587</v>
      </c>
      <c r="BT34" s="734"/>
      <c r="BU34" s="734"/>
      <c r="BV34" s="734"/>
      <c r="BW34" s="734"/>
      <c r="BX34" s="734"/>
      <c r="BY34" s="734"/>
      <c r="BZ34" s="734"/>
      <c r="CA34" s="734"/>
      <c r="CB34" s="734"/>
      <c r="CC34" s="734"/>
      <c r="CD34" s="734"/>
      <c r="CE34" s="734"/>
      <c r="CF34" s="734"/>
      <c r="CG34" s="735"/>
      <c r="CH34" s="736">
        <v>56</v>
      </c>
      <c r="CI34" s="737"/>
      <c r="CJ34" s="737"/>
      <c r="CK34" s="737"/>
      <c r="CL34" s="738"/>
      <c r="CM34" s="736">
        <v>1264</v>
      </c>
      <c r="CN34" s="737"/>
      <c r="CO34" s="737"/>
      <c r="CP34" s="737"/>
      <c r="CQ34" s="738"/>
      <c r="CR34" s="736">
        <v>230</v>
      </c>
      <c r="CS34" s="737"/>
      <c r="CT34" s="737"/>
      <c r="CU34" s="737"/>
      <c r="CV34" s="738"/>
      <c r="CW34" s="736">
        <v>0</v>
      </c>
      <c r="CX34" s="737"/>
      <c r="CY34" s="737"/>
      <c r="CZ34" s="737"/>
      <c r="DA34" s="738"/>
      <c r="DB34" s="736">
        <v>0</v>
      </c>
      <c r="DC34" s="737"/>
      <c r="DD34" s="737"/>
      <c r="DE34" s="737"/>
      <c r="DF34" s="738"/>
      <c r="DG34" s="736" t="s">
        <v>499</v>
      </c>
      <c r="DH34" s="737"/>
      <c r="DI34" s="737"/>
      <c r="DJ34" s="737"/>
      <c r="DK34" s="738"/>
      <c r="DL34" s="736" t="s">
        <v>499</v>
      </c>
      <c r="DM34" s="737"/>
      <c r="DN34" s="737"/>
      <c r="DO34" s="737"/>
      <c r="DP34" s="738"/>
      <c r="DQ34" s="736" t="s">
        <v>499</v>
      </c>
      <c r="DR34" s="737"/>
      <c r="DS34" s="737"/>
      <c r="DT34" s="737"/>
      <c r="DU34" s="738"/>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396</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377</v>
      </c>
      <c r="B63" s="749" t="s">
        <v>397</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156834</v>
      </c>
      <c r="AG63" s="817"/>
      <c r="AH63" s="817"/>
      <c r="AI63" s="817"/>
      <c r="AJ63" s="818"/>
      <c r="AK63" s="819"/>
      <c r="AL63" s="814"/>
      <c r="AM63" s="814"/>
      <c r="AN63" s="814"/>
      <c r="AO63" s="814"/>
      <c r="AP63" s="817">
        <f>SUM(AP28:AT62)</f>
        <v>184561</v>
      </c>
      <c r="AQ63" s="817"/>
      <c r="AR63" s="817"/>
      <c r="AS63" s="817"/>
      <c r="AT63" s="817"/>
      <c r="AU63" s="817">
        <f>SUM(AU28:AY62)</f>
        <v>28491</v>
      </c>
      <c r="AV63" s="817"/>
      <c r="AW63" s="817"/>
      <c r="AX63" s="817"/>
      <c r="AY63" s="817"/>
      <c r="AZ63" s="823"/>
      <c r="BA63" s="823"/>
      <c r="BB63" s="823"/>
      <c r="BC63" s="823"/>
      <c r="BD63" s="823"/>
      <c r="BE63" s="824"/>
      <c r="BF63" s="824"/>
      <c r="BG63" s="824"/>
      <c r="BH63" s="824"/>
      <c r="BI63" s="825"/>
      <c r="BJ63" s="826" t="s">
        <v>398</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399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400</v>
      </c>
      <c r="B66" s="688"/>
      <c r="C66" s="688"/>
      <c r="D66" s="688"/>
      <c r="E66" s="688"/>
      <c r="F66" s="688"/>
      <c r="G66" s="688"/>
      <c r="H66" s="688"/>
      <c r="I66" s="688"/>
      <c r="J66" s="688"/>
      <c r="K66" s="688"/>
      <c r="L66" s="688"/>
      <c r="M66" s="688"/>
      <c r="N66" s="688"/>
      <c r="O66" s="688"/>
      <c r="P66" s="689"/>
      <c r="Q66" s="693" t="s">
        <v>401</v>
      </c>
      <c r="R66" s="694"/>
      <c r="S66" s="694"/>
      <c r="T66" s="694"/>
      <c r="U66" s="695"/>
      <c r="V66" s="693" t="s">
        <v>402</v>
      </c>
      <c r="W66" s="694"/>
      <c r="X66" s="694"/>
      <c r="Y66" s="694"/>
      <c r="Z66" s="695"/>
      <c r="AA66" s="693" t="s">
        <v>403</v>
      </c>
      <c r="AB66" s="694"/>
      <c r="AC66" s="694"/>
      <c r="AD66" s="694"/>
      <c r="AE66" s="695"/>
      <c r="AF66" s="829" t="s">
        <v>404</v>
      </c>
      <c r="AG66" s="781"/>
      <c r="AH66" s="781"/>
      <c r="AI66" s="781"/>
      <c r="AJ66" s="830"/>
      <c r="AK66" s="693" t="s">
        <v>405</v>
      </c>
      <c r="AL66" s="688"/>
      <c r="AM66" s="688"/>
      <c r="AN66" s="688"/>
      <c r="AO66" s="689"/>
      <c r="AP66" s="693" t="s">
        <v>386</v>
      </c>
      <c r="AQ66" s="694"/>
      <c r="AR66" s="694"/>
      <c r="AS66" s="694"/>
      <c r="AT66" s="695"/>
      <c r="AU66" s="693" t="s">
        <v>406</v>
      </c>
      <c r="AV66" s="694"/>
      <c r="AW66" s="694"/>
      <c r="AX66" s="694"/>
      <c r="AY66" s="695"/>
      <c r="AZ66" s="693" t="s">
        <v>350</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t="s">
        <v>591</v>
      </c>
      <c r="C68" s="845"/>
      <c r="D68" s="845"/>
      <c r="E68" s="845"/>
      <c r="F68" s="845"/>
      <c r="G68" s="845"/>
      <c r="H68" s="845"/>
      <c r="I68" s="845"/>
      <c r="J68" s="845"/>
      <c r="K68" s="845"/>
      <c r="L68" s="845"/>
      <c r="M68" s="845"/>
      <c r="N68" s="845"/>
      <c r="O68" s="845"/>
      <c r="P68" s="846"/>
      <c r="Q68" s="847">
        <v>321</v>
      </c>
      <c r="R68" s="841"/>
      <c r="S68" s="841"/>
      <c r="T68" s="841"/>
      <c r="U68" s="841"/>
      <c r="V68" s="841">
        <v>310</v>
      </c>
      <c r="W68" s="841"/>
      <c r="X68" s="841"/>
      <c r="Y68" s="841"/>
      <c r="Z68" s="841"/>
      <c r="AA68" s="841">
        <v>11</v>
      </c>
      <c r="AB68" s="841"/>
      <c r="AC68" s="841"/>
      <c r="AD68" s="841"/>
      <c r="AE68" s="841"/>
      <c r="AF68" s="841">
        <v>11</v>
      </c>
      <c r="AG68" s="841"/>
      <c r="AH68" s="841"/>
      <c r="AI68" s="841"/>
      <c r="AJ68" s="841"/>
      <c r="AK68" s="841">
        <v>3</v>
      </c>
      <c r="AL68" s="841"/>
      <c r="AM68" s="841"/>
      <c r="AN68" s="841"/>
      <c r="AO68" s="841"/>
      <c r="AP68" s="841" t="s">
        <v>499</v>
      </c>
      <c r="AQ68" s="841"/>
      <c r="AR68" s="841"/>
      <c r="AS68" s="841"/>
      <c r="AT68" s="841"/>
      <c r="AU68" s="841" t="s">
        <v>499</v>
      </c>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t="s">
        <v>592</v>
      </c>
      <c r="C69" s="849"/>
      <c r="D69" s="849"/>
      <c r="E69" s="849"/>
      <c r="F69" s="849"/>
      <c r="G69" s="849"/>
      <c r="H69" s="849"/>
      <c r="I69" s="849"/>
      <c r="J69" s="849"/>
      <c r="K69" s="849"/>
      <c r="L69" s="849"/>
      <c r="M69" s="849"/>
      <c r="N69" s="849"/>
      <c r="O69" s="849"/>
      <c r="P69" s="850"/>
      <c r="Q69" s="851">
        <v>75287</v>
      </c>
      <c r="R69" s="798"/>
      <c r="S69" s="798"/>
      <c r="T69" s="798"/>
      <c r="U69" s="798"/>
      <c r="V69" s="798">
        <v>72990</v>
      </c>
      <c r="W69" s="798"/>
      <c r="X69" s="798"/>
      <c r="Y69" s="798"/>
      <c r="Z69" s="798"/>
      <c r="AA69" s="798">
        <v>2837</v>
      </c>
      <c r="AB69" s="798"/>
      <c r="AC69" s="798"/>
      <c r="AD69" s="798"/>
      <c r="AE69" s="798"/>
      <c r="AF69" s="798">
        <v>50</v>
      </c>
      <c r="AG69" s="798"/>
      <c r="AH69" s="798"/>
      <c r="AI69" s="798"/>
      <c r="AJ69" s="798"/>
      <c r="AK69" s="798">
        <v>0</v>
      </c>
      <c r="AL69" s="798"/>
      <c r="AM69" s="798"/>
      <c r="AN69" s="798"/>
      <c r="AO69" s="798"/>
      <c r="AP69" s="798" t="s">
        <v>499</v>
      </c>
      <c r="AQ69" s="798"/>
      <c r="AR69" s="798"/>
      <c r="AS69" s="798"/>
      <c r="AT69" s="798"/>
      <c r="AU69" s="798" t="s">
        <v>499</v>
      </c>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377</v>
      </c>
      <c r="B88" s="749" t="s">
        <v>407</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f>SUM(AF68:AJ87)</f>
        <v>61</v>
      </c>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377</v>
      </c>
      <c r="BR102" s="749" t="s">
        <v>408</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f>SUM(CR7:CV88)</f>
        <v>115891</v>
      </c>
      <c r="CS102" s="827"/>
      <c r="CT102" s="827"/>
      <c r="CU102" s="827"/>
      <c r="CV102" s="866"/>
      <c r="CW102" s="865">
        <f t="shared" ref="CW102" si="0">SUM(CW7:DA88)</f>
        <v>22410</v>
      </c>
      <c r="CX102" s="827"/>
      <c r="CY102" s="827"/>
      <c r="CZ102" s="827"/>
      <c r="DA102" s="866"/>
      <c r="DB102" s="865">
        <f t="shared" ref="DB102" si="1">SUM(DB7:DF88)</f>
        <v>86240</v>
      </c>
      <c r="DC102" s="827"/>
      <c r="DD102" s="827"/>
      <c r="DE102" s="827"/>
      <c r="DF102" s="866"/>
      <c r="DG102" s="865">
        <f t="shared" ref="DG102" si="2">SUM(DG7:DK88)</f>
        <v>8741</v>
      </c>
      <c r="DH102" s="827"/>
      <c r="DI102" s="827"/>
      <c r="DJ102" s="827"/>
      <c r="DK102" s="866"/>
      <c r="DL102" s="865">
        <f t="shared" ref="DL102" si="3">SUM(DL7:DP88)</f>
        <v>8966</v>
      </c>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409</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410</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415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416</v>
      </c>
      <c r="AB109" s="868"/>
      <c r="AC109" s="868"/>
      <c r="AD109" s="868"/>
      <c r="AE109" s="869"/>
      <c r="AF109" s="867" t="s">
        <v>304</v>
      </c>
      <c r="AG109" s="868"/>
      <c r="AH109" s="868"/>
      <c r="AI109" s="868"/>
      <c r="AJ109" s="869"/>
      <c r="AK109" s="867" t="s">
        <v>303</v>
      </c>
      <c r="AL109" s="868"/>
      <c r="AM109" s="868"/>
      <c r="AN109" s="868"/>
      <c r="AO109" s="869"/>
      <c r="AP109" s="867" t="s">
        <v>417</v>
      </c>
      <c r="AQ109" s="868"/>
      <c r="AR109" s="868"/>
      <c r="AS109" s="868"/>
      <c r="AT109" s="870"/>
      <c r="AU109" s="887" t="s">
        <v>415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416</v>
      </c>
      <c r="BR109" s="868"/>
      <c r="BS109" s="868"/>
      <c r="BT109" s="868"/>
      <c r="BU109" s="869"/>
      <c r="BV109" s="867" t="s">
        <v>304</v>
      </c>
      <c r="BW109" s="868"/>
      <c r="BX109" s="868"/>
      <c r="BY109" s="868"/>
      <c r="BZ109" s="869"/>
      <c r="CA109" s="867" t="s">
        <v>303</v>
      </c>
      <c r="CB109" s="868"/>
      <c r="CC109" s="868"/>
      <c r="CD109" s="868"/>
      <c r="CE109" s="869"/>
      <c r="CF109" s="888" t="s">
        <v>417</v>
      </c>
      <c r="CG109" s="888"/>
      <c r="CH109" s="888"/>
      <c r="CI109" s="888"/>
      <c r="CJ109" s="888"/>
      <c r="CK109" s="867" t="s">
        <v>418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416</v>
      </c>
      <c r="DH109" s="868"/>
      <c r="DI109" s="868"/>
      <c r="DJ109" s="868"/>
      <c r="DK109" s="869"/>
      <c r="DL109" s="867" t="s">
        <v>304</v>
      </c>
      <c r="DM109" s="868"/>
      <c r="DN109" s="868"/>
      <c r="DO109" s="868"/>
      <c r="DP109" s="869"/>
      <c r="DQ109" s="867" t="s">
        <v>303</v>
      </c>
      <c r="DR109" s="868"/>
      <c r="DS109" s="868"/>
      <c r="DT109" s="868"/>
      <c r="DU109" s="869"/>
      <c r="DV109" s="867" t="s">
        <v>417</v>
      </c>
      <c r="DW109" s="868"/>
      <c r="DX109" s="868"/>
      <c r="DY109" s="868"/>
      <c r="DZ109" s="870"/>
    </row>
    <row r="110" spans="1:131" s="228" customFormat="1" ht="26.25" customHeight="1" x14ac:dyDescent="0.2">
      <c r="A110" s="871" t="s">
        <v>419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105210541</v>
      </c>
      <c r="AB110" s="875"/>
      <c r="AC110" s="875"/>
      <c r="AD110" s="875"/>
      <c r="AE110" s="876"/>
      <c r="AF110" s="877">
        <v>114906177</v>
      </c>
      <c r="AG110" s="875"/>
      <c r="AH110" s="875"/>
      <c r="AI110" s="875"/>
      <c r="AJ110" s="876"/>
      <c r="AK110" s="877">
        <v>112609521</v>
      </c>
      <c r="AL110" s="875"/>
      <c r="AM110" s="875"/>
      <c r="AN110" s="875"/>
      <c r="AO110" s="876"/>
      <c r="AP110" s="878">
        <v>10.199999999999999</v>
      </c>
      <c r="AQ110" s="879"/>
      <c r="AR110" s="879"/>
      <c r="AS110" s="879"/>
      <c r="AT110" s="880"/>
      <c r="AU110" s="881" t="s">
        <v>73</v>
      </c>
      <c r="AV110" s="882"/>
      <c r="AW110" s="882"/>
      <c r="AX110" s="882"/>
      <c r="AY110" s="882"/>
      <c r="AZ110" s="904" t="s">
        <v>420</v>
      </c>
      <c r="BA110" s="872"/>
      <c r="BB110" s="872"/>
      <c r="BC110" s="872"/>
      <c r="BD110" s="872"/>
      <c r="BE110" s="872"/>
      <c r="BF110" s="872"/>
      <c r="BG110" s="872"/>
      <c r="BH110" s="872"/>
      <c r="BI110" s="872"/>
      <c r="BJ110" s="872"/>
      <c r="BK110" s="872"/>
      <c r="BL110" s="872"/>
      <c r="BM110" s="872"/>
      <c r="BN110" s="872"/>
      <c r="BO110" s="872"/>
      <c r="BP110" s="873"/>
      <c r="BQ110" s="905">
        <v>4724954485</v>
      </c>
      <c r="BR110" s="906"/>
      <c r="BS110" s="906"/>
      <c r="BT110" s="906"/>
      <c r="BU110" s="906"/>
      <c r="BV110" s="906">
        <v>4868884137</v>
      </c>
      <c r="BW110" s="906"/>
      <c r="BX110" s="906"/>
      <c r="BY110" s="906"/>
      <c r="BZ110" s="906"/>
      <c r="CA110" s="906">
        <v>4863556634</v>
      </c>
      <c r="CB110" s="906"/>
      <c r="CC110" s="906"/>
      <c r="CD110" s="906"/>
      <c r="CE110" s="906"/>
      <c r="CF110" s="919">
        <v>439.5</v>
      </c>
      <c r="CG110" s="920"/>
      <c r="CH110" s="920"/>
      <c r="CI110" s="920"/>
      <c r="CJ110" s="920"/>
      <c r="CK110" s="921" t="s">
        <v>421</v>
      </c>
      <c r="CL110" s="922"/>
      <c r="CM110" s="904" t="s">
        <v>422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v>1354240</v>
      </c>
      <c r="DH110" s="906"/>
      <c r="DI110" s="906"/>
      <c r="DJ110" s="906"/>
      <c r="DK110" s="906"/>
      <c r="DL110" s="906">
        <v>1220937</v>
      </c>
      <c r="DM110" s="906"/>
      <c r="DN110" s="906"/>
      <c r="DO110" s="906"/>
      <c r="DP110" s="906"/>
      <c r="DQ110" s="906">
        <v>1083635</v>
      </c>
      <c r="DR110" s="906"/>
      <c r="DS110" s="906"/>
      <c r="DT110" s="906"/>
      <c r="DU110" s="906"/>
      <c r="DV110" s="907">
        <v>0.1</v>
      </c>
      <c r="DW110" s="907"/>
      <c r="DX110" s="907"/>
      <c r="DY110" s="907"/>
      <c r="DZ110" s="908"/>
    </row>
    <row r="111" spans="1:131" s="228" customFormat="1" ht="26.25" customHeight="1" x14ac:dyDescent="0.2">
      <c r="A111" s="909" t="s">
        <v>423</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424</v>
      </c>
      <c r="AB111" s="913"/>
      <c r="AC111" s="913"/>
      <c r="AD111" s="913"/>
      <c r="AE111" s="914"/>
      <c r="AF111" s="915" t="s">
        <v>424</v>
      </c>
      <c r="AG111" s="913"/>
      <c r="AH111" s="913"/>
      <c r="AI111" s="913"/>
      <c r="AJ111" s="914"/>
      <c r="AK111" s="915" t="s">
        <v>424</v>
      </c>
      <c r="AL111" s="913"/>
      <c r="AM111" s="913"/>
      <c r="AN111" s="913"/>
      <c r="AO111" s="914"/>
      <c r="AP111" s="916" t="s">
        <v>425</v>
      </c>
      <c r="AQ111" s="917"/>
      <c r="AR111" s="917"/>
      <c r="AS111" s="917"/>
      <c r="AT111" s="918"/>
      <c r="AU111" s="883"/>
      <c r="AV111" s="884"/>
      <c r="AW111" s="884"/>
      <c r="AX111" s="884"/>
      <c r="AY111" s="884"/>
      <c r="AZ111" s="897" t="s">
        <v>426</v>
      </c>
      <c r="BA111" s="898"/>
      <c r="BB111" s="898"/>
      <c r="BC111" s="898"/>
      <c r="BD111" s="898"/>
      <c r="BE111" s="898"/>
      <c r="BF111" s="898"/>
      <c r="BG111" s="898"/>
      <c r="BH111" s="898"/>
      <c r="BI111" s="898"/>
      <c r="BJ111" s="898"/>
      <c r="BK111" s="898"/>
      <c r="BL111" s="898"/>
      <c r="BM111" s="898"/>
      <c r="BN111" s="898"/>
      <c r="BO111" s="898"/>
      <c r="BP111" s="899"/>
      <c r="BQ111" s="900">
        <v>8591569</v>
      </c>
      <c r="BR111" s="901"/>
      <c r="BS111" s="901"/>
      <c r="BT111" s="901"/>
      <c r="BU111" s="901"/>
      <c r="BV111" s="901">
        <v>8852295</v>
      </c>
      <c r="BW111" s="901"/>
      <c r="BX111" s="901"/>
      <c r="BY111" s="901"/>
      <c r="BZ111" s="901"/>
      <c r="CA111" s="901">
        <v>10088051</v>
      </c>
      <c r="CB111" s="901"/>
      <c r="CC111" s="901"/>
      <c r="CD111" s="901"/>
      <c r="CE111" s="901"/>
      <c r="CF111" s="895">
        <v>0.9</v>
      </c>
      <c r="CG111" s="896"/>
      <c r="CH111" s="896"/>
      <c r="CI111" s="896"/>
      <c r="CJ111" s="896"/>
      <c r="CK111" s="923"/>
      <c r="CL111" s="924"/>
      <c r="CM111" s="897" t="s">
        <v>427</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362</v>
      </c>
      <c r="DH111" s="901"/>
      <c r="DI111" s="901"/>
      <c r="DJ111" s="901"/>
      <c r="DK111" s="901"/>
      <c r="DL111" s="901" t="s">
        <v>424</v>
      </c>
      <c r="DM111" s="901"/>
      <c r="DN111" s="901"/>
      <c r="DO111" s="901"/>
      <c r="DP111" s="901"/>
      <c r="DQ111" s="901" t="s">
        <v>362</v>
      </c>
      <c r="DR111" s="901"/>
      <c r="DS111" s="901"/>
      <c r="DT111" s="901"/>
      <c r="DU111" s="901"/>
      <c r="DV111" s="902" t="s">
        <v>362</v>
      </c>
      <c r="DW111" s="902"/>
      <c r="DX111" s="902"/>
      <c r="DY111" s="902"/>
      <c r="DZ111" s="903"/>
    </row>
    <row r="112" spans="1:131" s="228" customFormat="1" ht="26.25" customHeight="1" x14ac:dyDescent="0.2">
      <c r="A112" s="934" t="s">
        <v>428</v>
      </c>
      <c r="B112" s="935"/>
      <c r="C112" s="898" t="s">
        <v>429</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174727507</v>
      </c>
      <c r="AB112" s="928"/>
      <c r="AC112" s="928"/>
      <c r="AD112" s="928"/>
      <c r="AE112" s="929"/>
      <c r="AF112" s="930">
        <v>177182963</v>
      </c>
      <c r="AG112" s="928"/>
      <c r="AH112" s="928"/>
      <c r="AI112" s="928"/>
      <c r="AJ112" s="929"/>
      <c r="AK112" s="930">
        <v>180256823</v>
      </c>
      <c r="AL112" s="928"/>
      <c r="AM112" s="928"/>
      <c r="AN112" s="928"/>
      <c r="AO112" s="929"/>
      <c r="AP112" s="931">
        <v>16.3</v>
      </c>
      <c r="AQ112" s="932"/>
      <c r="AR112" s="932"/>
      <c r="AS112" s="932"/>
      <c r="AT112" s="933"/>
      <c r="AU112" s="883"/>
      <c r="AV112" s="884"/>
      <c r="AW112" s="884"/>
      <c r="AX112" s="884"/>
      <c r="AY112" s="884"/>
      <c r="AZ112" s="897" t="s">
        <v>430</v>
      </c>
      <c r="BA112" s="898"/>
      <c r="BB112" s="898"/>
      <c r="BC112" s="898"/>
      <c r="BD112" s="898"/>
      <c r="BE112" s="898"/>
      <c r="BF112" s="898"/>
      <c r="BG112" s="898"/>
      <c r="BH112" s="898"/>
      <c r="BI112" s="898"/>
      <c r="BJ112" s="898"/>
      <c r="BK112" s="898"/>
      <c r="BL112" s="898"/>
      <c r="BM112" s="898"/>
      <c r="BN112" s="898"/>
      <c r="BO112" s="898"/>
      <c r="BP112" s="899"/>
      <c r="BQ112" s="900">
        <v>77237328</v>
      </c>
      <c r="BR112" s="901"/>
      <c r="BS112" s="901"/>
      <c r="BT112" s="901"/>
      <c r="BU112" s="901"/>
      <c r="BV112" s="901">
        <v>28452971</v>
      </c>
      <c r="BW112" s="901"/>
      <c r="BX112" s="901"/>
      <c r="BY112" s="901"/>
      <c r="BZ112" s="901"/>
      <c r="CA112" s="901">
        <v>28190821</v>
      </c>
      <c r="CB112" s="901"/>
      <c r="CC112" s="901"/>
      <c r="CD112" s="901"/>
      <c r="CE112" s="901"/>
      <c r="CF112" s="895">
        <v>2.5</v>
      </c>
      <c r="CG112" s="896"/>
      <c r="CH112" s="896"/>
      <c r="CI112" s="896"/>
      <c r="CJ112" s="896"/>
      <c r="CK112" s="923"/>
      <c r="CL112" s="924"/>
      <c r="CM112" s="897" t="s">
        <v>431</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398</v>
      </c>
      <c r="DH112" s="901"/>
      <c r="DI112" s="901"/>
      <c r="DJ112" s="901"/>
      <c r="DK112" s="901"/>
      <c r="DL112" s="901" t="s">
        <v>398</v>
      </c>
      <c r="DM112" s="901"/>
      <c r="DN112" s="901"/>
      <c r="DO112" s="901"/>
      <c r="DP112" s="901"/>
      <c r="DQ112" s="901" t="s">
        <v>398</v>
      </c>
      <c r="DR112" s="901"/>
      <c r="DS112" s="901"/>
      <c r="DT112" s="901"/>
      <c r="DU112" s="901"/>
      <c r="DV112" s="902" t="s">
        <v>398</v>
      </c>
      <c r="DW112" s="902"/>
      <c r="DX112" s="902"/>
      <c r="DY112" s="902"/>
      <c r="DZ112" s="903"/>
    </row>
    <row r="113" spans="1:130" s="228" customFormat="1" ht="26.25" customHeight="1" x14ac:dyDescent="0.2">
      <c r="A113" s="936"/>
      <c r="B113" s="937"/>
      <c r="C113" s="898" t="s">
        <v>432</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5715807</v>
      </c>
      <c r="AB113" s="928"/>
      <c r="AC113" s="928"/>
      <c r="AD113" s="928"/>
      <c r="AE113" s="929"/>
      <c r="AF113" s="930">
        <v>2550974</v>
      </c>
      <c r="AG113" s="928"/>
      <c r="AH113" s="928"/>
      <c r="AI113" s="928"/>
      <c r="AJ113" s="929"/>
      <c r="AK113" s="930">
        <v>2200075</v>
      </c>
      <c r="AL113" s="928"/>
      <c r="AM113" s="928"/>
      <c r="AN113" s="928"/>
      <c r="AO113" s="929"/>
      <c r="AP113" s="931">
        <v>0.2</v>
      </c>
      <c r="AQ113" s="932"/>
      <c r="AR113" s="932"/>
      <c r="AS113" s="932"/>
      <c r="AT113" s="933"/>
      <c r="AU113" s="883"/>
      <c r="AV113" s="884"/>
      <c r="AW113" s="884"/>
      <c r="AX113" s="884"/>
      <c r="AY113" s="884"/>
      <c r="AZ113" s="897" t="s">
        <v>433</v>
      </c>
      <c r="BA113" s="898"/>
      <c r="BB113" s="898"/>
      <c r="BC113" s="898"/>
      <c r="BD113" s="898"/>
      <c r="BE113" s="898"/>
      <c r="BF113" s="898"/>
      <c r="BG113" s="898"/>
      <c r="BH113" s="898"/>
      <c r="BI113" s="898"/>
      <c r="BJ113" s="898"/>
      <c r="BK113" s="898"/>
      <c r="BL113" s="898"/>
      <c r="BM113" s="898"/>
      <c r="BN113" s="898"/>
      <c r="BO113" s="898"/>
      <c r="BP113" s="899"/>
      <c r="BQ113" s="900" t="s">
        <v>398</v>
      </c>
      <c r="BR113" s="901"/>
      <c r="BS113" s="901"/>
      <c r="BT113" s="901"/>
      <c r="BU113" s="901"/>
      <c r="BV113" s="901" t="s">
        <v>398</v>
      </c>
      <c r="BW113" s="901"/>
      <c r="BX113" s="901"/>
      <c r="BY113" s="901"/>
      <c r="BZ113" s="901"/>
      <c r="CA113" s="901" t="s">
        <v>398</v>
      </c>
      <c r="CB113" s="901"/>
      <c r="CC113" s="901"/>
      <c r="CD113" s="901"/>
      <c r="CE113" s="901"/>
      <c r="CF113" s="895" t="s">
        <v>398</v>
      </c>
      <c r="CG113" s="896"/>
      <c r="CH113" s="896"/>
      <c r="CI113" s="896"/>
      <c r="CJ113" s="896"/>
      <c r="CK113" s="923"/>
      <c r="CL113" s="924"/>
      <c r="CM113" s="897" t="s">
        <v>434</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398</v>
      </c>
      <c r="DH113" s="901"/>
      <c r="DI113" s="901"/>
      <c r="DJ113" s="901"/>
      <c r="DK113" s="901"/>
      <c r="DL113" s="901" t="s">
        <v>398</v>
      </c>
      <c r="DM113" s="901"/>
      <c r="DN113" s="901"/>
      <c r="DO113" s="901"/>
      <c r="DP113" s="901"/>
      <c r="DQ113" s="901" t="s">
        <v>398</v>
      </c>
      <c r="DR113" s="901"/>
      <c r="DS113" s="901"/>
      <c r="DT113" s="901"/>
      <c r="DU113" s="901"/>
      <c r="DV113" s="902" t="s">
        <v>398</v>
      </c>
      <c r="DW113" s="902"/>
      <c r="DX113" s="902"/>
      <c r="DY113" s="902"/>
      <c r="DZ113" s="903"/>
    </row>
    <row r="114" spans="1:130" s="228" customFormat="1" ht="26.25" customHeight="1" x14ac:dyDescent="0.2">
      <c r="A114" s="936"/>
      <c r="B114" s="937"/>
      <c r="C114" s="898" t="s">
        <v>435</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398</v>
      </c>
      <c r="AB114" s="928"/>
      <c r="AC114" s="928"/>
      <c r="AD114" s="928"/>
      <c r="AE114" s="929"/>
      <c r="AF114" s="930" t="s">
        <v>398</v>
      </c>
      <c r="AG114" s="928"/>
      <c r="AH114" s="928"/>
      <c r="AI114" s="928"/>
      <c r="AJ114" s="929"/>
      <c r="AK114" s="930" t="s">
        <v>398</v>
      </c>
      <c r="AL114" s="928"/>
      <c r="AM114" s="928"/>
      <c r="AN114" s="928"/>
      <c r="AO114" s="929"/>
      <c r="AP114" s="931" t="s">
        <v>398</v>
      </c>
      <c r="AQ114" s="932"/>
      <c r="AR114" s="932"/>
      <c r="AS114" s="932"/>
      <c r="AT114" s="933"/>
      <c r="AU114" s="883"/>
      <c r="AV114" s="884"/>
      <c r="AW114" s="884"/>
      <c r="AX114" s="884"/>
      <c r="AY114" s="884"/>
      <c r="AZ114" s="897" t="s">
        <v>436</v>
      </c>
      <c r="BA114" s="898"/>
      <c r="BB114" s="898"/>
      <c r="BC114" s="898"/>
      <c r="BD114" s="898"/>
      <c r="BE114" s="898"/>
      <c r="BF114" s="898"/>
      <c r="BG114" s="898"/>
      <c r="BH114" s="898"/>
      <c r="BI114" s="898"/>
      <c r="BJ114" s="898"/>
      <c r="BK114" s="898"/>
      <c r="BL114" s="898"/>
      <c r="BM114" s="898"/>
      <c r="BN114" s="898"/>
      <c r="BO114" s="898"/>
      <c r="BP114" s="899"/>
      <c r="BQ114" s="900">
        <v>331042925</v>
      </c>
      <c r="BR114" s="901"/>
      <c r="BS114" s="901"/>
      <c r="BT114" s="901"/>
      <c r="BU114" s="901"/>
      <c r="BV114" s="901">
        <v>320520185</v>
      </c>
      <c r="BW114" s="901"/>
      <c r="BX114" s="901"/>
      <c r="BY114" s="901"/>
      <c r="BZ114" s="901"/>
      <c r="CA114" s="901">
        <v>311566884</v>
      </c>
      <c r="CB114" s="901"/>
      <c r="CC114" s="901"/>
      <c r="CD114" s="901"/>
      <c r="CE114" s="901"/>
      <c r="CF114" s="895">
        <v>28.2</v>
      </c>
      <c r="CG114" s="896"/>
      <c r="CH114" s="896"/>
      <c r="CI114" s="896"/>
      <c r="CJ114" s="896"/>
      <c r="CK114" s="923"/>
      <c r="CL114" s="924"/>
      <c r="CM114" s="897" t="s">
        <v>437</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v>7077526</v>
      </c>
      <c r="DH114" s="901"/>
      <c r="DI114" s="901"/>
      <c r="DJ114" s="901"/>
      <c r="DK114" s="901"/>
      <c r="DL114" s="901">
        <v>7521903</v>
      </c>
      <c r="DM114" s="901"/>
      <c r="DN114" s="901"/>
      <c r="DO114" s="901"/>
      <c r="DP114" s="901"/>
      <c r="DQ114" s="901">
        <v>8912265</v>
      </c>
      <c r="DR114" s="901"/>
      <c r="DS114" s="901"/>
      <c r="DT114" s="901"/>
      <c r="DU114" s="901"/>
      <c r="DV114" s="902">
        <v>0.8</v>
      </c>
      <c r="DW114" s="902"/>
      <c r="DX114" s="902"/>
      <c r="DY114" s="902"/>
      <c r="DZ114" s="903"/>
    </row>
    <row r="115" spans="1:130" s="228" customFormat="1" ht="26.25" customHeight="1" x14ac:dyDescent="0.2">
      <c r="A115" s="936"/>
      <c r="B115" s="937"/>
      <c r="C115" s="898" t="s">
        <v>438</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992406</v>
      </c>
      <c r="AB115" s="928"/>
      <c r="AC115" s="928"/>
      <c r="AD115" s="928"/>
      <c r="AE115" s="929"/>
      <c r="AF115" s="930">
        <v>898622</v>
      </c>
      <c r="AG115" s="928"/>
      <c r="AH115" s="928"/>
      <c r="AI115" s="928"/>
      <c r="AJ115" s="929"/>
      <c r="AK115" s="930">
        <v>889832</v>
      </c>
      <c r="AL115" s="928"/>
      <c r="AM115" s="928"/>
      <c r="AN115" s="928"/>
      <c r="AO115" s="929"/>
      <c r="AP115" s="931">
        <v>0.1</v>
      </c>
      <c r="AQ115" s="932"/>
      <c r="AR115" s="932"/>
      <c r="AS115" s="932"/>
      <c r="AT115" s="933"/>
      <c r="AU115" s="883"/>
      <c r="AV115" s="884"/>
      <c r="AW115" s="884"/>
      <c r="AX115" s="884"/>
      <c r="AY115" s="884"/>
      <c r="AZ115" s="897" t="s">
        <v>439</v>
      </c>
      <c r="BA115" s="898"/>
      <c r="BB115" s="898"/>
      <c r="BC115" s="898"/>
      <c r="BD115" s="898"/>
      <c r="BE115" s="898"/>
      <c r="BF115" s="898"/>
      <c r="BG115" s="898"/>
      <c r="BH115" s="898"/>
      <c r="BI115" s="898"/>
      <c r="BJ115" s="898"/>
      <c r="BK115" s="898"/>
      <c r="BL115" s="898"/>
      <c r="BM115" s="898"/>
      <c r="BN115" s="898"/>
      <c r="BO115" s="898"/>
      <c r="BP115" s="899"/>
      <c r="BQ115" s="900">
        <v>30436346</v>
      </c>
      <c r="BR115" s="901"/>
      <c r="BS115" s="901"/>
      <c r="BT115" s="901"/>
      <c r="BU115" s="901"/>
      <c r="BV115" s="901">
        <v>28817942</v>
      </c>
      <c r="BW115" s="901"/>
      <c r="BX115" s="901"/>
      <c r="BY115" s="901"/>
      <c r="BZ115" s="901"/>
      <c r="CA115" s="901">
        <v>20151061</v>
      </c>
      <c r="CB115" s="901"/>
      <c r="CC115" s="901"/>
      <c r="CD115" s="901"/>
      <c r="CE115" s="901"/>
      <c r="CF115" s="895">
        <v>1.8</v>
      </c>
      <c r="CG115" s="896"/>
      <c r="CH115" s="896"/>
      <c r="CI115" s="896"/>
      <c r="CJ115" s="896"/>
      <c r="CK115" s="923"/>
      <c r="CL115" s="924"/>
      <c r="CM115" s="897" t="s">
        <v>440</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v>4371</v>
      </c>
      <c r="DH115" s="901"/>
      <c r="DI115" s="901"/>
      <c r="DJ115" s="901"/>
      <c r="DK115" s="901"/>
      <c r="DL115" s="901">
        <v>4371</v>
      </c>
      <c r="DM115" s="901"/>
      <c r="DN115" s="901"/>
      <c r="DO115" s="901"/>
      <c r="DP115" s="901"/>
      <c r="DQ115" s="901">
        <v>4371</v>
      </c>
      <c r="DR115" s="901"/>
      <c r="DS115" s="901"/>
      <c r="DT115" s="901"/>
      <c r="DU115" s="901"/>
      <c r="DV115" s="902">
        <v>0</v>
      </c>
      <c r="DW115" s="902"/>
      <c r="DX115" s="902"/>
      <c r="DY115" s="902"/>
      <c r="DZ115" s="903"/>
    </row>
    <row r="116" spans="1:130" s="228" customFormat="1" ht="26.25" customHeight="1" x14ac:dyDescent="0.2">
      <c r="A116" s="938"/>
      <c r="B116" s="939"/>
      <c r="C116" s="940" t="s">
        <v>441</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t="s">
        <v>398</v>
      </c>
      <c r="AB116" s="928"/>
      <c r="AC116" s="928"/>
      <c r="AD116" s="928"/>
      <c r="AE116" s="929"/>
      <c r="AF116" s="930" t="s">
        <v>398</v>
      </c>
      <c r="AG116" s="928"/>
      <c r="AH116" s="928"/>
      <c r="AI116" s="928"/>
      <c r="AJ116" s="929"/>
      <c r="AK116" s="930" t="s">
        <v>398</v>
      </c>
      <c r="AL116" s="928"/>
      <c r="AM116" s="928"/>
      <c r="AN116" s="928"/>
      <c r="AO116" s="929"/>
      <c r="AP116" s="931" t="s">
        <v>362</v>
      </c>
      <c r="AQ116" s="932"/>
      <c r="AR116" s="932"/>
      <c r="AS116" s="932"/>
      <c r="AT116" s="933"/>
      <c r="AU116" s="883"/>
      <c r="AV116" s="884"/>
      <c r="AW116" s="884"/>
      <c r="AX116" s="884"/>
      <c r="AY116" s="884"/>
      <c r="AZ116" s="942" t="s">
        <v>442</v>
      </c>
      <c r="BA116" s="943"/>
      <c r="BB116" s="943"/>
      <c r="BC116" s="943"/>
      <c r="BD116" s="943"/>
      <c r="BE116" s="943"/>
      <c r="BF116" s="943"/>
      <c r="BG116" s="943"/>
      <c r="BH116" s="943"/>
      <c r="BI116" s="943"/>
      <c r="BJ116" s="943"/>
      <c r="BK116" s="943"/>
      <c r="BL116" s="943"/>
      <c r="BM116" s="943"/>
      <c r="BN116" s="943"/>
      <c r="BO116" s="943"/>
      <c r="BP116" s="944"/>
      <c r="BQ116" s="900" t="s">
        <v>398</v>
      </c>
      <c r="BR116" s="901"/>
      <c r="BS116" s="901"/>
      <c r="BT116" s="901"/>
      <c r="BU116" s="901"/>
      <c r="BV116" s="901" t="s">
        <v>398</v>
      </c>
      <c r="BW116" s="901"/>
      <c r="BX116" s="901"/>
      <c r="BY116" s="901"/>
      <c r="BZ116" s="901"/>
      <c r="CA116" s="901" t="s">
        <v>398</v>
      </c>
      <c r="CB116" s="901"/>
      <c r="CC116" s="901"/>
      <c r="CD116" s="901"/>
      <c r="CE116" s="901"/>
      <c r="CF116" s="895" t="s">
        <v>362</v>
      </c>
      <c r="CG116" s="896"/>
      <c r="CH116" s="896"/>
      <c r="CI116" s="896"/>
      <c r="CJ116" s="896"/>
      <c r="CK116" s="923"/>
      <c r="CL116" s="924"/>
      <c r="CM116" s="897" t="s">
        <v>443</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398</v>
      </c>
      <c r="DH116" s="901"/>
      <c r="DI116" s="901"/>
      <c r="DJ116" s="901"/>
      <c r="DK116" s="901"/>
      <c r="DL116" s="901" t="s">
        <v>398</v>
      </c>
      <c r="DM116" s="901"/>
      <c r="DN116" s="901"/>
      <c r="DO116" s="901"/>
      <c r="DP116" s="901"/>
      <c r="DQ116" s="901" t="s">
        <v>398</v>
      </c>
      <c r="DR116" s="901"/>
      <c r="DS116" s="901"/>
      <c r="DT116" s="901"/>
      <c r="DU116" s="901"/>
      <c r="DV116" s="902" t="s">
        <v>398</v>
      </c>
      <c r="DW116" s="902"/>
      <c r="DX116" s="902"/>
      <c r="DY116" s="902"/>
      <c r="DZ116" s="903"/>
    </row>
    <row r="117" spans="1:130" s="228" customFormat="1" ht="26.25" customHeight="1" x14ac:dyDescent="0.2">
      <c r="A117" s="887" t="s">
        <v>155</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444</v>
      </c>
      <c r="Z117" s="869"/>
      <c r="AA117" s="950">
        <v>286646261</v>
      </c>
      <c r="AB117" s="951"/>
      <c r="AC117" s="951"/>
      <c r="AD117" s="951"/>
      <c r="AE117" s="952"/>
      <c r="AF117" s="953">
        <v>295538736</v>
      </c>
      <c r="AG117" s="951"/>
      <c r="AH117" s="951"/>
      <c r="AI117" s="951"/>
      <c r="AJ117" s="952"/>
      <c r="AK117" s="953">
        <v>295956251</v>
      </c>
      <c r="AL117" s="951"/>
      <c r="AM117" s="951"/>
      <c r="AN117" s="951"/>
      <c r="AO117" s="952"/>
      <c r="AP117" s="954"/>
      <c r="AQ117" s="955"/>
      <c r="AR117" s="955"/>
      <c r="AS117" s="955"/>
      <c r="AT117" s="956"/>
      <c r="AU117" s="883"/>
      <c r="AV117" s="884"/>
      <c r="AW117" s="884"/>
      <c r="AX117" s="884"/>
      <c r="AY117" s="884"/>
      <c r="AZ117" s="897" t="s">
        <v>445</v>
      </c>
      <c r="BA117" s="898"/>
      <c r="BB117" s="898"/>
      <c r="BC117" s="898"/>
      <c r="BD117" s="898"/>
      <c r="BE117" s="898"/>
      <c r="BF117" s="898"/>
      <c r="BG117" s="898"/>
      <c r="BH117" s="898"/>
      <c r="BI117" s="898"/>
      <c r="BJ117" s="898"/>
      <c r="BK117" s="898"/>
      <c r="BL117" s="898"/>
      <c r="BM117" s="898"/>
      <c r="BN117" s="898"/>
      <c r="BO117" s="898"/>
      <c r="BP117" s="899"/>
      <c r="BQ117" s="900" t="s">
        <v>366</v>
      </c>
      <c r="BR117" s="901"/>
      <c r="BS117" s="901"/>
      <c r="BT117" s="901"/>
      <c r="BU117" s="901"/>
      <c r="BV117" s="901" t="s">
        <v>366</v>
      </c>
      <c r="BW117" s="901"/>
      <c r="BX117" s="901"/>
      <c r="BY117" s="901"/>
      <c r="BZ117" s="901"/>
      <c r="CA117" s="901" t="s">
        <v>362</v>
      </c>
      <c r="CB117" s="901"/>
      <c r="CC117" s="901"/>
      <c r="CD117" s="901"/>
      <c r="CE117" s="901"/>
      <c r="CF117" s="895" t="s">
        <v>446</v>
      </c>
      <c r="CG117" s="896"/>
      <c r="CH117" s="896"/>
      <c r="CI117" s="896"/>
      <c r="CJ117" s="896"/>
      <c r="CK117" s="923"/>
      <c r="CL117" s="924"/>
      <c r="CM117" s="897" t="s">
        <v>447</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424</v>
      </c>
      <c r="DH117" s="901"/>
      <c r="DI117" s="901"/>
      <c r="DJ117" s="901"/>
      <c r="DK117" s="901"/>
      <c r="DL117" s="901" t="s">
        <v>424</v>
      </c>
      <c r="DM117" s="901"/>
      <c r="DN117" s="901"/>
      <c r="DO117" s="901"/>
      <c r="DP117" s="901"/>
      <c r="DQ117" s="901" t="s">
        <v>362</v>
      </c>
      <c r="DR117" s="901"/>
      <c r="DS117" s="901"/>
      <c r="DT117" s="901"/>
      <c r="DU117" s="901"/>
      <c r="DV117" s="902" t="s">
        <v>448</v>
      </c>
      <c r="DW117" s="902"/>
      <c r="DX117" s="902"/>
      <c r="DY117" s="902"/>
      <c r="DZ117" s="903"/>
    </row>
    <row r="118" spans="1:130" s="228" customFormat="1" ht="26.25" customHeight="1" x14ac:dyDescent="0.2">
      <c r="A118" s="887" t="s">
        <v>418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416</v>
      </c>
      <c r="AB118" s="868"/>
      <c r="AC118" s="868"/>
      <c r="AD118" s="868"/>
      <c r="AE118" s="869"/>
      <c r="AF118" s="867" t="s">
        <v>304</v>
      </c>
      <c r="AG118" s="868"/>
      <c r="AH118" s="868"/>
      <c r="AI118" s="868"/>
      <c r="AJ118" s="869"/>
      <c r="AK118" s="867" t="s">
        <v>303</v>
      </c>
      <c r="AL118" s="868"/>
      <c r="AM118" s="868"/>
      <c r="AN118" s="868"/>
      <c r="AO118" s="869"/>
      <c r="AP118" s="945" t="s">
        <v>417</v>
      </c>
      <c r="AQ118" s="946"/>
      <c r="AR118" s="946"/>
      <c r="AS118" s="946"/>
      <c r="AT118" s="947"/>
      <c r="AU118" s="883"/>
      <c r="AV118" s="884"/>
      <c r="AW118" s="884"/>
      <c r="AX118" s="884"/>
      <c r="AY118" s="884"/>
      <c r="AZ118" s="948" t="s">
        <v>449</v>
      </c>
      <c r="BA118" s="940"/>
      <c r="BB118" s="940"/>
      <c r="BC118" s="940"/>
      <c r="BD118" s="940"/>
      <c r="BE118" s="940"/>
      <c r="BF118" s="940"/>
      <c r="BG118" s="940"/>
      <c r="BH118" s="940"/>
      <c r="BI118" s="940"/>
      <c r="BJ118" s="940"/>
      <c r="BK118" s="940"/>
      <c r="BL118" s="940"/>
      <c r="BM118" s="940"/>
      <c r="BN118" s="940"/>
      <c r="BO118" s="940"/>
      <c r="BP118" s="941"/>
      <c r="BQ118" s="965" t="s">
        <v>362</v>
      </c>
      <c r="BR118" s="966"/>
      <c r="BS118" s="966"/>
      <c r="BT118" s="966"/>
      <c r="BU118" s="966"/>
      <c r="BV118" s="966" t="s">
        <v>362</v>
      </c>
      <c r="BW118" s="966"/>
      <c r="BX118" s="966"/>
      <c r="BY118" s="966"/>
      <c r="BZ118" s="966"/>
      <c r="CA118" s="966" t="s">
        <v>424</v>
      </c>
      <c r="CB118" s="966"/>
      <c r="CC118" s="966"/>
      <c r="CD118" s="966"/>
      <c r="CE118" s="966"/>
      <c r="CF118" s="895" t="s">
        <v>424</v>
      </c>
      <c r="CG118" s="896"/>
      <c r="CH118" s="896"/>
      <c r="CI118" s="896"/>
      <c r="CJ118" s="896"/>
      <c r="CK118" s="923"/>
      <c r="CL118" s="924"/>
      <c r="CM118" s="897" t="s">
        <v>450</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362</v>
      </c>
      <c r="DH118" s="901"/>
      <c r="DI118" s="901"/>
      <c r="DJ118" s="901"/>
      <c r="DK118" s="901"/>
      <c r="DL118" s="901" t="s">
        <v>362</v>
      </c>
      <c r="DM118" s="901"/>
      <c r="DN118" s="901"/>
      <c r="DO118" s="901"/>
      <c r="DP118" s="901"/>
      <c r="DQ118" s="901" t="s">
        <v>446</v>
      </c>
      <c r="DR118" s="901"/>
      <c r="DS118" s="901"/>
      <c r="DT118" s="901"/>
      <c r="DU118" s="901"/>
      <c r="DV118" s="902" t="s">
        <v>364</v>
      </c>
      <c r="DW118" s="902"/>
      <c r="DX118" s="902"/>
      <c r="DY118" s="902"/>
      <c r="DZ118" s="903"/>
    </row>
    <row r="119" spans="1:130" s="228" customFormat="1" ht="26.25" customHeight="1" x14ac:dyDescent="0.2">
      <c r="A119" s="1029" t="s">
        <v>421</v>
      </c>
      <c r="B119" s="922"/>
      <c r="C119" s="904" t="s">
        <v>422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364</v>
      </c>
      <c r="AB119" s="875"/>
      <c r="AC119" s="875"/>
      <c r="AD119" s="875"/>
      <c r="AE119" s="876"/>
      <c r="AF119" s="877" t="s">
        <v>362</v>
      </c>
      <c r="AG119" s="875"/>
      <c r="AH119" s="875"/>
      <c r="AI119" s="875"/>
      <c r="AJ119" s="876"/>
      <c r="AK119" s="877" t="s">
        <v>424</v>
      </c>
      <c r="AL119" s="875"/>
      <c r="AM119" s="875"/>
      <c r="AN119" s="875"/>
      <c r="AO119" s="876"/>
      <c r="AP119" s="878" t="s">
        <v>364</v>
      </c>
      <c r="AQ119" s="879"/>
      <c r="AR119" s="879"/>
      <c r="AS119" s="879"/>
      <c r="AT119" s="880"/>
      <c r="AU119" s="885"/>
      <c r="AV119" s="886"/>
      <c r="AW119" s="886"/>
      <c r="AX119" s="886"/>
      <c r="AY119" s="886"/>
      <c r="AZ119" s="249" t="s">
        <v>155</v>
      </c>
      <c r="BA119" s="249"/>
      <c r="BB119" s="249"/>
      <c r="BC119" s="249"/>
      <c r="BD119" s="249"/>
      <c r="BE119" s="249"/>
      <c r="BF119" s="249"/>
      <c r="BG119" s="249"/>
      <c r="BH119" s="249"/>
      <c r="BI119" s="249"/>
      <c r="BJ119" s="249"/>
      <c r="BK119" s="249"/>
      <c r="BL119" s="249"/>
      <c r="BM119" s="249"/>
      <c r="BN119" s="249"/>
      <c r="BO119" s="949" t="s">
        <v>451</v>
      </c>
      <c r="BP119" s="970"/>
      <c r="BQ119" s="965">
        <v>5172262653</v>
      </c>
      <c r="BR119" s="966"/>
      <c r="BS119" s="966"/>
      <c r="BT119" s="966"/>
      <c r="BU119" s="966"/>
      <c r="BV119" s="966">
        <v>5255527530</v>
      </c>
      <c r="BW119" s="966"/>
      <c r="BX119" s="966"/>
      <c r="BY119" s="966"/>
      <c r="BZ119" s="966"/>
      <c r="CA119" s="966">
        <v>5233553451</v>
      </c>
      <c r="CB119" s="966"/>
      <c r="CC119" s="966"/>
      <c r="CD119" s="966"/>
      <c r="CE119" s="966"/>
      <c r="CF119" s="967"/>
      <c r="CG119" s="968"/>
      <c r="CH119" s="968"/>
      <c r="CI119" s="968"/>
      <c r="CJ119" s="969"/>
      <c r="CK119" s="925"/>
      <c r="CL119" s="926"/>
      <c r="CM119" s="948" t="s">
        <v>452</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v>155432</v>
      </c>
      <c r="DH119" s="901"/>
      <c r="DI119" s="901"/>
      <c r="DJ119" s="901"/>
      <c r="DK119" s="901"/>
      <c r="DL119" s="901">
        <v>105084</v>
      </c>
      <c r="DM119" s="901"/>
      <c r="DN119" s="901"/>
      <c r="DO119" s="901"/>
      <c r="DP119" s="901"/>
      <c r="DQ119" s="901">
        <v>87780</v>
      </c>
      <c r="DR119" s="901"/>
      <c r="DS119" s="901"/>
      <c r="DT119" s="901"/>
      <c r="DU119" s="901"/>
      <c r="DV119" s="902">
        <v>0</v>
      </c>
      <c r="DW119" s="902"/>
      <c r="DX119" s="902"/>
      <c r="DY119" s="902"/>
      <c r="DZ119" s="903"/>
    </row>
    <row r="120" spans="1:130" s="228" customFormat="1" ht="26.25" customHeight="1" x14ac:dyDescent="0.2">
      <c r="A120" s="1030"/>
      <c r="B120" s="924"/>
      <c r="C120" s="897" t="s">
        <v>427</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424</v>
      </c>
      <c r="AB120" s="928"/>
      <c r="AC120" s="928"/>
      <c r="AD120" s="928"/>
      <c r="AE120" s="929"/>
      <c r="AF120" s="930" t="s">
        <v>362</v>
      </c>
      <c r="AG120" s="928"/>
      <c r="AH120" s="928"/>
      <c r="AI120" s="928"/>
      <c r="AJ120" s="929"/>
      <c r="AK120" s="930" t="s">
        <v>424</v>
      </c>
      <c r="AL120" s="928"/>
      <c r="AM120" s="928"/>
      <c r="AN120" s="928"/>
      <c r="AO120" s="929"/>
      <c r="AP120" s="931" t="s">
        <v>446</v>
      </c>
      <c r="AQ120" s="932"/>
      <c r="AR120" s="932"/>
      <c r="AS120" s="932"/>
      <c r="AT120" s="933"/>
      <c r="AU120" s="957" t="s">
        <v>453</v>
      </c>
      <c r="AV120" s="958"/>
      <c r="AW120" s="958"/>
      <c r="AX120" s="958"/>
      <c r="AY120" s="959"/>
      <c r="AZ120" s="904" t="s">
        <v>454</v>
      </c>
      <c r="BA120" s="872"/>
      <c r="BB120" s="872"/>
      <c r="BC120" s="872"/>
      <c r="BD120" s="872"/>
      <c r="BE120" s="872"/>
      <c r="BF120" s="872"/>
      <c r="BG120" s="872"/>
      <c r="BH120" s="872"/>
      <c r="BI120" s="872"/>
      <c r="BJ120" s="872"/>
      <c r="BK120" s="872"/>
      <c r="BL120" s="872"/>
      <c r="BM120" s="872"/>
      <c r="BN120" s="872"/>
      <c r="BO120" s="872"/>
      <c r="BP120" s="873"/>
      <c r="BQ120" s="905">
        <v>956757982</v>
      </c>
      <c r="BR120" s="906"/>
      <c r="BS120" s="906"/>
      <c r="BT120" s="906"/>
      <c r="BU120" s="906"/>
      <c r="BV120" s="906">
        <v>1104861444</v>
      </c>
      <c r="BW120" s="906"/>
      <c r="BX120" s="906"/>
      <c r="BY120" s="906"/>
      <c r="BZ120" s="906"/>
      <c r="CA120" s="906">
        <v>1189732326</v>
      </c>
      <c r="CB120" s="906"/>
      <c r="CC120" s="906"/>
      <c r="CD120" s="906"/>
      <c r="CE120" s="906"/>
      <c r="CF120" s="919">
        <v>107.5</v>
      </c>
      <c r="CG120" s="920"/>
      <c r="CH120" s="920"/>
      <c r="CI120" s="920"/>
      <c r="CJ120" s="920"/>
      <c r="CK120" s="974" t="s">
        <v>455</v>
      </c>
      <c r="CL120" s="975"/>
      <c r="CM120" s="975"/>
      <c r="CN120" s="975"/>
      <c r="CO120" s="976"/>
      <c r="CP120" s="982" t="s">
        <v>456</v>
      </c>
      <c r="CQ120" s="983"/>
      <c r="CR120" s="983"/>
      <c r="CS120" s="983"/>
      <c r="CT120" s="983"/>
      <c r="CU120" s="983"/>
      <c r="CV120" s="983"/>
      <c r="CW120" s="983"/>
      <c r="CX120" s="983"/>
      <c r="CY120" s="983"/>
      <c r="CZ120" s="983"/>
      <c r="DA120" s="983"/>
      <c r="DB120" s="983"/>
      <c r="DC120" s="983"/>
      <c r="DD120" s="983"/>
      <c r="DE120" s="983"/>
      <c r="DF120" s="984"/>
      <c r="DG120" s="905">
        <v>23329608</v>
      </c>
      <c r="DH120" s="906"/>
      <c r="DI120" s="906"/>
      <c r="DJ120" s="906"/>
      <c r="DK120" s="906"/>
      <c r="DL120" s="906">
        <v>22336714</v>
      </c>
      <c r="DM120" s="906"/>
      <c r="DN120" s="906"/>
      <c r="DO120" s="906"/>
      <c r="DP120" s="906"/>
      <c r="DQ120" s="906">
        <v>22849457</v>
      </c>
      <c r="DR120" s="906"/>
      <c r="DS120" s="906"/>
      <c r="DT120" s="906"/>
      <c r="DU120" s="906"/>
      <c r="DV120" s="907">
        <v>2.1</v>
      </c>
      <c r="DW120" s="907"/>
      <c r="DX120" s="907"/>
      <c r="DY120" s="907"/>
      <c r="DZ120" s="908"/>
    </row>
    <row r="121" spans="1:130" s="228" customFormat="1" ht="26.25" customHeight="1" x14ac:dyDescent="0.2">
      <c r="A121" s="1030"/>
      <c r="B121" s="924"/>
      <c r="C121" s="971" t="s">
        <v>457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366</v>
      </c>
      <c r="AB121" s="928"/>
      <c r="AC121" s="928"/>
      <c r="AD121" s="928"/>
      <c r="AE121" s="929"/>
      <c r="AF121" s="930" t="s">
        <v>424</v>
      </c>
      <c r="AG121" s="928"/>
      <c r="AH121" s="928"/>
      <c r="AI121" s="928"/>
      <c r="AJ121" s="929"/>
      <c r="AK121" s="930" t="s">
        <v>424</v>
      </c>
      <c r="AL121" s="928"/>
      <c r="AM121" s="928"/>
      <c r="AN121" s="928"/>
      <c r="AO121" s="929"/>
      <c r="AP121" s="931" t="s">
        <v>424</v>
      </c>
      <c r="AQ121" s="932"/>
      <c r="AR121" s="932"/>
      <c r="AS121" s="932"/>
      <c r="AT121" s="933"/>
      <c r="AU121" s="960"/>
      <c r="AV121" s="961"/>
      <c r="AW121" s="961"/>
      <c r="AX121" s="961"/>
      <c r="AY121" s="962"/>
      <c r="AZ121" s="897" t="s">
        <v>458</v>
      </c>
      <c r="BA121" s="898"/>
      <c r="BB121" s="898"/>
      <c r="BC121" s="898"/>
      <c r="BD121" s="898"/>
      <c r="BE121" s="898"/>
      <c r="BF121" s="898"/>
      <c r="BG121" s="898"/>
      <c r="BH121" s="898"/>
      <c r="BI121" s="898"/>
      <c r="BJ121" s="898"/>
      <c r="BK121" s="898"/>
      <c r="BL121" s="898"/>
      <c r="BM121" s="898"/>
      <c r="BN121" s="898"/>
      <c r="BO121" s="898"/>
      <c r="BP121" s="899"/>
      <c r="BQ121" s="900">
        <v>39384476</v>
      </c>
      <c r="BR121" s="901"/>
      <c r="BS121" s="901"/>
      <c r="BT121" s="901"/>
      <c r="BU121" s="901"/>
      <c r="BV121" s="901">
        <v>67359837</v>
      </c>
      <c r="BW121" s="901"/>
      <c r="BX121" s="901"/>
      <c r="BY121" s="901"/>
      <c r="BZ121" s="901"/>
      <c r="CA121" s="901">
        <v>58609403</v>
      </c>
      <c r="CB121" s="901"/>
      <c r="CC121" s="901"/>
      <c r="CD121" s="901"/>
      <c r="CE121" s="901"/>
      <c r="CF121" s="895">
        <v>5.3</v>
      </c>
      <c r="CG121" s="896"/>
      <c r="CH121" s="896"/>
      <c r="CI121" s="896"/>
      <c r="CJ121" s="896"/>
      <c r="CK121" s="977"/>
      <c r="CL121" s="978"/>
      <c r="CM121" s="978"/>
      <c r="CN121" s="978"/>
      <c r="CO121" s="979"/>
      <c r="CP121" s="987" t="s">
        <v>393</v>
      </c>
      <c r="CQ121" s="988"/>
      <c r="CR121" s="988"/>
      <c r="CS121" s="988"/>
      <c r="CT121" s="988"/>
      <c r="CU121" s="988"/>
      <c r="CV121" s="988"/>
      <c r="CW121" s="988"/>
      <c r="CX121" s="988"/>
      <c r="CY121" s="988"/>
      <c r="CZ121" s="988"/>
      <c r="DA121" s="988"/>
      <c r="DB121" s="988"/>
      <c r="DC121" s="988"/>
      <c r="DD121" s="988"/>
      <c r="DE121" s="988"/>
      <c r="DF121" s="989"/>
      <c r="DG121" s="900">
        <v>4916729</v>
      </c>
      <c r="DH121" s="901"/>
      <c r="DI121" s="901"/>
      <c r="DJ121" s="901"/>
      <c r="DK121" s="901"/>
      <c r="DL121" s="901">
        <v>4315912</v>
      </c>
      <c r="DM121" s="901"/>
      <c r="DN121" s="901"/>
      <c r="DO121" s="901"/>
      <c r="DP121" s="901"/>
      <c r="DQ121" s="901">
        <v>3809623</v>
      </c>
      <c r="DR121" s="901"/>
      <c r="DS121" s="901"/>
      <c r="DT121" s="901"/>
      <c r="DU121" s="901"/>
      <c r="DV121" s="902">
        <v>0.3</v>
      </c>
      <c r="DW121" s="902"/>
      <c r="DX121" s="902"/>
      <c r="DY121" s="902"/>
      <c r="DZ121" s="903"/>
    </row>
    <row r="122" spans="1:130" s="228" customFormat="1" ht="26.25" customHeight="1" x14ac:dyDescent="0.2">
      <c r="A122" s="1030"/>
      <c r="B122" s="924"/>
      <c r="C122" s="897" t="s">
        <v>437</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v>601267</v>
      </c>
      <c r="AB122" s="928"/>
      <c r="AC122" s="928"/>
      <c r="AD122" s="928"/>
      <c r="AE122" s="929"/>
      <c r="AF122" s="930">
        <v>627317</v>
      </c>
      <c r="AG122" s="928"/>
      <c r="AH122" s="928"/>
      <c r="AI122" s="928"/>
      <c r="AJ122" s="929"/>
      <c r="AK122" s="930">
        <v>666473</v>
      </c>
      <c r="AL122" s="928"/>
      <c r="AM122" s="928"/>
      <c r="AN122" s="928"/>
      <c r="AO122" s="929"/>
      <c r="AP122" s="931">
        <v>0.1</v>
      </c>
      <c r="AQ122" s="932"/>
      <c r="AR122" s="932"/>
      <c r="AS122" s="932"/>
      <c r="AT122" s="933"/>
      <c r="AU122" s="960"/>
      <c r="AV122" s="961"/>
      <c r="AW122" s="961"/>
      <c r="AX122" s="961"/>
      <c r="AY122" s="962"/>
      <c r="AZ122" s="948" t="s">
        <v>459</v>
      </c>
      <c r="BA122" s="940"/>
      <c r="BB122" s="940"/>
      <c r="BC122" s="940"/>
      <c r="BD122" s="940"/>
      <c r="BE122" s="940"/>
      <c r="BF122" s="940"/>
      <c r="BG122" s="940"/>
      <c r="BH122" s="940"/>
      <c r="BI122" s="940"/>
      <c r="BJ122" s="940"/>
      <c r="BK122" s="940"/>
      <c r="BL122" s="940"/>
      <c r="BM122" s="940"/>
      <c r="BN122" s="940"/>
      <c r="BO122" s="940"/>
      <c r="BP122" s="941"/>
      <c r="BQ122" s="965">
        <v>2261323335</v>
      </c>
      <c r="BR122" s="966"/>
      <c r="BS122" s="966"/>
      <c r="BT122" s="966"/>
      <c r="BU122" s="966"/>
      <c r="BV122" s="966">
        <v>2292488898</v>
      </c>
      <c r="BW122" s="966"/>
      <c r="BX122" s="966"/>
      <c r="BY122" s="966"/>
      <c r="BZ122" s="966"/>
      <c r="CA122" s="966">
        <v>2253250553</v>
      </c>
      <c r="CB122" s="966"/>
      <c r="CC122" s="966"/>
      <c r="CD122" s="966"/>
      <c r="CE122" s="966"/>
      <c r="CF122" s="985">
        <v>203.6</v>
      </c>
      <c r="CG122" s="986"/>
      <c r="CH122" s="986"/>
      <c r="CI122" s="986"/>
      <c r="CJ122" s="986"/>
      <c r="CK122" s="977"/>
      <c r="CL122" s="978"/>
      <c r="CM122" s="978"/>
      <c r="CN122" s="978"/>
      <c r="CO122" s="979"/>
      <c r="CP122" s="987" t="s">
        <v>460</v>
      </c>
      <c r="CQ122" s="988"/>
      <c r="CR122" s="988"/>
      <c r="CS122" s="988"/>
      <c r="CT122" s="988"/>
      <c r="CU122" s="988"/>
      <c r="CV122" s="988"/>
      <c r="CW122" s="988"/>
      <c r="CX122" s="988"/>
      <c r="CY122" s="988"/>
      <c r="CZ122" s="988"/>
      <c r="DA122" s="988"/>
      <c r="DB122" s="988"/>
      <c r="DC122" s="988"/>
      <c r="DD122" s="988"/>
      <c r="DE122" s="988"/>
      <c r="DF122" s="989"/>
      <c r="DG122" s="900" t="s">
        <v>424</v>
      </c>
      <c r="DH122" s="901"/>
      <c r="DI122" s="901"/>
      <c r="DJ122" s="901"/>
      <c r="DK122" s="901"/>
      <c r="DL122" s="901">
        <v>1800345</v>
      </c>
      <c r="DM122" s="901"/>
      <c r="DN122" s="901"/>
      <c r="DO122" s="901"/>
      <c r="DP122" s="901"/>
      <c r="DQ122" s="901">
        <v>1531741</v>
      </c>
      <c r="DR122" s="901"/>
      <c r="DS122" s="901"/>
      <c r="DT122" s="901"/>
      <c r="DU122" s="901"/>
      <c r="DV122" s="902">
        <v>0.1</v>
      </c>
      <c r="DW122" s="902"/>
      <c r="DX122" s="902"/>
      <c r="DY122" s="902"/>
      <c r="DZ122" s="903"/>
    </row>
    <row r="123" spans="1:130" s="228" customFormat="1" ht="26.25" customHeight="1" x14ac:dyDescent="0.2">
      <c r="A123" s="1030"/>
      <c r="B123" s="924"/>
      <c r="C123" s="897" t="s">
        <v>443</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362</v>
      </c>
      <c r="AB123" s="928"/>
      <c r="AC123" s="928"/>
      <c r="AD123" s="928"/>
      <c r="AE123" s="929"/>
      <c r="AF123" s="930" t="s">
        <v>362</v>
      </c>
      <c r="AG123" s="928"/>
      <c r="AH123" s="928"/>
      <c r="AI123" s="928"/>
      <c r="AJ123" s="929"/>
      <c r="AK123" s="930" t="s">
        <v>362</v>
      </c>
      <c r="AL123" s="928"/>
      <c r="AM123" s="928"/>
      <c r="AN123" s="928"/>
      <c r="AO123" s="929"/>
      <c r="AP123" s="931" t="s">
        <v>424</v>
      </c>
      <c r="AQ123" s="932"/>
      <c r="AR123" s="932"/>
      <c r="AS123" s="932"/>
      <c r="AT123" s="933"/>
      <c r="AU123" s="963"/>
      <c r="AV123" s="964"/>
      <c r="AW123" s="964"/>
      <c r="AX123" s="964"/>
      <c r="AY123" s="964"/>
      <c r="AZ123" s="249" t="s">
        <v>155</v>
      </c>
      <c r="BA123" s="249"/>
      <c r="BB123" s="249"/>
      <c r="BC123" s="249"/>
      <c r="BD123" s="249"/>
      <c r="BE123" s="249"/>
      <c r="BF123" s="249"/>
      <c r="BG123" s="249"/>
      <c r="BH123" s="249"/>
      <c r="BI123" s="249"/>
      <c r="BJ123" s="249"/>
      <c r="BK123" s="249"/>
      <c r="BL123" s="249"/>
      <c r="BM123" s="249"/>
      <c r="BN123" s="249"/>
      <c r="BO123" s="949" t="s">
        <v>461</v>
      </c>
      <c r="BP123" s="970"/>
      <c r="BQ123" s="1036">
        <v>3257465793</v>
      </c>
      <c r="BR123" s="1037"/>
      <c r="BS123" s="1037"/>
      <c r="BT123" s="1037"/>
      <c r="BU123" s="1037"/>
      <c r="BV123" s="1037">
        <v>3464710179</v>
      </c>
      <c r="BW123" s="1037"/>
      <c r="BX123" s="1037"/>
      <c r="BY123" s="1037"/>
      <c r="BZ123" s="1037"/>
      <c r="CA123" s="1037">
        <v>3501592282</v>
      </c>
      <c r="CB123" s="1037"/>
      <c r="CC123" s="1037"/>
      <c r="CD123" s="1037"/>
      <c r="CE123" s="1037"/>
      <c r="CF123" s="967"/>
      <c r="CG123" s="968"/>
      <c r="CH123" s="968"/>
      <c r="CI123" s="968"/>
      <c r="CJ123" s="969"/>
      <c r="CK123" s="977"/>
      <c r="CL123" s="978"/>
      <c r="CM123" s="978"/>
      <c r="CN123" s="978"/>
      <c r="CO123" s="979"/>
      <c r="CP123" s="987" t="s">
        <v>462</v>
      </c>
      <c r="CQ123" s="988"/>
      <c r="CR123" s="988"/>
      <c r="CS123" s="988"/>
      <c r="CT123" s="988"/>
      <c r="CU123" s="988"/>
      <c r="CV123" s="988"/>
      <c r="CW123" s="988"/>
      <c r="CX123" s="988"/>
      <c r="CY123" s="988"/>
      <c r="CZ123" s="988"/>
      <c r="DA123" s="988"/>
      <c r="DB123" s="988"/>
      <c r="DC123" s="988"/>
      <c r="DD123" s="988"/>
      <c r="DE123" s="988"/>
      <c r="DF123" s="989"/>
      <c r="DG123" s="900" t="s">
        <v>362</v>
      </c>
      <c r="DH123" s="901"/>
      <c r="DI123" s="901"/>
      <c r="DJ123" s="901"/>
      <c r="DK123" s="901"/>
      <c r="DL123" s="901" t="s">
        <v>362</v>
      </c>
      <c r="DM123" s="901"/>
      <c r="DN123" s="901"/>
      <c r="DO123" s="901"/>
      <c r="DP123" s="901"/>
      <c r="DQ123" s="901" t="s">
        <v>364</v>
      </c>
      <c r="DR123" s="901"/>
      <c r="DS123" s="901"/>
      <c r="DT123" s="901"/>
      <c r="DU123" s="901"/>
      <c r="DV123" s="902" t="s">
        <v>362</v>
      </c>
      <c r="DW123" s="902"/>
      <c r="DX123" s="902"/>
      <c r="DY123" s="902"/>
      <c r="DZ123" s="903"/>
    </row>
    <row r="124" spans="1:130" s="228" customFormat="1" ht="26.25" customHeight="1" thickBot="1" x14ac:dyDescent="0.25">
      <c r="A124" s="1030"/>
      <c r="B124" s="924"/>
      <c r="C124" s="897" t="s">
        <v>447</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362</v>
      </c>
      <c r="AB124" s="928"/>
      <c r="AC124" s="928"/>
      <c r="AD124" s="928"/>
      <c r="AE124" s="929"/>
      <c r="AF124" s="930" t="s">
        <v>362</v>
      </c>
      <c r="AG124" s="928"/>
      <c r="AH124" s="928"/>
      <c r="AI124" s="928"/>
      <c r="AJ124" s="929"/>
      <c r="AK124" s="930" t="s">
        <v>362</v>
      </c>
      <c r="AL124" s="928"/>
      <c r="AM124" s="928"/>
      <c r="AN124" s="928"/>
      <c r="AO124" s="929"/>
      <c r="AP124" s="931" t="s">
        <v>362</v>
      </c>
      <c r="AQ124" s="932"/>
      <c r="AR124" s="932"/>
      <c r="AS124" s="932"/>
      <c r="AT124" s="933"/>
      <c r="AU124" s="1032" t="s">
        <v>463</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181.1</v>
      </c>
      <c r="BR124" s="997"/>
      <c r="BS124" s="997"/>
      <c r="BT124" s="997"/>
      <c r="BU124" s="997"/>
      <c r="BV124" s="997">
        <v>157.9</v>
      </c>
      <c r="BW124" s="997"/>
      <c r="BX124" s="997"/>
      <c r="BY124" s="997"/>
      <c r="BZ124" s="997"/>
      <c r="CA124" s="997">
        <v>156.5</v>
      </c>
      <c r="CB124" s="997"/>
      <c r="CC124" s="997"/>
      <c r="CD124" s="997"/>
      <c r="CE124" s="997"/>
      <c r="CF124" s="998"/>
      <c r="CG124" s="999"/>
      <c r="CH124" s="999"/>
      <c r="CI124" s="999"/>
      <c r="CJ124" s="1000"/>
      <c r="CK124" s="980"/>
      <c r="CL124" s="980"/>
      <c r="CM124" s="980"/>
      <c r="CN124" s="980"/>
      <c r="CO124" s="981"/>
      <c r="CP124" s="1001" t="s">
        <v>464</v>
      </c>
      <c r="CQ124" s="1002"/>
      <c r="CR124" s="1002"/>
      <c r="CS124" s="1002"/>
      <c r="CT124" s="1002"/>
      <c r="CU124" s="1002"/>
      <c r="CV124" s="1002"/>
      <c r="CW124" s="1002"/>
      <c r="CX124" s="1002"/>
      <c r="CY124" s="1002"/>
      <c r="CZ124" s="1002"/>
      <c r="DA124" s="1002"/>
      <c r="DB124" s="1002"/>
      <c r="DC124" s="1002"/>
      <c r="DD124" s="1002"/>
      <c r="DE124" s="1002"/>
      <c r="DF124" s="1003"/>
      <c r="DG124" s="965">
        <v>48990991</v>
      </c>
      <c r="DH124" s="966"/>
      <c r="DI124" s="966"/>
      <c r="DJ124" s="966"/>
      <c r="DK124" s="966"/>
      <c r="DL124" s="966" t="s">
        <v>364</v>
      </c>
      <c r="DM124" s="966"/>
      <c r="DN124" s="966"/>
      <c r="DO124" s="966"/>
      <c r="DP124" s="966"/>
      <c r="DQ124" s="966" t="s">
        <v>362</v>
      </c>
      <c r="DR124" s="966"/>
      <c r="DS124" s="966"/>
      <c r="DT124" s="966"/>
      <c r="DU124" s="966"/>
      <c r="DV124" s="990" t="s">
        <v>424</v>
      </c>
      <c r="DW124" s="990"/>
      <c r="DX124" s="990"/>
      <c r="DY124" s="990"/>
      <c r="DZ124" s="991"/>
    </row>
    <row r="125" spans="1:130" s="228" customFormat="1" ht="26.25" customHeight="1" x14ac:dyDescent="0.2">
      <c r="A125" s="1030"/>
      <c r="B125" s="924"/>
      <c r="C125" s="897" t="s">
        <v>450</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362</v>
      </c>
      <c r="AB125" s="928"/>
      <c r="AC125" s="928"/>
      <c r="AD125" s="928"/>
      <c r="AE125" s="929"/>
      <c r="AF125" s="930" t="s">
        <v>446</v>
      </c>
      <c r="AG125" s="928"/>
      <c r="AH125" s="928"/>
      <c r="AI125" s="928"/>
      <c r="AJ125" s="929"/>
      <c r="AK125" s="930" t="s">
        <v>446</v>
      </c>
      <c r="AL125" s="928"/>
      <c r="AM125" s="928"/>
      <c r="AN125" s="928"/>
      <c r="AO125" s="929"/>
      <c r="AP125" s="931" t="s">
        <v>362</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465</v>
      </c>
      <c r="CL125" s="975"/>
      <c r="CM125" s="975"/>
      <c r="CN125" s="975"/>
      <c r="CO125" s="976"/>
      <c r="CP125" s="904" t="s">
        <v>466</v>
      </c>
      <c r="CQ125" s="872"/>
      <c r="CR125" s="872"/>
      <c r="CS125" s="872"/>
      <c r="CT125" s="872"/>
      <c r="CU125" s="872"/>
      <c r="CV125" s="872"/>
      <c r="CW125" s="872"/>
      <c r="CX125" s="872"/>
      <c r="CY125" s="872"/>
      <c r="CZ125" s="872"/>
      <c r="DA125" s="872"/>
      <c r="DB125" s="872"/>
      <c r="DC125" s="872"/>
      <c r="DD125" s="872"/>
      <c r="DE125" s="872"/>
      <c r="DF125" s="873"/>
      <c r="DG125" s="905" t="s">
        <v>424</v>
      </c>
      <c r="DH125" s="906"/>
      <c r="DI125" s="906"/>
      <c r="DJ125" s="906"/>
      <c r="DK125" s="906"/>
      <c r="DL125" s="906" t="s">
        <v>362</v>
      </c>
      <c r="DM125" s="906"/>
      <c r="DN125" s="906"/>
      <c r="DO125" s="906"/>
      <c r="DP125" s="906"/>
      <c r="DQ125" s="906" t="s">
        <v>362</v>
      </c>
      <c r="DR125" s="906"/>
      <c r="DS125" s="906"/>
      <c r="DT125" s="906"/>
      <c r="DU125" s="906"/>
      <c r="DV125" s="907" t="s">
        <v>446</v>
      </c>
      <c r="DW125" s="907"/>
      <c r="DX125" s="907"/>
      <c r="DY125" s="907"/>
      <c r="DZ125" s="908"/>
    </row>
    <row r="126" spans="1:130" s="228" customFormat="1" ht="26.25" customHeight="1" thickBot="1" x14ac:dyDescent="0.25">
      <c r="A126" s="1030"/>
      <c r="B126" s="924"/>
      <c r="C126" s="897" t="s">
        <v>452</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v>28396</v>
      </c>
      <c r="AB126" s="928"/>
      <c r="AC126" s="928"/>
      <c r="AD126" s="928"/>
      <c r="AE126" s="929"/>
      <c r="AF126" s="930" t="s">
        <v>362</v>
      </c>
      <c r="AG126" s="928"/>
      <c r="AH126" s="928"/>
      <c r="AI126" s="928"/>
      <c r="AJ126" s="929"/>
      <c r="AK126" s="930" t="s">
        <v>362</v>
      </c>
      <c r="AL126" s="928"/>
      <c r="AM126" s="928"/>
      <c r="AN126" s="928"/>
      <c r="AO126" s="929"/>
      <c r="AP126" s="931" t="s">
        <v>366</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467</v>
      </c>
      <c r="CQ126" s="898"/>
      <c r="CR126" s="898"/>
      <c r="CS126" s="898"/>
      <c r="CT126" s="898"/>
      <c r="CU126" s="898"/>
      <c r="CV126" s="898"/>
      <c r="CW126" s="898"/>
      <c r="CX126" s="898"/>
      <c r="CY126" s="898"/>
      <c r="CZ126" s="898"/>
      <c r="DA126" s="898"/>
      <c r="DB126" s="898"/>
      <c r="DC126" s="898"/>
      <c r="DD126" s="898"/>
      <c r="DE126" s="898"/>
      <c r="DF126" s="899"/>
      <c r="DG126" s="900" t="s">
        <v>362</v>
      </c>
      <c r="DH126" s="901"/>
      <c r="DI126" s="901"/>
      <c r="DJ126" s="901"/>
      <c r="DK126" s="901"/>
      <c r="DL126" s="901" t="s">
        <v>446</v>
      </c>
      <c r="DM126" s="901"/>
      <c r="DN126" s="901"/>
      <c r="DO126" s="901"/>
      <c r="DP126" s="901"/>
      <c r="DQ126" s="901" t="s">
        <v>362</v>
      </c>
      <c r="DR126" s="901"/>
      <c r="DS126" s="901"/>
      <c r="DT126" s="901"/>
      <c r="DU126" s="901"/>
      <c r="DV126" s="902" t="s">
        <v>446</v>
      </c>
      <c r="DW126" s="902"/>
      <c r="DX126" s="902"/>
      <c r="DY126" s="902"/>
      <c r="DZ126" s="903"/>
    </row>
    <row r="127" spans="1:130" s="228" customFormat="1" ht="26.25" customHeight="1" x14ac:dyDescent="0.2">
      <c r="A127" s="1031"/>
      <c r="B127" s="926"/>
      <c r="C127" s="948" t="s">
        <v>468</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362743</v>
      </c>
      <c r="AB127" s="928"/>
      <c r="AC127" s="928"/>
      <c r="AD127" s="928"/>
      <c r="AE127" s="929"/>
      <c r="AF127" s="930">
        <v>271305</v>
      </c>
      <c r="AG127" s="928"/>
      <c r="AH127" s="928"/>
      <c r="AI127" s="928"/>
      <c r="AJ127" s="929"/>
      <c r="AK127" s="930">
        <v>223359</v>
      </c>
      <c r="AL127" s="928"/>
      <c r="AM127" s="928"/>
      <c r="AN127" s="928"/>
      <c r="AO127" s="929"/>
      <c r="AP127" s="931">
        <v>0</v>
      </c>
      <c r="AQ127" s="932"/>
      <c r="AR127" s="932"/>
      <c r="AS127" s="932"/>
      <c r="AT127" s="933"/>
      <c r="AU127" s="230"/>
      <c r="AV127" s="230"/>
      <c r="AW127" s="230"/>
      <c r="AX127" s="1004" t="s">
        <v>469</v>
      </c>
      <c r="AY127" s="1005"/>
      <c r="AZ127" s="1005"/>
      <c r="BA127" s="1005"/>
      <c r="BB127" s="1005"/>
      <c r="BC127" s="1005"/>
      <c r="BD127" s="1005"/>
      <c r="BE127" s="1006"/>
      <c r="BF127" s="1007" t="s">
        <v>470</v>
      </c>
      <c r="BG127" s="1005"/>
      <c r="BH127" s="1005"/>
      <c r="BI127" s="1005"/>
      <c r="BJ127" s="1005"/>
      <c r="BK127" s="1005"/>
      <c r="BL127" s="1006"/>
      <c r="BM127" s="1007" t="s">
        <v>471</v>
      </c>
      <c r="BN127" s="1005"/>
      <c r="BO127" s="1005"/>
      <c r="BP127" s="1005"/>
      <c r="BQ127" s="1005"/>
      <c r="BR127" s="1005"/>
      <c r="BS127" s="1006"/>
      <c r="BT127" s="1007" t="s">
        <v>472</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473</v>
      </c>
      <c r="CQ127" s="898"/>
      <c r="CR127" s="898"/>
      <c r="CS127" s="898"/>
      <c r="CT127" s="898"/>
      <c r="CU127" s="898"/>
      <c r="CV127" s="898"/>
      <c r="CW127" s="898"/>
      <c r="CX127" s="898"/>
      <c r="CY127" s="898"/>
      <c r="CZ127" s="898"/>
      <c r="DA127" s="898"/>
      <c r="DB127" s="898"/>
      <c r="DC127" s="898"/>
      <c r="DD127" s="898"/>
      <c r="DE127" s="898"/>
      <c r="DF127" s="899"/>
      <c r="DG127" s="900" t="s">
        <v>362</v>
      </c>
      <c r="DH127" s="901"/>
      <c r="DI127" s="901"/>
      <c r="DJ127" s="901"/>
      <c r="DK127" s="901"/>
      <c r="DL127" s="901" t="s">
        <v>362</v>
      </c>
      <c r="DM127" s="901"/>
      <c r="DN127" s="901"/>
      <c r="DO127" s="901"/>
      <c r="DP127" s="901"/>
      <c r="DQ127" s="901" t="s">
        <v>424</v>
      </c>
      <c r="DR127" s="901"/>
      <c r="DS127" s="901"/>
      <c r="DT127" s="901"/>
      <c r="DU127" s="901"/>
      <c r="DV127" s="902" t="s">
        <v>424</v>
      </c>
      <c r="DW127" s="902"/>
      <c r="DX127" s="902"/>
      <c r="DY127" s="902"/>
      <c r="DZ127" s="903"/>
    </row>
    <row r="128" spans="1:130" s="228" customFormat="1" ht="26.25" customHeight="1" thickBot="1" x14ac:dyDescent="0.25">
      <c r="A128" s="1014" t="s">
        <v>474</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475</v>
      </c>
      <c r="X128" s="1016"/>
      <c r="Y128" s="1016"/>
      <c r="Z128" s="1017"/>
      <c r="AA128" s="1018">
        <v>8143851</v>
      </c>
      <c r="AB128" s="1019"/>
      <c r="AC128" s="1019"/>
      <c r="AD128" s="1019"/>
      <c r="AE128" s="1020"/>
      <c r="AF128" s="1021">
        <v>15800726</v>
      </c>
      <c r="AG128" s="1019"/>
      <c r="AH128" s="1019"/>
      <c r="AI128" s="1019"/>
      <c r="AJ128" s="1020"/>
      <c r="AK128" s="1021">
        <v>9369781</v>
      </c>
      <c r="AL128" s="1019"/>
      <c r="AM128" s="1019"/>
      <c r="AN128" s="1019"/>
      <c r="AO128" s="1020"/>
      <c r="AP128" s="1022"/>
      <c r="AQ128" s="1023"/>
      <c r="AR128" s="1023"/>
      <c r="AS128" s="1023"/>
      <c r="AT128" s="1024"/>
      <c r="AU128" s="230"/>
      <c r="AV128" s="230"/>
      <c r="AW128" s="230"/>
      <c r="AX128" s="871" t="s">
        <v>476</v>
      </c>
      <c r="AY128" s="872"/>
      <c r="AZ128" s="872"/>
      <c r="BA128" s="872"/>
      <c r="BB128" s="872"/>
      <c r="BC128" s="872"/>
      <c r="BD128" s="872"/>
      <c r="BE128" s="873"/>
      <c r="BF128" s="1025" t="s">
        <v>362</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477</v>
      </c>
      <c r="CQ128" s="686"/>
      <c r="CR128" s="686"/>
      <c r="CS128" s="686"/>
      <c r="CT128" s="686"/>
      <c r="CU128" s="686"/>
      <c r="CV128" s="686"/>
      <c r="CW128" s="686"/>
      <c r="CX128" s="686"/>
      <c r="CY128" s="686"/>
      <c r="CZ128" s="686"/>
      <c r="DA128" s="686"/>
      <c r="DB128" s="686"/>
      <c r="DC128" s="686"/>
      <c r="DD128" s="686"/>
      <c r="DE128" s="686"/>
      <c r="DF128" s="1009"/>
      <c r="DG128" s="1010">
        <v>30436346</v>
      </c>
      <c r="DH128" s="1011"/>
      <c r="DI128" s="1011"/>
      <c r="DJ128" s="1011"/>
      <c r="DK128" s="1011"/>
      <c r="DL128" s="1011">
        <v>28817942</v>
      </c>
      <c r="DM128" s="1011"/>
      <c r="DN128" s="1011"/>
      <c r="DO128" s="1011"/>
      <c r="DP128" s="1011"/>
      <c r="DQ128" s="1011">
        <v>20151061</v>
      </c>
      <c r="DR128" s="1011"/>
      <c r="DS128" s="1011"/>
      <c r="DT128" s="1011"/>
      <c r="DU128" s="1011"/>
      <c r="DV128" s="1012">
        <v>1.8</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478</v>
      </c>
      <c r="X129" s="1044"/>
      <c r="Y129" s="1044"/>
      <c r="Z129" s="1045"/>
      <c r="AA129" s="927">
        <v>1220661576</v>
      </c>
      <c r="AB129" s="928"/>
      <c r="AC129" s="928"/>
      <c r="AD129" s="928"/>
      <c r="AE129" s="929"/>
      <c r="AF129" s="930">
        <v>1296670798</v>
      </c>
      <c r="AG129" s="928"/>
      <c r="AH129" s="928"/>
      <c r="AI129" s="928"/>
      <c r="AJ129" s="929"/>
      <c r="AK129" s="930">
        <v>1269110350</v>
      </c>
      <c r="AL129" s="928"/>
      <c r="AM129" s="928"/>
      <c r="AN129" s="928"/>
      <c r="AO129" s="929"/>
      <c r="AP129" s="1046"/>
      <c r="AQ129" s="1047"/>
      <c r="AR129" s="1047"/>
      <c r="AS129" s="1047"/>
      <c r="AT129" s="1048"/>
      <c r="AU129" s="231"/>
      <c r="AV129" s="231"/>
      <c r="AW129" s="231"/>
      <c r="AX129" s="1038" t="s">
        <v>479</v>
      </c>
      <c r="AY129" s="898"/>
      <c r="AZ129" s="898"/>
      <c r="BA129" s="898"/>
      <c r="BB129" s="898"/>
      <c r="BC129" s="898"/>
      <c r="BD129" s="898"/>
      <c r="BE129" s="899"/>
      <c r="BF129" s="1039" t="s">
        <v>366</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480</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481</v>
      </c>
      <c r="X130" s="1044"/>
      <c r="Y130" s="1044"/>
      <c r="Z130" s="1045"/>
      <c r="AA130" s="927">
        <v>163598032</v>
      </c>
      <c r="AB130" s="928"/>
      <c r="AC130" s="928"/>
      <c r="AD130" s="928"/>
      <c r="AE130" s="929"/>
      <c r="AF130" s="930">
        <v>163150023</v>
      </c>
      <c r="AG130" s="928"/>
      <c r="AH130" s="928"/>
      <c r="AI130" s="928"/>
      <c r="AJ130" s="929"/>
      <c r="AK130" s="930">
        <v>162515655</v>
      </c>
      <c r="AL130" s="928"/>
      <c r="AM130" s="928"/>
      <c r="AN130" s="928"/>
      <c r="AO130" s="929"/>
      <c r="AP130" s="1046"/>
      <c r="AQ130" s="1047"/>
      <c r="AR130" s="1047"/>
      <c r="AS130" s="1047"/>
      <c r="AT130" s="1048"/>
      <c r="AU130" s="231"/>
      <c r="AV130" s="231"/>
      <c r="AW130" s="231"/>
      <c r="AX130" s="1038" t="s">
        <v>482</v>
      </c>
      <c r="AY130" s="898"/>
      <c r="AZ130" s="898"/>
      <c r="BA130" s="898"/>
      <c r="BB130" s="898"/>
      <c r="BC130" s="898"/>
      <c r="BD130" s="898"/>
      <c r="BE130" s="899"/>
      <c r="BF130" s="1074">
        <v>10.7</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483</v>
      </c>
      <c r="X131" s="1081"/>
      <c r="Y131" s="1081"/>
      <c r="Z131" s="1082"/>
      <c r="AA131" s="1083">
        <v>1057063544</v>
      </c>
      <c r="AB131" s="1084"/>
      <c r="AC131" s="1084"/>
      <c r="AD131" s="1084"/>
      <c r="AE131" s="1085"/>
      <c r="AF131" s="1086">
        <v>1133520775</v>
      </c>
      <c r="AG131" s="1084"/>
      <c r="AH131" s="1084"/>
      <c r="AI131" s="1084"/>
      <c r="AJ131" s="1085"/>
      <c r="AK131" s="1086">
        <v>1106594695</v>
      </c>
      <c r="AL131" s="1084"/>
      <c r="AM131" s="1084"/>
      <c r="AN131" s="1084"/>
      <c r="AO131" s="1085"/>
      <c r="AP131" s="1087"/>
      <c r="AQ131" s="1088"/>
      <c r="AR131" s="1088"/>
      <c r="AS131" s="1088"/>
      <c r="AT131" s="1089"/>
      <c r="AU131" s="231"/>
      <c r="AV131" s="231"/>
      <c r="AW131" s="231"/>
      <c r="AX131" s="1056" t="s">
        <v>484</v>
      </c>
      <c r="AY131" s="686"/>
      <c r="AZ131" s="686"/>
      <c r="BA131" s="686"/>
      <c r="BB131" s="686"/>
      <c r="BC131" s="686"/>
      <c r="BD131" s="686"/>
      <c r="BE131" s="1009"/>
      <c r="BF131" s="1057">
        <v>156.5</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485</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486</v>
      </c>
      <c r="W132" s="1067"/>
      <c r="X132" s="1067"/>
      <c r="Y132" s="1067"/>
      <c r="Z132" s="1068"/>
      <c r="AA132" s="1069">
        <v>10.8701486</v>
      </c>
      <c r="AB132" s="1070"/>
      <c r="AC132" s="1070"/>
      <c r="AD132" s="1070"/>
      <c r="AE132" s="1071"/>
      <c r="AF132" s="1072">
        <v>10.28547421</v>
      </c>
      <c r="AG132" s="1070"/>
      <c r="AH132" s="1070"/>
      <c r="AI132" s="1070"/>
      <c r="AJ132" s="1071"/>
      <c r="AK132" s="1072">
        <v>11.211947390000001</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487</v>
      </c>
      <c r="W133" s="1050"/>
      <c r="X133" s="1050"/>
      <c r="Y133" s="1050"/>
      <c r="Z133" s="1051"/>
      <c r="AA133" s="1052">
        <v>10.9</v>
      </c>
      <c r="AB133" s="1053"/>
      <c r="AC133" s="1053"/>
      <c r="AD133" s="1053"/>
      <c r="AE133" s="1054"/>
      <c r="AF133" s="1052">
        <v>10.7</v>
      </c>
      <c r="AG133" s="1053"/>
      <c r="AH133" s="1053"/>
      <c r="AI133" s="1053"/>
      <c r="AJ133" s="1054"/>
      <c r="AK133" s="1052">
        <v>10.7</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m+yV5AX6GEeppByjCRBbJCzaAKITmkwgr4Hr7bWSBOnSav5mKaNCBSDbQDHHe80273k+YkTn5LC2YitkyYXg4A==" saltValue="+ceR0+sYl5YrcikEO1Cd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DF97-AE00-4CBB-92DA-DDE53A718C84}">
  <sheetPr>
    <pageSetUpPr fitToPage="1"/>
  </sheetPr>
  <dimension ref="A1:DP97"/>
  <sheetViews>
    <sheetView showGridLines="0" view="pageBreakPreview" topLeftCell="A3" zoomScale="85" zoomScaleNormal="85" zoomScaleSheetLayoutView="85" workbookViewId="0">
      <selection activeCell="A3" sqref="A3"/>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9WVGwBL74klmVDVauJK5bEqQTMaNB5B6tH4f/t2MzG3GY90mtIXWtQBFX2mu2rKCmU1eJxJ/ktDDeh6CRkTv5A==" saltValue="wb3ePZET/lWv1ug4tpX6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V20" zoomScale="55" zoomScaleNormal="55"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488</v>
      </c>
    </row>
  </sheetData>
  <sheetProtection algorithmName="SHA-512" hashValue="/Alkjer73rUZpXluPYqT9kxCLV9SRfqQKCW4gjCWtL0CuJndLpzhsYAAYy7IaOgjcNDedyVny2Q0AhaHDSE2yQ==" saltValue="GT0lsIwnwkQKuTCDniV4vA==" spinCount="100000" sheet="1" objects="1" scenarios="1"/>
  <dataConsolidate/>
  <phoneticPr fontId="2"/>
  <printOptions horizontalCentered="1" verticalCentered="1"/>
  <pageMargins left="0" right="0" top="0" bottom="0" header="0" footer="0"/>
  <pageSetup paperSize="8" scale="6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D1" workbookViewId="0">
      <selection activeCell="AK41" sqref="AK41:AN41"/>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490</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491</v>
      </c>
      <c r="AP7" s="270"/>
      <c r="AQ7" s="271" t="s">
        <v>492</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493</v>
      </c>
      <c r="AQ8" s="277" t="s">
        <v>494</v>
      </c>
      <c r="AR8" s="278" t="s">
        <v>495</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496</v>
      </c>
      <c r="AL9" s="1091"/>
      <c r="AM9" s="1091"/>
      <c r="AN9" s="1092"/>
      <c r="AO9" s="279">
        <v>551002113</v>
      </c>
      <c r="AP9" s="279">
        <v>74651</v>
      </c>
      <c r="AQ9" s="280">
        <v>84743</v>
      </c>
      <c r="AR9" s="281">
        <v>-11.9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497</v>
      </c>
      <c r="AL10" s="1091"/>
      <c r="AM10" s="1091"/>
      <c r="AN10" s="1092"/>
      <c r="AO10" s="279">
        <v>60857</v>
      </c>
      <c r="AP10" s="279">
        <v>8</v>
      </c>
      <c r="AQ10" s="280">
        <v>459</v>
      </c>
      <c r="AR10" s="281">
        <v>-98.3</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498</v>
      </c>
      <c r="AL11" s="1091"/>
      <c r="AM11" s="1091"/>
      <c r="AN11" s="1092"/>
      <c r="AO11" s="279" t="s">
        <v>499</v>
      </c>
      <c r="AP11" s="279" t="s">
        <v>499</v>
      </c>
      <c r="AQ11" s="280" t="s">
        <v>499</v>
      </c>
      <c r="AR11" s="281" t="s">
        <v>499</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500</v>
      </c>
      <c r="AL12" s="1091"/>
      <c r="AM12" s="1091"/>
      <c r="AN12" s="1092"/>
      <c r="AO12" s="279" t="s">
        <v>499</v>
      </c>
      <c r="AP12" s="279" t="s">
        <v>499</v>
      </c>
      <c r="AQ12" s="280">
        <v>6</v>
      </c>
      <c r="AR12" s="281" t="s">
        <v>499</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501</v>
      </c>
      <c r="AL13" s="1091"/>
      <c r="AM13" s="1091"/>
      <c r="AN13" s="1092"/>
      <c r="AO13" s="279">
        <v>4321375</v>
      </c>
      <c r="AP13" s="279">
        <v>585</v>
      </c>
      <c r="AQ13" s="280">
        <v>1050</v>
      </c>
      <c r="AR13" s="281">
        <v>-44.3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502</v>
      </c>
      <c r="AL14" s="1091"/>
      <c r="AM14" s="1091"/>
      <c r="AN14" s="1092"/>
      <c r="AO14" s="279">
        <v>-38935068</v>
      </c>
      <c r="AP14" s="279">
        <v>-5275</v>
      </c>
      <c r="AQ14" s="280">
        <v>-6706</v>
      </c>
      <c r="AR14" s="281">
        <v>-21.3</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155</v>
      </c>
      <c r="AL15" s="1094"/>
      <c r="AM15" s="1094"/>
      <c r="AN15" s="1095"/>
      <c r="AO15" s="279">
        <v>516449277</v>
      </c>
      <c r="AP15" s="279">
        <v>69970</v>
      </c>
      <c r="AQ15" s="280">
        <v>79553</v>
      </c>
      <c r="AR15" s="281">
        <v>-12</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503</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504</v>
      </c>
      <c r="AP20" s="290" t="s">
        <v>505</v>
      </c>
      <c r="AQ20" s="291" t="s">
        <v>506</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507</v>
      </c>
      <c r="AL21" s="1097"/>
      <c r="AM21" s="1097"/>
      <c r="AN21" s="1098"/>
      <c r="AO21" s="294">
        <v>828.24</v>
      </c>
      <c r="AP21" s="295">
        <v>924.87</v>
      </c>
      <c r="AQ21" s="296">
        <v>-96.63</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508</v>
      </c>
      <c r="AL22" s="1097"/>
      <c r="AM22" s="1097"/>
      <c r="AN22" s="1098"/>
      <c r="AO22" s="299">
        <v>100.7</v>
      </c>
      <c r="AP22" s="300">
        <v>100.4</v>
      </c>
      <c r="AQ22" s="301">
        <v>0.3</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509</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510</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511</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491</v>
      </c>
      <c r="AP30" s="270"/>
      <c r="AQ30" s="271" t="s">
        <v>492</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493</v>
      </c>
      <c r="AQ31" s="277" t="s">
        <v>494</v>
      </c>
      <c r="AR31" s="278" t="s">
        <v>495</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512</v>
      </c>
      <c r="AL32" s="1111"/>
      <c r="AM32" s="1111"/>
      <c r="AN32" s="1112"/>
      <c r="AO32" s="279">
        <v>112609521</v>
      </c>
      <c r="AP32" s="279">
        <v>15257</v>
      </c>
      <c r="AQ32" s="280">
        <v>24963</v>
      </c>
      <c r="AR32" s="281">
        <v>-38.9</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513</v>
      </c>
      <c r="AL33" s="1111"/>
      <c r="AM33" s="1111"/>
      <c r="AN33" s="1112"/>
      <c r="AO33" s="279" t="s">
        <v>499</v>
      </c>
      <c r="AP33" s="279" t="s">
        <v>499</v>
      </c>
      <c r="AQ33" s="280">
        <v>1044</v>
      </c>
      <c r="AR33" s="281" t="s">
        <v>499</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514</v>
      </c>
      <c r="AL34" s="1111"/>
      <c r="AM34" s="1111"/>
      <c r="AN34" s="1112"/>
      <c r="AO34" s="279">
        <v>180256823</v>
      </c>
      <c r="AP34" s="279">
        <v>24422</v>
      </c>
      <c r="AQ34" s="280">
        <v>20939</v>
      </c>
      <c r="AR34" s="281">
        <v>16.600000000000001</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515</v>
      </c>
      <c r="AL35" s="1111"/>
      <c r="AM35" s="1111"/>
      <c r="AN35" s="1112"/>
      <c r="AO35" s="279">
        <v>2200075</v>
      </c>
      <c r="AP35" s="279">
        <v>298</v>
      </c>
      <c r="AQ35" s="280">
        <v>806</v>
      </c>
      <c r="AR35" s="281">
        <v>-63</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516</v>
      </c>
      <c r="AL36" s="1111"/>
      <c r="AM36" s="1111"/>
      <c r="AN36" s="1112"/>
      <c r="AO36" s="279" t="s">
        <v>499</v>
      </c>
      <c r="AP36" s="279" t="s">
        <v>499</v>
      </c>
      <c r="AQ36" s="280">
        <v>47</v>
      </c>
      <c r="AR36" s="281" t="s">
        <v>499</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517</v>
      </c>
      <c r="AL37" s="1111"/>
      <c r="AM37" s="1111"/>
      <c r="AN37" s="1112"/>
      <c r="AO37" s="279">
        <v>889832</v>
      </c>
      <c r="AP37" s="279">
        <v>121</v>
      </c>
      <c r="AQ37" s="280">
        <v>403</v>
      </c>
      <c r="AR37" s="281">
        <v>-70</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518</v>
      </c>
      <c r="AL38" s="1108"/>
      <c r="AM38" s="1108"/>
      <c r="AN38" s="1109"/>
      <c r="AO38" s="309" t="s">
        <v>499</v>
      </c>
      <c r="AP38" s="309" t="s">
        <v>499</v>
      </c>
      <c r="AQ38" s="310">
        <v>1</v>
      </c>
      <c r="AR38" s="301" t="s">
        <v>499</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519</v>
      </c>
      <c r="AL39" s="1108"/>
      <c r="AM39" s="1108"/>
      <c r="AN39" s="1109"/>
      <c r="AO39" s="279">
        <v>-9369781</v>
      </c>
      <c r="AP39" s="279">
        <v>-1269</v>
      </c>
      <c r="AQ39" s="280">
        <v>-1558</v>
      </c>
      <c r="AR39" s="281">
        <v>-18.5</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520</v>
      </c>
      <c r="AL40" s="1111"/>
      <c r="AM40" s="1111"/>
      <c r="AN40" s="1112"/>
      <c r="AO40" s="279">
        <v>-162515655</v>
      </c>
      <c r="AP40" s="279">
        <v>-22018</v>
      </c>
      <c r="AQ40" s="280">
        <v>-27101</v>
      </c>
      <c r="AR40" s="281">
        <v>-18.8</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521</v>
      </c>
      <c r="AL41" s="1094"/>
      <c r="AM41" s="1094"/>
      <c r="AN41" s="1095"/>
      <c r="AO41" s="279">
        <v>124070815</v>
      </c>
      <c r="AP41" s="279">
        <v>16809</v>
      </c>
      <c r="AQ41" s="280">
        <v>19544</v>
      </c>
      <c r="AR41" s="281">
        <v>-14</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522</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523</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491</v>
      </c>
      <c r="AN49" s="1104" t="s">
        <v>524</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525</v>
      </c>
      <c r="AO50" s="322" t="s">
        <v>526</v>
      </c>
      <c r="AP50" s="323" t="s">
        <v>527</v>
      </c>
      <c r="AQ50" s="324" t="s">
        <v>528</v>
      </c>
      <c r="AR50" s="325" t="s">
        <v>529</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530</v>
      </c>
      <c r="AL51" s="318"/>
      <c r="AM51" s="326">
        <v>140979588</v>
      </c>
      <c r="AN51" s="327">
        <v>19110</v>
      </c>
      <c r="AO51" s="328">
        <v>-2.2000000000000002</v>
      </c>
      <c r="AP51" s="329">
        <v>39072</v>
      </c>
      <c r="AQ51" s="330">
        <v>0</v>
      </c>
      <c r="AR51" s="331">
        <v>-2.2000000000000002</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531</v>
      </c>
      <c r="AM52" s="334">
        <v>78156161</v>
      </c>
      <c r="AN52" s="335">
        <v>10594</v>
      </c>
      <c r="AO52" s="336">
        <v>-3.5</v>
      </c>
      <c r="AP52" s="337">
        <v>14106</v>
      </c>
      <c r="AQ52" s="338">
        <v>4.9000000000000004</v>
      </c>
      <c r="AR52" s="339">
        <v>-8.4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532</v>
      </c>
      <c r="AL53" s="318"/>
      <c r="AM53" s="326">
        <v>151938790</v>
      </c>
      <c r="AN53" s="327">
        <v>20560</v>
      </c>
      <c r="AO53" s="328">
        <v>7.6</v>
      </c>
      <c r="AP53" s="329">
        <v>42833</v>
      </c>
      <c r="AQ53" s="330">
        <v>9.6</v>
      </c>
      <c r="AR53" s="331">
        <v>-2</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531</v>
      </c>
      <c r="AM54" s="334">
        <v>79860045</v>
      </c>
      <c r="AN54" s="335">
        <v>10806</v>
      </c>
      <c r="AO54" s="336">
        <v>2</v>
      </c>
      <c r="AP54" s="337">
        <v>15211</v>
      </c>
      <c r="AQ54" s="338">
        <v>7.8</v>
      </c>
      <c r="AR54" s="339">
        <v>-5.8</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533</v>
      </c>
      <c r="AL55" s="318"/>
      <c r="AM55" s="326">
        <v>166375461</v>
      </c>
      <c r="AN55" s="327">
        <v>22502</v>
      </c>
      <c r="AO55" s="328">
        <v>9.4</v>
      </c>
      <c r="AP55" s="329">
        <v>46888</v>
      </c>
      <c r="AQ55" s="330">
        <v>9.5</v>
      </c>
      <c r="AR55" s="331">
        <v>-0.1</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531</v>
      </c>
      <c r="AM56" s="334">
        <v>85778602</v>
      </c>
      <c r="AN56" s="335">
        <v>11601</v>
      </c>
      <c r="AO56" s="336">
        <v>7.4</v>
      </c>
      <c r="AP56" s="337">
        <v>14375</v>
      </c>
      <c r="AQ56" s="338">
        <v>-5.5</v>
      </c>
      <c r="AR56" s="339">
        <v>12.9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534</v>
      </c>
      <c r="AL57" s="318"/>
      <c r="AM57" s="326">
        <v>179696149</v>
      </c>
      <c r="AN57" s="327">
        <v>24330</v>
      </c>
      <c r="AO57" s="328">
        <v>8.1</v>
      </c>
      <c r="AP57" s="329">
        <v>46574</v>
      </c>
      <c r="AQ57" s="330">
        <v>-0.7</v>
      </c>
      <c r="AR57" s="331">
        <v>8.8000000000000007</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531</v>
      </c>
      <c r="AM58" s="334">
        <v>83973162</v>
      </c>
      <c r="AN58" s="335">
        <v>11369</v>
      </c>
      <c r="AO58" s="336">
        <v>-2</v>
      </c>
      <c r="AP58" s="337">
        <v>14394</v>
      </c>
      <c r="AQ58" s="338">
        <v>0.1</v>
      </c>
      <c r="AR58" s="339">
        <v>-2.1</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535</v>
      </c>
      <c r="AL59" s="318"/>
      <c r="AM59" s="326">
        <v>192243202</v>
      </c>
      <c r="AN59" s="327">
        <v>26046</v>
      </c>
      <c r="AO59" s="328">
        <v>7.1</v>
      </c>
      <c r="AP59" s="329">
        <v>44729</v>
      </c>
      <c r="AQ59" s="330">
        <v>-4</v>
      </c>
      <c r="AR59" s="331">
        <v>11.1</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531</v>
      </c>
      <c r="AM60" s="334">
        <v>100838755</v>
      </c>
      <c r="AN60" s="335">
        <v>13662</v>
      </c>
      <c r="AO60" s="336">
        <v>20.2</v>
      </c>
      <c r="AP60" s="337">
        <v>15395</v>
      </c>
      <c r="AQ60" s="338">
        <v>7</v>
      </c>
      <c r="AR60" s="339">
        <v>13.2</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536</v>
      </c>
      <c r="AL61" s="340"/>
      <c r="AM61" s="341">
        <v>166246638</v>
      </c>
      <c r="AN61" s="342">
        <v>22510</v>
      </c>
      <c r="AO61" s="343">
        <v>6</v>
      </c>
      <c r="AP61" s="344">
        <v>44019</v>
      </c>
      <c r="AQ61" s="345">
        <v>2.9</v>
      </c>
      <c r="AR61" s="331">
        <v>3.1</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531</v>
      </c>
      <c r="AM62" s="334">
        <v>85721345</v>
      </c>
      <c r="AN62" s="335">
        <v>11606</v>
      </c>
      <c r="AO62" s="336">
        <v>4.8</v>
      </c>
      <c r="AP62" s="337">
        <v>14696</v>
      </c>
      <c r="AQ62" s="338">
        <v>2.9</v>
      </c>
      <c r="AR62" s="339">
        <v>1.9</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f0yVXzHp0RfzKW1mEVU3hPwlzyE2Er7SQ1sp6CQcvKNGp3JUf8gwWs2G4Wx1kIVno+8wL9L7s/J9EDsO8Le+GA==" saltValue="j3qhk09mGuxMGGciaKTMA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0" zoomScale="85" zoomScaleNormal="85"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537</v>
      </c>
    </row>
    <row r="121" spans="125:125" ht="13.5" hidden="1" customHeight="1" x14ac:dyDescent="0.2">
      <c r="DU121" s="257"/>
    </row>
  </sheetData>
  <sheetProtection algorithmName="SHA-512" hashValue="gBko5YyMdasXOgi59ksMTID5ouH9GaY4lCy3kMRJmFUcU+8v3mEARtB38GhoujPFpHAazlDimjvlVcB8PABwDw==" saltValue="mX6zjSrtkizMK5Ggw9vFm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2" zoomScaleNormal="100" zoomScaleSheetLayoutView="55" workbookViewId="0">
      <selection activeCell="BJ86" sqref="BJ86"/>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538</v>
      </c>
    </row>
  </sheetData>
  <sheetProtection algorithmName="SHA-512" hashValue="IIcccXywGBeXybrc2Uh06MJldwQu1FCutXSeM9LgbVMDhaKmt5tSjznjTsq7YRcf3/6JTs8FcsChC5rvtbkhlQ==" saltValue="sKCnDvkqZsvGERdHtpE88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G33" zoomScale="90" zoomScaleNormal="90" zoomScaleSheetLayoutView="100" workbookViewId="0">
      <selection activeCell="J48" sqref="J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539</v>
      </c>
      <c r="G46" s="349" t="s">
        <v>540</v>
      </c>
      <c r="H46" s="349" t="s">
        <v>541</v>
      </c>
      <c r="I46" s="349" t="s">
        <v>542</v>
      </c>
      <c r="J46" s="350" t="s">
        <v>543</v>
      </c>
    </row>
    <row r="47" spans="2:10" ht="57.75" customHeight="1" x14ac:dyDescent="0.2">
      <c r="B47" s="7"/>
      <c r="C47" s="1113" t="s">
        <v>4</v>
      </c>
      <c r="D47" s="1113"/>
      <c r="E47" s="1114"/>
      <c r="F47" s="351">
        <v>1.03</v>
      </c>
      <c r="G47" s="352">
        <v>1.02</v>
      </c>
      <c r="H47" s="352">
        <v>1.42</v>
      </c>
      <c r="I47" s="352">
        <v>6.12</v>
      </c>
      <c r="J47" s="353">
        <v>7.72</v>
      </c>
    </row>
    <row r="48" spans="2:10" ht="57.75" customHeight="1" x14ac:dyDescent="0.2">
      <c r="B48" s="8"/>
      <c r="C48" s="1115" t="s">
        <v>5</v>
      </c>
      <c r="D48" s="1115"/>
      <c r="E48" s="1116"/>
      <c r="F48" s="354">
        <v>0.44</v>
      </c>
      <c r="G48" s="355">
        <v>0.44</v>
      </c>
      <c r="H48" s="355">
        <v>2.2400000000000002</v>
      </c>
      <c r="I48" s="355">
        <v>2.69</v>
      </c>
      <c r="J48" s="356">
        <v>3.23</v>
      </c>
    </row>
    <row r="49" spans="2:10" ht="57.75" customHeight="1" thickBot="1" x14ac:dyDescent="0.25">
      <c r="B49" s="9"/>
      <c r="C49" s="1117" t="s">
        <v>6</v>
      </c>
      <c r="D49" s="1117"/>
      <c r="E49" s="1118"/>
      <c r="F49" s="357">
        <v>0.03</v>
      </c>
      <c r="G49" s="358">
        <v>0.21</v>
      </c>
      <c r="H49" s="358">
        <v>2.67</v>
      </c>
      <c r="I49" s="358">
        <v>6.75</v>
      </c>
      <c r="J49" s="359">
        <v>3.13</v>
      </c>
    </row>
    <row r="50" spans="2:10" ht="13.5" customHeight="1" x14ac:dyDescent="0.2"/>
  </sheetData>
  <sheetProtection algorithmName="SHA-512" hashValue="ISyDeQ7wLTkUraTMmUsYGAsm/LuaKKbSc+urVkPQo7kmFqBOX9NWN+BTNVPKrjy5b/3OKe3ePOA7M7hVJY1DBg==" saltValue="z8Q/K2TI78d29tpzd5V0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2024-03-27T03:20:49Z</dcterms:created>
  <dcterms:modified xsi:type="dcterms:W3CDTF">2024-03-27T03:22:04Z</dcterms:modified>
  <cp:category/>
</cp:coreProperties>
</file>